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ratilebusang/exclusive-insurance/Backend/"/>
    </mc:Choice>
  </mc:AlternateContent>
  <xr:revisionPtr revIDLastSave="0" documentId="13_ncr:1_{0AC39ACA-0B59-3743-AF03-D28730085A57}" xr6:coauthVersionLast="47" xr6:coauthVersionMax="47" xr10:uidLastSave="{00000000-0000-0000-0000-000000000000}"/>
  <bookViews>
    <workbookView xWindow="0" yWindow="740" windowWidth="23260" windowHeight="12460" activeTab="1" xr2:uid="{9814F2EB-CC8D-4BC8-987F-2877F040D9E2}"/>
  </bookViews>
  <sheets>
    <sheet name="LivingAnnuity" sheetId="1" r:id="rId1"/>
    <sheet name="LifeAnnuity" sheetId="3" r:id="rId2"/>
    <sheet name="SA85-90" sheetId="4" state="hidden" r:id="rId3"/>
    <sheet name="SA85-90 (light)" sheetId="5" state="hidden" r:id="rId4"/>
    <sheet name="Tax" sheetId="2" state="hidden" r:id="rId5"/>
  </sheets>
  <definedNames>
    <definedName name="AmountInvested" localSheetId="1">LifeAnnuity!$AH$5</definedName>
    <definedName name="AmountInvested">LivingAnnuity!$AH$5</definedName>
    <definedName name="CheckTotal" localSheetId="1">LifeAnnuity!$AH$20</definedName>
    <definedName name="CheckTotal">LivingAnnuity!$AH$20</definedName>
    <definedName name="DrawdownPercentage" localSheetId="1">LifeAnnuity!#REF!</definedName>
    <definedName name="DrawdownPercentage">LivingAnnuity!$C$5</definedName>
    <definedName name="ExpectedLifeYearsRemaining" localSheetId="1">LifeAnnuity!$AH$10</definedName>
    <definedName name="ExpectedLifeYearsRemaining">LivingAnnuity!$AH$10</definedName>
    <definedName name="ExpectedPaymentPeriod" localSheetId="1">LifeAnnuity!$AH$9</definedName>
    <definedName name="ExpectedPaymentPeriod">LivingAnnuity!$AH$9</definedName>
    <definedName name="FundsAtEndofDrawdown" localSheetId="1">LifeAnnuity!$C$8</definedName>
    <definedName name="FundsAtEndofDrawdown">LivingAnnuity!$C$11</definedName>
    <definedName name="MonthlyBenefit" localSheetId="1">LifeAnnuity!$AH$6</definedName>
    <definedName name="MonthlyBenefit">LivingAnnuity!$AH$6</definedName>
    <definedName name="NoOfFullPmtsToAnnuitant" localSheetId="1">LifeAnnuity!$AH$7</definedName>
    <definedName name="NoOfFullPmtsToAnnuitant">LivingAnnuity!$AH$7</definedName>
    <definedName name="Notice1" localSheetId="1">LifeAnnuity!$B$10:$C$10</definedName>
    <definedName name="Notice1">LivingAnnuity!$B$13:$C$13</definedName>
    <definedName name="PresentValueOfAllCharges" localSheetId="1">LifeAnnuity!$AH$18</definedName>
    <definedName name="PresentValueOfAllCharges">LivingAnnuity!$AH$18</definedName>
    <definedName name="PresentValueOfAssetManagementCharges" localSheetId="1">LifeAnnuity!$AH$15</definedName>
    <definedName name="PresentValueOfAssetManagementCharges">LivingAnnuity!$AH$15</definedName>
    <definedName name="PresentValueOfBenefitsToAnnuitant" localSheetId="1">LifeAnnuity!$AH$4</definedName>
    <definedName name="PresentValueOfBenefitsToAnnuitant">LivingAnnuity!$AH$4</definedName>
    <definedName name="PresentValueOfBenefitsToAnnuitantExclFuneral" localSheetId="1">LifeAnnuity!$AH$19</definedName>
    <definedName name="PresentValueOfBenefitsToAnnuitantExclFuneral">LivingAnnuity!$AH$19</definedName>
    <definedName name="PresentValueOfCommissionPayments" localSheetId="1">LifeAnnuity!$AH$17</definedName>
    <definedName name="PresentValueOfCommissionPayments">LivingAnnuity!$AH$17</definedName>
    <definedName name="PresentValueOfFeesToInsurer" localSheetId="1">LifeAnnuity!$AH$12</definedName>
    <definedName name="PresentValueOfFeesToInsurer">LivingAnnuity!$AH$12</definedName>
    <definedName name="PVOfFeesAsOfAssetsManaged" localSheetId="1">LifeAnnuity!$AH$13</definedName>
    <definedName name="PVOfFeesAsOfAssetsManaged">LivingAnnuity!$AH$13</definedName>
    <definedName name="RemainderPaidInFinalPayment" localSheetId="1">LifeAnnuity!$AH$8</definedName>
    <definedName name="RemainderPaidInFinalPayment">LivingAnnuity!$AH$8</definedName>
    <definedName name="SA8590Light">'SA85-90 (light)'!$B$10:$F$96</definedName>
    <definedName name="SolveLifeAnnuity" localSheetId="1">LifeAnnuity!$C$33</definedName>
    <definedName name="SolveLifeAnnuity">LivingAnnuity!$C$39</definedName>
    <definedName name="solver_adj" localSheetId="1" hidden="1">LifeAnnuity!#REF!</definedName>
    <definedName name="solver_adj" localSheetId="0" hidden="1">LivingAnnuity!$C$5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LifeAnnuity!$C$34</definedName>
    <definedName name="solver_lhs1" localSheetId="0" hidden="1">LivingAnnuity!$C$40</definedName>
    <definedName name="solver_lhs2" localSheetId="1" hidden="1">LifeAnnuity!$C$32</definedName>
    <definedName name="solver_lhs2" localSheetId="0" hidden="1">LivingAnnuity!$C$38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nwt" localSheetId="0" hidden="1">1</definedName>
    <definedName name="solver_opt" localSheetId="1" hidden="1">LifeAnnuity!$C$32</definedName>
    <definedName name="solver_opt" localSheetId="0" hidden="1">LivingAnnuity!$C$38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el2" localSheetId="1" hidden="1">2</definedName>
    <definedName name="solver_rel2" localSheetId="0" hidden="1">2</definedName>
    <definedName name="solver_rhs1" localSheetId="1" hidden="1">0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  <definedName name="SolveZeroAt100" localSheetId="1">LifeAnnuity!$C$32</definedName>
    <definedName name="SolveZeroAt100">LivingAnnuity!$C$38</definedName>
    <definedName name="StartofLA" localSheetId="1">LifeAnnuity!$C$3</definedName>
    <definedName name="StartofLA">LivingAnnuity!$C$3</definedName>
    <definedName name="StartofRA" localSheetId="1">LifeAnnuity!$C$3</definedName>
    <definedName name="StartofRA">LivingAnnuity!$C$6</definedName>
    <definedName name="SumOfAssetManagementCharges" localSheetId="1">LifeAnnuity!$AH$14</definedName>
    <definedName name="SumOfAssetManagementCharges">LivingAnnuity!$AH$14</definedName>
    <definedName name="SumOfBenefitsToAnnuitant" localSheetId="1">LifeAnnuity!$AH$3</definedName>
    <definedName name="SumOfBenefitsToAnnuitant">LivingAnnuity!$AH$3</definedName>
    <definedName name="SumOfCommissionPayments" localSheetId="1">LifeAnnuity!$AH$16</definedName>
    <definedName name="SumOfCommissionPayments">LivingAnnuity!$AH$16</definedName>
    <definedName name="SumOfFeesToInsurer" localSheetId="1">LifeAnnuity!$AH$11</definedName>
    <definedName name="SumOfFeesToInsurer">LivingAnnuity!$AH$11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3" l="1"/>
  <c r="B10" i="1"/>
  <c r="F5" i="3"/>
  <c r="F6" i="3"/>
  <c r="F7" i="3" s="1"/>
  <c r="F8" i="3" s="1"/>
  <c r="F9" i="3" s="1"/>
  <c r="F10" i="3"/>
  <c r="F11" i="3"/>
  <c r="F12" i="3"/>
  <c r="F13" i="3"/>
  <c r="F14" i="3"/>
  <c r="F15" i="3"/>
  <c r="F16" i="3"/>
  <c r="F17" i="3"/>
  <c r="F18" i="3"/>
  <c r="F19" i="3" s="1"/>
  <c r="F20" i="3" s="1"/>
  <c r="F21" i="3" s="1"/>
  <c r="F22" i="3"/>
  <c r="F23" i="3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  <c r="F195" i="3" s="1"/>
  <c r="F196" i="3" s="1"/>
  <c r="F197" i="3" s="1"/>
  <c r="F198" i="3" s="1"/>
  <c r="F199" i="3" s="1"/>
  <c r="F200" i="3" s="1"/>
  <c r="F201" i="3" s="1"/>
  <c r="F202" i="3" s="1"/>
  <c r="F203" i="3" s="1"/>
  <c r="F204" i="3" s="1"/>
  <c r="F205" i="3" s="1"/>
  <c r="F206" i="3" s="1"/>
  <c r="F207" i="3" s="1"/>
  <c r="F208" i="3" s="1"/>
  <c r="F209" i="3" s="1"/>
  <c r="F210" i="3" s="1"/>
  <c r="F211" i="3" s="1"/>
  <c r="F212" i="3" s="1"/>
  <c r="F213" i="3" s="1"/>
  <c r="F214" i="3" s="1"/>
  <c r="F215" i="3" s="1"/>
  <c r="F216" i="3" s="1"/>
  <c r="F217" i="3" s="1"/>
  <c r="F218" i="3" s="1"/>
  <c r="F219" i="3" s="1"/>
  <c r="F220" i="3" s="1"/>
  <c r="F221" i="3" s="1"/>
  <c r="F222" i="3" s="1"/>
  <c r="F223" i="3" s="1"/>
  <c r="F224" i="3" s="1"/>
  <c r="F225" i="3" s="1"/>
  <c r="F226" i="3" s="1"/>
  <c r="F227" i="3" s="1"/>
  <c r="F228" i="3" s="1"/>
  <c r="F229" i="3" s="1"/>
  <c r="F230" i="3" s="1"/>
  <c r="F231" i="3" s="1"/>
  <c r="F232" i="3" s="1"/>
  <c r="F233" i="3" s="1"/>
  <c r="F234" i="3" s="1"/>
  <c r="F235" i="3" s="1"/>
  <c r="F236" i="3" s="1"/>
  <c r="F237" i="3" s="1"/>
  <c r="F238" i="3" s="1"/>
  <c r="F239" i="3" s="1"/>
  <c r="F240" i="3" s="1"/>
  <c r="F241" i="3" s="1"/>
  <c r="F242" i="3" s="1"/>
  <c r="F243" i="3" s="1"/>
  <c r="F244" i="3" s="1"/>
  <c r="F245" i="3" s="1"/>
  <c r="F246" i="3" s="1"/>
  <c r="F247" i="3" s="1"/>
  <c r="F248" i="3" s="1"/>
  <c r="F249" i="3" s="1"/>
  <c r="F250" i="3" s="1"/>
  <c r="F251" i="3" s="1"/>
  <c r="F252" i="3" s="1"/>
  <c r="F253" i="3" s="1"/>
  <c r="F254" i="3" s="1"/>
  <c r="F255" i="3" s="1"/>
  <c r="F256" i="3" s="1"/>
  <c r="F257" i="3" s="1"/>
  <c r="F258" i="3" s="1"/>
  <c r="F259" i="3" s="1"/>
  <c r="F260" i="3" s="1"/>
  <c r="F261" i="3" s="1"/>
  <c r="F262" i="3" s="1"/>
  <c r="F263" i="3" s="1"/>
  <c r="F264" i="3" s="1"/>
  <c r="F265" i="3" s="1"/>
  <c r="F266" i="3" s="1"/>
  <c r="F267" i="3" s="1"/>
  <c r="F268" i="3" s="1"/>
  <c r="F269" i="3" s="1"/>
  <c r="F270" i="3" s="1"/>
  <c r="F271" i="3" s="1"/>
  <c r="F272" i="3" s="1"/>
  <c r="F273" i="3" s="1"/>
  <c r="F274" i="3" s="1"/>
  <c r="F275" i="3" s="1"/>
  <c r="F276" i="3" s="1"/>
  <c r="F277" i="3" s="1"/>
  <c r="F278" i="3" s="1"/>
  <c r="F279" i="3" s="1"/>
  <c r="F280" i="3" s="1"/>
  <c r="F281" i="3" s="1"/>
  <c r="F282" i="3" s="1"/>
  <c r="F283" i="3" s="1"/>
  <c r="F284" i="3" s="1"/>
  <c r="F285" i="3" s="1"/>
  <c r="F286" i="3" s="1"/>
  <c r="F287" i="3" s="1"/>
  <c r="F288" i="3" s="1"/>
  <c r="F289" i="3" s="1"/>
  <c r="F290" i="3" s="1"/>
  <c r="F291" i="3" s="1"/>
  <c r="F292" i="3" s="1"/>
  <c r="F293" i="3" s="1"/>
  <c r="F294" i="3" s="1"/>
  <c r="F295" i="3" s="1"/>
  <c r="F296" i="3" s="1"/>
  <c r="F297" i="3" s="1"/>
  <c r="F298" i="3" s="1"/>
  <c r="F299" i="3" s="1"/>
  <c r="F300" i="3" s="1"/>
  <c r="F301" i="3" s="1"/>
  <c r="F302" i="3" s="1"/>
  <c r="F303" i="3" s="1"/>
  <c r="F304" i="3" s="1"/>
  <c r="F305" i="3" s="1"/>
  <c r="F306" i="3" s="1"/>
  <c r="F307" i="3" s="1"/>
  <c r="F308" i="3" s="1"/>
  <c r="F309" i="3" s="1"/>
  <c r="F310" i="3" s="1"/>
  <c r="F311" i="3" s="1"/>
  <c r="F312" i="3" s="1"/>
  <c r="F313" i="3" s="1"/>
  <c r="F314" i="3" s="1"/>
  <c r="F315" i="3" s="1"/>
  <c r="F316" i="3" s="1"/>
  <c r="F317" i="3" s="1"/>
  <c r="F318" i="3" s="1"/>
  <c r="F319" i="3" s="1"/>
  <c r="F320" i="3" s="1"/>
  <c r="F321" i="3" s="1"/>
  <c r="F322" i="3" s="1"/>
  <c r="F323" i="3" s="1"/>
  <c r="F324" i="3" s="1"/>
  <c r="F325" i="3" s="1"/>
  <c r="F326" i="3" s="1"/>
  <c r="F327" i="3" s="1"/>
  <c r="F328" i="3" s="1"/>
  <c r="F329" i="3" s="1"/>
  <c r="F330" i="3" s="1"/>
  <c r="F331" i="3" s="1"/>
  <c r="F332" i="3" s="1"/>
  <c r="F333" i="3" s="1"/>
  <c r="F334" i="3" s="1"/>
  <c r="F335" i="3" s="1"/>
  <c r="F336" i="3" s="1"/>
  <c r="F337" i="3" s="1"/>
  <c r="F338" i="3" s="1"/>
  <c r="F339" i="3" s="1"/>
  <c r="F340" i="3" s="1"/>
  <c r="F341" i="3" s="1"/>
  <c r="F342" i="3" s="1"/>
  <c r="F343" i="3" s="1"/>
  <c r="F344" i="3" s="1"/>
  <c r="F345" i="3" s="1"/>
  <c r="F346" i="3" s="1"/>
  <c r="F347" i="3" s="1"/>
  <c r="F348" i="3" s="1"/>
  <c r="F349" i="3" s="1"/>
  <c r="F350" i="3" s="1"/>
  <c r="F351" i="3" s="1"/>
  <c r="F352" i="3" s="1"/>
  <c r="F353" i="3" s="1"/>
  <c r="F354" i="3" s="1"/>
  <c r="F355" i="3" s="1"/>
  <c r="F356" i="3" s="1"/>
  <c r="F357" i="3" s="1"/>
  <c r="F358" i="3" s="1"/>
  <c r="F359" i="3" s="1"/>
  <c r="F360" i="3" s="1"/>
  <c r="F361" i="3" s="1"/>
  <c r="F362" i="3" s="1"/>
  <c r="F363" i="3" s="1"/>
  <c r="F364" i="3" s="1"/>
  <c r="F365" i="3" s="1"/>
  <c r="F366" i="3" s="1"/>
  <c r="F367" i="3" s="1"/>
  <c r="F368" i="3" s="1"/>
  <c r="F369" i="3" s="1"/>
  <c r="F370" i="3" s="1"/>
  <c r="F371" i="3" s="1"/>
  <c r="F372" i="3" s="1"/>
  <c r="F373" i="3" s="1"/>
  <c r="F374" i="3" s="1"/>
  <c r="F375" i="3" s="1"/>
  <c r="F376" i="3" s="1"/>
  <c r="F377" i="3" s="1"/>
  <c r="F378" i="3" s="1"/>
  <c r="F379" i="3" s="1"/>
  <c r="F380" i="3" s="1"/>
  <c r="F381" i="3" s="1"/>
  <c r="F382" i="3" s="1"/>
  <c r="F383" i="3" s="1"/>
  <c r="F384" i="3" s="1"/>
  <c r="F385" i="3" s="1"/>
  <c r="F386" i="3" s="1"/>
  <c r="F387" i="3" s="1"/>
  <c r="F388" i="3" s="1"/>
  <c r="F389" i="3" s="1"/>
  <c r="F390" i="3" s="1"/>
  <c r="F391" i="3" s="1"/>
  <c r="F392" i="3" s="1"/>
  <c r="F393" i="3" s="1"/>
  <c r="F394" i="3" s="1"/>
  <c r="F395" i="3" s="1"/>
  <c r="F396" i="3" s="1"/>
  <c r="F397" i="3" s="1"/>
  <c r="F398" i="3" s="1"/>
  <c r="F399" i="3" s="1"/>
  <c r="F400" i="3" s="1"/>
  <c r="F401" i="3" s="1"/>
  <c r="F402" i="3" s="1"/>
  <c r="F403" i="3" s="1"/>
  <c r="F404" i="3" s="1"/>
  <c r="F405" i="3" s="1"/>
  <c r="F406" i="3" s="1"/>
  <c r="F407" i="3" s="1"/>
  <c r="F408" i="3" s="1"/>
  <c r="F409" i="3" s="1"/>
  <c r="F410" i="3" s="1"/>
  <c r="F411" i="3" s="1"/>
  <c r="F412" i="3" s="1"/>
  <c r="F413" i="3" s="1"/>
  <c r="F414" i="3" s="1"/>
  <c r="F415" i="3" s="1"/>
  <c r="F416" i="3" s="1"/>
  <c r="F417" i="3" s="1"/>
  <c r="F418" i="3" s="1"/>
  <c r="F419" i="3" s="1"/>
  <c r="F420" i="3" s="1"/>
  <c r="F421" i="3" s="1"/>
  <c r="F422" i="3" s="1"/>
  <c r="F423" i="3" s="1"/>
  <c r="F424" i="3" s="1"/>
  <c r="F425" i="3" s="1"/>
  <c r="F426" i="3" s="1"/>
  <c r="F427" i="3" s="1"/>
  <c r="F428" i="3" s="1"/>
  <c r="F429" i="3" s="1"/>
  <c r="F430" i="3" s="1"/>
  <c r="F431" i="3" s="1"/>
  <c r="F432" i="3" s="1"/>
  <c r="F433" i="3" s="1"/>
  <c r="F434" i="3" s="1"/>
  <c r="F435" i="3" s="1"/>
  <c r="F436" i="3" s="1"/>
  <c r="F437" i="3" s="1"/>
  <c r="F438" i="3" s="1"/>
  <c r="F439" i="3" s="1"/>
  <c r="F440" i="3" s="1"/>
  <c r="F441" i="3" s="1"/>
  <c r="F442" i="3" s="1"/>
  <c r="F443" i="3" s="1"/>
  <c r="F444" i="3" s="1"/>
  <c r="F445" i="3" s="1"/>
  <c r="F446" i="3" s="1"/>
  <c r="F447" i="3" s="1"/>
  <c r="F448" i="3" s="1"/>
  <c r="F449" i="3" s="1"/>
  <c r="F450" i="3" s="1"/>
  <c r="F451" i="3" s="1"/>
  <c r="F452" i="3" s="1"/>
  <c r="F453" i="3" s="1"/>
  <c r="F454" i="3" s="1"/>
  <c r="F455" i="3" s="1"/>
  <c r="F456" i="3" s="1"/>
  <c r="F457" i="3" s="1"/>
  <c r="F458" i="3" s="1"/>
  <c r="F459" i="3" s="1"/>
  <c r="F460" i="3" s="1"/>
  <c r="F461" i="3" s="1"/>
  <c r="F462" i="3" s="1"/>
  <c r="F463" i="3" s="1"/>
  <c r="F464" i="3" s="1"/>
  <c r="F465" i="3" s="1"/>
  <c r="F466" i="3" s="1"/>
  <c r="F467" i="3" s="1"/>
  <c r="F468" i="3" s="1"/>
  <c r="F469" i="3" s="1"/>
  <c r="F470" i="3" s="1"/>
  <c r="F471" i="3" s="1"/>
  <c r="F472" i="3" s="1"/>
  <c r="F473" i="3" s="1"/>
  <c r="F474" i="3" s="1"/>
  <c r="F475" i="3" s="1"/>
  <c r="F476" i="3" s="1"/>
  <c r="F477" i="3" s="1"/>
  <c r="F478" i="3" s="1"/>
  <c r="F479" i="3" s="1"/>
  <c r="F480" i="3" s="1"/>
  <c r="F481" i="3" s="1"/>
  <c r="F482" i="3" s="1"/>
  <c r="F483" i="3" s="1"/>
  <c r="F484" i="3" s="1"/>
  <c r="F485" i="3" s="1"/>
  <c r="F486" i="3" s="1"/>
  <c r="F487" i="3" s="1"/>
  <c r="F488" i="3" s="1"/>
  <c r="F489" i="3" s="1"/>
  <c r="F490" i="3" s="1"/>
  <c r="F491" i="3" s="1"/>
  <c r="F492" i="3" s="1"/>
  <c r="F493" i="3" s="1"/>
  <c r="F494" i="3" s="1"/>
  <c r="F495" i="3" s="1"/>
  <c r="F496" i="3" s="1"/>
  <c r="F497" i="3" s="1"/>
  <c r="F498" i="3" s="1"/>
  <c r="F499" i="3" s="1"/>
  <c r="F500" i="3" s="1"/>
  <c r="F501" i="3" s="1"/>
  <c r="F502" i="3" s="1"/>
  <c r="F503" i="3" s="1"/>
  <c r="F504" i="3" s="1"/>
  <c r="F505" i="3" s="1"/>
  <c r="F506" i="3" s="1"/>
  <c r="F507" i="3" s="1"/>
  <c r="F508" i="3" s="1"/>
  <c r="F509" i="3" s="1"/>
  <c r="F510" i="3" s="1"/>
  <c r="F511" i="3" s="1"/>
  <c r="F512" i="3" s="1"/>
  <c r="F513" i="3" s="1"/>
  <c r="F514" i="3" s="1"/>
  <c r="F515" i="3" s="1"/>
  <c r="F516" i="3" s="1"/>
  <c r="F517" i="3" s="1"/>
  <c r="F518" i="3" s="1"/>
  <c r="F519" i="3" s="1"/>
  <c r="F520" i="3" s="1"/>
  <c r="F521" i="3" s="1"/>
  <c r="F522" i="3" s="1"/>
  <c r="F523" i="3" s="1"/>
  <c r="F524" i="3" s="1"/>
  <c r="F525" i="3" s="1"/>
  <c r="F526" i="3" s="1"/>
  <c r="F527" i="3" s="1"/>
  <c r="F528" i="3" s="1"/>
  <c r="F529" i="3" s="1"/>
  <c r="F530" i="3" s="1"/>
  <c r="F531" i="3" s="1"/>
  <c r="F532" i="3" s="1"/>
  <c r="F533" i="3" s="1"/>
  <c r="F534" i="3" s="1"/>
  <c r="F535" i="3" s="1"/>
  <c r="F536" i="3" s="1"/>
  <c r="F537" i="3" s="1"/>
  <c r="F538" i="3" s="1"/>
  <c r="F539" i="3" s="1"/>
  <c r="F540" i="3" s="1"/>
  <c r="F541" i="3" s="1"/>
  <c r="F542" i="3" s="1"/>
  <c r="F543" i="3" s="1"/>
  <c r="F544" i="3" s="1"/>
  <c r="F545" i="3" s="1"/>
  <c r="F546" i="3" s="1"/>
  <c r="F547" i="3" s="1"/>
  <c r="F548" i="3" s="1"/>
  <c r="F549" i="3" s="1"/>
  <c r="F550" i="3" s="1"/>
  <c r="F551" i="3" s="1"/>
  <c r="F552" i="3" s="1"/>
  <c r="F553" i="3" s="1"/>
  <c r="F554" i="3" s="1"/>
  <c r="F555" i="3" s="1"/>
  <c r="F556" i="3" s="1"/>
  <c r="F557" i="3" s="1"/>
  <c r="F558" i="3" s="1"/>
  <c r="F559" i="3" s="1"/>
  <c r="F560" i="3" s="1"/>
  <c r="F561" i="3" s="1"/>
  <c r="F562" i="3" s="1"/>
  <c r="F563" i="3" s="1"/>
  <c r="F564" i="3" s="1"/>
  <c r="F565" i="3" s="1"/>
  <c r="F566" i="3" s="1"/>
  <c r="F567" i="3" s="1"/>
  <c r="F568" i="3" s="1"/>
  <c r="F569" i="3" s="1"/>
  <c r="F570" i="3" s="1"/>
  <c r="F571" i="3" s="1"/>
  <c r="F572" i="3" s="1"/>
  <c r="F573" i="3" s="1"/>
  <c r="F574" i="3" s="1"/>
  <c r="F575" i="3" s="1"/>
  <c r="F576" i="3" s="1"/>
  <c r="F577" i="3" s="1"/>
  <c r="F578" i="3" s="1"/>
  <c r="F579" i="3" s="1"/>
  <c r="F580" i="3" s="1"/>
  <c r="F581" i="3" s="1"/>
  <c r="F582" i="3" s="1"/>
  <c r="F583" i="3" s="1"/>
  <c r="F584" i="3" s="1"/>
  <c r="F585" i="3" s="1"/>
  <c r="F586" i="3" s="1"/>
  <c r="F587" i="3" s="1"/>
  <c r="F588" i="3" s="1"/>
  <c r="F589" i="3" s="1"/>
  <c r="F590" i="3" s="1"/>
  <c r="F591" i="3" s="1"/>
  <c r="F592" i="3" s="1"/>
  <c r="F593" i="3" s="1"/>
  <c r="F594" i="3" s="1"/>
  <c r="F595" i="3" s="1"/>
  <c r="F596" i="3" s="1"/>
  <c r="F597" i="3" s="1"/>
  <c r="F598" i="3" s="1"/>
  <c r="F599" i="3" s="1"/>
  <c r="F600" i="3" s="1"/>
  <c r="F601" i="3" s="1"/>
  <c r="F602" i="3" s="1"/>
  <c r="F603" i="3" s="1"/>
  <c r="F604" i="3" s="1"/>
  <c r="F605" i="3" s="1"/>
  <c r="F606" i="3" s="1"/>
  <c r="F607" i="3" s="1"/>
  <c r="F608" i="3" s="1"/>
  <c r="F609" i="3" s="1"/>
  <c r="F610" i="3" s="1"/>
  <c r="F611" i="3" s="1"/>
  <c r="F612" i="3" s="1"/>
  <c r="F613" i="3" s="1"/>
  <c r="F614" i="3" s="1"/>
  <c r="F615" i="3" s="1"/>
  <c r="F616" i="3" s="1"/>
  <c r="F617" i="3" s="1"/>
  <c r="F618" i="3" s="1"/>
  <c r="F619" i="3" s="1"/>
  <c r="F620" i="3" s="1"/>
  <c r="F621" i="3" s="1"/>
  <c r="F622" i="3" s="1"/>
  <c r="F623" i="3" s="1"/>
  <c r="F624" i="3" s="1"/>
  <c r="F625" i="3" s="1"/>
  <c r="F626" i="3" s="1"/>
  <c r="F627" i="3" s="1"/>
  <c r="F628" i="3" s="1"/>
  <c r="F629" i="3" s="1"/>
  <c r="F630" i="3" s="1"/>
  <c r="F631" i="3" s="1"/>
  <c r="F632" i="3" s="1"/>
  <c r="F633" i="3" s="1"/>
  <c r="F634" i="3" s="1"/>
  <c r="F635" i="3" s="1"/>
  <c r="F636" i="3" s="1"/>
  <c r="F637" i="3" s="1"/>
  <c r="F638" i="3" s="1"/>
  <c r="F639" i="3" s="1"/>
  <c r="F640" i="3" s="1"/>
  <c r="F641" i="3" s="1"/>
  <c r="F642" i="3" s="1"/>
  <c r="F643" i="3" s="1"/>
  <c r="F644" i="3" s="1"/>
  <c r="F645" i="3" s="1"/>
  <c r="F646" i="3" s="1"/>
  <c r="F647" i="3" s="1"/>
  <c r="F648" i="3" s="1"/>
  <c r="F649" i="3" s="1"/>
  <c r="F650" i="3" s="1"/>
  <c r="F651" i="3" s="1"/>
  <c r="F652" i="3" s="1"/>
  <c r="F653" i="3" s="1"/>
  <c r="F654" i="3" s="1"/>
  <c r="F655" i="3" s="1"/>
  <c r="F656" i="3" s="1"/>
  <c r="F657" i="3" s="1"/>
  <c r="F658" i="3" s="1"/>
  <c r="F659" i="3" s="1"/>
  <c r="F660" i="3" s="1"/>
  <c r="F661" i="3" s="1"/>
  <c r="F662" i="3" s="1"/>
  <c r="F663" i="3" s="1"/>
  <c r="F664" i="3" s="1"/>
  <c r="F665" i="3" s="1"/>
  <c r="F666" i="3" s="1"/>
  <c r="F667" i="3" s="1"/>
  <c r="F668" i="3" s="1"/>
  <c r="F669" i="3" s="1"/>
  <c r="F670" i="3" s="1"/>
  <c r="F671" i="3" s="1"/>
  <c r="F672" i="3" s="1"/>
  <c r="F673" i="3" s="1"/>
  <c r="F674" i="3" s="1"/>
  <c r="F675" i="3" s="1"/>
  <c r="F676" i="3" s="1"/>
  <c r="F677" i="3" s="1"/>
  <c r="F678" i="3" s="1"/>
  <c r="F679" i="3" s="1"/>
  <c r="F680" i="3" s="1"/>
  <c r="F681" i="3" s="1"/>
  <c r="F682" i="3" s="1"/>
  <c r="F683" i="3" s="1"/>
  <c r="F684" i="3" s="1"/>
  <c r="F685" i="3" s="1"/>
  <c r="F686" i="3" s="1"/>
  <c r="F687" i="3" s="1"/>
  <c r="F688" i="3" s="1"/>
  <c r="F689" i="3" s="1"/>
  <c r="F690" i="3" s="1"/>
  <c r="F691" i="3" s="1"/>
  <c r="F692" i="3" s="1"/>
  <c r="F693" i="3" s="1"/>
  <c r="F694" i="3" s="1"/>
  <c r="F695" i="3" s="1"/>
  <c r="F696" i="3" s="1"/>
  <c r="F697" i="3" s="1"/>
  <c r="F698" i="3" s="1"/>
  <c r="F699" i="3" s="1"/>
  <c r="F700" i="3" s="1"/>
  <c r="F701" i="3" s="1"/>
  <c r="F702" i="3" s="1"/>
  <c r="F703" i="3" s="1"/>
  <c r="F704" i="3" s="1"/>
  <c r="F705" i="3" s="1"/>
  <c r="F706" i="3" s="1"/>
  <c r="F707" i="3" s="1"/>
  <c r="F708" i="3" s="1"/>
  <c r="F709" i="3" s="1"/>
  <c r="F710" i="3" s="1"/>
  <c r="F711" i="3" s="1"/>
  <c r="F712" i="3" s="1"/>
  <c r="F713" i="3" s="1"/>
  <c r="F714" i="3" s="1"/>
  <c r="F715" i="3" s="1"/>
  <c r="F716" i="3" s="1"/>
  <c r="F717" i="3" s="1"/>
  <c r="F718" i="3" s="1"/>
  <c r="F719" i="3" s="1"/>
  <c r="F720" i="3" s="1"/>
  <c r="F721" i="3" s="1"/>
  <c r="F722" i="3" s="1"/>
  <c r="F723" i="3" s="1"/>
  <c r="F724" i="3" s="1"/>
  <c r="F725" i="3" s="1"/>
  <c r="F726" i="3" s="1"/>
  <c r="F727" i="3" s="1"/>
  <c r="F728" i="3" s="1"/>
  <c r="F729" i="3" s="1"/>
  <c r="F730" i="3" s="1"/>
  <c r="F731" i="3" s="1"/>
  <c r="F732" i="3" s="1"/>
  <c r="F733" i="3" s="1"/>
  <c r="F734" i="3" s="1"/>
  <c r="F735" i="3" s="1"/>
  <c r="F736" i="3" s="1"/>
  <c r="F737" i="3" s="1"/>
  <c r="F738" i="3" s="1"/>
  <c r="F739" i="3" s="1"/>
  <c r="F740" i="3" s="1"/>
  <c r="F741" i="3" s="1"/>
  <c r="F742" i="3" s="1"/>
  <c r="F743" i="3" s="1"/>
  <c r="F744" i="3" s="1"/>
  <c r="F745" i="3" s="1"/>
  <c r="F746" i="3" s="1"/>
  <c r="F747" i="3" s="1"/>
  <c r="F748" i="3" s="1"/>
  <c r="F749" i="3" s="1"/>
  <c r="F750" i="3" s="1"/>
  <c r="F751" i="3" s="1"/>
  <c r="F752" i="3" s="1"/>
  <c r="F753" i="3" s="1"/>
  <c r="F754" i="3" s="1"/>
  <c r="F755" i="3" s="1"/>
  <c r="F756" i="3" s="1"/>
  <c r="F757" i="3" s="1"/>
  <c r="F758" i="3" s="1"/>
  <c r="F759" i="3" s="1"/>
  <c r="F760" i="3" s="1"/>
  <c r="F761" i="3" s="1"/>
  <c r="F762" i="3" s="1"/>
  <c r="F763" i="3" s="1"/>
  <c r="F764" i="3" s="1"/>
  <c r="F765" i="3" s="1"/>
  <c r="F766" i="3" s="1"/>
  <c r="F767" i="3" s="1"/>
  <c r="F768" i="3" s="1"/>
  <c r="F769" i="3" s="1"/>
  <c r="F770" i="3" s="1"/>
  <c r="F771" i="3" s="1"/>
  <c r="F772" i="3" s="1"/>
  <c r="F773" i="3" s="1"/>
  <c r="F774" i="3" s="1"/>
  <c r="F775" i="3" s="1"/>
  <c r="F776" i="3" s="1"/>
  <c r="F777" i="3" s="1"/>
  <c r="F778" i="3" s="1"/>
  <c r="F779" i="3" s="1"/>
  <c r="F780" i="3" s="1"/>
  <c r="F781" i="3" s="1"/>
  <c r="F782" i="3" s="1"/>
  <c r="F783" i="3" s="1"/>
  <c r="F784" i="3" s="1"/>
  <c r="F6" i="1"/>
  <c r="F7" i="1" s="1"/>
  <c r="F8" i="1" s="1"/>
  <c r="F9" i="1"/>
  <c r="F10" i="1"/>
  <c r="F11" i="1"/>
  <c r="F12" i="1"/>
  <c r="F13" i="1"/>
  <c r="F14" i="1"/>
  <c r="F15" i="1"/>
  <c r="F16" i="1"/>
  <c r="F17" i="1"/>
  <c r="F18" i="1" s="1"/>
  <c r="F19" i="1" s="1"/>
  <c r="F20" i="1"/>
  <c r="F21" i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5" i="1"/>
  <c r="C9" i="1"/>
  <c r="S4" i="3"/>
  <c r="AM90" i="3"/>
  <c r="AM89" i="3"/>
  <c r="AM88" i="3"/>
  <c r="AM87" i="3"/>
  <c r="AN87" i="3" s="1"/>
  <c r="AM86" i="3"/>
  <c r="AN86" i="3" s="1"/>
  <c r="AM85" i="3"/>
  <c r="AN85" i="3" s="1"/>
  <c r="AM84" i="3"/>
  <c r="AM83" i="3"/>
  <c r="AM82" i="3"/>
  <c r="AM81" i="3"/>
  <c r="AM80" i="3"/>
  <c r="AM79" i="3"/>
  <c r="AM78" i="3"/>
  <c r="AM77" i="3"/>
  <c r="AN77" i="3" s="1"/>
  <c r="AM76" i="3"/>
  <c r="AM75" i="3"/>
  <c r="AN75" i="3" s="1"/>
  <c r="AM74" i="3"/>
  <c r="AN74" i="3" s="1"/>
  <c r="AM73" i="3"/>
  <c r="AM72" i="3"/>
  <c r="AM71" i="3"/>
  <c r="AM70" i="3"/>
  <c r="AM69" i="3"/>
  <c r="AN69" i="3" s="1"/>
  <c r="AM68" i="3"/>
  <c r="AN68" i="3" s="1"/>
  <c r="AM67" i="3"/>
  <c r="AN67" i="3" s="1"/>
  <c r="AM66" i="3"/>
  <c r="AN66" i="3" s="1"/>
  <c r="AM65" i="3"/>
  <c r="AN65" i="3" s="1"/>
  <c r="AM64" i="3"/>
  <c r="AN64" i="3" s="1"/>
  <c r="AM63" i="3"/>
  <c r="AN63" i="3" s="1"/>
  <c r="AM62" i="3"/>
  <c r="AN62" i="3" s="1"/>
  <c r="AM61" i="3"/>
  <c r="AN61" i="3" s="1"/>
  <c r="AM60" i="3"/>
  <c r="AM59" i="3"/>
  <c r="AN59" i="3" s="1"/>
  <c r="AM58" i="3"/>
  <c r="AN58" i="3" s="1"/>
  <c r="AM57" i="3"/>
  <c r="AN57" i="3" s="1"/>
  <c r="AM56" i="3"/>
  <c r="AN56" i="3" s="1"/>
  <c r="AM55" i="3"/>
  <c r="AN55" i="3" s="1"/>
  <c r="AM54" i="3"/>
  <c r="AN54" i="3" s="1"/>
  <c r="AM53" i="3"/>
  <c r="AN53" i="3" s="1"/>
  <c r="AM52" i="3"/>
  <c r="AN52" i="3" s="1"/>
  <c r="AM51" i="3"/>
  <c r="AN51" i="3" s="1"/>
  <c r="AM50" i="3"/>
  <c r="AN50" i="3" s="1"/>
  <c r="AM49" i="3"/>
  <c r="AM48" i="3"/>
  <c r="AM47" i="3"/>
  <c r="AM46" i="3"/>
  <c r="AM45" i="3"/>
  <c r="AM44" i="3"/>
  <c r="AM43" i="3"/>
  <c r="AM42" i="3"/>
  <c r="AM41" i="3"/>
  <c r="AM40" i="3"/>
  <c r="AM39" i="3"/>
  <c r="AN39" i="3" s="1"/>
  <c r="AM38" i="3"/>
  <c r="AN38" i="3" s="1"/>
  <c r="AM37" i="3"/>
  <c r="AN37" i="3" s="1"/>
  <c r="AM36" i="3"/>
  <c r="AM35" i="3"/>
  <c r="AM34" i="3"/>
  <c r="AM33" i="3"/>
  <c r="AM32" i="3"/>
  <c r="AM31" i="3"/>
  <c r="AM30" i="3"/>
  <c r="AM29" i="3"/>
  <c r="AM28" i="3"/>
  <c r="AM27" i="3"/>
  <c r="AN27" i="3" s="1"/>
  <c r="AM26" i="3"/>
  <c r="AN26" i="3" s="1"/>
  <c r="AM25" i="3"/>
  <c r="AM24" i="3"/>
  <c r="AM23" i="3"/>
  <c r="AM22" i="3"/>
  <c r="AM21" i="3"/>
  <c r="AM20" i="3"/>
  <c r="AM19" i="3"/>
  <c r="AM18" i="3"/>
  <c r="AM17" i="3"/>
  <c r="AM16" i="3"/>
  <c r="AM15" i="3"/>
  <c r="AN15" i="3" s="1"/>
  <c r="AM14" i="3"/>
  <c r="AN14" i="3" s="1"/>
  <c r="AM13" i="3"/>
  <c r="AN13" i="3" s="1"/>
  <c r="AM12" i="3"/>
  <c r="AM11" i="3"/>
  <c r="AM10" i="3"/>
  <c r="AM9" i="3"/>
  <c r="AM8" i="3"/>
  <c r="AM7" i="3"/>
  <c r="AM6" i="3"/>
  <c r="AM5" i="3"/>
  <c r="AN90" i="3"/>
  <c r="AN89" i="3"/>
  <c r="AN88" i="3"/>
  <c r="AN84" i="3"/>
  <c r="AN83" i="3"/>
  <c r="AN82" i="3"/>
  <c r="AN81" i="3"/>
  <c r="AN80" i="3"/>
  <c r="AN79" i="3"/>
  <c r="AN78" i="3"/>
  <c r="AN76" i="3"/>
  <c r="AN73" i="3"/>
  <c r="AN72" i="3"/>
  <c r="AN71" i="3"/>
  <c r="AN70" i="3"/>
  <c r="AN60" i="3"/>
  <c r="AN49" i="3"/>
  <c r="AN48" i="3"/>
  <c r="AN47" i="3"/>
  <c r="AN23" i="3"/>
  <c r="AN20" i="3"/>
  <c r="AN9" i="3"/>
  <c r="AN8" i="3"/>
  <c r="AN7" i="3"/>
  <c r="B33" i="3"/>
  <c r="AL90" i="3"/>
  <c r="AK90" i="3"/>
  <c r="AL89" i="3"/>
  <c r="AK89" i="3"/>
  <c r="AL88" i="3"/>
  <c r="AK88" i="3"/>
  <c r="AL87" i="3"/>
  <c r="AK87" i="3"/>
  <c r="AL86" i="3"/>
  <c r="AK86" i="3"/>
  <c r="AL85" i="3"/>
  <c r="AK85" i="3"/>
  <c r="AL84" i="3"/>
  <c r="AK84" i="3"/>
  <c r="AL83" i="3"/>
  <c r="AK83" i="3"/>
  <c r="AL82" i="3"/>
  <c r="AK82" i="3"/>
  <c r="AL81" i="3"/>
  <c r="AK81" i="3"/>
  <c r="AL80" i="3"/>
  <c r="AK80" i="3"/>
  <c r="AN36" i="3" s="1"/>
  <c r="AL79" i="3"/>
  <c r="AK79" i="3"/>
  <c r="AN35" i="3" s="1"/>
  <c r="AL78" i="3"/>
  <c r="AK78" i="3"/>
  <c r="AN34" i="3" s="1"/>
  <c r="AL77" i="3"/>
  <c r="AK77" i="3"/>
  <c r="AN33" i="3" s="1"/>
  <c r="AL76" i="3"/>
  <c r="AK76" i="3"/>
  <c r="AL75" i="3"/>
  <c r="AK75" i="3"/>
  <c r="AL74" i="3"/>
  <c r="AK74" i="3"/>
  <c r="AL73" i="3"/>
  <c r="AK73" i="3"/>
  <c r="AL72" i="3"/>
  <c r="AK72" i="3"/>
  <c r="AL71" i="3"/>
  <c r="AK71" i="3"/>
  <c r="AL70" i="3"/>
  <c r="AK70" i="3"/>
  <c r="AL69" i="3"/>
  <c r="AK69" i="3"/>
  <c r="AN25" i="3" s="1"/>
  <c r="AL68" i="3"/>
  <c r="AK68" i="3"/>
  <c r="AN24" i="3" s="1"/>
  <c r="AL67" i="3"/>
  <c r="AK67" i="3"/>
  <c r="AL66" i="3"/>
  <c r="AK66" i="3"/>
  <c r="AN22" i="3" s="1"/>
  <c r="AL65" i="3"/>
  <c r="AK65" i="3"/>
  <c r="AL64" i="3"/>
  <c r="AK64" i="3"/>
  <c r="AL63" i="3"/>
  <c r="AK63" i="3"/>
  <c r="AN19" i="3" s="1"/>
  <c r="AL62" i="3"/>
  <c r="AK62" i="3"/>
  <c r="AL61" i="3"/>
  <c r="AK61" i="3"/>
  <c r="AL60" i="3"/>
  <c r="AK60" i="3"/>
  <c r="AL59" i="3"/>
  <c r="AK59" i="3"/>
  <c r="AL58" i="3"/>
  <c r="AK58" i="3"/>
  <c r="AL57" i="3"/>
  <c r="AK57" i="3"/>
  <c r="AL56" i="3"/>
  <c r="AK56" i="3"/>
  <c r="AN12" i="3" s="1"/>
  <c r="AL55" i="3"/>
  <c r="AK55" i="3"/>
  <c r="AN11" i="3" s="1"/>
  <c r="AL54" i="3"/>
  <c r="AK54" i="3"/>
  <c r="AN10" i="3" s="1"/>
  <c r="AL53" i="3"/>
  <c r="AK53" i="3"/>
  <c r="AL52" i="3"/>
  <c r="AK52" i="3"/>
  <c r="AL51" i="3"/>
  <c r="AK51" i="3"/>
  <c r="AL50" i="3"/>
  <c r="AK50" i="3"/>
  <c r="AN6" i="3" s="1"/>
  <c r="AL49" i="3"/>
  <c r="AK49" i="3"/>
  <c r="AL48" i="3"/>
  <c r="AK48" i="3"/>
  <c r="AO4" i="3" s="1"/>
  <c r="AP4" i="3" s="1"/>
  <c r="AL47" i="3"/>
  <c r="AK47" i="3"/>
  <c r="AL46" i="3"/>
  <c r="AK46" i="3"/>
  <c r="AL45" i="3"/>
  <c r="AK45" i="3"/>
  <c r="AL44" i="3"/>
  <c r="AK44" i="3"/>
  <c r="AL43" i="3"/>
  <c r="AK43" i="3"/>
  <c r="AL42" i="3"/>
  <c r="AK42" i="3"/>
  <c r="AL41" i="3"/>
  <c r="AK41" i="3"/>
  <c r="AL40" i="3"/>
  <c r="AK40" i="3"/>
  <c r="AL39" i="3"/>
  <c r="AK39" i="3"/>
  <c r="AL38" i="3"/>
  <c r="AK38" i="3"/>
  <c r="AL37" i="3"/>
  <c r="AK37" i="3"/>
  <c r="AL36" i="3"/>
  <c r="AK36" i="3"/>
  <c r="AL35" i="3"/>
  <c r="AK35" i="3"/>
  <c r="AL34" i="3"/>
  <c r="AK34" i="3"/>
  <c r="AL33" i="3"/>
  <c r="AK33" i="3"/>
  <c r="AL32" i="3"/>
  <c r="AK32" i="3"/>
  <c r="AL31" i="3"/>
  <c r="AK31" i="3"/>
  <c r="AL30" i="3"/>
  <c r="AK30" i="3"/>
  <c r="AL29" i="3"/>
  <c r="AK29" i="3"/>
  <c r="AL28" i="3"/>
  <c r="AK28" i="3"/>
  <c r="AL27" i="3"/>
  <c r="AK27" i="3"/>
  <c r="AL26" i="3"/>
  <c r="AK26" i="3"/>
  <c r="AL25" i="3"/>
  <c r="AK25" i="3"/>
  <c r="AL24" i="3"/>
  <c r="AK24" i="3"/>
  <c r="AL23" i="3"/>
  <c r="AK23" i="3"/>
  <c r="AL22" i="3"/>
  <c r="AK22" i="3"/>
  <c r="AL21" i="3"/>
  <c r="AK21" i="3"/>
  <c r="AL20" i="3"/>
  <c r="AK20" i="3"/>
  <c r="AL19" i="3"/>
  <c r="AK19" i="3"/>
  <c r="AL18" i="3"/>
  <c r="AK18" i="3"/>
  <c r="AL17" i="3"/>
  <c r="AK17" i="3"/>
  <c r="AL16" i="3"/>
  <c r="AK16" i="3"/>
  <c r="AL15" i="3"/>
  <c r="AK15" i="3"/>
  <c r="AL14" i="3"/>
  <c r="AK14" i="3"/>
  <c r="AL13" i="3"/>
  <c r="AK13" i="3"/>
  <c r="AL12" i="3"/>
  <c r="AK12" i="3"/>
  <c r="AL11" i="3"/>
  <c r="AK11" i="3"/>
  <c r="AL10" i="3"/>
  <c r="AK10" i="3"/>
  <c r="AL9" i="3"/>
  <c r="AK9" i="3"/>
  <c r="AL8" i="3"/>
  <c r="AK8" i="3"/>
  <c r="AL7" i="3"/>
  <c r="AK7" i="3"/>
  <c r="AL6" i="3"/>
  <c r="AK6" i="3"/>
  <c r="AL5" i="3"/>
  <c r="AK5" i="3"/>
  <c r="AL4" i="3"/>
  <c r="AK4" i="3"/>
  <c r="AL90" i="1"/>
  <c r="AK90" i="1"/>
  <c r="AL89" i="1"/>
  <c r="AK89" i="1"/>
  <c r="AL88" i="1"/>
  <c r="AK88" i="1"/>
  <c r="AL87" i="1"/>
  <c r="AK87" i="1"/>
  <c r="AL86" i="1"/>
  <c r="AK86" i="1"/>
  <c r="AL85" i="1"/>
  <c r="AK85" i="1"/>
  <c r="AL84" i="1"/>
  <c r="AK84" i="1"/>
  <c r="AL83" i="1"/>
  <c r="AK83" i="1"/>
  <c r="AL82" i="1"/>
  <c r="AK82" i="1"/>
  <c r="AL81" i="1"/>
  <c r="AK81" i="1"/>
  <c r="AL80" i="1"/>
  <c r="AK80" i="1"/>
  <c r="AL79" i="1"/>
  <c r="AK79" i="1"/>
  <c r="AL78" i="1"/>
  <c r="AK78" i="1"/>
  <c r="AL77" i="1"/>
  <c r="AK77" i="1"/>
  <c r="AL76" i="1"/>
  <c r="AK76" i="1"/>
  <c r="AL75" i="1"/>
  <c r="AK75" i="1"/>
  <c r="AL74" i="1"/>
  <c r="AK74" i="1"/>
  <c r="AL73" i="1"/>
  <c r="AK73" i="1"/>
  <c r="AL72" i="1"/>
  <c r="AK72" i="1"/>
  <c r="AL71" i="1"/>
  <c r="AK71" i="1"/>
  <c r="AL70" i="1"/>
  <c r="AK70" i="1"/>
  <c r="AL69" i="1"/>
  <c r="AK69" i="1"/>
  <c r="AL68" i="1"/>
  <c r="AK68" i="1"/>
  <c r="AL67" i="1"/>
  <c r="AK67" i="1"/>
  <c r="AL66" i="1"/>
  <c r="AK66" i="1"/>
  <c r="AL65" i="1"/>
  <c r="AK65" i="1"/>
  <c r="AL64" i="1"/>
  <c r="AK64" i="1"/>
  <c r="AL63" i="1"/>
  <c r="AK63" i="1"/>
  <c r="AL62" i="1"/>
  <c r="AK62" i="1"/>
  <c r="AL61" i="1"/>
  <c r="AK61" i="1"/>
  <c r="AL60" i="1"/>
  <c r="AK60" i="1"/>
  <c r="AL59" i="1"/>
  <c r="AK59" i="1"/>
  <c r="AL58" i="1"/>
  <c r="AK58" i="1"/>
  <c r="AL57" i="1"/>
  <c r="AK57" i="1"/>
  <c r="AL56" i="1"/>
  <c r="AK56" i="1"/>
  <c r="AL55" i="1"/>
  <c r="AK55" i="1"/>
  <c r="AL54" i="1"/>
  <c r="AK54" i="1"/>
  <c r="AL53" i="1"/>
  <c r="AK53" i="1"/>
  <c r="AL52" i="1"/>
  <c r="AK52" i="1"/>
  <c r="AL51" i="1"/>
  <c r="AK51" i="1"/>
  <c r="AL50" i="1"/>
  <c r="AK50" i="1"/>
  <c r="AL49" i="1"/>
  <c r="AK49" i="1"/>
  <c r="AL48" i="1"/>
  <c r="AK48" i="1"/>
  <c r="AL47" i="1"/>
  <c r="AK47" i="1"/>
  <c r="AL46" i="1"/>
  <c r="AK46" i="1"/>
  <c r="AL45" i="1"/>
  <c r="AK45" i="1"/>
  <c r="AL44" i="1"/>
  <c r="AK44" i="1"/>
  <c r="AL43" i="1"/>
  <c r="AK43" i="1"/>
  <c r="AL42" i="1"/>
  <c r="AK42" i="1"/>
  <c r="AL41" i="1"/>
  <c r="AK41" i="1"/>
  <c r="AL40" i="1"/>
  <c r="AK40" i="1"/>
  <c r="AL39" i="1"/>
  <c r="AK39" i="1"/>
  <c r="AL38" i="1"/>
  <c r="AK38" i="1"/>
  <c r="AL37" i="1"/>
  <c r="AK37" i="1"/>
  <c r="AL36" i="1"/>
  <c r="AK36" i="1"/>
  <c r="AL35" i="1"/>
  <c r="AK35" i="1"/>
  <c r="AL34" i="1"/>
  <c r="AK34" i="1"/>
  <c r="AL33" i="1"/>
  <c r="AK33" i="1"/>
  <c r="AL32" i="1"/>
  <c r="AK32" i="1"/>
  <c r="AL31" i="1"/>
  <c r="AK31" i="1"/>
  <c r="AL30" i="1"/>
  <c r="AK30" i="1"/>
  <c r="AL29" i="1"/>
  <c r="AK29" i="1"/>
  <c r="AL28" i="1"/>
  <c r="AK28" i="1"/>
  <c r="AL27" i="1"/>
  <c r="AK27" i="1"/>
  <c r="AL26" i="1"/>
  <c r="AK26" i="1"/>
  <c r="AL25" i="1"/>
  <c r="AK25" i="1"/>
  <c r="AL24" i="1"/>
  <c r="AK24" i="1"/>
  <c r="AL23" i="1"/>
  <c r="AK23" i="1"/>
  <c r="AL22" i="1"/>
  <c r="AK22" i="1"/>
  <c r="AL21" i="1"/>
  <c r="AK21" i="1"/>
  <c r="AL20" i="1"/>
  <c r="AK20" i="1"/>
  <c r="AL19" i="1"/>
  <c r="AK19" i="1"/>
  <c r="AL18" i="1"/>
  <c r="AK18" i="1"/>
  <c r="AL17" i="1"/>
  <c r="AK17" i="1"/>
  <c r="AL16" i="1"/>
  <c r="AK16" i="1"/>
  <c r="AL15" i="1"/>
  <c r="AK15" i="1"/>
  <c r="AL14" i="1"/>
  <c r="AK14" i="1"/>
  <c r="AL13" i="1"/>
  <c r="AK13" i="1"/>
  <c r="AL12" i="1"/>
  <c r="AK12" i="1"/>
  <c r="AL11" i="1"/>
  <c r="AK11" i="1"/>
  <c r="AL10" i="1"/>
  <c r="AK10" i="1"/>
  <c r="AL9" i="1"/>
  <c r="AK9" i="1"/>
  <c r="AL8" i="1"/>
  <c r="AK8" i="1"/>
  <c r="AL7" i="1"/>
  <c r="AK7" i="1"/>
  <c r="AL6" i="1"/>
  <c r="AK6" i="1"/>
  <c r="AL5" i="1"/>
  <c r="AK5" i="1"/>
  <c r="AL4" i="1"/>
  <c r="AK4" i="1"/>
  <c r="B76" i="5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AU1803" i="3"/>
  <c r="AU1802" i="3"/>
  <c r="AV1802" i="3" s="1"/>
  <c r="AU1801" i="3"/>
  <c r="AV1801" i="3" s="1"/>
  <c r="AU1800" i="3"/>
  <c r="AU1799" i="3"/>
  <c r="AU1798" i="3"/>
  <c r="AV1798" i="3" s="1"/>
  <c r="AU1797" i="3"/>
  <c r="AV1797" i="3" s="1"/>
  <c r="AU1796" i="3"/>
  <c r="AU1795" i="3"/>
  <c r="AU1794" i="3"/>
  <c r="AV1794" i="3" s="1"/>
  <c r="AU1793" i="3"/>
  <c r="AV1793" i="3" s="1"/>
  <c r="AU1792" i="3"/>
  <c r="AU1791" i="3"/>
  <c r="AV1791" i="3" s="1"/>
  <c r="AU1790" i="3"/>
  <c r="AV1790" i="3" s="1"/>
  <c r="AU1789" i="3"/>
  <c r="AV1789" i="3" s="1"/>
  <c r="AU1788" i="3"/>
  <c r="AU1787" i="3"/>
  <c r="AU1786" i="3"/>
  <c r="AU1785" i="3"/>
  <c r="AV1785" i="3" s="1"/>
  <c r="AU1784" i="3"/>
  <c r="AU1783" i="3"/>
  <c r="AU1782" i="3"/>
  <c r="AV1782" i="3" s="1"/>
  <c r="AU1781" i="3"/>
  <c r="AV1781" i="3" s="1"/>
  <c r="AU1780" i="3"/>
  <c r="AU1779" i="3"/>
  <c r="AU1778" i="3"/>
  <c r="AV1778" i="3" s="1"/>
  <c r="AU1777" i="3"/>
  <c r="AU1776" i="3"/>
  <c r="AU1775" i="3"/>
  <c r="AV1775" i="3" s="1"/>
  <c r="AU1774" i="3"/>
  <c r="AV1774" i="3" s="1"/>
  <c r="AU1773" i="3"/>
  <c r="AV1773" i="3" s="1"/>
  <c r="AU1772" i="3"/>
  <c r="AU1771" i="3"/>
  <c r="AU1770" i="3"/>
  <c r="AV1770" i="3" s="1"/>
  <c r="AU1769" i="3"/>
  <c r="AV1769" i="3" s="1"/>
  <c r="AU1768" i="3"/>
  <c r="AU1767" i="3"/>
  <c r="AU1766" i="3"/>
  <c r="AV1766" i="3" s="1"/>
  <c r="AU1765" i="3"/>
  <c r="AV1765" i="3" s="1"/>
  <c r="AU1764" i="3"/>
  <c r="AU1763" i="3"/>
  <c r="AU1762" i="3"/>
  <c r="AV1762" i="3" s="1"/>
  <c r="AU1761" i="3"/>
  <c r="AV1761" i="3" s="1"/>
  <c r="AU1760" i="3"/>
  <c r="AU1759" i="3"/>
  <c r="AV1759" i="3" s="1"/>
  <c r="AU1758" i="3"/>
  <c r="AV1758" i="3" s="1"/>
  <c r="AU1757" i="3"/>
  <c r="AV1757" i="3" s="1"/>
  <c r="AU1756" i="3"/>
  <c r="AU1755" i="3"/>
  <c r="AU1754" i="3"/>
  <c r="AV1754" i="3" s="1"/>
  <c r="AU1753" i="3"/>
  <c r="AV1753" i="3" s="1"/>
  <c r="AU1752" i="3"/>
  <c r="AU1751" i="3"/>
  <c r="AU1750" i="3"/>
  <c r="AV1750" i="3" s="1"/>
  <c r="AU1749" i="3"/>
  <c r="AV1749" i="3" s="1"/>
  <c r="AU1748" i="3"/>
  <c r="AU1747" i="3"/>
  <c r="AU1746" i="3"/>
  <c r="AV1746" i="3" s="1"/>
  <c r="AU1745" i="3"/>
  <c r="AV1745" i="3" s="1"/>
  <c r="AU1744" i="3"/>
  <c r="AU1743" i="3"/>
  <c r="AV1743" i="3" s="1"/>
  <c r="AU1742" i="3"/>
  <c r="AV1742" i="3" s="1"/>
  <c r="AU1741" i="3"/>
  <c r="AV1741" i="3" s="1"/>
  <c r="AU1740" i="3"/>
  <c r="AU1739" i="3"/>
  <c r="AU1738" i="3"/>
  <c r="AV1738" i="3" s="1"/>
  <c r="AU1737" i="3"/>
  <c r="AV1737" i="3" s="1"/>
  <c r="AU1736" i="3"/>
  <c r="AU1735" i="3"/>
  <c r="AU1734" i="3"/>
  <c r="AV1734" i="3" s="1"/>
  <c r="AU1733" i="3"/>
  <c r="AV1733" i="3" s="1"/>
  <c r="AU1732" i="3"/>
  <c r="AU1731" i="3"/>
  <c r="AU1730" i="3"/>
  <c r="AV1730" i="3" s="1"/>
  <c r="AU1729" i="3"/>
  <c r="AV1729" i="3" s="1"/>
  <c r="AU1728" i="3"/>
  <c r="AU1727" i="3"/>
  <c r="AV1727" i="3" s="1"/>
  <c r="AU1726" i="3"/>
  <c r="AV1726" i="3" s="1"/>
  <c r="AU1725" i="3"/>
  <c r="AV1725" i="3" s="1"/>
  <c r="AU1724" i="3"/>
  <c r="AU1723" i="3"/>
  <c r="AU1722" i="3"/>
  <c r="AU1721" i="3"/>
  <c r="AV1721" i="3" s="1"/>
  <c r="AU1720" i="3"/>
  <c r="AU1719" i="3"/>
  <c r="AU1718" i="3"/>
  <c r="AV1718" i="3" s="1"/>
  <c r="AU1717" i="3"/>
  <c r="AU1716" i="3"/>
  <c r="AU1715" i="3"/>
  <c r="AU1714" i="3"/>
  <c r="AV1714" i="3" s="1"/>
  <c r="AU1713" i="3"/>
  <c r="AV1713" i="3" s="1"/>
  <c r="AU1712" i="3"/>
  <c r="AU1711" i="3"/>
  <c r="AV1711" i="3" s="1"/>
  <c r="AU1710" i="3"/>
  <c r="AU1709" i="3"/>
  <c r="AU1708" i="3"/>
  <c r="AU1707" i="3"/>
  <c r="AU1706" i="3"/>
  <c r="AV1706" i="3" s="1"/>
  <c r="AU1705" i="3"/>
  <c r="AU1704" i="3"/>
  <c r="AU1703" i="3"/>
  <c r="AU1702" i="3"/>
  <c r="AU1701" i="3"/>
  <c r="AU1700" i="3"/>
  <c r="AU1699" i="3"/>
  <c r="AU1698" i="3"/>
  <c r="AU1697" i="3"/>
  <c r="AV1697" i="3" s="1"/>
  <c r="AU1696" i="3"/>
  <c r="AU1695" i="3"/>
  <c r="AV1695" i="3" s="1"/>
  <c r="AU1694" i="3"/>
  <c r="AU1693" i="3"/>
  <c r="AU1692" i="3"/>
  <c r="AU1691" i="3"/>
  <c r="AU1690" i="3"/>
  <c r="AU1689" i="3"/>
  <c r="AU1688" i="3"/>
  <c r="AU1687" i="3"/>
  <c r="AV1687" i="3" s="1"/>
  <c r="AU1686" i="3"/>
  <c r="AV1686" i="3" s="1"/>
  <c r="AU1685" i="3"/>
  <c r="AU1684" i="3"/>
  <c r="AU1683" i="3"/>
  <c r="AV1683" i="3" s="1"/>
  <c r="AU1682" i="3"/>
  <c r="AV1682" i="3" s="1"/>
  <c r="AU1681" i="3"/>
  <c r="AU1680" i="3"/>
  <c r="AU1679" i="3"/>
  <c r="AV1679" i="3" s="1"/>
  <c r="AU1678" i="3"/>
  <c r="AV1678" i="3" s="1"/>
  <c r="AU1677" i="3"/>
  <c r="AU1676" i="3"/>
  <c r="AV1676" i="3" s="1"/>
  <c r="AU1675" i="3"/>
  <c r="AV1675" i="3" s="1"/>
  <c r="AU1674" i="3"/>
  <c r="AV1674" i="3" s="1"/>
  <c r="AU1673" i="3"/>
  <c r="AU1672" i="3"/>
  <c r="AU1671" i="3"/>
  <c r="AV1671" i="3" s="1"/>
  <c r="AU1670" i="3"/>
  <c r="AV1670" i="3" s="1"/>
  <c r="AU1669" i="3"/>
  <c r="AU1668" i="3"/>
  <c r="AU1667" i="3"/>
  <c r="AV1667" i="3" s="1"/>
  <c r="AU1666" i="3"/>
  <c r="AV1666" i="3" s="1"/>
  <c r="AU1665" i="3"/>
  <c r="AU1664" i="3"/>
  <c r="AU1663" i="3"/>
  <c r="AV1663" i="3" s="1"/>
  <c r="AU1662" i="3"/>
  <c r="AV1662" i="3" s="1"/>
  <c r="AU1661" i="3"/>
  <c r="AU1660" i="3"/>
  <c r="AV1660" i="3" s="1"/>
  <c r="AU1659" i="3"/>
  <c r="AV1659" i="3" s="1"/>
  <c r="AU1658" i="3"/>
  <c r="AV1658" i="3" s="1"/>
  <c r="AU1657" i="3"/>
  <c r="AU1656" i="3"/>
  <c r="AU1655" i="3"/>
  <c r="AV1655" i="3" s="1"/>
  <c r="AU1654" i="3"/>
  <c r="AU1653" i="3"/>
  <c r="AU1652" i="3"/>
  <c r="AU1651" i="3"/>
  <c r="AV1651" i="3" s="1"/>
  <c r="AU1650" i="3"/>
  <c r="AV1650" i="3" s="1"/>
  <c r="AU1649" i="3"/>
  <c r="AU1648" i="3"/>
  <c r="AU1647" i="3"/>
  <c r="AV1647" i="3" s="1"/>
  <c r="AU1646" i="3"/>
  <c r="AV1646" i="3" s="1"/>
  <c r="AU1645" i="3"/>
  <c r="AU1644" i="3"/>
  <c r="AV1644" i="3" s="1"/>
  <c r="AU1643" i="3"/>
  <c r="AV1643" i="3" s="1"/>
  <c r="AU1642" i="3"/>
  <c r="AV1642" i="3" s="1"/>
  <c r="AU1641" i="3"/>
  <c r="AU1640" i="3"/>
  <c r="AU1639" i="3"/>
  <c r="AU1638" i="3"/>
  <c r="AV1638" i="3" s="1"/>
  <c r="AU1637" i="3"/>
  <c r="AU1636" i="3"/>
  <c r="AV1636" i="3" s="1"/>
  <c r="AU1635" i="3"/>
  <c r="AV1635" i="3" s="1"/>
  <c r="AU1634" i="3"/>
  <c r="AU1633" i="3"/>
  <c r="AU1632" i="3"/>
  <c r="AV1632" i="3" s="1"/>
  <c r="AU1631" i="3"/>
  <c r="AV1631" i="3" s="1"/>
  <c r="AU1630" i="3"/>
  <c r="AU1629" i="3"/>
  <c r="AU1628" i="3"/>
  <c r="AV1628" i="3" s="1"/>
  <c r="AU1627" i="3"/>
  <c r="AV1627" i="3" s="1"/>
  <c r="AU1626" i="3"/>
  <c r="AV1626" i="3" s="1"/>
  <c r="AU1625" i="3"/>
  <c r="AU1624" i="3"/>
  <c r="AU1623" i="3"/>
  <c r="AV1623" i="3" s="1"/>
  <c r="AU1622" i="3"/>
  <c r="AV1622" i="3" s="1"/>
  <c r="AU1621" i="3"/>
  <c r="AU1620" i="3"/>
  <c r="AU1619" i="3"/>
  <c r="AV1619" i="3" s="1"/>
  <c r="AU1618" i="3"/>
  <c r="AV1618" i="3" s="1"/>
  <c r="AU1617" i="3"/>
  <c r="AU1616" i="3"/>
  <c r="AU1615" i="3"/>
  <c r="AV1615" i="3" s="1"/>
  <c r="AU1614" i="3"/>
  <c r="AV1614" i="3" s="1"/>
  <c r="AU1613" i="3"/>
  <c r="AU1612" i="3"/>
  <c r="AV1612" i="3" s="1"/>
  <c r="AU1611" i="3"/>
  <c r="AV1611" i="3" s="1"/>
  <c r="AU1610" i="3"/>
  <c r="AV1610" i="3" s="1"/>
  <c r="AU1609" i="3"/>
  <c r="AU1608" i="3"/>
  <c r="AU1607" i="3"/>
  <c r="AV1607" i="3" s="1"/>
  <c r="AU1606" i="3"/>
  <c r="AV1606" i="3" s="1"/>
  <c r="AU1605" i="3"/>
  <c r="AU1604" i="3"/>
  <c r="AU1603" i="3"/>
  <c r="AV1603" i="3" s="1"/>
  <c r="AU1602" i="3"/>
  <c r="AV1602" i="3" s="1"/>
  <c r="AU1601" i="3"/>
  <c r="AU1600" i="3"/>
  <c r="AU1599" i="3"/>
  <c r="AU1598" i="3"/>
  <c r="AV1598" i="3" s="1"/>
  <c r="AU1597" i="3"/>
  <c r="AU1596" i="3"/>
  <c r="AV1596" i="3" s="1"/>
  <c r="AU1595" i="3"/>
  <c r="AV1595" i="3" s="1"/>
  <c r="AU1594" i="3"/>
  <c r="AV1594" i="3" s="1"/>
  <c r="AU1593" i="3"/>
  <c r="AU1592" i="3"/>
  <c r="AU1591" i="3"/>
  <c r="AV1591" i="3" s="1"/>
  <c r="AU1590" i="3"/>
  <c r="AV1590" i="3" s="1"/>
  <c r="AU1589" i="3"/>
  <c r="AU1588" i="3"/>
  <c r="AU1587" i="3"/>
  <c r="AV1587" i="3" s="1"/>
  <c r="AU1586" i="3"/>
  <c r="AV1586" i="3" s="1"/>
  <c r="AU1585" i="3"/>
  <c r="AU1584" i="3"/>
  <c r="AU1583" i="3"/>
  <c r="AV1583" i="3" s="1"/>
  <c r="AU1582" i="3"/>
  <c r="AV1582" i="3" s="1"/>
  <c r="AU1581" i="3"/>
  <c r="AU1580" i="3"/>
  <c r="AV1580" i="3" s="1"/>
  <c r="AU1579" i="3"/>
  <c r="AU1578" i="3"/>
  <c r="AV1578" i="3" s="1"/>
  <c r="AU1577" i="3"/>
  <c r="AU1576" i="3"/>
  <c r="AU1575" i="3"/>
  <c r="AV1575" i="3" s="1"/>
  <c r="AU1574" i="3"/>
  <c r="AV1574" i="3" s="1"/>
  <c r="AU1573" i="3"/>
  <c r="AU1572" i="3"/>
  <c r="AV1572" i="3" s="1"/>
  <c r="AU1571" i="3"/>
  <c r="AV1571" i="3" s="1"/>
  <c r="AU1570" i="3"/>
  <c r="AU1569" i="3"/>
  <c r="AU1568" i="3"/>
  <c r="AV1568" i="3" s="1"/>
  <c r="AU1567" i="3"/>
  <c r="AV1567" i="3" s="1"/>
  <c r="AU1566" i="3"/>
  <c r="AV1566" i="3" s="1"/>
  <c r="AU1565" i="3"/>
  <c r="AU1564" i="3"/>
  <c r="AV1564" i="3" s="1"/>
  <c r="AU1563" i="3"/>
  <c r="AV1563" i="3" s="1"/>
  <c r="AU1562" i="3"/>
  <c r="AV1562" i="3" s="1"/>
  <c r="AU1561" i="3"/>
  <c r="AU1560" i="3"/>
  <c r="AU1559" i="3"/>
  <c r="AV1559" i="3" s="1"/>
  <c r="AU1558" i="3"/>
  <c r="AV1558" i="3" s="1"/>
  <c r="AU1557" i="3"/>
  <c r="AU1556" i="3"/>
  <c r="AU1555" i="3"/>
  <c r="AV1555" i="3" s="1"/>
  <c r="AU1554" i="3"/>
  <c r="AV1554" i="3" s="1"/>
  <c r="AU1553" i="3"/>
  <c r="AU1552" i="3"/>
  <c r="AU1551" i="3"/>
  <c r="AV1551" i="3" s="1"/>
  <c r="AU1550" i="3"/>
  <c r="AV1550" i="3" s="1"/>
  <c r="AU1549" i="3"/>
  <c r="AU1548" i="3"/>
  <c r="AV1548" i="3" s="1"/>
  <c r="AU1547" i="3"/>
  <c r="AV1547" i="3" s="1"/>
  <c r="AU1546" i="3"/>
  <c r="AV1546" i="3" s="1"/>
  <c r="AU1545" i="3"/>
  <c r="AU1544" i="3"/>
  <c r="AU1543" i="3"/>
  <c r="AV1543" i="3" s="1"/>
  <c r="AU1542" i="3"/>
  <c r="AV1542" i="3" s="1"/>
  <c r="AU1541" i="3"/>
  <c r="AV1541" i="3" s="1"/>
  <c r="AU1540" i="3"/>
  <c r="AV1540" i="3" s="1"/>
  <c r="AU1539" i="3"/>
  <c r="AV1539" i="3" s="1"/>
  <c r="AU1538" i="3"/>
  <c r="AU1537" i="3"/>
  <c r="AV1537" i="3" s="1"/>
  <c r="AU1536" i="3"/>
  <c r="AV1536" i="3" s="1"/>
  <c r="AU1535" i="3"/>
  <c r="AV1535" i="3" s="1"/>
  <c r="AU1534" i="3"/>
  <c r="AV1534" i="3" s="1"/>
  <c r="AU1533" i="3"/>
  <c r="AV1533" i="3" s="1"/>
  <c r="AU1532" i="3"/>
  <c r="AV1532" i="3" s="1"/>
  <c r="AU1531" i="3"/>
  <c r="AV1531" i="3" s="1"/>
  <c r="AU1530" i="3"/>
  <c r="AV1530" i="3" s="1"/>
  <c r="AU1529" i="3"/>
  <c r="AU1528" i="3"/>
  <c r="AV1528" i="3" s="1"/>
  <c r="AU1527" i="3"/>
  <c r="AV1527" i="3" s="1"/>
  <c r="AU1526" i="3"/>
  <c r="AV1526" i="3" s="1"/>
  <c r="AU1525" i="3"/>
  <c r="AV1525" i="3" s="1"/>
  <c r="AU1524" i="3"/>
  <c r="AV1524" i="3" s="1"/>
  <c r="AU1523" i="3"/>
  <c r="AV1523" i="3" s="1"/>
  <c r="AU1522" i="3"/>
  <c r="AV1522" i="3" s="1"/>
  <c r="AU1521" i="3"/>
  <c r="AV1521" i="3" s="1"/>
  <c r="AU1520" i="3"/>
  <c r="AV1520" i="3" s="1"/>
  <c r="AU1519" i="3"/>
  <c r="AV1519" i="3" s="1"/>
  <c r="AU1518" i="3"/>
  <c r="AU1517" i="3"/>
  <c r="AV1517" i="3" s="1"/>
  <c r="AU1516" i="3"/>
  <c r="AV1516" i="3" s="1"/>
  <c r="AU1515" i="3"/>
  <c r="AV1515" i="3" s="1"/>
  <c r="AU1514" i="3"/>
  <c r="AV1514" i="3" s="1"/>
  <c r="AU1513" i="3"/>
  <c r="AU1512" i="3"/>
  <c r="AU1511" i="3"/>
  <c r="AV1511" i="3" s="1"/>
  <c r="AU1510" i="3"/>
  <c r="AV1510" i="3" s="1"/>
  <c r="AU1509" i="3"/>
  <c r="AV1509" i="3" s="1"/>
  <c r="AU1508" i="3"/>
  <c r="AV1508" i="3" s="1"/>
  <c r="AU1507" i="3"/>
  <c r="AV1507" i="3" s="1"/>
  <c r="AU1506" i="3"/>
  <c r="AV1506" i="3" s="1"/>
  <c r="AU1505" i="3"/>
  <c r="AU1504" i="3"/>
  <c r="AV1504" i="3" s="1"/>
  <c r="AU1503" i="3"/>
  <c r="AV1503" i="3" s="1"/>
  <c r="AU1502" i="3"/>
  <c r="AV1502" i="3" s="1"/>
  <c r="AU1501" i="3"/>
  <c r="AV1501" i="3" s="1"/>
  <c r="AU1500" i="3"/>
  <c r="AV1500" i="3" s="1"/>
  <c r="AU1499" i="3"/>
  <c r="AV1499" i="3" s="1"/>
  <c r="AU1498" i="3"/>
  <c r="AV1498" i="3" s="1"/>
  <c r="AU1497" i="3"/>
  <c r="AU1496" i="3"/>
  <c r="AV1496" i="3" s="1"/>
  <c r="AU1495" i="3"/>
  <c r="AV1495" i="3" s="1"/>
  <c r="AU1494" i="3"/>
  <c r="AV1494" i="3" s="1"/>
  <c r="AU1493" i="3"/>
  <c r="AV1493" i="3" s="1"/>
  <c r="AU1492" i="3"/>
  <c r="AV1492" i="3" s="1"/>
  <c r="AU1491" i="3"/>
  <c r="AV1491" i="3" s="1"/>
  <c r="AU1490" i="3"/>
  <c r="AV1490" i="3" s="1"/>
  <c r="AU1489" i="3"/>
  <c r="AV1489" i="3" s="1"/>
  <c r="AU1488" i="3"/>
  <c r="AV1488" i="3" s="1"/>
  <c r="AU1487" i="3"/>
  <c r="AV1487" i="3" s="1"/>
  <c r="AU1486" i="3"/>
  <c r="AV1486" i="3" s="1"/>
  <c r="AU1485" i="3"/>
  <c r="AV1485" i="3" s="1"/>
  <c r="AU1484" i="3"/>
  <c r="AV1484" i="3" s="1"/>
  <c r="AU1483" i="3"/>
  <c r="AV1483" i="3" s="1"/>
  <c r="AU1482" i="3"/>
  <c r="AV1482" i="3" s="1"/>
  <c r="AU1481" i="3"/>
  <c r="AV1481" i="3" s="1"/>
  <c r="AU1480" i="3"/>
  <c r="AV1480" i="3" s="1"/>
  <c r="AU1479" i="3"/>
  <c r="AV1479" i="3" s="1"/>
  <c r="AU1478" i="3"/>
  <c r="AV1478" i="3" s="1"/>
  <c r="AU1477" i="3"/>
  <c r="AV1477" i="3" s="1"/>
  <c r="AU1476" i="3"/>
  <c r="AV1476" i="3" s="1"/>
  <c r="AU1475" i="3"/>
  <c r="AV1475" i="3" s="1"/>
  <c r="AU1474" i="3"/>
  <c r="AV1474" i="3" s="1"/>
  <c r="AU1473" i="3"/>
  <c r="AV1473" i="3" s="1"/>
  <c r="AU1472" i="3"/>
  <c r="AV1472" i="3" s="1"/>
  <c r="AU1471" i="3"/>
  <c r="AV1471" i="3" s="1"/>
  <c r="AU1470" i="3"/>
  <c r="AV1470" i="3" s="1"/>
  <c r="AU1469" i="3"/>
  <c r="AV1469" i="3" s="1"/>
  <c r="AU1468" i="3"/>
  <c r="AV1468" i="3" s="1"/>
  <c r="AU1467" i="3"/>
  <c r="AV1467" i="3" s="1"/>
  <c r="AU1466" i="3"/>
  <c r="AV1466" i="3" s="1"/>
  <c r="AU1465" i="3"/>
  <c r="AV1465" i="3" s="1"/>
  <c r="AU1464" i="3"/>
  <c r="AV1464" i="3" s="1"/>
  <c r="AU1463" i="3"/>
  <c r="AV1463" i="3" s="1"/>
  <c r="AU1462" i="3"/>
  <c r="AV1462" i="3" s="1"/>
  <c r="AU1461" i="3"/>
  <c r="AV1461" i="3" s="1"/>
  <c r="AU1460" i="3"/>
  <c r="AV1460" i="3" s="1"/>
  <c r="AU1459" i="3"/>
  <c r="AV1459" i="3" s="1"/>
  <c r="AU1458" i="3"/>
  <c r="AV1458" i="3" s="1"/>
  <c r="AU1457" i="3"/>
  <c r="AV1457" i="3" s="1"/>
  <c r="AU1456" i="3"/>
  <c r="AV1456" i="3" s="1"/>
  <c r="AU1455" i="3"/>
  <c r="AV1455" i="3" s="1"/>
  <c r="AU1454" i="3"/>
  <c r="AV1454" i="3" s="1"/>
  <c r="AU1453" i="3"/>
  <c r="AV1453" i="3" s="1"/>
  <c r="AU1452" i="3"/>
  <c r="AV1452" i="3" s="1"/>
  <c r="AU1451" i="3"/>
  <c r="AV1451" i="3" s="1"/>
  <c r="AU1450" i="3"/>
  <c r="AV1450" i="3" s="1"/>
  <c r="AU1449" i="3"/>
  <c r="AV1449" i="3" s="1"/>
  <c r="AU1448" i="3"/>
  <c r="AV1448" i="3" s="1"/>
  <c r="AU1447" i="3"/>
  <c r="AV1447" i="3" s="1"/>
  <c r="AU1446" i="3"/>
  <c r="AV1446" i="3" s="1"/>
  <c r="AU1445" i="3"/>
  <c r="AV1445" i="3" s="1"/>
  <c r="AU1444" i="3"/>
  <c r="AV1444" i="3" s="1"/>
  <c r="AU1443" i="3"/>
  <c r="AV1443" i="3" s="1"/>
  <c r="AU1442" i="3"/>
  <c r="AV1442" i="3" s="1"/>
  <c r="AU1441" i="3"/>
  <c r="AV1441" i="3" s="1"/>
  <c r="AU1440" i="3"/>
  <c r="AV1440" i="3" s="1"/>
  <c r="AU1439" i="3"/>
  <c r="AV1439" i="3" s="1"/>
  <c r="AU1438" i="3"/>
  <c r="AV1438" i="3" s="1"/>
  <c r="AU1437" i="3"/>
  <c r="AV1437" i="3" s="1"/>
  <c r="AU1436" i="3"/>
  <c r="AV1436" i="3" s="1"/>
  <c r="AU1435" i="3"/>
  <c r="AV1435" i="3" s="1"/>
  <c r="AU1434" i="3"/>
  <c r="AV1434" i="3" s="1"/>
  <c r="AU1433" i="3"/>
  <c r="AV1433" i="3" s="1"/>
  <c r="AU1432" i="3"/>
  <c r="AV1432" i="3" s="1"/>
  <c r="AU1431" i="3"/>
  <c r="AV1431" i="3" s="1"/>
  <c r="AU1430" i="3"/>
  <c r="AV1430" i="3" s="1"/>
  <c r="AU1429" i="3"/>
  <c r="AV1429" i="3" s="1"/>
  <c r="AU1428" i="3"/>
  <c r="AV1428" i="3" s="1"/>
  <c r="AU1427" i="3"/>
  <c r="AV1427" i="3" s="1"/>
  <c r="AU1426" i="3"/>
  <c r="AV1426" i="3" s="1"/>
  <c r="AU1425" i="3"/>
  <c r="AV1425" i="3" s="1"/>
  <c r="AU1424" i="3"/>
  <c r="AV1424" i="3" s="1"/>
  <c r="AU1423" i="3"/>
  <c r="AV1423" i="3" s="1"/>
  <c r="AU1422" i="3"/>
  <c r="AV1422" i="3" s="1"/>
  <c r="AU1421" i="3"/>
  <c r="AV1421" i="3" s="1"/>
  <c r="AU1420" i="3"/>
  <c r="AV1420" i="3" s="1"/>
  <c r="AU1419" i="3"/>
  <c r="AV1419" i="3" s="1"/>
  <c r="AU1418" i="3"/>
  <c r="AV1418" i="3" s="1"/>
  <c r="AU1417" i="3"/>
  <c r="AV1417" i="3" s="1"/>
  <c r="AU1416" i="3"/>
  <c r="AV1416" i="3" s="1"/>
  <c r="AU1415" i="3"/>
  <c r="AV1415" i="3" s="1"/>
  <c r="AU1414" i="3"/>
  <c r="AV1414" i="3" s="1"/>
  <c r="AU1413" i="3"/>
  <c r="AV1413" i="3" s="1"/>
  <c r="AU1412" i="3"/>
  <c r="AV1412" i="3" s="1"/>
  <c r="AU1411" i="3"/>
  <c r="AV1411" i="3" s="1"/>
  <c r="AU1410" i="3"/>
  <c r="AV1410" i="3" s="1"/>
  <c r="AU1409" i="3"/>
  <c r="AV1409" i="3" s="1"/>
  <c r="AU1408" i="3"/>
  <c r="AV1408" i="3" s="1"/>
  <c r="AU1407" i="3"/>
  <c r="AV1407" i="3" s="1"/>
  <c r="AU1406" i="3"/>
  <c r="AV1406" i="3" s="1"/>
  <c r="AU1405" i="3"/>
  <c r="AV1405" i="3" s="1"/>
  <c r="AU1404" i="3"/>
  <c r="AV1404" i="3" s="1"/>
  <c r="AU1403" i="3"/>
  <c r="AV1403" i="3" s="1"/>
  <c r="AU1402" i="3"/>
  <c r="AV1402" i="3" s="1"/>
  <c r="AU1401" i="3"/>
  <c r="AV1401" i="3" s="1"/>
  <c r="AU1400" i="3"/>
  <c r="AV1400" i="3" s="1"/>
  <c r="AU1399" i="3"/>
  <c r="AV1399" i="3" s="1"/>
  <c r="AU1398" i="3"/>
  <c r="AV1398" i="3" s="1"/>
  <c r="AU1397" i="3"/>
  <c r="AV1397" i="3" s="1"/>
  <c r="AU1396" i="3"/>
  <c r="AV1396" i="3" s="1"/>
  <c r="AU1395" i="3"/>
  <c r="AU1394" i="3"/>
  <c r="AV1394" i="3" s="1"/>
  <c r="AU1393" i="3"/>
  <c r="AV1393" i="3" s="1"/>
  <c r="AU1392" i="3"/>
  <c r="AV1392" i="3" s="1"/>
  <c r="AU1391" i="3"/>
  <c r="AV1391" i="3" s="1"/>
  <c r="AU1390" i="3"/>
  <c r="AV1390" i="3" s="1"/>
  <c r="AU1389" i="3"/>
  <c r="AV1389" i="3" s="1"/>
  <c r="AU1388" i="3"/>
  <c r="AV1388" i="3" s="1"/>
  <c r="AU1387" i="3"/>
  <c r="AU1386" i="3"/>
  <c r="AV1386" i="3" s="1"/>
  <c r="AU1385" i="3"/>
  <c r="AV1385" i="3" s="1"/>
  <c r="AU1384" i="3"/>
  <c r="AV1384" i="3" s="1"/>
  <c r="AU1383" i="3"/>
  <c r="AV1383" i="3" s="1"/>
  <c r="AU1382" i="3"/>
  <c r="AV1382" i="3" s="1"/>
  <c r="AU1381" i="3"/>
  <c r="AV1381" i="3" s="1"/>
  <c r="AU1380" i="3"/>
  <c r="AV1380" i="3" s="1"/>
  <c r="AU1379" i="3"/>
  <c r="AU1378" i="3"/>
  <c r="AV1378" i="3" s="1"/>
  <c r="AU1377" i="3"/>
  <c r="AV1377" i="3" s="1"/>
  <c r="AU1376" i="3"/>
  <c r="AV1376" i="3" s="1"/>
  <c r="AU1375" i="3"/>
  <c r="AV1375" i="3" s="1"/>
  <c r="AU1374" i="3"/>
  <c r="AV1374" i="3" s="1"/>
  <c r="AU1373" i="3"/>
  <c r="AV1373" i="3" s="1"/>
  <c r="AU1372" i="3"/>
  <c r="AV1372" i="3" s="1"/>
  <c r="AU1371" i="3"/>
  <c r="AU1370" i="3"/>
  <c r="AV1370" i="3" s="1"/>
  <c r="AU1369" i="3"/>
  <c r="AV1369" i="3" s="1"/>
  <c r="AU1368" i="3"/>
  <c r="AV1368" i="3" s="1"/>
  <c r="AU1367" i="3"/>
  <c r="AV1367" i="3" s="1"/>
  <c r="AU1366" i="3"/>
  <c r="AV1366" i="3" s="1"/>
  <c r="AU1365" i="3"/>
  <c r="AV1365" i="3" s="1"/>
  <c r="AU1364" i="3"/>
  <c r="AV1364" i="3" s="1"/>
  <c r="AU1363" i="3"/>
  <c r="AU1362" i="3"/>
  <c r="AV1362" i="3" s="1"/>
  <c r="AU1361" i="3"/>
  <c r="AV1361" i="3" s="1"/>
  <c r="AU1360" i="3"/>
  <c r="AV1360" i="3" s="1"/>
  <c r="AU1359" i="3"/>
  <c r="AV1359" i="3" s="1"/>
  <c r="AU1358" i="3"/>
  <c r="AV1358" i="3" s="1"/>
  <c r="AU1357" i="3"/>
  <c r="AV1357" i="3" s="1"/>
  <c r="AU1356" i="3"/>
  <c r="AV1356" i="3" s="1"/>
  <c r="AU1355" i="3"/>
  <c r="AV1355" i="3" s="1"/>
  <c r="AU1354" i="3"/>
  <c r="AV1354" i="3" s="1"/>
  <c r="AU1353" i="3"/>
  <c r="AV1353" i="3" s="1"/>
  <c r="AU1352" i="3"/>
  <c r="AV1352" i="3" s="1"/>
  <c r="AU1351" i="3"/>
  <c r="AV1351" i="3" s="1"/>
  <c r="AU1350" i="3"/>
  <c r="AV1350" i="3" s="1"/>
  <c r="AU1349" i="3"/>
  <c r="AV1349" i="3" s="1"/>
  <c r="AU1348" i="3"/>
  <c r="AV1348" i="3" s="1"/>
  <c r="AU1347" i="3"/>
  <c r="AU1346" i="3"/>
  <c r="AV1346" i="3" s="1"/>
  <c r="AU1345" i="3"/>
  <c r="AV1345" i="3" s="1"/>
  <c r="AU1344" i="3"/>
  <c r="AV1344" i="3" s="1"/>
  <c r="AU1343" i="3"/>
  <c r="AV1343" i="3" s="1"/>
  <c r="AU1342" i="3"/>
  <c r="AV1342" i="3" s="1"/>
  <c r="AU1341" i="3"/>
  <c r="AV1341" i="3" s="1"/>
  <c r="AU1340" i="3"/>
  <c r="AV1340" i="3" s="1"/>
  <c r="AU1339" i="3"/>
  <c r="AV1339" i="3" s="1"/>
  <c r="AU1338" i="3"/>
  <c r="AV1338" i="3" s="1"/>
  <c r="AU1337" i="3"/>
  <c r="AV1337" i="3" s="1"/>
  <c r="AU1336" i="3"/>
  <c r="AV1336" i="3" s="1"/>
  <c r="AU1335" i="3"/>
  <c r="AV1335" i="3" s="1"/>
  <c r="AU1334" i="3"/>
  <c r="AV1334" i="3" s="1"/>
  <c r="AU1333" i="3"/>
  <c r="AV1333" i="3" s="1"/>
  <c r="AU1332" i="3"/>
  <c r="AV1332" i="3" s="1"/>
  <c r="AU1331" i="3"/>
  <c r="AV1331" i="3" s="1"/>
  <c r="AU1330" i="3"/>
  <c r="AV1330" i="3" s="1"/>
  <c r="AU1329" i="3"/>
  <c r="AV1329" i="3" s="1"/>
  <c r="AU1328" i="3"/>
  <c r="AV1328" i="3" s="1"/>
  <c r="AU1327" i="3"/>
  <c r="AV1327" i="3" s="1"/>
  <c r="AU1326" i="3"/>
  <c r="AV1326" i="3" s="1"/>
  <c r="AU1325" i="3"/>
  <c r="AV1325" i="3" s="1"/>
  <c r="AU1324" i="3"/>
  <c r="AV1324" i="3" s="1"/>
  <c r="AU1323" i="3"/>
  <c r="AV1323" i="3" s="1"/>
  <c r="AU1322" i="3"/>
  <c r="AV1322" i="3" s="1"/>
  <c r="AU1321" i="3"/>
  <c r="AV1321" i="3" s="1"/>
  <c r="AU1320" i="3"/>
  <c r="AV1320" i="3" s="1"/>
  <c r="AU1319" i="3"/>
  <c r="AV1319" i="3" s="1"/>
  <c r="AU1318" i="3"/>
  <c r="AV1318" i="3" s="1"/>
  <c r="AU1317" i="3"/>
  <c r="AV1317" i="3" s="1"/>
  <c r="AU1316" i="3"/>
  <c r="AV1316" i="3" s="1"/>
  <c r="AU1315" i="3"/>
  <c r="AV1315" i="3" s="1"/>
  <c r="AU1314" i="3"/>
  <c r="AV1314" i="3" s="1"/>
  <c r="AU1313" i="3"/>
  <c r="AV1313" i="3" s="1"/>
  <c r="AU1312" i="3"/>
  <c r="AV1312" i="3" s="1"/>
  <c r="AU1311" i="3"/>
  <c r="AV1311" i="3" s="1"/>
  <c r="AU1310" i="3"/>
  <c r="AV1310" i="3" s="1"/>
  <c r="AU1309" i="3"/>
  <c r="AV1309" i="3" s="1"/>
  <c r="AU1308" i="3"/>
  <c r="AV1308" i="3" s="1"/>
  <c r="AU1307" i="3"/>
  <c r="AV1307" i="3" s="1"/>
  <c r="AU1306" i="3"/>
  <c r="AV1306" i="3" s="1"/>
  <c r="AU1305" i="3"/>
  <c r="AV1305" i="3" s="1"/>
  <c r="AU1304" i="3"/>
  <c r="AV1304" i="3" s="1"/>
  <c r="AU1303" i="3"/>
  <c r="AV1303" i="3" s="1"/>
  <c r="AU1302" i="3"/>
  <c r="AV1302" i="3" s="1"/>
  <c r="AU1301" i="3"/>
  <c r="AV1301" i="3" s="1"/>
  <c r="AU1300" i="3"/>
  <c r="AV1300" i="3" s="1"/>
  <c r="AU1299" i="3"/>
  <c r="AV1299" i="3" s="1"/>
  <c r="AU1298" i="3"/>
  <c r="AV1298" i="3" s="1"/>
  <c r="AU1297" i="3"/>
  <c r="AV1297" i="3" s="1"/>
  <c r="AU1296" i="3"/>
  <c r="AV1296" i="3" s="1"/>
  <c r="AU1295" i="3"/>
  <c r="AV1295" i="3" s="1"/>
  <c r="AU1294" i="3"/>
  <c r="AV1294" i="3" s="1"/>
  <c r="AU1293" i="3"/>
  <c r="AV1293" i="3" s="1"/>
  <c r="AU1292" i="3"/>
  <c r="AV1292" i="3" s="1"/>
  <c r="AU1291" i="3"/>
  <c r="AV1291" i="3" s="1"/>
  <c r="AU1290" i="3"/>
  <c r="AV1290" i="3" s="1"/>
  <c r="AU1289" i="3"/>
  <c r="AV1289" i="3" s="1"/>
  <c r="AU1288" i="3"/>
  <c r="AV1288" i="3" s="1"/>
  <c r="AU1287" i="3"/>
  <c r="AV1287" i="3" s="1"/>
  <c r="AU1286" i="3"/>
  <c r="AU1285" i="3"/>
  <c r="AV1285" i="3" s="1"/>
  <c r="AU1284" i="3"/>
  <c r="AV1284" i="3" s="1"/>
  <c r="AU1283" i="3"/>
  <c r="AV1283" i="3" s="1"/>
  <c r="AU1282" i="3"/>
  <c r="AV1282" i="3" s="1"/>
  <c r="AU1281" i="3"/>
  <c r="AV1281" i="3" s="1"/>
  <c r="AU1280" i="3"/>
  <c r="AV1280" i="3" s="1"/>
  <c r="AU1279" i="3"/>
  <c r="AV1279" i="3" s="1"/>
  <c r="AU1278" i="3"/>
  <c r="AU1277" i="3"/>
  <c r="AV1277" i="3" s="1"/>
  <c r="AU1276" i="3"/>
  <c r="AV1276" i="3" s="1"/>
  <c r="AU1275" i="3"/>
  <c r="AV1275" i="3" s="1"/>
  <c r="AU1274" i="3"/>
  <c r="AV1274" i="3" s="1"/>
  <c r="AU1273" i="3"/>
  <c r="AV1273" i="3" s="1"/>
  <c r="AU1272" i="3"/>
  <c r="AV1272" i="3" s="1"/>
  <c r="AU1271" i="3"/>
  <c r="AV1271" i="3" s="1"/>
  <c r="AU1270" i="3"/>
  <c r="AU1269" i="3"/>
  <c r="AV1269" i="3" s="1"/>
  <c r="AU1268" i="3"/>
  <c r="AV1268" i="3" s="1"/>
  <c r="AU1267" i="3"/>
  <c r="AV1267" i="3" s="1"/>
  <c r="AU1266" i="3"/>
  <c r="AV1266" i="3" s="1"/>
  <c r="AU1265" i="3"/>
  <c r="AV1265" i="3" s="1"/>
  <c r="AU1264" i="3"/>
  <c r="AV1264" i="3" s="1"/>
  <c r="AU1263" i="3"/>
  <c r="AV1263" i="3" s="1"/>
  <c r="AU1262" i="3"/>
  <c r="AU1261" i="3"/>
  <c r="AV1261" i="3" s="1"/>
  <c r="AU1260" i="3"/>
  <c r="AV1260" i="3" s="1"/>
  <c r="AU1259" i="3"/>
  <c r="AV1259" i="3" s="1"/>
  <c r="AU1258" i="3"/>
  <c r="AV1258" i="3" s="1"/>
  <c r="AU1257" i="3"/>
  <c r="AV1257" i="3" s="1"/>
  <c r="AU1256" i="3"/>
  <c r="AV1256" i="3" s="1"/>
  <c r="AU1255" i="3"/>
  <c r="AV1255" i="3" s="1"/>
  <c r="AU1254" i="3"/>
  <c r="AU1253" i="3"/>
  <c r="AV1253" i="3" s="1"/>
  <c r="AU1252" i="3"/>
  <c r="AV1252" i="3" s="1"/>
  <c r="AU1251" i="3"/>
  <c r="AV1251" i="3" s="1"/>
  <c r="AU1250" i="3"/>
  <c r="AV1250" i="3" s="1"/>
  <c r="AU1249" i="3"/>
  <c r="AV1249" i="3" s="1"/>
  <c r="AU1248" i="3"/>
  <c r="AV1248" i="3" s="1"/>
  <c r="AU1247" i="3"/>
  <c r="AV1247" i="3" s="1"/>
  <c r="AU1246" i="3"/>
  <c r="AU1245" i="3"/>
  <c r="AV1245" i="3" s="1"/>
  <c r="AU1244" i="3"/>
  <c r="AV1244" i="3" s="1"/>
  <c r="AU1243" i="3"/>
  <c r="AV1243" i="3" s="1"/>
  <c r="AU1242" i="3"/>
  <c r="AV1242" i="3" s="1"/>
  <c r="AU1241" i="3"/>
  <c r="AV1241" i="3" s="1"/>
  <c r="AU1240" i="3"/>
  <c r="AV1240" i="3" s="1"/>
  <c r="AU1239" i="3"/>
  <c r="AV1239" i="3" s="1"/>
  <c r="AU1238" i="3"/>
  <c r="AU1237" i="3"/>
  <c r="AV1237" i="3" s="1"/>
  <c r="AU1236" i="3"/>
  <c r="AV1236" i="3" s="1"/>
  <c r="AU1235" i="3"/>
  <c r="AV1235" i="3" s="1"/>
  <c r="AU1234" i="3"/>
  <c r="AV1234" i="3" s="1"/>
  <c r="AU1233" i="3"/>
  <c r="AV1233" i="3" s="1"/>
  <c r="AU1232" i="3"/>
  <c r="AV1232" i="3" s="1"/>
  <c r="AU1231" i="3"/>
  <c r="AV1231" i="3" s="1"/>
  <c r="AU1230" i="3"/>
  <c r="AV1230" i="3" s="1"/>
  <c r="AU1229" i="3"/>
  <c r="AV1229" i="3" s="1"/>
  <c r="AU1228" i="3"/>
  <c r="AV1228" i="3" s="1"/>
  <c r="AU1227" i="3"/>
  <c r="AV1227" i="3" s="1"/>
  <c r="AU1226" i="3"/>
  <c r="AU1225" i="3"/>
  <c r="AV1225" i="3" s="1"/>
  <c r="AU1224" i="3"/>
  <c r="AV1224" i="3" s="1"/>
  <c r="AU1223" i="3"/>
  <c r="AV1223" i="3" s="1"/>
  <c r="AU1222" i="3"/>
  <c r="AV1222" i="3" s="1"/>
  <c r="AU1221" i="3"/>
  <c r="AV1221" i="3" s="1"/>
  <c r="AU1220" i="3"/>
  <c r="AV1220" i="3" s="1"/>
  <c r="AU1219" i="3"/>
  <c r="AV1219" i="3" s="1"/>
  <c r="AU1218" i="3"/>
  <c r="AU1217" i="3"/>
  <c r="AV1217" i="3" s="1"/>
  <c r="AU1216" i="3"/>
  <c r="AV1216" i="3" s="1"/>
  <c r="AU1215" i="3"/>
  <c r="AV1215" i="3" s="1"/>
  <c r="AU1214" i="3"/>
  <c r="AU1213" i="3"/>
  <c r="AV1213" i="3" s="1"/>
  <c r="AU1212" i="3"/>
  <c r="AV1212" i="3" s="1"/>
  <c r="AU1211" i="3"/>
  <c r="AV1211" i="3" s="1"/>
  <c r="AU1210" i="3"/>
  <c r="AV1210" i="3" s="1"/>
  <c r="AU1209" i="3"/>
  <c r="AV1209" i="3" s="1"/>
  <c r="AU1208" i="3"/>
  <c r="AV1208" i="3" s="1"/>
  <c r="AU1207" i="3"/>
  <c r="AV1207" i="3" s="1"/>
  <c r="AU1206" i="3"/>
  <c r="AV1206" i="3" s="1"/>
  <c r="AU1205" i="3"/>
  <c r="AV1205" i="3" s="1"/>
  <c r="AU1204" i="3"/>
  <c r="AV1204" i="3" s="1"/>
  <c r="AU1203" i="3"/>
  <c r="AV1203" i="3" s="1"/>
  <c r="AU1202" i="3"/>
  <c r="AV1202" i="3" s="1"/>
  <c r="AU1201" i="3"/>
  <c r="AV1201" i="3" s="1"/>
  <c r="AU1200" i="3"/>
  <c r="AV1200" i="3" s="1"/>
  <c r="AU1199" i="3"/>
  <c r="AV1199" i="3" s="1"/>
  <c r="AU1198" i="3"/>
  <c r="AV1198" i="3" s="1"/>
  <c r="AU1197" i="3"/>
  <c r="AV1197" i="3" s="1"/>
  <c r="AU1196" i="3"/>
  <c r="AV1196" i="3" s="1"/>
  <c r="AU1195" i="3"/>
  <c r="AV1195" i="3" s="1"/>
  <c r="AU1194" i="3"/>
  <c r="AU1193" i="3"/>
  <c r="AV1193" i="3" s="1"/>
  <c r="AU1192" i="3"/>
  <c r="AV1192" i="3" s="1"/>
  <c r="AU1191" i="3"/>
  <c r="AV1191" i="3" s="1"/>
  <c r="AU1190" i="3"/>
  <c r="AV1190" i="3" s="1"/>
  <c r="AU1189" i="3"/>
  <c r="AV1189" i="3" s="1"/>
  <c r="AU1188" i="3"/>
  <c r="AV1188" i="3" s="1"/>
  <c r="AU1187" i="3"/>
  <c r="AV1187" i="3" s="1"/>
  <c r="AU1186" i="3"/>
  <c r="AU1185" i="3"/>
  <c r="AU1184" i="3"/>
  <c r="AU1183" i="3"/>
  <c r="AV1183" i="3" s="1"/>
  <c r="AU1182" i="3"/>
  <c r="AU1181" i="3"/>
  <c r="AV1181" i="3" s="1"/>
  <c r="AU1180" i="3"/>
  <c r="AV1180" i="3" s="1"/>
  <c r="AU1179" i="3"/>
  <c r="AV1179" i="3" s="1"/>
  <c r="AU1178" i="3"/>
  <c r="AU1177" i="3"/>
  <c r="AV1177" i="3" s="1"/>
  <c r="AU1176" i="3"/>
  <c r="AV1176" i="3" s="1"/>
  <c r="AU1175" i="3"/>
  <c r="AV1175" i="3" s="1"/>
  <c r="AU1174" i="3"/>
  <c r="AV1174" i="3" s="1"/>
  <c r="AU1173" i="3"/>
  <c r="AV1173" i="3" s="1"/>
  <c r="AU1172" i="3"/>
  <c r="AV1172" i="3" s="1"/>
  <c r="AU1171" i="3"/>
  <c r="AV1171" i="3" s="1"/>
  <c r="AU1170" i="3"/>
  <c r="AV1170" i="3" s="1"/>
  <c r="AU1169" i="3"/>
  <c r="AU1168" i="3"/>
  <c r="AU1167" i="3"/>
  <c r="AV1167" i="3" s="1"/>
  <c r="AU1166" i="3"/>
  <c r="AV1166" i="3" s="1"/>
  <c r="AU1165" i="3"/>
  <c r="AV1165" i="3" s="1"/>
  <c r="AU1164" i="3"/>
  <c r="AV1164" i="3" s="1"/>
  <c r="AU1163" i="3"/>
  <c r="AV1163" i="3" s="1"/>
  <c r="AU1162" i="3"/>
  <c r="AU1161" i="3"/>
  <c r="AV1161" i="3" s="1"/>
  <c r="AU1160" i="3"/>
  <c r="AV1160" i="3" s="1"/>
  <c r="AU1159" i="3"/>
  <c r="AV1159" i="3" s="1"/>
  <c r="AU1158" i="3"/>
  <c r="AV1158" i="3" s="1"/>
  <c r="AU1157" i="3"/>
  <c r="AV1157" i="3" s="1"/>
  <c r="AV1156" i="3"/>
  <c r="AU1156" i="3"/>
  <c r="AU1155" i="3"/>
  <c r="AV1155" i="3" s="1"/>
  <c r="AU1154" i="3"/>
  <c r="AU1153" i="3"/>
  <c r="AV1153" i="3" s="1"/>
  <c r="AU1152" i="3"/>
  <c r="AU1151" i="3"/>
  <c r="AV1151" i="3" s="1"/>
  <c r="AU1150" i="3"/>
  <c r="AU1149" i="3"/>
  <c r="AV1149" i="3" s="1"/>
  <c r="AU1148" i="3"/>
  <c r="AV1148" i="3" s="1"/>
  <c r="AU1147" i="3"/>
  <c r="AV1147" i="3" s="1"/>
  <c r="AU1146" i="3"/>
  <c r="AU1145" i="3"/>
  <c r="AV1145" i="3" s="1"/>
  <c r="AU1144" i="3"/>
  <c r="AV1144" i="3" s="1"/>
  <c r="AU1143" i="3"/>
  <c r="AU1142" i="3"/>
  <c r="AV1142" i="3" s="1"/>
  <c r="AU1141" i="3"/>
  <c r="AV1141" i="3" s="1"/>
  <c r="AU1140" i="3"/>
  <c r="AV1140" i="3" s="1"/>
  <c r="AU1139" i="3"/>
  <c r="AU1138" i="3"/>
  <c r="AU1137" i="3"/>
  <c r="AV1137" i="3" s="1"/>
  <c r="AU1136" i="3"/>
  <c r="AV1136" i="3" s="1"/>
  <c r="AU1135" i="3"/>
  <c r="AU1134" i="3"/>
  <c r="AV1134" i="3" s="1"/>
  <c r="AU1133" i="3"/>
  <c r="AV1133" i="3" s="1"/>
  <c r="AU1132" i="3"/>
  <c r="AV1132" i="3" s="1"/>
  <c r="AU1131" i="3"/>
  <c r="AU1130" i="3"/>
  <c r="AU1129" i="3"/>
  <c r="AV1129" i="3" s="1"/>
  <c r="AU1128" i="3"/>
  <c r="AV1128" i="3" s="1"/>
  <c r="AU1127" i="3"/>
  <c r="AU1126" i="3"/>
  <c r="AV1126" i="3" s="1"/>
  <c r="AU1125" i="3"/>
  <c r="AV1125" i="3" s="1"/>
  <c r="AU1124" i="3"/>
  <c r="AV1124" i="3" s="1"/>
  <c r="AU1123" i="3"/>
  <c r="AU1122" i="3"/>
  <c r="AU1121" i="3"/>
  <c r="AV1121" i="3" s="1"/>
  <c r="AU1120" i="3"/>
  <c r="AV1120" i="3" s="1"/>
  <c r="AU1119" i="3"/>
  <c r="AU1118" i="3"/>
  <c r="AV1118" i="3" s="1"/>
  <c r="AU1117" i="3"/>
  <c r="AV1117" i="3" s="1"/>
  <c r="AU1116" i="3"/>
  <c r="AV1116" i="3" s="1"/>
  <c r="AU1115" i="3"/>
  <c r="AU1114" i="3"/>
  <c r="AU1113" i="3"/>
  <c r="AV1113" i="3" s="1"/>
  <c r="AU1112" i="3"/>
  <c r="AU1111" i="3"/>
  <c r="AU1110" i="3"/>
  <c r="AV1110" i="3" s="1"/>
  <c r="AU1109" i="3"/>
  <c r="AV1109" i="3" s="1"/>
  <c r="AU1108" i="3"/>
  <c r="AU1107" i="3"/>
  <c r="AU1106" i="3"/>
  <c r="AU1105" i="3"/>
  <c r="AV1105" i="3" s="1"/>
  <c r="AU1104" i="3"/>
  <c r="AV1104" i="3" s="1"/>
  <c r="AU1103" i="3"/>
  <c r="AU1102" i="3"/>
  <c r="AV1102" i="3" s="1"/>
  <c r="AU1101" i="3"/>
  <c r="AV1101" i="3" s="1"/>
  <c r="AU1100" i="3"/>
  <c r="AV1100" i="3" s="1"/>
  <c r="AU1099" i="3"/>
  <c r="AU1098" i="3"/>
  <c r="AU1097" i="3"/>
  <c r="AV1097" i="3" s="1"/>
  <c r="AU1096" i="3"/>
  <c r="AV1096" i="3" s="1"/>
  <c r="AU1095" i="3"/>
  <c r="AU1094" i="3"/>
  <c r="AU1093" i="3"/>
  <c r="AV1093" i="3" s="1"/>
  <c r="AU1092" i="3"/>
  <c r="AU1091" i="3"/>
  <c r="AU1090" i="3"/>
  <c r="AU1089" i="3"/>
  <c r="AV1089" i="3" s="1"/>
  <c r="AU1088" i="3"/>
  <c r="AV1088" i="3" s="1"/>
  <c r="AU1087" i="3"/>
  <c r="AU1086" i="3"/>
  <c r="AV1086" i="3" s="1"/>
  <c r="AU1085" i="3"/>
  <c r="AV1085" i="3" s="1"/>
  <c r="AU1084" i="3"/>
  <c r="AV1084" i="3" s="1"/>
  <c r="AU1083" i="3"/>
  <c r="AU1082" i="3"/>
  <c r="AU1081" i="3"/>
  <c r="AV1081" i="3" s="1"/>
  <c r="AU1080" i="3"/>
  <c r="AV1080" i="3" s="1"/>
  <c r="AU1079" i="3"/>
  <c r="AU1078" i="3"/>
  <c r="AV1078" i="3" s="1"/>
  <c r="AU1077" i="3"/>
  <c r="AV1077" i="3" s="1"/>
  <c r="AU1076" i="3"/>
  <c r="AU1075" i="3"/>
  <c r="AU1074" i="3"/>
  <c r="AV1074" i="3" s="1"/>
  <c r="AU1073" i="3"/>
  <c r="AV1073" i="3" s="1"/>
  <c r="AU1072" i="3"/>
  <c r="AV1072" i="3" s="1"/>
  <c r="AU1071" i="3"/>
  <c r="AU1070" i="3"/>
  <c r="AV1070" i="3" s="1"/>
  <c r="AU1069" i="3"/>
  <c r="AV1069" i="3" s="1"/>
  <c r="AU1068" i="3"/>
  <c r="AV1068" i="3" s="1"/>
  <c r="AU1067" i="3"/>
  <c r="AU1066" i="3"/>
  <c r="AU1065" i="3"/>
  <c r="AV1065" i="3" s="1"/>
  <c r="AU1064" i="3"/>
  <c r="AV1064" i="3" s="1"/>
  <c r="AU1063" i="3"/>
  <c r="AU1062" i="3"/>
  <c r="AU1061" i="3"/>
  <c r="AV1061" i="3" s="1"/>
  <c r="AU1060" i="3"/>
  <c r="AV1060" i="3" s="1"/>
  <c r="AU1059" i="3"/>
  <c r="AU1058" i="3"/>
  <c r="AU1057" i="3"/>
  <c r="AV1057" i="3" s="1"/>
  <c r="AU1056" i="3"/>
  <c r="AV1056" i="3" s="1"/>
  <c r="AU1055" i="3"/>
  <c r="AU1054" i="3"/>
  <c r="AV1054" i="3" s="1"/>
  <c r="AU1053" i="3"/>
  <c r="AV1053" i="3" s="1"/>
  <c r="AU1052" i="3"/>
  <c r="AV1052" i="3" s="1"/>
  <c r="AU1051" i="3"/>
  <c r="AU1050" i="3"/>
  <c r="AU1049" i="3"/>
  <c r="AV1049" i="3" s="1"/>
  <c r="AU1048" i="3"/>
  <c r="AV1048" i="3" s="1"/>
  <c r="AU1047" i="3"/>
  <c r="AU1046" i="3"/>
  <c r="AU1045" i="3"/>
  <c r="AV1045" i="3" s="1"/>
  <c r="AU1044" i="3"/>
  <c r="AV1044" i="3" s="1"/>
  <c r="AU1043" i="3"/>
  <c r="AU1042" i="3"/>
  <c r="AU1041" i="3"/>
  <c r="AV1041" i="3" s="1"/>
  <c r="AU1040" i="3"/>
  <c r="AV1040" i="3" s="1"/>
  <c r="AU1039" i="3"/>
  <c r="AU1038" i="3"/>
  <c r="AV1038" i="3" s="1"/>
  <c r="AU1037" i="3"/>
  <c r="AV1037" i="3" s="1"/>
  <c r="AU1036" i="3"/>
  <c r="AV1036" i="3" s="1"/>
  <c r="AU1035" i="3"/>
  <c r="AU1034" i="3"/>
  <c r="AU1033" i="3"/>
  <c r="AV1033" i="3" s="1"/>
  <c r="AU1032" i="3"/>
  <c r="AV1032" i="3" s="1"/>
  <c r="AU1031" i="3"/>
  <c r="AU1030" i="3"/>
  <c r="AU1029" i="3"/>
  <c r="AV1029" i="3" s="1"/>
  <c r="AU1028" i="3"/>
  <c r="AV1028" i="3" s="1"/>
  <c r="AU1027" i="3"/>
  <c r="AU1026" i="3"/>
  <c r="AU1025" i="3"/>
  <c r="AV1025" i="3" s="1"/>
  <c r="AU1024" i="3"/>
  <c r="AV1024" i="3" s="1"/>
  <c r="AU1023" i="3"/>
  <c r="AU1022" i="3"/>
  <c r="AV1022" i="3" s="1"/>
  <c r="AU1021" i="3"/>
  <c r="AU1020" i="3"/>
  <c r="AV1020" i="3" s="1"/>
  <c r="AU1019" i="3"/>
  <c r="AU1018" i="3"/>
  <c r="AU1017" i="3"/>
  <c r="AV1017" i="3" s="1"/>
  <c r="AU1016" i="3"/>
  <c r="AV1016" i="3" s="1"/>
  <c r="AU1015" i="3"/>
  <c r="AU1014" i="3"/>
  <c r="AV1014" i="3" s="1"/>
  <c r="AU1013" i="3"/>
  <c r="AV1013" i="3" s="1"/>
  <c r="AU1012" i="3"/>
  <c r="AU1011" i="3"/>
  <c r="AU1010" i="3"/>
  <c r="AV1010" i="3" s="1"/>
  <c r="AU1009" i="3"/>
  <c r="AV1009" i="3" s="1"/>
  <c r="AU1008" i="3"/>
  <c r="AV1008" i="3" s="1"/>
  <c r="AU1007" i="3"/>
  <c r="AU1006" i="3"/>
  <c r="AV1006" i="3" s="1"/>
  <c r="AU1005" i="3"/>
  <c r="AV1005" i="3" s="1"/>
  <c r="AU1004" i="3"/>
  <c r="AV1004" i="3" s="1"/>
  <c r="AU1003" i="3"/>
  <c r="AU1002" i="3"/>
  <c r="AU1001" i="3"/>
  <c r="AV1001" i="3" s="1"/>
  <c r="AU1000" i="3"/>
  <c r="AV1000" i="3" s="1"/>
  <c r="AU999" i="3"/>
  <c r="AU998" i="3"/>
  <c r="AU997" i="3"/>
  <c r="AV997" i="3" s="1"/>
  <c r="AU996" i="3"/>
  <c r="AV996" i="3" s="1"/>
  <c r="AU995" i="3"/>
  <c r="AU994" i="3"/>
  <c r="AU993" i="3"/>
  <c r="AV993" i="3" s="1"/>
  <c r="AU992" i="3"/>
  <c r="AV992" i="3" s="1"/>
  <c r="AU991" i="3"/>
  <c r="AU990" i="3"/>
  <c r="AV990" i="3" s="1"/>
  <c r="AU989" i="3"/>
  <c r="AV989" i="3" s="1"/>
  <c r="AU988" i="3"/>
  <c r="AV988" i="3" s="1"/>
  <c r="AU987" i="3"/>
  <c r="AU986" i="3"/>
  <c r="AU985" i="3"/>
  <c r="AV985" i="3" s="1"/>
  <c r="AU984" i="3"/>
  <c r="AV984" i="3" s="1"/>
  <c r="AU983" i="3"/>
  <c r="AU982" i="3"/>
  <c r="AU981" i="3"/>
  <c r="AV981" i="3" s="1"/>
  <c r="AU980" i="3"/>
  <c r="AV980" i="3" s="1"/>
  <c r="AU979" i="3"/>
  <c r="AU978" i="3"/>
  <c r="AU977" i="3"/>
  <c r="AV977" i="3" s="1"/>
  <c r="AU976" i="3"/>
  <c r="AV976" i="3" s="1"/>
  <c r="AU975" i="3"/>
  <c r="AU974" i="3"/>
  <c r="AV974" i="3" s="1"/>
  <c r="AU973" i="3"/>
  <c r="AV973" i="3" s="1"/>
  <c r="AU972" i="3"/>
  <c r="AV972" i="3" s="1"/>
  <c r="AU971" i="3"/>
  <c r="AU970" i="3"/>
  <c r="AU969" i="3"/>
  <c r="AV969" i="3" s="1"/>
  <c r="AU968" i="3"/>
  <c r="AV968" i="3" s="1"/>
  <c r="AU967" i="3"/>
  <c r="AU966" i="3"/>
  <c r="AU965" i="3"/>
  <c r="AV965" i="3" s="1"/>
  <c r="AU964" i="3"/>
  <c r="AV964" i="3" s="1"/>
  <c r="AU963" i="3"/>
  <c r="AU962" i="3"/>
  <c r="AU961" i="3"/>
  <c r="AV961" i="3" s="1"/>
  <c r="AU960" i="3"/>
  <c r="AV960" i="3" s="1"/>
  <c r="AU959" i="3"/>
  <c r="AU958" i="3"/>
  <c r="AV958" i="3" s="1"/>
  <c r="AU957" i="3"/>
  <c r="AV957" i="3" s="1"/>
  <c r="AU956" i="3"/>
  <c r="AV956" i="3" s="1"/>
  <c r="AU955" i="3"/>
  <c r="AU954" i="3"/>
  <c r="AU953" i="3"/>
  <c r="AV953" i="3" s="1"/>
  <c r="AU952" i="3"/>
  <c r="AV952" i="3" s="1"/>
  <c r="AU951" i="3"/>
  <c r="AU950" i="3"/>
  <c r="AV950" i="3" s="1"/>
  <c r="AU949" i="3"/>
  <c r="AV949" i="3" s="1"/>
  <c r="AU948" i="3"/>
  <c r="AU947" i="3"/>
  <c r="AU946" i="3"/>
  <c r="AV946" i="3" s="1"/>
  <c r="AU945" i="3"/>
  <c r="AV945" i="3" s="1"/>
  <c r="AU944" i="3"/>
  <c r="AV944" i="3" s="1"/>
  <c r="AU943" i="3"/>
  <c r="AU942" i="3"/>
  <c r="AV942" i="3" s="1"/>
  <c r="AU941" i="3"/>
  <c r="AV941" i="3" s="1"/>
  <c r="AU940" i="3"/>
  <c r="AV940" i="3" s="1"/>
  <c r="AU939" i="3"/>
  <c r="AU938" i="3"/>
  <c r="AU937" i="3"/>
  <c r="AV937" i="3" s="1"/>
  <c r="AU936" i="3"/>
  <c r="AV936" i="3" s="1"/>
  <c r="AU935" i="3"/>
  <c r="AU934" i="3"/>
  <c r="AU933" i="3"/>
  <c r="AV933" i="3" s="1"/>
  <c r="AU932" i="3"/>
  <c r="AV932" i="3" s="1"/>
  <c r="AU931" i="3"/>
  <c r="AU930" i="3"/>
  <c r="AU929" i="3"/>
  <c r="AV929" i="3" s="1"/>
  <c r="AU928" i="3"/>
  <c r="AV928" i="3" s="1"/>
  <c r="AU927" i="3"/>
  <c r="AU926" i="3"/>
  <c r="AV926" i="3" s="1"/>
  <c r="AU925" i="3"/>
  <c r="AV925" i="3" s="1"/>
  <c r="AU924" i="3"/>
  <c r="AV924" i="3" s="1"/>
  <c r="AU923" i="3"/>
  <c r="AU922" i="3"/>
  <c r="AU921" i="3"/>
  <c r="AV921" i="3" s="1"/>
  <c r="AU920" i="3"/>
  <c r="AV920" i="3" s="1"/>
  <c r="AU919" i="3"/>
  <c r="AU918" i="3"/>
  <c r="AU917" i="3"/>
  <c r="AV917" i="3" s="1"/>
  <c r="AU916" i="3"/>
  <c r="AV916" i="3" s="1"/>
  <c r="AU915" i="3"/>
  <c r="AU914" i="3"/>
  <c r="AU913" i="3"/>
  <c r="AU912" i="3"/>
  <c r="AV912" i="3" s="1"/>
  <c r="AU911" i="3"/>
  <c r="AU910" i="3"/>
  <c r="AV910" i="3" s="1"/>
  <c r="AU909" i="3"/>
  <c r="AV909" i="3" s="1"/>
  <c r="AU908" i="3"/>
  <c r="AV908" i="3" s="1"/>
  <c r="AU907" i="3"/>
  <c r="AU906" i="3"/>
  <c r="AV906" i="3" s="1"/>
  <c r="AU905" i="3"/>
  <c r="AV905" i="3" s="1"/>
  <c r="AU904" i="3"/>
  <c r="AV904" i="3" s="1"/>
  <c r="AU903" i="3"/>
  <c r="AV903" i="3" s="1"/>
  <c r="AU902" i="3"/>
  <c r="AV902" i="3" s="1"/>
  <c r="AU901" i="3"/>
  <c r="AV901" i="3" s="1"/>
  <c r="AU900" i="3"/>
  <c r="AV900" i="3" s="1"/>
  <c r="AU899" i="3"/>
  <c r="AV899" i="3" s="1"/>
  <c r="AU898" i="3"/>
  <c r="AV898" i="3" s="1"/>
  <c r="AU897" i="3"/>
  <c r="AV897" i="3" s="1"/>
  <c r="AU896" i="3"/>
  <c r="AV896" i="3" s="1"/>
  <c r="AU895" i="3"/>
  <c r="AV895" i="3" s="1"/>
  <c r="AU894" i="3"/>
  <c r="AV894" i="3" s="1"/>
  <c r="AU893" i="3"/>
  <c r="AV893" i="3" s="1"/>
  <c r="AU892" i="3"/>
  <c r="AU891" i="3"/>
  <c r="AV891" i="3" s="1"/>
  <c r="AU890" i="3"/>
  <c r="AV890" i="3" s="1"/>
  <c r="AU889" i="3"/>
  <c r="AV889" i="3" s="1"/>
  <c r="AU888" i="3"/>
  <c r="AV888" i="3" s="1"/>
  <c r="AU887" i="3"/>
  <c r="AV887" i="3" s="1"/>
  <c r="AU886" i="3"/>
  <c r="AV886" i="3" s="1"/>
  <c r="AU885" i="3"/>
  <c r="AV885" i="3" s="1"/>
  <c r="AU884" i="3"/>
  <c r="AV884" i="3" s="1"/>
  <c r="AU883" i="3"/>
  <c r="AV883" i="3" s="1"/>
  <c r="AU882" i="3"/>
  <c r="AV882" i="3" s="1"/>
  <c r="AU881" i="3"/>
  <c r="AV881" i="3" s="1"/>
  <c r="AU880" i="3"/>
  <c r="AV880" i="3" s="1"/>
  <c r="AU879" i="3"/>
  <c r="AV879" i="3" s="1"/>
  <c r="AU878" i="3"/>
  <c r="AV878" i="3" s="1"/>
  <c r="AU877" i="3"/>
  <c r="AV877" i="3" s="1"/>
  <c r="AU876" i="3"/>
  <c r="AV876" i="3" s="1"/>
  <c r="AU875" i="3"/>
  <c r="AU874" i="3"/>
  <c r="AV874" i="3" s="1"/>
  <c r="AU873" i="3"/>
  <c r="AV873" i="3" s="1"/>
  <c r="AU872" i="3"/>
  <c r="AV872" i="3" s="1"/>
  <c r="AU871" i="3"/>
  <c r="AV871" i="3" s="1"/>
  <c r="AU870" i="3"/>
  <c r="AV870" i="3" s="1"/>
  <c r="AU869" i="3"/>
  <c r="AV869" i="3" s="1"/>
  <c r="AU868" i="3"/>
  <c r="AV868" i="3" s="1"/>
  <c r="AU867" i="3"/>
  <c r="AV867" i="3" s="1"/>
  <c r="AU866" i="3"/>
  <c r="AV866" i="3" s="1"/>
  <c r="AU865" i="3"/>
  <c r="AV865" i="3" s="1"/>
  <c r="AU864" i="3"/>
  <c r="AV864" i="3" s="1"/>
  <c r="AU863" i="3"/>
  <c r="AV863" i="3" s="1"/>
  <c r="AU862" i="3"/>
  <c r="AV862" i="3" s="1"/>
  <c r="AU861" i="3"/>
  <c r="AV861" i="3" s="1"/>
  <c r="AU860" i="3"/>
  <c r="AU859" i="3"/>
  <c r="AV859" i="3" s="1"/>
  <c r="AU858" i="3"/>
  <c r="AV858" i="3" s="1"/>
  <c r="AU857" i="3"/>
  <c r="AU856" i="3"/>
  <c r="AV856" i="3" s="1"/>
  <c r="AU855" i="3"/>
  <c r="AV855" i="3" s="1"/>
  <c r="AU854" i="3"/>
  <c r="AV854" i="3" s="1"/>
  <c r="AU853" i="3"/>
  <c r="AV853" i="3" s="1"/>
  <c r="AU852" i="3"/>
  <c r="AV852" i="3" s="1"/>
  <c r="AU851" i="3"/>
  <c r="AV851" i="3" s="1"/>
  <c r="AU850" i="3"/>
  <c r="AV850" i="3" s="1"/>
  <c r="AU849" i="3"/>
  <c r="AV849" i="3" s="1"/>
  <c r="AU848" i="3"/>
  <c r="AV848" i="3" s="1"/>
  <c r="AU847" i="3"/>
  <c r="AV847" i="3" s="1"/>
  <c r="AU846" i="3"/>
  <c r="AU845" i="3"/>
  <c r="AV845" i="3" s="1"/>
  <c r="AU844" i="3"/>
  <c r="AV844" i="3" s="1"/>
  <c r="AU843" i="3"/>
  <c r="AV843" i="3" s="1"/>
  <c r="AU842" i="3"/>
  <c r="AV842" i="3" s="1"/>
  <c r="AU841" i="3"/>
  <c r="AV841" i="3" s="1"/>
  <c r="AU840" i="3"/>
  <c r="AV840" i="3" s="1"/>
  <c r="AU839" i="3"/>
  <c r="AV839" i="3" s="1"/>
  <c r="AU838" i="3"/>
  <c r="AU837" i="3"/>
  <c r="AV837" i="3" s="1"/>
  <c r="AU836" i="3"/>
  <c r="AV836" i="3" s="1"/>
  <c r="AU835" i="3"/>
  <c r="AV835" i="3" s="1"/>
  <c r="AU834" i="3"/>
  <c r="AV834" i="3" s="1"/>
  <c r="AU833" i="3"/>
  <c r="AV833" i="3" s="1"/>
  <c r="AU832" i="3"/>
  <c r="AV832" i="3" s="1"/>
  <c r="AU831" i="3"/>
  <c r="AV831" i="3" s="1"/>
  <c r="AU830" i="3"/>
  <c r="AV830" i="3" s="1"/>
  <c r="AU829" i="3"/>
  <c r="AV829" i="3" s="1"/>
  <c r="AU828" i="3"/>
  <c r="AV828" i="3" s="1"/>
  <c r="AU827" i="3"/>
  <c r="AU826" i="3"/>
  <c r="AV826" i="3" s="1"/>
  <c r="AU825" i="3"/>
  <c r="AV825" i="3" s="1"/>
  <c r="AU824" i="3"/>
  <c r="AU823" i="3"/>
  <c r="AV823" i="3" s="1"/>
  <c r="AU822" i="3"/>
  <c r="AU821" i="3"/>
  <c r="AV821" i="3" s="1"/>
  <c r="AU820" i="3"/>
  <c r="AV820" i="3" s="1"/>
  <c r="AU819" i="3"/>
  <c r="AV819" i="3" s="1"/>
  <c r="AU818" i="3"/>
  <c r="AV818" i="3" s="1"/>
  <c r="AU817" i="3"/>
  <c r="AV817" i="3" s="1"/>
  <c r="AU816" i="3"/>
  <c r="AV816" i="3" s="1"/>
  <c r="AU815" i="3"/>
  <c r="AV815" i="3" s="1"/>
  <c r="AU814" i="3"/>
  <c r="AU813" i="3"/>
  <c r="AV813" i="3" s="1"/>
  <c r="AU812" i="3"/>
  <c r="AV812" i="3" s="1"/>
  <c r="AU811" i="3"/>
  <c r="AV811" i="3" s="1"/>
  <c r="AU810" i="3"/>
  <c r="AV810" i="3" s="1"/>
  <c r="AU809" i="3"/>
  <c r="AV809" i="3" s="1"/>
  <c r="AU808" i="3"/>
  <c r="AV808" i="3" s="1"/>
  <c r="AU807" i="3"/>
  <c r="AV807" i="3" s="1"/>
  <c r="AU806" i="3"/>
  <c r="AU805" i="3"/>
  <c r="AV805" i="3" s="1"/>
  <c r="AU804" i="3"/>
  <c r="AV804" i="3" s="1"/>
  <c r="AU803" i="3"/>
  <c r="AV803" i="3" s="1"/>
  <c r="AU802" i="3"/>
  <c r="AV802" i="3" s="1"/>
  <c r="AU801" i="3"/>
  <c r="AU800" i="3"/>
  <c r="AV800" i="3" s="1"/>
  <c r="AU799" i="3"/>
  <c r="AV799" i="3" s="1"/>
  <c r="AU798" i="3"/>
  <c r="AV798" i="3" s="1"/>
  <c r="AU797" i="3"/>
  <c r="AV797" i="3" s="1"/>
  <c r="AU796" i="3"/>
  <c r="AV796" i="3" s="1"/>
  <c r="AU795" i="3"/>
  <c r="AV795" i="3" s="1"/>
  <c r="AU794" i="3"/>
  <c r="AV794" i="3" s="1"/>
  <c r="AU793" i="3"/>
  <c r="AV793" i="3" s="1"/>
  <c r="AU792" i="3"/>
  <c r="AV792" i="3" s="1"/>
  <c r="AU791" i="3"/>
  <c r="AU790" i="3"/>
  <c r="AU789" i="3"/>
  <c r="AV789" i="3" s="1"/>
  <c r="AU788" i="3"/>
  <c r="AU787" i="3"/>
  <c r="AV787" i="3" s="1"/>
  <c r="AU786" i="3"/>
  <c r="AV786" i="3" s="1"/>
  <c r="AU785" i="3"/>
  <c r="AU784" i="3"/>
  <c r="AV784" i="3" s="1"/>
  <c r="AU783" i="3"/>
  <c r="AV783" i="3" s="1"/>
  <c r="AU782" i="3"/>
  <c r="AV782" i="3" s="1"/>
  <c r="AU781" i="3"/>
  <c r="AU780" i="3"/>
  <c r="AU779" i="3"/>
  <c r="AV779" i="3" s="1"/>
  <c r="AU778" i="3"/>
  <c r="AV778" i="3" s="1"/>
  <c r="AU777" i="3"/>
  <c r="AU776" i="3"/>
  <c r="AV776" i="3" s="1"/>
  <c r="AU775" i="3"/>
  <c r="AU774" i="3"/>
  <c r="AV774" i="3" s="1"/>
  <c r="AU773" i="3"/>
  <c r="AU772" i="3"/>
  <c r="AU771" i="3"/>
  <c r="AV771" i="3" s="1"/>
  <c r="AU770" i="3"/>
  <c r="AU769" i="3"/>
  <c r="AU768" i="3"/>
  <c r="AU767" i="3"/>
  <c r="AV767" i="3" s="1"/>
  <c r="AU766" i="3"/>
  <c r="AV766" i="3" s="1"/>
  <c r="AU765" i="3"/>
  <c r="AU764" i="3"/>
  <c r="AU763" i="3"/>
  <c r="AV763" i="3" s="1"/>
  <c r="AU762" i="3"/>
  <c r="AV762" i="3" s="1"/>
  <c r="AU761" i="3"/>
  <c r="AU760" i="3"/>
  <c r="AV760" i="3" s="1"/>
  <c r="AU759" i="3"/>
  <c r="AV759" i="3" s="1"/>
  <c r="AU758" i="3"/>
  <c r="AV758" i="3" s="1"/>
  <c r="AU757" i="3"/>
  <c r="AU756" i="3"/>
  <c r="AU755" i="3"/>
  <c r="AV755" i="3" s="1"/>
  <c r="AU754" i="3"/>
  <c r="AV754" i="3" s="1"/>
  <c r="AU753" i="3"/>
  <c r="AU752" i="3"/>
  <c r="AU751" i="3"/>
  <c r="AV751" i="3" s="1"/>
  <c r="AU750" i="3"/>
  <c r="AV750" i="3" s="1"/>
  <c r="AU749" i="3"/>
  <c r="AU748" i="3"/>
  <c r="AU747" i="3"/>
  <c r="AV747" i="3" s="1"/>
  <c r="AU746" i="3"/>
  <c r="AV746" i="3" s="1"/>
  <c r="AU745" i="3"/>
  <c r="AU744" i="3"/>
  <c r="AV744" i="3" s="1"/>
  <c r="AU743" i="3"/>
  <c r="AV743" i="3" s="1"/>
  <c r="AU742" i="3"/>
  <c r="AV742" i="3" s="1"/>
  <c r="AU741" i="3"/>
  <c r="AU740" i="3"/>
  <c r="AU739" i="3"/>
  <c r="AU738" i="3"/>
  <c r="AV738" i="3" s="1"/>
  <c r="AU737" i="3"/>
  <c r="AU736" i="3"/>
  <c r="AU735" i="3"/>
  <c r="AV735" i="3" s="1"/>
  <c r="AU734" i="3"/>
  <c r="AV734" i="3" s="1"/>
  <c r="AU733" i="3"/>
  <c r="AU732" i="3"/>
  <c r="AU731" i="3"/>
  <c r="AU730" i="3"/>
  <c r="AV730" i="3" s="1"/>
  <c r="AU729" i="3"/>
  <c r="AV729" i="3" s="1"/>
  <c r="AU728" i="3"/>
  <c r="AV728" i="3" s="1"/>
  <c r="AU727" i="3"/>
  <c r="AV727" i="3" s="1"/>
  <c r="AU726" i="3"/>
  <c r="AV726" i="3" s="1"/>
  <c r="AU725" i="3"/>
  <c r="AV725" i="3" s="1"/>
  <c r="AU724" i="3"/>
  <c r="AV724" i="3" s="1"/>
  <c r="AU723" i="3"/>
  <c r="AV723" i="3" s="1"/>
  <c r="AU722" i="3"/>
  <c r="AV722" i="3" s="1"/>
  <c r="AU721" i="3"/>
  <c r="AV721" i="3" s="1"/>
  <c r="AU720" i="3"/>
  <c r="AV720" i="3" s="1"/>
  <c r="AU719" i="3"/>
  <c r="AV719" i="3" s="1"/>
  <c r="AU718" i="3"/>
  <c r="AV718" i="3" s="1"/>
  <c r="AU717" i="3"/>
  <c r="AV717" i="3" s="1"/>
  <c r="AU716" i="3"/>
  <c r="AV716" i="3" s="1"/>
  <c r="AU715" i="3"/>
  <c r="AV715" i="3" s="1"/>
  <c r="AU714" i="3"/>
  <c r="AV714" i="3" s="1"/>
  <c r="AU713" i="3"/>
  <c r="AV713" i="3" s="1"/>
  <c r="AU712" i="3"/>
  <c r="AV712" i="3" s="1"/>
  <c r="AU711" i="3"/>
  <c r="AV711" i="3" s="1"/>
  <c r="AU710" i="3"/>
  <c r="AV710" i="3" s="1"/>
  <c r="AU709" i="3"/>
  <c r="AV709" i="3" s="1"/>
  <c r="AU708" i="3"/>
  <c r="AU707" i="3"/>
  <c r="AV707" i="3" s="1"/>
  <c r="AU706" i="3"/>
  <c r="AV706" i="3" s="1"/>
  <c r="AU705" i="3"/>
  <c r="AV705" i="3" s="1"/>
  <c r="AU704" i="3"/>
  <c r="AV704" i="3" s="1"/>
  <c r="AU703" i="3"/>
  <c r="AV703" i="3" s="1"/>
  <c r="AU702" i="3"/>
  <c r="AV702" i="3" s="1"/>
  <c r="AU701" i="3"/>
  <c r="AV701" i="3" s="1"/>
  <c r="AU700" i="3"/>
  <c r="AU699" i="3"/>
  <c r="AV699" i="3" s="1"/>
  <c r="AU698" i="3"/>
  <c r="AV698" i="3" s="1"/>
  <c r="AU697" i="3"/>
  <c r="AV697" i="3" s="1"/>
  <c r="AU696" i="3"/>
  <c r="AU695" i="3"/>
  <c r="AV695" i="3" s="1"/>
  <c r="AU694" i="3"/>
  <c r="AV694" i="3" s="1"/>
  <c r="AU693" i="3"/>
  <c r="AV693" i="3" s="1"/>
  <c r="AU692" i="3"/>
  <c r="AV692" i="3" s="1"/>
  <c r="AU691" i="3"/>
  <c r="AV691" i="3" s="1"/>
  <c r="AU690" i="3"/>
  <c r="AV690" i="3" s="1"/>
  <c r="AU689" i="3"/>
  <c r="AU688" i="3"/>
  <c r="AV688" i="3" s="1"/>
  <c r="AU687" i="3"/>
  <c r="AV687" i="3" s="1"/>
  <c r="AU686" i="3"/>
  <c r="AV686" i="3" s="1"/>
  <c r="AU685" i="3"/>
  <c r="AV685" i="3" s="1"/>
  <c r="AU684" i="3"/>
  <c r="AV684" i="3" s="1"/>
  <c r="AU683" i="3"/>
  <c r="AU682" i="3"/>
  <c r="AV682" i="3" s="1"/>
  <c r="AU681" i="3"/>
  <c r="AV681" i="3" s="1"/>
  <c r="AU680" i="3"/>
  <c r="AV680" i="3" s="1"/>
  <c r="AU679" i="3"/>
  <c r="AV679" i="3" s="1"/>
  <c r="AU678" i="3"/>
  <c r="AV678" i="3" s="1"/>
  <c r="AU677" i="3"/>
  <c r="AV677" i="3" s="1"/>
  <c r="AU676" i="3"/>
  <c r="AU675" i="3"/>
  <c r="AU674" i="3"/>
  <c r="AV674" i="3" s="1"/>
  <c r="AU673" i="3"/>
  <c r="AV673" i="3" s="1"/>
  <c r="AU672" i="3"/>
  <c r="AV672" i="3" s="1"/>
  <c r="AU671" i="3"/>
  <c r="AV671" i="3" s="1"/>
  <c r="AU670" i="3"/>
  <c r="AV670" i="3" s="1"/>
  <c r="AU669" i="3"/>
  <c r="AU668" i="3"/>
  <c r="AV668" i="3" s="1"/>
  <c r="AU667" i="3"/>
  <c r="AV667" i="3" s="1"/>
  <c r="AU666" i="3"/>
  <c r="AV666" i="3" s="1"/>
  <c r="AU665" i="3"/>
  <c r="AV665" i="3" s="1"/>
  <c r="AU664" i="3"/>
  <c r="AV664" i="3" s="1"/>
  <c r="AU663" i="3"/>
  <c r="AV663" i="3" s="1"/>
  <c r="AU662" i="3"/>
  <c r="AV662" i="3" s="1"/>
  <c r="AU661" i="3"/>
  <c r="AV661" i="3" s="1"/>
  <c r="AU660" i="3"/>
  <c r="AV660" i="3" s="1"/>
  <c r="AU659" i="3"/>
  <c r="AV659" i="3" s="1"/>
  <c r="AU658" i="3"/>
  <c r="AV658" i="3" s="1"/>
  <c r="AU657" i="3"/>
  <c r="AV657" i="3" s="1"/>
  <c r="AU656" i="3"/>
  <c r="AV656" i="3" s="1"/>
  <c r="AU655" i="3"/>
  <c r="AU654" i="3"/>
  <c r="AV654" i="3" s="1"/>
  <c r="AU653" i="3"/>
  <c r="AV653" i="3" s="1"/>
  <c r="AU652" i="3"/>
  <c r="AV652" i="3" s="1"/>
  <c r="AU651" i="3"/>
  <c r="AU650" i="3"/>
  <c r="AV650" i="3" s="1"/>
  <c r="AU649" i="3"/>
  <c r="AV649" i="3" s="1"/>
  <c r="AU648" i="3"/>
  <c r="AV648" i="3" s="1"/>
  <c r="AU647" i="3"/>
  <c r="AV647" i="3" s="1"/>
  <c r="AU646" i="3"/>
  <c r="AV646" i="3" s="1"/>
  <c r="AU645" i="3"/>
  <c r="AV645" i="3" s="1"/>
  <c r="AU644" i="3"/>
  <c r="AV644" i="3" s="1"/>
  <c r="AU643" i="3"/>
  <c r="AU642" i="3"/>
  <c r="AV642" i="3" s="1"/>
  <c r="AU641" i="3"/>
  <c r="AV641" i="3" s="1"/>
  <c r="AU640" i="3"/>
  <c r="AV640" i="3" s="1"/>
  <c r="AU639" i="3"/>
  <c r="AV639" i="3" s="1"/>
  <c r="AU638" i="3"/>
  <c r="AV638" i="3" s="1"/>
  <c r="AU637" i="3"/>
  <c r="AU636" i="3"/>
  <c r="AV636" i="3" s="1"/>
  <c r="AU635" i="3"/>
  <c r="AV635" i="3" s="1"/>
  <c r="AU634" i="3"/>
  <c r="AV634" i="3" s="1"/>
  <c r="AU633" i="3"/>
  <c r="AV633" i="3" s="1"/>
  <c r="AU632" i="3"/>
  <c r="AV632" i="3" s="1"/>
  <c r="AU631" i="3"/>
  <c r="AV631" i="3" s="1"/>
  <c r="AU630" i="3"/>
  <c r="AV630" i="3" s="1"/>
  <c r="AU629" i="3"/>
  <c r="AU628" i="3"/>
  <c r="AV628" i="3" s="1"/>
  <c r="AU627" i="3"/>
  <c r="AU626" i="3"/>
  <c r="AV626" i="3" s="1"/>
  <c r="AU625" i="3"/>
  <c r="AV625" i="3" s="1"/>
  <c r="AU624" i="3"/>
  <c r="AV624" i="3" s="1"/>
  <c r="AU623" i="3"/>
  <c r="AU622" i="3"/>
  <c r="AU621" i="3"/>
  <c r="AU620" i="3"/>
  <c r="AV620" i="3" s="1"/>
  <c r="AU619" i="3"/>
  <c r="AV619" i="3" s="1"/>
  <c r="AU618" i="3"/>
  <c r="AU617" i="3"/>
  <c r="AU616" i="3"/>
  <c r="AV616" i="3" s="1"/>
  <c r="AU615" i="3"/>
  <c r="AV615" i="3" s="1"/>
  <c r="AU614" i="3"/>
  <c r="AU613" i="3"/>
  <c r="AU612" i="3"/>
  <c r="AV612" i="3" s="1"/>
  <c r="AU611" i="3"/>
  <c r="AU610" i="3"/>
  <c r="AU609" i="3"/>
  <c r="AV609" i="3" s="1"/>
  <c r="AU608" i="3"/>
  <c r="AV608" i="3" s="1"/>
  <c r="AU607" i="3"/>
  <c r="AU606" i="3"/>
  <c r="AU605" i="3"/>
  <c r="AU604" i="3"/>
  <c r="AV604" i="3" s="1"/>
  <c r="AU603" i="3"/>
  <c r="AV603" i="3" s="1"/>
  <c r="AU602" i="3"/>
  <c r="AU601" i="3"/>
  <c r="AU600" i="3"/>
  <c r="AV600" i="3" s="1"/>
  <c r="AU599" i="3"/>
  <c r="AV599" i="3" s="1"/>
  <c r="AU598" i="3"/>
  <c r="AU597" i="3"/>
  <c r="AU596" i="3"/>
  <c r="AU595" i="3"/>
  <c r="AV595" i="3" s="1"/>
  <c r="AU594" i="3"/>
  <c r="AU593" i="3"/>
  <c r="AV593" i="3" s="1"/>
  <c r="AU592" i="3"/>
  <c r="AV592" i="3" s="1"/>
  <c r="AU591" i="3"/>
  <c r="AU590" i="3"/>
  <c r="AU589" i="3"/>
  <c r="AU588" i="3"/>
  <c r="AV588" i="3" s="1"/>
  <c r="AU587" i="3"/>
  <c r="AV587" i="3" s="1"/>
  <c r="AU586" i="3"/>
  <c r="AV586" i="3" s="1"/>
  <c r="AU585" i="3"/>
  <c r="AV585" i="3" s="1"/>
  <c r="AU584" i="3"/>
  <c r="AV584" i="3" s="1"/>
  <c r="AU583" i="3"/>
  <c r="AV583" i="3" s="1"/>
  <c r="AU582" i="3"/>
  <c r="AV582" i="3" s="1"/>
  <c r="AU581" i="3"/>
  <c r="AV581" i="3" s="1"/>
  <c r="AU580" i="3"/>
  <c r="AU579" i="3"/>
  <c r="AV579" i="3" s="1"/>
  <c r="AU578" i="3"/>
  <c r="AV578" i="3" s="1"/>
  <c r="AU577" i="3"/>
  <c r="AV577" i="3" s="1"/>
  <c r="AU576" i="3"/>
  <c r="AV576" i="3" s="1"/>
  <c r="AU575" i="3"/>
  <c r="AV575" i="3" s="1"/>
  <c r="AU574" i="3"/>
  <c r="AV574" i="3" s="1"/>
  <c r="AU573" i="3"/>
  <c r="AU572" i="3"/>
  <c r="AV572" i="3" s="1"/>
  <c r="AU571" i="3"/>
  <c r="AU570" i="3"/>
  <c r="AV570" i="3" s="1"/>
  <c r="AU569" i="3"/>
  <c r="AV569" i="3" s="1"/>
  <c r="AU568" i="3"/>
  <c r="AV568" i="3" s="1"/>
  <c r="AU567" i="3"/>
  <c r="AV567" i="3" s="1"/>
  <c r="AU566" i="3"/>
  <c r="AV566" i="3" s="1"/>
  <c r="AU565" i="3"/>
  <c r="AV565" i="3" s="1"/>
  <c r="AU564" i="3"/>
  <c r="AV564" i="3" s="1"/>
  <c r="AU563" i="3"/>
  <c r="AV563" i="3" s="1"/>
  <c r="AU562" i="3"/>
  <c r="AV562" i="3" s="1"/>
  <c r="AU561" i="3"/>
  <c r="AV561" i="3" s="1"/>
  <c r="AU560" i="3"/>
  <c r="AV560" i="3" s="1"/>
  <c r="AU559" i="3"/>
  <c r="AV559" i="3" s="1"/>
  <c r="AU558" i="3"/>
  <c r="AV558" i="3" s="1"/>
  <c r="AU557" i="3"/>
  <c r="AU556" i="3"/>
  <c r="AV556" i="3" s="1"/>
  <c r="AU555" i="3"/>
  <c r="AV555" i="3" s="1"/>
  <c r="AU554" i="3"/>
  <c r="AV554" i="3" s="1"/>
  <c r="AU553" i="3"/>
  <c r="AU552" i="3"/>
  <c r="AV552" i="3" s="1"/>
  <c r="AU551" i="3"/>
  <c r="AV551" i="3" s="1"/>
  <c r="AU550" i="3"/>
  <c r="AV550" i="3" s="1"/>
  <c r="AU549" i="3"/>
  <c r="AU548" i="3"/>
  <c r="AV548" i="3" s="1"/>
  <c r="AU547" i="3"/>
  <c r="AV547" i="3" s="1"/>
  <c r="AU546" i="3"/>
  <c r="AV546" i="3" s="1"/>
  <c r="AU545" i="3"/>
  <c r="AV545" i="3" s="1"/>
  <c r="AU544" i="3"/>
  <c r="AV544" i="3" s="1"/>
  <c r="AU543" i="3"/>
  <c r="AV543" i="3" s="1"/>
  <c r="AU542" i="3"/>
  <c r="AV542" i="3" s="1"/>
  <c r="AU541" i="3"/>
  <c r="AV541" i="3" s="1"/>
  <c r="AU540" i="3"/>
  <c r="AV540" i="3" s="1"/>
  <c r="AU539" i="3"/>
  <c r="AV539" i="3" s="1"/>
  <c r="AU538" i="3"/>
  <c r="AV538" i="3" s="1"/>
  <c r="AU537" i="3"/>
  <c r="AV537" i="3" s="1"/>
  <c r="AU536" i="3"/>
  <c r="AV536" i="3" s="1"/>
  <c r="AU535" i="3"/>
  <c r="AU534" i="3"/>
  <c r="AV534" i="3" s="1"/>
  <c r="AU533" i="3"/>
  <c r="AV533" i="3" s="1"/>
  <c r="AU532" i="3"/>
  <c r="AV532" i="3" s="1"/>
  <c r="AU531" i="3"/>
  <c r="AV531" i="3" s="1"/>
  <c r="AU530" i="3"/>
  <c r="AV530" i="3" s="1"/>
  <c r="AU529" i="3"/>
  <c r="AV529" i="3" s="1"/>
  <c r="AU528" i="3"/>
  <c r="AU527" i="3"/>
  <c r="AV527" i="3" s="1"/>
  <c r="AU526" i="3"/>
  <c r="AV526" i="3" s="1"/>
  <c r="AU525" i="3"/>
  <c r="AV525" i="3" s="1"/>
  <c r="AU524" i="3"/>
  <c r="AV524" i="3" s="1"/>
  <c r="AU523" i="3"/>
  <c r="AV523" i="3" s="1"/>
  <c r="AU522" i="3"/>
  <c r="AV522" i="3" s="1"/>
  <c r="AU521" i="3"/>
  <c r="AV521" i="3" s="1"/>
  <c r="AU520" i="3"/>
  <c r="AU519" i="3"/>
  <c r="AV519" i="3" s="1"/>
  <c r="AU518" i="3"/>
  <c r="AV518" i="3" s="1"/>
  <c r="AU517" i="3"/>
  <c r="AV517" i="3" s="1"/>
  <c r="AU516" i="3"/>
  <c r="AV516" i="3" s="1"/>
  <c r="AU515" i="3"/>
  <c r="AV515" i="3" s="1"/>
  <c r="AU514" i="3"/>
  <c r="AV514" i="3" s="1"/>
  <c r="AU513" i="3"/>
  <c r="AV513" i="3" s="1"/>
  <c r="AU512" i="3"/>
  <c r="AV512" i="3" s="1"/>
  <c r="AU511" i="3"/>
  <c r="AV511" i="3" s="1"/>
  <c r="AU510" i="3"/>
  <c r="AV510" i="3" s="1"/>
  <c r="AU509" i="3"/>
  <c r="AU508" i="3"/>
  <c r="AU507" i="3"/>
  <c r="AV507" i="3" s="1"/>
  <c r="AU506" i="3"/>
  <c r="AV506" i="3" s="1"/>
  <c r="AU505" i="3"/>
  <c r="AV505" i="3" s="1"/>
  <c r="AU504" i="3"/>
  <c r="AV504" i="3" s="1"/>
  <c r="AU503" i="3"/>
  <c r="AV503" i="3" s="1"/>
  <c r="AU502" i="3"/>
  <c r="AV502" i="3" s="1"/>
  <c r="AU501" i="3"/>
  <c r="AV501" i="3" s="1"/>
  <c r="AU500" i="3"/>
  <c r="AV500" i="3" s="1"/>
  <c r="AU499" i="3"/>
  <c r="AV499" i="3" s="1"/>
  <c r="AU498" i="3"/>
  <c r="AV498" i="3" s="1"/>
  <c r="AU497" i="3"/>
  <c r="AV497" i="3" s="1"/>
  <c r="AU496" i="3"/>
  <c r="AV496" i="3" s="1"/>
  <c r="AU495" i="3"/>
  <c r="AV495" i="3" s="1"/>
  <c r="AU494" i="3"/>
  <c r="AV494" i="3" s="1"/>
  <c r="AU493" i="3"/>
  <c r="AV493" i="3" s="1"/>
  <c r="AU492" i="3"/>
  <c r="AV492" i="3" s="1"/>
  <c r="AU491" i="3"/>
  <c r="AV491" i="3" s="1"/>
  <c r="AU490" i="3"/>
  <c r="AV490" i="3" s="1"/>
  <c r="AU489" i="3"/>
  <c r="AV489" i="3" s="1"/>
  <c r="AU488" i="3"/>
  <c r="AV488" i="3" s="1"/>
  <c r="AU487" i="3"/>
  <c r="AV487" i="3" s="1"/>
  <c r="AU486" i="3"/>
  <c r="AV486" i="3" s="1"/>
  <c r="AU485" i="3"/>
  <c r="AV485" i="3" s="1"/>
  <c r="AU484" i="3"/>
  <c r="AV484" i="3" s="1"/>
  <c r="AU483" i="3"/>
  <c r="AV483" i="3" s="1"/>
  <c r="AU482" i="3"/>
  <c r="AV482" i="3" s="1"/>
  <c r="AU481" i="3"/>
  <c r="AV481" i="3" s="1"/>
  <c r="AU480" i="3"/>
  <c r="AV480" i="3" s="1"/>
  <c r="AU479" i="3"/>
  <c r="AV479" i="3" s="1"/>
  <c r="AU478" i="3"/>
  <c r="AV478" i="3" s="1"/>
  <c r="AU477" i="3"/>
  <c r="AV477" i="3" s="1"/>
  <c r="AU476" i="3"/>
  <c r="AV476" i="3" s="1"/>
  <c r="AU475" i="3"/>
  <c r="AV475" i="3" s="1"/>
  <c r="AU474" i="3"/>
  <c r="AV474" i="3" s="1"/>
  <c r="AU473" i="3"/>
  <c r="AV473" i="3" s="1"/>
  <c r="AU472" i="3"/>
  <c r="AV472" i="3" s="1"/>
  <c r="AU471" i="3"/>
  <c r="AV471" i="3" s="1"/>
  <c r="AU470" i="3"/>
  <c r="AV470" i="3" s="1"/>
  <c r="AU469" i="3"/>
  <c r="AV469" i="3" s="1"/>
  <c r="AU468" i="3"/>
  <c r="AV468" i="3" s="1"/>
  <c r="AU467" i="3"/>
  <c r="AV467" i="3" s="1"/>
  <c r="AU466" i="3"/>
  <c r="AV466" i="3" s="1"/>
  <c r="AU465" i="3"/>
  <c r="AV465" i="3" s="1"/>
  <c r="AU464" i="3"/>
  <c r="AV464" i="3" s="1"/>
  <c r="AU463" i="3"/>
  <c r="AV463" i="3" s="1"/>
  <c r="AU462" i="3"/>
  <c r="AV462" i="3" s="1"/>
  <c r="AU461" i="3"/>
  <c r="AV461" i="3" s="1"/>
  <c r="AU460" i="3"/>
  <c r="AV460" i="3" s="1"/>
  <c r="AU459" i="3"/>
  <c r="AV459" i="3" s="1"/>
  <c r="AU458" i="3"/>
  <c r="AV458" i="3" s="1"/>
  <c r="AU457" i="3"/>
  <c r="AV457" i="3" s="1"/>
  <c r="AU456" i="3"/>
  <c r="AU455" i="3"/>
  <c r="AV455" i="3" s="1"/>
  <c r="AU454" i="3"/>
  <c r="AV454" i="3" s="1"/>
  <c r="AU453" i="3"/>
  <c r="AV453" i="3" s="1"/>
  <c r="AU452" i="3"/>
  <c r="AV452" i="3" s="1"/>
  <c r="AU451" i="3"/>
  <c r="AV451" i="3" s="1"/>
  <c r="AU450" i="3"/>
  <c r="AV450" i="3" s="1"/>
  <c r="AU449" i="3"/>
  <c r="AV449" i="3" s="1"/>
  <c r="AU448" i="3"/>
  <c r="AV448" i="3" s="1"/>
  <c r="AU447" i="3"/>
  <c r="AV447" i="3" s="1"/>
  <c r="AU446" i="3"/>
  <c r="AV446" i="3" s="1"/>
  <c r="AU445" i="3"/>
  <c r="AV445" i="3" s="1"/>
  <c r="AU444" i="3"/>
  <c r="AV444" i="3" s="1"/>
  <c r="AU443" i="3"/>
  <c r="AV443" i="3" s="1"/>
  <c r="AU442" i="3"/>
  <c r="AV442" i="3" s="1"/>
  <c r="AU441" i="3"/>
  <c r="AV441" i="3" s="1"/>
  <c r="AU440" i="3"/>
  <c r="AV440" i="3" s="1"/>
  <c r="AU439" i="3"/>
  <c r="AV439" i="3" s="1"/>
  <c r="AU438" i="3"/>
  <c r="AV438" i="3" s="1"/>
  <c r="AU437" i="3"/>
  <c r="AV437" i="3" s="1"/>
  <c r="AU436" i="3"/>
  <c r="AV436" i="3" s="1"/>
  <c r="AU435" i="3"/>
  <c r="AV435" i="3" s="1"/>
  <c r="AU434" i="3"/>
  <c r="AV434" i="3" s="1"/>
  <c r="AU433" i="3"/>
  <c r="AV433" i="3" s="1"/>
  <c r="AU432" i="3"/>
  <c r="AV432" i="3" s="1"/>
  <c r="AU431" i="3"/>
  <c r="AV431" i="3" s="1"/>
  <c r="AU430" i="3"/>
  <c r="AV430" i="3" s="1"/>
  <c r="AU429" i="3"/>
  <c r="AV429" i="3" s="1"/>
  <c r="AU428" i="3"/>
  <c r="AV428" i="3" s="1"/>
  <c r="AU427" i="3"/>
  <c r="AV427" i="3" s="1"/>
  <c r="AU426" i="3"/>
  <c r="AV426" i="3" s="1"/>
  <c r="AU425" i="3"/>
  <c r="AV425" i="3" s="1"/>
  <c r="AU424" i="3"/>
  <c r="AV424" i="3" s="1"/>
  <c r="AU423" i="3"/>
  <c r="AV423" i="3" s="1"/>
  <c r="AU422" i="3"/>
  <c r="AV422" i="3" s="1"/>
  <c r="AU421" i="3"/>
  <c r="AV421" i="3" s="1"/>
  <c r="AU420" i="3"/>
  <c r="AV420" i="3" s="1"/>
  <c r="AU419" i="3"/>
  <c r="AV419" i="3" s="1"/>
  <c r="AU418" i="3"/>
  <c r="AV418" i="3" s="1"/>
  <c r="AU417" i="3"/>
  <c r="AV417" i="3" s="1"/>
  <c r="AU416" i="3"/>
  <c r="AV416" i="3" s="1"/>
  <c r="AU415" i="3"/>
  <c r="AV415" i="3" s="1"/>
  <c r="AU414" i="3"/>
  <c r="AV414" i="3" s="1"/>
  <c r="AU413" i="3"/>
  <c r="AV413" i="3" s="1"/>
  <c r="AU412" i="3"/>
  <c r="AV412" i="3" s="1"/>
  <c r="AU411" i="3"/>
  <c r="AV411" i="3" s="1"/>
  <c r="AU410" i="3"/>
  <c r="AV410" i="3" s="1"/>
  <c r="AU409" i="3"/>
  <c r="AV409" i="3" s="1"/>
  <c r="AU408" i="3"/>
  <c r="AV408" i="3" s="1"/>
  <c r="AU407" i="3"/>
  <c r="AV407" i="3" s="1"/>
  <c r="AU406" i="3"/>
  <c r="AV406" i="3" s="1"/>
  <c r="AU405" i="3"/>
  <c r="AV405" i="3" s="1"/>
  <c r="AU404" i="3"/>
  <c r="AV404" i="3" s="1"/>
  <c r="AU403" i="3"/>
  <c r="AV403" i="3" s="1"/>
  <c r="AU402" i="3"/>
  <c r="AV402" i="3" s="1"/>
  <c r="AU401" i="3"/>
  <c r="AV401" i="3" s="1"/>
  <c r="AU400" i="3"/>
  <c r="AV400" i="3" s="1"/>
  <c r="AU399" i="3"/>
  <c r="AV399" i="3" s="1"/>
  <c r="AU398" i="3"/>
  <c r="AV398" i="3" s="1"/>
  <c r="AU397" i="3"/>
  <c r="AV397" i="3" s="1"/>
  <c r="AU396" i="3"/>
  <c r="AV396" i="3" s="1"/>
  <c r="AU395" i="3"/>
  <c r="AV395" i="3" s="1"/>
  <c r="AU394" i="3"/>
  <c r="AV394" i="3" s="1"/>
  <c r="AU393" i="3"/>
  <c r="AV393" i="3" s="1"/>
  <c r="AU392" i="3"/>
  <c r="AV392" i="3" s="1"/>
  <c r="AU391" i="3"/>
  <c r="AV391" i="3" s="1"/>
  <c r="AU390" i="3"/>
  <c r="AV390" i="3" s="1"/>
  <c r="AU389" i="3"/>
  <c r="AV389" i="3" s="1"/>
  <c r="AU388" i="3"/>
  <c r="AV388" i="3" s="1"/>
  <c r="AU387" i="3"/>
  <c r="AV387" i="3" s="1"/>
  <c r="AU386" i="3"/>
  <c r="AV386" i="3" s="1"/>
  <c r="AU385" i="3"/>
  <c r="AV385" i="3" s="1"/>
  <c r="AU384" i="3"/>
  <c r="AV384" i="3" s="1"/>
  <c r="AU383" i="3"/>
  <c r="AV383" i="3" s="1"/>
  <c r="AU382" i="3"/>
  <c r="AV382" i="3" s="1"/>
  <c r="AU381" i="3"/>
  <c r="AV381" i="3" s="1"/>
  <c r="AU380" i="3"/>
  <c r="AV380" i="3" s="1"/>
  <c r="AU379" i="3"/>
  <c r="AV379" i="3" s="1"/>
  <c r="AU378" i="3"/>
  <c r="AV378" i="3" s="1"/>
  <c r="AU377" i="3"/>
  <c r="AU376" i="3"/>
  <c r="AV376" i="3" s="1"/>
  <c r="AU375" i="3"/>
  <c r="AU374" i="3"/>
  <c r="AV374" i="3" s="1"/>
  <c r="AU373" i="3"/>
  <c r="AV373" i="3" s="1"/>
  <c r="AU372" i="3"/>
  <c r="AV372" i="3" s="1"/>
  <c r="AU371" i="3"/>
  <c r="AV371" i="3" s="1"/>
  <c r="AU370" i="3"/>
  <c r="AV370" i="3" s="1"/>
  <c r="AU369" i="3"/>
  <c r="AV369" i="3" s="1"/>
  <c r="AU368" i="3"/>
  <c r="AU367" i="3"/>
  <c r="AV367" i="3" s="1"/>
  <c r="AU366" i="3"/>
  <c r="AV366" i="3" s="1"/>
  <c r="AV365" i="3"/>
  <c r="AU365" i="3"/>
  <c r="AU364" i="3"/>
  <c r="AV364" i="3" s="1"/>
  <c r="AU363" i="3"/>
  <c r="AV363" i="3" s="1"/>
  <c r="AU362" i="3"/>
  <c r="AV362" i="3" s="1"/>
  <c r="AU361" i="3"/>
  <c r="AV361" i="3" s="1"/>
  <c r="AU360" i="3"/>
  <c r="AV360" i="3" s="1"/>
  <c r="AU359" i="3"/>
  <c r="AV359" i="3" s="1"/>
  <c r="AU358" i="3"/>
  <c r="AV358" i="3" s="1"/>
  <c r="AU357" i="3"/>
  <c r="AV357" i="3" s="1"/>
  <c r="AU356" i="3"/>
  <c r="AV356" i="3" s="1"/>
  <c r="AU355" i="3"/>
  <c r="AV355" i="3" s="1"/>
  <c r="AU354" i="3"/>
  <c r="AV354" i="3" s="1"/>
  <c r="AU353" i="3"/>
  <c r="AV353" i="3" s="1"/>
  <c r="AU352" i="3"/>
  <c r="AV352" i="3" s="1"/>
  <c r="AU351" i="3"/>
  <c r="AV351" i="3" s="1"/>
  <c r="AU350" i="3"/>
  <c r="AV350" i="3" s="1"/>
  <c r="AU349" i="3"/>
  <c r="AV349" i="3" s="1"/>
  <c r="AU348" i="3"/>
  <c r="AV348" i="3" s="1"/>
  <c r="AU347" i="3"/>
  <c r="AV347" i="3" s="1"/>
  <c r="AU346" i="3"/>
  <c r="AV346" i="3" s="1"/>
  <c r="AU345" i="3"/>
  <c r="AV345" i="3" s="1"/>
  <c r="AU344" i="3"/>
  <c r="AV344" i="3" s="1"/>
  <c r="AU343" i="3"/>
  <c r="AV343" i="3" s="1"/>
  <c r="AU342" i="3"/>
  <c r="AV342" i="3" s="1"/>
  <c r="AU341" i="3"/>
  <c r="AV341" i="3" s="1"/>
  <c r="AU340" i="3"/>
  <c r="AV340" i="3" s="1"/>
  <c r="AU339" i="3"/>
  <c r="AV339" i="3" s="1"/>
  <c r="AU338" i="3"/>
  <c r="AV338" i="3" s="1"/>
  <c r="AU337" i="3"/>
  <c r="AV337" i="3" s="1"/>
  <c r="AU336" i="3"/>
  <c r="AV336" i="3" s="1"/>
  <c r="AU335" i="3"/>
  <c r="AV335" i="3" s="1"/>
  <c r="AU334" i="3"/>
  <c r="AV334" i="3" s="1"/>
  <c r="AU333" i="3"/>
  <c r="AV333" i="3" s="1"/>
  <c r="AU332" i="3"/>
  <c r="AV332" i="3" s="1"/>
  <c r="AU331" i="3"/>
  <c r="AV331" i="3" s="1"/>
  <c r="AU330" i="3"/>
  <c r="AV330" i="3" s="1"/>
  <c r="AU329" i="3"/>
  <c r="AV329" i="3" s="1"/>
  <c r="AU328" i="3"/>
  <c r="AV328" i="3" s="1"/>
  <c r="AU327" i="3"/>
  <c r="AV327" i="3" s="1"/>
  <c r="AU326" i="3"/>
  <c r="AV326" i="3" s="1"/>
  <c r="AU325" i="3"/>
  <c r="AV325" i="3" s="1"/>
  <c r="AU324" i="3"/>
  <c r="AV324" i="3" s="1"/>
  <c r="AU323" i="3"/>
  <c r="AV323" i="3" s="1"/>
  <c r="AU322" i="3"/>
  <c r="AV322" i="3" s="1"/>
  <c r="AU321" i="3"/>
  <c r="AV321" i="3" s="1"/>
  <c r="AV320" i="3"/>
  <c r="AU320" i="3"/>
  <c r="AU319" i="3"/>
  <c r="AV319" i="3" s="1"/>
  <c r="AU318" i="3"/>
  <c r="AV318" i="3" s="1"/>
  <c r="AU317" i="3"/>
  <c r="AV317" i="3" s="1"/>
  <c r="AU316" i="3"/>
  <c r="AV316" i="3" s="1"/>
  <c r="AU315" i="3"/>
  <c r="AV315" i="3" s="1"/>
  <c r="AU314" i="3"/>
  <c r="AV314" i="3" s="1"/>
  <c r="AU313" i="3"/>
  <c r="AV313" i="3" s="1"/>
  <c r="AU312" i="3"/>
  <c r="AV312" i="3" s="1"/>
  <c r="AU311" i="3"/>
  <c r="AV311" i="3" s="1"/>
  <c r="AU310" i="3"/>
  <c r="AV310" i="3" s="1"/>
  <c r="AU309" i="3"/>
  <c r="AV309" i="3" s="1"/>
  <c r="AU308" i="3"/>
  <c r="AV308" i="3" s="1"/>
  <c r="AU307" i="3"/>
  <c r="AV307" i="3" s="1"/>
  <c r="AU306" i="3"/>
  <c r="AV306" i="3" s="1"/>
  <c r="AU305" i="3"/>
  <c r="AV305" i="3" s="1"/>
  <c r="AU304" i="3"/>
  <c r="AV304" i="3" s="1"/>
  <c r="AU303" i="3"/>
  <c r="AV303" i="3" s="1"/>
  <c r="AU302" i="3"/>
  <c r="AV302" i="3" s="1"/>
  <c r="AU301" i="3"/>
  <c r="AV301" i="3" s="1"/>
  <c r="AU300" i="3"/>
  <c r="AV300" i="3" s="1"/>
  <c r="AU299" i="3"/>
  <c r="AV299" i="3" s="1"/>
  <c r="AU298" i="3"/>
  <c r="AV298" i="3" s="1"/>
  <c r="AU297" i="3"/>
  <c r="AV297" i="3" s="1"/>
  <c r="AU296" i="3"/>
  <c r="AV296" i="3" s="1"/>
  <c r="AU295" i="3"/>
  <c r="AV295" i="3" s="1"/>
  <c r="AU294" i="3"/>
  <c r="AV294" i="3" s="1"/>
  <c r="AU293" i="3"/>
  <c r="AV293" i="3" s="1"/>
  <c r="AU292" i="3"/>
  <c r="AV292" i="3" s="1"/>
  <c r="AU291" i="3"/>
  <c r="AV291" i="3" s="1"/>
  <c r="AU290" i="3"/>
  <c r="AV290" i="3" s="1"/>
  <c r="AU289" i="3"/>
  <c r="AV289" i="3" s="1"/>
  <c r="AU288" i="3"/>
  <c r="AV288" i="3" s="1"/>
  <c r="AU287" i="3"/>
  <c r="AV287" i="3" s="1"/>
  <c r="AU286" i="3"/>
  <c r="AV286" i="3" s="1"/>
  <c r="AU285" i="3"/>
  <c r="AV285" i="3" s="1"/>
  <c r="AU284" i="3"/>
  <c r="AV284" i="3" s="1"/>
  <c r="AU283" i="3"/>
  <c r="AV283" i="3" s="1"/>
  <c r="AU282" i="3"/>
  <c r="AV282" i="3" s="1"/>
  <c r="AU281" i="3"/>
  <c r="AV281" i="3" s="1"/>
  <c r="AU280" i="3"/>
  <c r="AV280" i="3" s="1"/>
  <c r="AU279" i="3"/>
  <c r="AV279" i="3" s="1"/>
  <c r="AU278" i="3"/>
  <c r="AV278" i="3" s="1"/>
  <c r="AU277" i="3"/>
  <c r="AV277" i="3" s="1"/>
  <c r="AU276" i="3"/>
  <c r="AV276" i="3" s="1"/>
  <c r="AU275" i="3"/>
  <c r="AV275" i="3" s="1"/>
  <c r="AU274" i="3"/>
  <c r="AV274" i="3" s="1"/>
  <c r="AU273" i="3"/>
  <c r="AV273" i="3" s="1"/>
  <c r="AU272" i="3"/>
  <c r="AV272" i="3" s="1"/>
  <c r="AU271" i="3"/>
  <c r="AV271" i="3" s="1"/>
  <c r="AU270" i="3"/>
  <c r="AV270" i="3" s="1"/>
  <c r="AU269" i="3"/>
  <c r="AV269" i="3" s="1"/>
  <c r="AU268" i="3"/>
  <c r="AV268" i="3" s="1"/>
  <c r="AU267" i="3"/>
  <c r="AV267" i="3" s="1"/>
  <c r="AU266" i="3"/>
  <c r="AV266" i="3" s="1"/>
  <c r="AU265" i="3"/>
  <c r="AV265" i="3" s="1"/>
  <c r="AU264" i="3"/>
  <c r="AV264" i="3" s="1"/>
  <c r="AU263" i="3"/>
  <c r="AV263" i="3" s="1"/>
  <c r="AU262" i="3"/>
  <c r="AV262" i="3" s="1"/>
  <c r="AU261" i="3"/>
  <c r="AV261" i="3" s="1"/>
  <c r="AU260" i="3"/>
  <c r="AV260" i="3" s="1"/>
  <c r="AU259" i="3"/>
  <c r="AV259" i="3" s="1"/>
  <c r="AU258" i="3"/>
  <c r="AV258" i="3" s="1"/>
  <c r="AU257" i="3"/>
  <c r="AV257" i="3" s="1"/>
  <c r="AU256" i="3"/>
  <c r="AV256" i="3" s="1"/>
  <c r="AU255" i="3"/>
  <c r="AV255" i="3" s="1"/>
  <c r="AU254" i="3"/>
  <c r="AV254" i="3" s="1"/>
  <c r="AU253" i="3"/>
  <c r="AV253" i="3" s="1"/>
  <c r="AU252" i="3"/>
  <c r="AV252" i="3" s="1"/>
  <c r="AU251" i="3"/>
  <c r="AU250" i="3"/>
  <c r="AV250" i="3" s="1"/>
  <c r="AU249" i="3"/>
  <c r="AV249" i="3" s="1"/>
  <c r="AU248" i="3"/>
  <c r="AV248" i="3" s="1"/>
  <c r="AU247" i="3"/>
  <c r="AV247" i="3" s="1"/>
  <c r="AU246" i="3"/>
  <c r="AV246" i="3" s="1"/>
  <c r="AU245" i="3"/>
  <c r="AV245" i="3" s="1"/>
  <c r="AU244" i="3"/>
  <c r="AV244" i="3" s="1"/>
  <c r="AU243" i="3"/>
  <c r="AU242" i="3"/>
  <c r="AV242" i="3" s="1"/>
  <c r="AU241" i="3"/>
  <c r="AV241" i="3" s="1"/>
  <c r="AU240" i="3"/>
  <c r="AV240" i="3" s="1"/>
  <c r="AU239" i="3"/>
  <c r="AV239" i="3" s="1"/>
  <c r="AU238" i="3"/>
  <c r="AV238" i="3" s="1"/>
  <c r="AU237" i="3"/>
  <c r="AV237" i="3" s="1"/>
  <c r="AU236" i="3"/>
  <c r="AV236" i="3" s="1"/>
  <c r="AU235" i="3"/>
  <c r="AU234" i="3"/>
  <c r="AV234" i="3" s="1"/>
  <c r="AU233" i="3"/>
  <c r="AV233" i="3" s="1"/>
  <c r="AU232" i="3"/>
  <c r="AV232" i="3" s="1"/>
  <c r="AU231" i="3"/>
  <c r="AV231" i="3" s="1"/>
  <c r="AU230" i="3"/>
  <c r="AV230" i="3" s="1"/>
  <c r="AU229" i="3"/>
  <c r="AV229" i="3" s="1"/>
  <c r="AU228" i="3"/>
  <c r="AV228" i="3" s="1"/>
  <c r="AU227" i="3"/>
  <c r="AU226" i="3"/>
  <c r="AV226" i="3" s="1"/>
  <c r="AU225" i="3"/>
  <c r="AV225" i="3" s="1"/>
  <c r="AU224" i="3"/>
  <c r="AV224" i="3" s="1"/>
  <c r="AU223" i="3"/>
  <c r="AV223" i="3" s="1"/>
  <c r="AU222" i="3"/>
  <c r="AV222" i="3" s="1"/>
  <c r="AU221" i="3"/>
  <c r="AV221" i="3" s="1"/>
  <c r="AU220" i="3"/>
  <c r="AV220" i="3" s="1"/>
  <c r="AU219" i="3"/>
  <c r="AU218" i="3"/>
  <c r="AV218" i="3" s="1"/>
  <c r="AU217" i="3"/>
  <c r="AV217" i="3" s="1"/>
  <c r="AU216" i="3"/>
  <c r="AV216" i="3" s="1"/>
  <c r="AU215" i="3"/>
  <c r="AV215" i="3" s="1"/>
  <c r="AU214" i="3"/>
  <c r="AV214" i="3" s="1"/>
  <c r="AU213" i="3"/>
  <c r="AV213" i="3" s="1"/>
  <c r="AU212" i="3"/>
  <c r="AV212" i="3" s="1"/>
  <c r="AU211" i="3"/>
  <c r="AU210" i="3"/>
  <c r="AV210" i="3" s="1"/>
  <c r="AU209" i="3"/>
  <c r="AV209" i="3" s="1"/>
  <c r="AU208" i="3"/>
  <c r="AV208" i="3" s="1"/>
  <c r="AU207" i="3"/>
  <c r="AV207" i="3" s="1"/>
  <c r="AU206" i="3"/>
  <c r="AV206" i="3" s="1"/>
  <c r="AU205" i="3"/>
  <c r="AV205" i="3" s="1"/>
  <c r="AU204" i="3"/>
  <c r="AV204" i="3" s="1"/>
  <c r="AU203" i="3"/>
  <c r="AU202" i="3"/>
  <c r="AV202" i="3" s="1"/>
  <c r="AU201" i="3"/>
  <c r="AV201" i="3" s="1"/>
  <c r="AU200" i="3"/>
  <c r="AV200" i="3" s="1"/>
  <c r="AU199" i="3"/>
  <c r="AV199" i="3" s="1"/>
  <c r="AU198" i="3"/>
  <c r="AV198" i="3" s="1"/>
  <c r="AU197" i="3"/>
  <c r="AV197" i="3" s="1"/>
  <c r="AU196" i="3"/>
  <c r="AV196" i="3" s="1"/>
  <c r="AU195" i="3"/>
  <c r="AU194" i="3"/>
  <c r="AV194" i="3" s="1"/>
  <c r="AU193" i="3"/>
  <c r="AV193" i="3" s="1"/>
  <c r="AU192" i="3"/>
  <c r="AV192" i="3" s="1"/>
  <c r="AU191" i="3"/>
  <c r="AV191" i="3" s="1"/>
  <c r="AU190" i="3"/>
  <c r="AV190" i="3" s="1"/>
  <c r="AU189" i="3"/>
  <c r="AV189" i="3" s="1"/>
  <c r="AU188" i="3"/>
  <c r="AV188" i="3" s="1"/>
  <c r="AU187" i="3"/>
  <c r="AU186" i="3"/>
  <c r="AV186" i="3" s="1"/>
  <c r="AU185" i="3"/>
  <c r="AV185" i="3" s="1"/>
  <c r="AU184" i="3"/>
  <c r="AV184" i="3" s="1"/>
  <c r="AU183" i="3"/>
  <c r="AV183" i="3" s="1"/>
  <c r="AU182" i="3"/>
  <c r="AV182" i="3" s="1"/>
  <c r="AU181" i="3"/>
  <c r="AV181" i="3" s="1"/>
  <c r="AU180" i="3"/>
  <c r="AV180" i="3" s="1"/>
  <c r="AU179" i="3"/>
  <c r="AV179" i="3" s="1"/>
  <c r="AU178" i="3"/>
  <c r="AV178" i="3" s="1"/>
  <c r="AU177" i="3"/>
  <c r="AV177" i="3" s="1"/>
  <c r="AU176" i="3"/>
  <c r="AV176" i="3" s="1"/>
  <c r="AU175" i="3"/>
  <c r="AV175" i="3" s="1"/>
  <c r="AU174" i="3"/>
  <c r="AV174" i="3" s="1"/>
  <c r="AU173" i="3"/>
  <c r="AV173" i="3" s="1"/>
  <c r="AU172" i="3"/>
  <c r="AV172" i="3" s="1"/>
  <c r="AU171" i="3"/>
  <c r="AV171" i="3" s="1"/>
  <c r="AU170" i="3"/>
  <c r="AV170" i="3" s="1"/>
  <c r="AU169" i="3"/>
  <c r="AV169" i="3" s="1"/>
  <c r="AU168" i="3"/>
  <c r="AV168" i="3" s="1"/>
  <c r="AU167" i="3"/>
  <c r="AV167" i="3" s="1"/>
  <c r="AU166" i="3"/>
  <c r="AV166" i="3" s="1"/>
  <c r="AU165" i="3"/>
  <c r="AV165" i="3" s="1"/>
  <c r="AU164" i="3"/>
  <c r="AV164" i="3" s="1"/>
  <c r="AU163" i="3"/>
  <c r="AV163" i="3" s="1"/>
  <c r="AU162" i="3"/>
  <c r="AV162" i="3" s="1"/>
  <c r="AU161" i="3"/>
  <c r="AV161" i="3" s="1"/>
  <c r="AU160" i="3"/>
  <c r="AV160" i="3" s="1"/>
  <c r="AU159" i="3"/>
  <c r="AV159" i="3" s="1"/>
  <c r="AU158" i="3"/>
  <c r="AV158" i="3" s="1"/>
  <c r="AU157" i="3"/>
  <c r="AU156" i="3"/>
  <c r="AV156" i="3" s="1"/>
  <c r="AU155" i="3"/>
  <c r="AU154" i="3"/>
  <c r="AV154" i="3" s="1"/>
  <c r="AU153" i="3"/>
  <c r="AV153" i="3" s="1"/>
  <c r="AU152" i="3"/>
  <c r="AV152" i="3" s="1"/>
  <c r="AU151" i="3"/>
  <c r="AV151" i="3" s="1"/>
  <c r="AU150" i="3"/>
  <c r="AV150" i="3" s="1"/>
  <c r="AU149" i="3"/>
  <c r="AV149" i="3" s="1"/>
  <c r="AU148" i="3"/>
  <c r="AV148" i="3" s="1"/>
  <c r="AU147" i="3"/>
  <c r="AV147" i="3" s="1"/>
  <c r="AU146" i="3"/>
  <c r="AV146" i="3" s="1"/>
  <c r="AU145" i="3"/>
  <c r="AU144" i="3"/>
  <c r="AV144" i="3" s="1"/>
  <c r="AU143" i="3"/>
  <c r="AV143" i="3" s="1"/>
  <c r="AU142" i="3"/>
  <c r="AV142" i="3" s="1"/>
  <c r="AU141" i="3"/>
  <c r="AV141" i="3" s="1"/>
  <c r="AU140" i="3"/>
  <c r="AV140" i="3" s="1"/>
  <c r="AU139" i="3"/>
  <c r="AV139" i="3" s="1"/>
  <c r="AU138" i="3"/>
  <c r="AV138" i="3" s="1"/>
  <c r="AU137" i="3"/>
  <c r="AU136" i="3"/>
  <c r="AV136" i="3" s="1"/>
  <c r="AU135" i="3"/>
  <c r="AV135" i="3" s="1"/>
  <c r="AU134" i="3"/>
  <c r="AV134" i="3" s="1"/>
  <c r="AU133" i="3"/>
  <c r="AV133" i="3" s="1"/>
  <c r="AU132" i="3"/>
  <c r="AV132" i="3" s="1"/>
  <c r="AU131" i="3"/>
  <c r="AV131" i="3" s="1"/>
  <c r="AU130" i="3"/>
  <c r="AV130" i="3" s="1"/>
  <c r="AU129" i="3"/>
  <c r="AU128" i="3"/>
  <c r="AV128" i="3" s="1"/>
  <c r="AU127" i="3"/>
  <c r="AU126" i="3"/>
  <c r="AV126" i="3" s="1"/>
  <c r="AU125" i="3"/>
  <c r="AV125" i="3" s="1"/>
  <c r="AU124" i="3"/>
  <c r="AV124" i="3" s="1"/>
  <c r="AU123" i="3"/>
  <c r="AV123" i="3" s="1"/>
  <c r="AU122" i="3"/>
  <c r="AV122" i="3" s="1"/>
  <c r="AU121" i="3"/>
  <c r="AV121" i="3" s="1"/>
  <c r="AU120" i="3"/>
  <c r="AV120" i="3" s="1"/>
  <c r="AU119" i="3"/>
  <c r="AV119" i="3" s="1"/>
  <c r="AU118" i="3"/>
  <c r="AV118" i="3" s="1"/>
  <c r="AU117" i="3"/>
  <c r="AV117" i="3" s="1"/>
  <c r="AU116" i="3"/>
  <c r="AV116" i="3" s="1"/>
  <c r="AU115" i="3"/>
  <c r="AV115" i="3" s="1"/>
  <c r="AU114" i="3"/>
  <c r="AV114" i="3" s="1"/>
  <c r="AU113" i="3"/>
  <c r="AU112" i="3"/>
  <c r="AV112" i="3" s="1"/>
  <c r="AU111" i="3"/>
  <c r="AV111" i="3" s="1"/>
  <c r="AU110" i="3"/>
  <c r="AV110" i="3" s="1"/>
  <c r="AU109" i="3"/>
  <c r="AV109" i="3" s="1"/>
  <c r="AU108" i="3"/>
  <c r="AV108" i="3" s="1"/>
  <c r="AU107" i="3"/>
  <c r="AV107" i="3" s="1"/>
  <c r="AU106" i="3"/>
  <c r="AV106" i="3" s="1"/>
  <c r="AU105" i="3"/>
  <c r="AU104" i="3"/>
  <c r="AV104" i="3" s="1"/>
  <c r="AU103" i="3"/>
  <c r="AV103" i="3" s="1"/>
  <c r="AU102" i="3"/>
  <c r="AV102" i="3" s="1"/>
  <c r="AU101" i="3"/>
  <c r="AV101" i="3" s="1"/>
  <c r="AU100" i="3"/>
  <c r="AV100" i="3" s="1"/>
  <c r="AU99" i="3"/>
  <c r="AU98" i="3"/>
  <c r="AV98" i="3" s="1"/>
  <c r="AU97" i="3"/>
  <c r="AV97" i="3" s="1"/>
  <c r="AU96" i="3"/>
  <c r="AV96" i="3" s="1"/>
  <c r="AU95" i="3"/>
  <c r="AU94" i="3"/>
  <c r="AV94" i="3" s="1"/>
  <c r="AU93" i="3"/>
  <c r="AV93" i="3" s="1"/>
  <c r="AU92" i="3"/>
  <c r="AV92" i="3" s="1"/>
  <c r="AU91" i="3"/>
  <c r="AU90" i="3"/>
  <c r="AV90" i="3" s="1"/>
  <c r="AU89" i="3"/>
  <c r="AV89" i="3" s="1"/>
  <c r="AU88" i="3"/>
  <c r="AU87" i="3"/>
  <c r="AV87" i="3" s="1"/>
  <c r="AU86" i="3"/>
  <c r="AV86" i="3" s="1"/>
  <c r="AU85" i="3"/>
  <c r="AU84" i="3"/>
  <c r="AU83" i="3"/>
  <c r="AU82" i="3"/>
  <c r="AV82" i="3" s="1"/>
  <c r="AU81" i="3"/>
  <c r="AV81" i="3" s="1"/>
  <c r="AU80" i="3"/>
  <c r="AV80" i="3" s="1"/>
  <c r="AU79" i="3"/>
  <c r="AU78" i="3"/>
  <c r="AV78" i="3" s="1"/>
  <c r="AU77" i="3"/>
  <c r="AV77" i="3" s="1"/>
  <c r="AU76" i="3"/>
  <c r="AV76" i="3" s="1"/>
  <c r="AU75" i="3"/>
  <c r="AU74" i="3"/>
  <c r="AV74" i="3" s="1"/>
  <c r="AU73" i="3"/>
  <c r="AV73" i="3" s="1"/>
  <c r="AU72" i="3"/>
  <c r="AV72" i="3" s="1"/>
  <c r="AU71" i="3"/>
  <c r="AU70" i="3"/>
  <c r="AV70" i="3" s="1"/>
  <c r="AU69" i="3"/>
  <c r="AV69" i="3" s="1"/>
  <c r="AU68" i="3"/>
  <c r="AV68" i="3" s="1"/>
  <c r="AU67" i="3"/>
  <c r="AU66" i="3"/>
  <c r="AV66" i="3" s="1"/>
  <c r="AU65" i="3"/>
  <c r="AV65" i="3" s="1"/>
  <c r="AU64" i="3"/>
  <c r="AV64" i="3" s="1"/>
  <c r="AU63" i="3"/>
  <c r="AV63" i="3" s="1"/>
  <c r="AU62" i="3"/>
  <c r="AV62" i="3" s="1"/>
  <c r="AU61" i="3"/>
  <c r="AV61" i="3" s="1"/>
  <c r="AU60" i="3"/>
  <c r="AV60" i="3" s="1"/>
  <c r="AU59" i="3"/>
  <c r="AU58" i="3"/>
  <c r="AU57" i="3"/>
  <c r="AV57" i="3" s="1"/>
  <c r="AU56" i="3"/>
  <c r="AV56" i="3" s="1"/>
  <c r="AU55" i="3"/>
  <c r="AV55" i="3" s="1"/>
  <c r="AU54" i="3"/>
  <c r="AV54" i="3" s="1"/>
  <c r="AU53" i="3"/>
  <c r="AU52" i="3"/>
  <c r="AV52" i="3" s="1"/>
  <c r="AU51" i="3"/>
  <c r="AU50" i="3"/>
  <c r="AU49" i="3"/>
  <c r="AV49" i="3" s="1"/>
  <c r="AU48" i="3"/>
  <c r="AV48" i="3" s="1"/>
  <c r="AU47" i="3"/>
  <c r="AU46" i="3"/>
  <c r="AV46" i="3" s="1"/>
  <c r="AU45" i="3"/>
  <c r="AU44" i="3"/>
  <c r="AV44" i="3" s="1"/>
  <c r="AU43" i="3"/>
  <c r="AU42" i="3"/>
  <c r="AV42" i="3" s="1"/>
  <c r="AU41" i="3"/>
  <c r="AV41" i="3" s="1"/>
  <c r="AU40" i="3"/>
  <c r="AV40" i="3" s="1"/>
  <c r="AU39" i="3"/>
  <c r="AV39" i="3" s="1"/>
  <c r="AU38" i="3"/>
  <c r="AV38" i="3" s="1"/>
  <c r="AU37" i="3"/>
  <c r="AV37" i="3" s="1"/>
  <c r="AU36" i="3"/>
  <c r="AV36" i="3" s="1"/>
  <c r="AU35" i="3"/>
  <c r="AV35" i="3" s="1"/>
  <c r="C29" i="3"/>
  <c r="AU34" i="3"/>
  <c r="AV34" i="3" s="1"/>
  <c r="AU33" i="3"/>
  <c r="AV33" i="3" s="1"/>
  <c r="AU32" i="3"/>
  <c r="AU31" i="3"/>
  <c r="AV31" i="3" s="1"/>
  <c r="AU30" i="3"/>
  <c r="AV30" i="3" s="1"/>
  <c r="AU29" i="3"/>
  <c r="AV29" i="3" s="1"/>
  <c r="AU28" i="3"/>
  <c r="AU27" i="3"/>
  <c r="AV27" i="3" s="1"/>
  <c r="AU26" i="3"/>
  <c r="AV26" i="3" s="1"/>
  <c r="AU25" i="3"/>
  <c r="AU24" i="3"/>
  <c r="AU23" i="3"/>
  <c r="AV23" i="3" s="1"/>
  <c r="AU22" i="3"/>
  <c r="AU21" i="3"/>
  <c r="AV21" i="3" s="1"/>
  <c r="AU20" i="3"/>
  <c r="AV20" i="3" s="1"/>
  <c r="AU19" i="3"/>
  <c r="AV19" i="3" s="1"/>
  <c r="AU18" i="3"/>
  <c r="AV18" i="3" s="1"/>
  <c r="AU17" i="3"/>
  <c r="AV17" i="3" s="1"/>
  <c r="AU16" i="3"/>
  <c r="AV16" i="3" s="1"/>
  <c r="AU15" i="3"/>
  <c r="AV15" i="3" s="1"/>
  <c r="AU14" i="3"/>
  <c r="AV14" i="3" s="1"/>
  <c r="AU13" i="3"/>
  <c r="AV13" i="3" s="1"/>
  <c r="AU12" i="3"/>
  <c r="AV12" i="3" s="1"/>
  <c r="C9" i="3"/>
  <c r="D10" i="3" s="1"/>
  <c r="AU11" i="3"/>
  <c r="AV11" i="3" s="1"/>
  <c r="AU10" i="3"/>
  <c r="AV10" i="3" s="1"/>
  <c r="AU9" i="3"/>
  <c r="AV9" i="3" s="1"/>
  <c r="AU8" i="3"/>
  <c r="AV8" i="3" s="1"/>
  <c r="AU7" i="3"/>
  <c r="AV7" i="3" s="1"/>
  <c r="AS7" i="3"/>
  <c r="E7" i="3"/>
  <c r="E8" i="3" s="1"/>
  <c r="AU6" i="3"/>
  <c r="AS6" i="3"/>
  <c r="AR6" i="3"/>
  <c r="E6" i="3"/>
  <c r="AU5" i="3"/>
  <c r="AV5" i="3" s="1"/>
  <c r="AS5" i="3"/>
  <c r="AR5" i="3"/>
  <c r="AH5" i="3"/>
  <c r="E5" i="3"/>
  <c r="AY4" i="3"/>
  <c r="AU4" i="3"/>
  <c r="AR4" i="3"/>
  <c r="I4" i="3"/>
  <c r="M4" i="3" s="1"/>
  <c r="F4" i="3"/>
  <c r="B12" i="1"/>
  <c r="C10" i="1"/>
  <c r="D10" i="1" s="1"/>
  <c r="C12" i="1"/>
  <c r="D12" i="1" s="1"/>
  <c r="B11" i="1"/>
  <c r="B39" i="1"/>
  <c r="AG6" i="1"/>
  <c r="S4" i="1"/>
  <c r="C35" i="1"/>
  <c r="AU1803" i="1"/>
  <c r="AU1802" i="1"/>
  <c r="AU1801" i="1"/>
  <c r="AU1800" i="1"/>
  <c r="AU1799" i="1"/>
  <c r="AU1798" i="1"/>
  <c r="AU1797" i="1"/>
  <c r="AU1796" i="1"/>
  <c r="AU1795" i="1"/>
  <c r="AU1794" i="1"/>
  <c r="AU1793" i="1"/>
  <c r="AU1792" i="1"/>
  <c r="AU1791" i="1"/>
  <c r="AU1790" i="1"/>
  <c r="AU1789" i="1"/>
  <c r="AU1788" i="1"/>
  <c r="AU1787" i="1"/>
  <c r="AU1786" i="1"/>
  <c r="AU1785" i="1"/>
  <c r="AU1784" i="1"/>
  <c r="AU1783" i="1"/>
  <c r="AU1782" i="1"/>
  <c r="AU1781" i="1"/>
  <c r="AU1780" i="1"/>
  <c r="AU1779" i="1"/>
  <c r="AU1778" i="1"/>
  <c r="AU1777" i="1"/>
  <c r="AU1776" i="1"/>
  <c r="AU1775" i="1"/>
  <c r="AU1774" i="1"/>
  <c r="AU1773" i="1"/>
  <c r="AU1772" i="1"/>
  <c r="AU1771" i="1"/>
  <c r="AU1770" i="1"/>
  <c r="AU1769" i="1"/>
  <c r="AU1768" i="1"/>
  <c r="AU1767" i="1"/>
  <c r="AU1766" i="1"/>
  <c r="AU1765" i="1"/>
  <c r="AU1764" i="1"/>
  <c r="AU1763" i="1"/>
  <c r="AU1762" i="1"/>
  <c r="AU1761" i="1"/>
  <c r="AU1760" i="1"/>
  <c r="AU1759" i="1"/>
  <c r="AU1758" i="1"/>
  <c r="AU1757" i="1"/>
  <c r="AU1756" i="1"/>
  <c r="AU1755" i="1"/>
  <c r="AU1754" i="1"/>
  <c r="AU1753" i="1"/>
  <c r="AU1752" i="1"/>
  <c r="AU1751" i="1"/>
  <c r="AU1750" i="1"/>
  <c r="AU1749" i="1"/>
  <c r="AU1748" i="1"/>
  <c r="AU1747" i="1"/>
  <c r="AU1746" i="1"/>
  <c r="AU1745" i="1"/>
  <c r="AU1744" i="1"/>
  <c r="AU1743" i="1"/>
  <c r="AU1742" i="1"/>
  <c r="AU1741" i="1"/>
  <c r="AU1740" i="1"/>
  <c r="AU1739" i="1"/>
  <c r="AU1738" i="1"/>
  <c r="AU1737" i="1"/>
  <c r="AU1736" i="1"/>
  <c r="AU1735" i="1"/>
  <c r="AU1734" i="1"/>
  <c r="AU1733" i="1"/>
  <c r="AU1732" i="1"/>
  <c r="AU1731" i="1"/>
  <c r="AU1730" i="1"/>
  <c r="AU1729" i="1"/>
  <c r="AU1728" i="1"/>
  <c r="AU1727" i="1"/>
  <c r="AU1726" i="1"/>
  <c r="AU1725" i="1"/>
  <c r="AU1724" i="1"/>
  <c r="AU1723" i="1"/>
  <c r="AU1722" i="1"/>
  <c r="AU1721" i="1"/>
  <c r="AU1720" i="1"/>
  <c r="AU1719" i="1"/>
  <c r="AU1718" i="1"/>
  <c r="AU1717" i="1"/>
  <c r="AU1716" i="1"/>
  <c r="AU1715" i="1"/>
  <c r="AU1714" i="1"/>
  <c r="AU1713" i="1"/>
  <c r="AU1712" i="1"/>
  <c r="AU1711" i="1"/>
  <c r="AU1710" i="1"/>
  <c r="AU1709" i="1"/>
  <c r="AU1708" i="1"/>
  <c r="AU1707" i="1"/>
  <c r="AU1706" i="1"/>
  <c r="AU1705" i="1"/>
  <c r="AU1704" i="1"/>
  <c r="AU1703" i="1"/>
  <c r="AU1702" i="1"/>
  <c r="AU1701" i="1"/>
  <c r="AU1700" i="1"/>
  <c r="AU1699" i="1"/>
  <c r="AU1698" i="1"/>
  <c r="AU1697" i="1"/>
  <c r="AU1696" i="1"/>
  <c r="AU1695" i="1"/>
  <c r="AU1694" i="1"/>
  <c r="AU1693" i="1"/>
  <c r="AU1692" i="1"/>
  <c r="AU1691" i="1"/>
  <c r="AU1690" i="1"/>
  <c r="AU1689" i="1"/>
  <c r="AU1688" i="1"/>
  <c r="AU1687" i="1"/>
  <c r="AU1686" i="1"/>
  <c r="AU1685" i="1"/>
  <c r="AU1684" i="1"/>
  <c r="AU1683" i="1"/>
  <c r="AU1682" i="1"/>
  <c r="AU1681" i="1"/>
  <c r="AU1680" i="1"/>
  <c r="AU1679" i="1"/>
  <c r="AU1678" i="1"/>
  <c r="AU1677" i="1"/>
  <c r="AU1676" i="1"/>
  <c r="AU1675" i="1"/>
  <c r="AU1674" i="1"/>
  <c r="AU1673" i="1"/>
  <c r="AU1672" i="1"/>
  <c r="AU1671" i="1"/>
  <c r="AU1670" i="1"/>
  <c r="AU1669" i="1"/>
  <c r="AU1668" i="1"/>
  <c r="AU1667" i="1"/>
  <c r="AU1666" i="1"/>
  <c r="AU1665" i="1"/>
  <c r="AU1664" i="1"/>
  <c r="AU1663" i="1"/>
  <c r="AU1662" i="1"/>
  <c r="AU1661" i="1"/>
  <c r="AU1660" i="1"/>
  <c r="AU1659" i="1"/>
  <c r="AU1658" i="1"/>
  <c r="AU1657" i="1"/>
  <c r="AU1656" i="1"/>
  <c r="AU1655" i="1"/>
  <c r="AU1654" i="1"/>
  <c r="AU1653" i="1"/>
  <c r="AU1652" i="1"/>
  <c r="AU1651" i="1"/>
  <c r="AU1650" i="1"/>
  <c r="AU1649" i="1"/>
  <c r="AU1648" i="1"/>
  <c r="AU1647" i="1"/>
  <c r="AU1646" i="1"/>
  <c r="AU1645" i="1"/>
  <c r="AU1644" i="1"/>
  <c r="AU1643" i="1"/>
  <c r="AU1642" i="1"/>
  <c r="AU1641" i="1"/>
  <c r="AU1640" i="1"/>
  <c r="AU1639" i="1"/>
  <c r="AU1638" i="1"/>
  <c r="AU1637" i="1"/>
  <c r="AU1636" i="1"/>
  <c r="AU1635" i="1"/>
  <c r="AU1634" i="1"/>
  <c r="AU1633" i="1"/>
  <c r="AU1632" i="1"/>
  <c r="AU1631" i="1"/>
  <c r="AU1630" i="1"/>
  <c r="AU1629" i="1"/>
  <c r="AU1628" i="1"/>
  <c r="AU1627" i="1"/>
  <c r="AU1626" i="1"/>
  <c r="AU1625" i="1"/>
  <c r="AU1624" i="1"/>
  <c r="AU1623" i="1"/>
  <c r="AU1622" i="1"/>
  <c r="AU1621" i="1"/>
  <c r="AU1620" i="1"/>
  <c r="AU1619" i="1"/>
  <c r="AU1618" i="1"/>
  <c r="AU1617" i="1"/>
  <c r="AU1616" i="1"/>
  <c r="AU1615" i="1"/>
  <c r="AU1614" i="1"/>
  <c r="AU1613" i="1"/>
  <c r="AU1612" i="1"/>
  <c r="AU1611" i="1"/>
  <c r="AU1610" i="1"/>
  <c r="AU1609" i="1"/>
  <c r="AU1608" i="1"/>
  <c r="AU1607" i="1"/>
  <c r="AU1606" i="1"/>
  <c r="AU1605" i="1"/>
  <c r="AU1604" i="1"/>
  <c r="AU1603" i="1"/>
  <c r="AU1602" i="1"/>
  <c r="AU1601" i="1"/>
  <c r="AU1600" i="1"/>
  <c r="AU1599" i="1"/>
  <c r="AU1598" i="1"/>
  <c r="AU1597" i="1"/>
  <c r="AU1596" i="1"/>
  <c r="AU1595" i="1"/>
  <c r="AU1594" i="1"/>
  <c r="AU1593" i="1"/>
  <c r="AU1592" i="1"/>
  <c r="AU1591" i="1"/>
  <c r="AU1590" i="1"/>
  <c r="AU1589" i="1"/>
  <c r="AU1588" i="1"/>
  <c r="AU1587" i="1"/>
  <c r="AU1586" i="1"/>
  <c r="AU1585" i="1"/>
  <c r="AU1584" i="1"/>
  <c r="AU1583" i="1"/>
  <c r="AU1582" i="1"/>
  <c r="AU1581" i="1"/>
  <c r="AU1580" i="1"/>
  <c r="AU1579" i="1"/>
  <c r="AU1578" i="1"/>
  <c r="AU1577" i="1"/>
  <c r="AU1576" i="1"/>
  <c r="AU1575" i="1"/>
  <c r="AU1574" i="1"/>
  <c r="AU1573" i="1"/>
  <c r="AU1572" i="1"/>
  <c r="AU1571" i="1"/>
  <c r="AU1570" i="1"/>
  <c r="AU1569" i="1"/>
  <c r="AU1568" i="1"/>
  <c r="AU1567" i="1"/>
  <c r="AU1566" i="1"/>
  <c r="AU1565" i="1"/>
  <c r="AU1564" i="1"/>
  <c r="AU1563" i="1"/>
  <c r="AU1562" i="1"/>
  <c r="AU1561" i="1"/>
  <c r="AU1560" i="1"/>
  <c r="AU1559" i="1"/>
  <c r="AU1558" i="1"/>
  <c r="AU1557" i="1"/>
  <c r="AU1556" i="1"/>
  <c r="AU1555" i="1"/>
  <c r="AU1554" i="1"/>
  <c r="AU1553" i="1"/>
  <c r="AU1552" i="1"/>
  <c r="AU1551" i="1"/>
  <c r="AU1550" i="1"/>
  <c r="AU1549" i="1"/>
  <c r="AU1548" i="1"/>
  <c r="AU1547" i="1"/>
  <c r="AU1546" i="1"/>
  <c r="AU1545" i="1"/>
  <c r="AU1544" i="1"/>
  <c r="AU1543" i="1"/>
  <c r="AU1542" i="1"/>
  <c r="AU1541" i="1"/>
  <c r="AU1540" i="1"/>
  <c r="AU1539" i="1"/>
  <c r="AU1538" i="1"/>
  <c r="AU1537" i="1"/>
  <c r="AU1536" i="1"/>
  <c r="AU1535" i="1"/>
  <c r="AU1534" i="1"/>
  <c r="AU1533" i="1"/>
  <c r="AU1532" i="1"/>
  <c r="AU1531" i="1"/>
  <c r="AU1530" i="1"/>
  <c r="AU1529" i="1"/>
  <c r="AU1528" i="1"/>
  <c r="AU1527" i="1"/>
  <c r="AU1526" i="1"/>
  <c r="AU1525" i="1"/>
  <c r="AU1524" i="1"/>
  <c r="AU1523" i="1"/>
  <c r="AU1522" i="1"/>
  <c r="AU1521" i="1"/>
  <c r="AU1520" i="1"/>
  <c r="AU1519" i="1"/>
  <c r="AU1518" i="1"/>
  <c r="AU1517" i="1"/>
  <c r="AU1516" i="1"/>
  <c r="AU1515" i="1"/>
  <c r="AU1514" i="1"/>
  <c r="AU1513" i="1"/>
  <c r="AU1512" i="1"/>
  <c r="AU1511" i="1"/>
  <c r="AU1510" i="1"/>
  <c r="AU1509" i="1"/>
  <c r="AU1508" i="1"/>
  <c r="AU1507" i="1"/>
  <c r="AU1506" i="1"/>
  <c r="AU1505" i="1"/>
  <c r="AU1504" i="1"/>
  <c r="AU1503" i="1"/>
  <c r="AU1502" i="1"/>
  <c r="AU1501" i="1"/>
  <c r="AU1500" i="1"/>
  <c r="AU1499" i="1"/>
  <c r="AU1498" i="1"/>
  <c r="AU1497" i="1"/>
  <c r="AU1496" i="1"/>
  <c r="AU1495" i="1"/>
  <c r="AU1494" i="1"/>
  <c r="AU1493" i="1"/>
  <c r="AU1492" i="1"/>
  <c r="AU1491" i="1"/>
  <c r="AU1490" i="1"/>
  <c r="AU1489" i="1"/>
  <c r="AU1488" i="1"/>
  <c r="AU1487" i="1"/>
  <c r="AU1486" i="1"/>
  <c r="AU1485" i="1"/>
  <c r="AU1484" i="1"/>
  <c r="AU1483" i="1"/>
  <c r="AU1482" i="1"/>
  <c r="AU1481" i="1"/>
  <c r="AU1480" i="1"/>
  <c r="AU1479" i="1"/>
  <c r="AU1478" i="1"/>
  <c r="AU1477" i="1"/>
  <c r="AU1476" i="1"/>
  <c r="AU1475" i="1"/>
  <c r="AU1474" i="1"/>
  <c r="AU1473" i="1"/>
  <c r="AU1472" i="1"/>
  <c r="AU1471" i="1"/>
  <c r="AU1470" i="1"/>
  <c r="AU1469" i="1"/>
  <c r="AU1468" i="1"/>
  <c r="AU1467" i="1"/>
  <c r="AU1466" i="1"/>
  <c r="AU1465" i="1"/>
  <c r="AU1464" i="1"/>
  <c r="AU1463" i="1"/>
  <c r="AU1462" i="1"/>
  <c r="AU1461" i="1"/>
  <c r="AU1460" i="1"/>
  <c r="AU1459" i="1"/>
  <c r="AU1458" i="1"/>
  <c r="AU1457" i="1"/>
  <c r="AU1456" i="1"/>
  <c r="AU1455" i="1"/>
  <c r="AU1454" i="1"/>
  <c r="AU1453" i="1"/>
  <c r="AU1452" i="1"/>
  <c r="AU1451" i="1"/>
  <c r="AU1450" i="1"/>
  <c r="AU1449" i="1"/>
  <c r="AU1448" i="1"/>
  <c r="AU1447" i="1"/>
  <c r="AU1446" i="1"/>
  <c r="AU1445" i="1"/>
  <c r="AU1444" i="1"/>
  <c r="AU1443" i="1"/>
  <c r="AU1442" i="1"/>
  <c r="AU1441" i="1"/>
  <c r="AU1440" i="1"/>
  <c r="AU1439" i="1"/>
  <c r="AU1438" i="1"/>
  <c r="AU1437" i="1"/>
  <c r="AU1436" i="1"/>
  <c r="AU1435" i="1"/>
  <c r="AU1434" i="1"/>
  <c r="AU1433" i="1"/>
  <c r="AU1432" i="1"/>
  <c r="AU1431" i="1"/>
  <c r="AU1430" i="1"/>
  <c r="AU1429" i="1"/>
  <c r="AU1428" i="1"/>
  <c r="AU1427" i="1"/>
  <c r="AU1426" i="1"/>
  <c r="AU1425" i="1"/>
  <c r="AU1424" i="1"/>
  <c r="AU1423" i="1"/>
  <c r="AU1422" i="1"/>
  <c r="AU1421" i="1"/>
  <c r="AU1420" i="1"/>
  <c r="AU1419" i="1"/>
  <c r="AU1418" i="1"/>
  <c r="AU1417" i="1"/>
  <c r="AU1416" i="1"/>
  <c r="AU1415" i="1"/>
  <c r="AU1414" i="1"/>
  <c r="AU1413" i="1"/>
  <c r="AU1412" i="1"/>
  <c r="AU1411" i="1"/>
  <c r="AU1410" i="1"/>
  <c r="AU1409" i="1"/>
  <c r="AU1408" i="1"/>
  <c r="AU1407" i="1"/>
  <c r="AU1406" i="1"/>
  <c r="AU1405" i="1"/>
  <c r="AU1404" i="1"/>
  <c r="AU1403" i="1"/>
  <c r="AU1402" i="1"/>
  <c r="AU1401" i="1"/>
  <c r="AU1400" i="1"/>
  <c r="AU1399" i="1"/>
  <c r="AU1398" i="1"/>
  <c r="AU1397" i="1"/>
  <c r="AU1396" i="1"/>
  <c r="AU1395" i="1"/>
  <c r="AU1394" i="1"/>
  <c r="AU1393" i="1"/>
  <c r="AU1392" i="1"/>
  <c r="AU1391" i="1"/>
  <c r="AU1390" i="1"/>
  <c r="AU1389" i="1"/>
  <c r="AU1388" i="1"/>
  <c r="AU1387" i="1"/>
  <c r="AU1386" i="1"/>
  <c r="AU1385" i="1"/>
  <c r="AU1384" i="1"/>
  <c r="AU1383" i="1"/>
  <c r="AU1382" i="1"/>
  <c r="AU1381" i="1"/>
  <c r="AU1380" i="1"/>
  <c r="AU1379" i="1"/>
  <c r="AU1378" i="1"/>
  <c r="AU1377" i="1"/>
  <c r="AU1376" i="1"/>
  <c r="AU1375" i="1"/>
  <c r="AU1374" i="1"/>
  <c r="AU1373" i="1"/>
  <c r="AU1372" i="1"/>
  <c r="AU1371" i="1"/>
  <c r="AU1370" i="1"/>
  <c r="AU1369" i="1"/>
  <c r="AU1368" i="1"/>
  <c r="AU1367" i="1"/>
  <c r="AU1366" i="1"/>
  <c r="AU1365" i="1"/>
  <c r="AU1364" i="1"/>
  <c r="AU1363" i="1"/>
  <c r="AU1362" i="1"/>
  <c r="AU1361" i="1"/>
  <c r="AU1360" i="1"/>
  <c r="AU1359" i="1"/>
  <c r="AU1358" i="1"/>
  <c r="AU1357" i="1"/>
  <c r="AU1356" i="1"/>
  <c r="AU1355" i="1"/>
  <c r="AU1354" i="1"/>
  <c r="AU1353" i="1"/>
  <c r="AU1352" i="1"/>
  <c r="AU1351" i="1"/>
  <c r="AU1350" i="1"/>
  <c r="AU1349" i="1"/>
  <c r="AU1348" i="1"/>
  <c r="AU1347" i="1"/>
  <c r="AU1346" i="1"/>
  <c r="AU1345" i="1"/>
  <c r="AU1344" i="1"/>
  <c r="AU1343" i="1"/>
  <c r="AU1342" i="1"/>
  <c r="AU1341" i="1"/>
  <c r="AU1340" i="1"/>
  <c r="AU1339" i="1"/>
  <c r="AU1338" i="1"/>
  <c r="AU1337" i="1"/>
  <c r="AU1336" i="1"/>
  <c r="AU1335" i="1"/>
  <c r="AU1334" i="1"/>
  <c r="AU1333" i="1"/>
  <c r="AU1332" i="1"/>
  <c r="AU1331" i="1"/>
  <c r="AU1330" i="1"/>
  <c r="AU1329" i="1"/>
  <c r="AU1328" i="1"/>
  <c r="AU1327" i="1"/>
  <c r="AU1326" i="1"/>
  <c r="AU1325" i="1"/>
  <c r="AU1324" i="1"/>
  <c r="AU1323" i="1"/>
  <c r="AU1322" i="1"/>
  <c r="AU1321" i="1"/>
  <c r="AU1320" i="1"/>
  <c r="AU1319" i="1"/>
  <c r="AU1318" i="1"/>
  <c r="AU1317" i="1"/>
  <c r="AU1316" i="1"/>
  <c r="AU1315" i="1"/>
  <c r="AU1314" i="1"/>
  <c r="AU1313" i="1"/>
  <c r="AU1312" i="1"/>
  <c r="AU1311" i="1"/>
  <c r="AU1310" i="1"/>
  <c r="AU1309" i="1"/>
  <c r="AU1308" i="1"/>
  <c r="AU1307" i="1"/>
  <c r="AU1306" i="1"/>
  <c r="AU1305" i="1"/>
  <c r="AU1304" i="1"/>
  <c r="AU1303" i="1"/>
  <c r="AU1302" i="1"/>
  <c r="AU1301" i="1"/>
  <c r="AU1300" i="1"/>
  <c r="AU1299" i="1"/>
  <c r="AU1298" i="1"/>
  <c r="AU1297" i="1"/>
  <c r="AU1296" i="1"/>
  <c r="AU1295" i="1"/>
  <c r="AU1294" i="1"/>
  <c r="AU1293" i="1"/>
  <c r="AU1292" i="1"/>
  <c r="AU1291" i="1"/>
  <c r="AU1290" i="1"/>
  <c r="AU1289" i="1"/>
  <c r="AU1288" i="1"/>
  <c r="AU1287" i="1"/>
  <c r="AU1286" i="1"/>
  <c r="AU1285" i="1"/>
  <c r="AU1284" i="1"/>
  <c r="AU1283" i="1"/>
  <c r="AU1282" i="1"/>
  <c r="AU1281" i="1"/>
  <c r="AU1280" i="1"/>
  <c r="AU1279" i="1"/>
  <c r="AU1278" i="1"/>
  <c r="AU1277" i="1"/>
  <c r="AU1276" i="1"/>
  <c r="AU1275" i="1"/>
  <c r="AU1274" i="1"/>
  <c r="AU1273" i="1"/>
  <c r="AU1272" i="1"/>
  <c r="AU1271" i="1"/>
  <c r="AU1270" i="1"/>
  <c r="AU1269" i="1"/>
  <c r="AU1268" i="1"/>
  <c r="AU1267" i="1"/>
  <c r="AU1266" i="1"/>
  <c r="AU1265" i="1"/>
  <c r="AU1264" i="1"/>
  <c r="AU1263" i="1"/>
  <c r="AU1262" i="1"/>
  <c r="AU1261" i="1"/>
  <c r="AU1260" i="1"/>
  <c r="AU1259" i="1"/>
  <c r="AU1258" i="1"/>
  <c r="AU1257" i="1"/>
  <c r="AU1256" i="1"/>
  <c r="AU1255" i="1"/>
  <c r="AU1254" i="1"/>
  <c r="AU1253" i="1"/>
  <c r="AU1252" i="1"/>
  <c r="AU1251" i="1"/>
  <c r="AU1250" i="1"/>
  <c r="AU1249" i="1"/>
  <c r="AU1248" i="1"/>
  <c r="AU1247" i="1"/>
  <c r="AU1246" i="1"/>
  <c r="AU1245" i="1"/>
  <c r="AU1244" i="1"/>
  <c r="AU1243" i="1"/>
  <c r="AU1242" i="1"/>
  <c r="AU1241" i="1"/>
  <c r="AU1240" i="1"/>
  <c r="AU1239" i="1"/>
  <c r="AU1238" i="1"/>
  <c r="AU1237" i="1"/>
  <c r="AU1236" i="1"/>
  <c r="AU1235" i="1"/>
  <c r="AU1234" i="1"/>
  <c r="AU1233" i="1"/>
  <c r="AU1232" i="1"/>
  <c r="AU1231" i="1"/>
  <c r="AU1230" i="1"/>
  <c r="AU1229" i="1"/>
  <c r="AU1228" i="1"/>
  <c r="AU1227" i="1"/>
  <c r="AU1226" i="1"/>
  <c r="AU1225" i="1"/>
  <c r="AU1224" i="1"/>
  <c r="AU1223" i="1"/>
  <c r="AU1222" i="1"/>
  <c r="AU1221" i="1"/>
  <c r="AU1220" i="1"/>
  <c r="AU1219" i="1"/>
  <c r="AU1218" i="1"/>
  <c r="AU1217" i="1"/>
  <c r="AU1216" i="1"/>
  <c r="AU1215" i="1"/>
  <c r="AU1214" i="1"/>
  <c r="AU1213" i="1"/>
  <c r="AU1212" i="1"/>
  <c r="AU1211" i="1"/>
  <c r="AU1210" i="1"/>
  <c r="AU1209" i="1"/>
  <c r="AU1208" i="1"/>
  <c r="AU1207" i="1"/>
  <c r="AU1206" i="1"/>
  <c r="AU1205" i="1"/>
  <c r="AU1204" i="1"/>
  <c r="AU1203" i="1"/>
  <c r="AU1202" i="1"/>
  <c r="AU1201" i="1"/>
  <c r="AU1200" i="1"/>
  <c r="AU1199" i="1"/>
  <c r="AU1198" i="1"/>
  <c r="AU1197" i="1"/>
  <c r="AU1196" i="1"/>
  <c r="AU1195" i="1"/>
  <c r="AU1194" i="1"/>
  <c r="AU1193" i="1"/>
  <c r="AU1192" i="1"/>
  <c r="AU1191" i="1"/>
  <c r="AU1190" i="1"/>
  <c r="AU1189" i="1"/>
  <c r="AU1188" i="1"/>
  <c r="AU1187" i="1"/>
  <c r="AU1186" i="1"/>
  <c r="AU1185" i="1"/>
  <c r="AU1184" i="1"/>
  <c r="AU1183" i="1"/>
  <c r="AU1182" i="1"/>
  <c r="AU1181" i="1"/>
  <c r="AU1180" i="1"/>
  <c r="AU1179" i="1"/>
  <c r="AU1178" i="1"/>
  <c r="AU1177" i="1"/>
  <c r="AU1176" i="1"/>
  <c r="AU1175" i="1"/>
  <c r="AU1174" i="1"/>
  <c r="AU1173" i="1"/>
  <c r="AU1172" i="1"/>
  <c r="AU1171" i="1"/>
  <c r="AU1170" i="1"/>
  <c r="AU1169" i="1"/>
  <c r="AU1168" i="1"/>
  <c r="AU1167" i="1"/>
  <c r="AU1166" i="1"/>
  <c r="AU1165" i="1"/>
  <c r="AU1164" i="1"/>
  <c r="AU1163" i="1"/>
  <c r="AU1162" i="1"/>
  <c r="AU1161" i="1"/>
  <c r="AU1160" i="1"/>
  <c r="AU1159" i="1"/>
  <c r="AU1158" i="1"/>
  <c r="AU1157" i="1"/>
  <c r="AU1156" i="1"/>
  <c r="AU1155" i="1"/>
  <c r="AU1154" i="1"/>
  <c r="AU1153" i="1"/>
  <c r="AU1152" i="1"/>
  <c r="AU1151" i="1"/>
  <c r="AU1150" i="1"/>
  <c r="AU1149" i="1"/>
  <c r="AU1148" i="1"/>
  <c r="AU1147" i="1"/>
  <c r="AU1146" i="1"/>
  <c r="AU1145" i="1"/>
  <c r="AU1144" i="1"/>
  <c r="AU1143" i="1"/>
  <c r="AU1142" i="1"/>
  <c r="AU1141" i="1"/>
  <c r="AU1140" i="1"/>
  <c r="AU1139" i="1"/>
  <c r="AU1138" i="1"/>
  <c r="AU1137" i="1"/>
  <c r="AU1136" i="1"/>
  <c r="AU1135" i="1"/>
  <c r="AU1134" i="1"/>
  <c r="AU1133" i="1"/>
  <c r="AU1132" i="1"/>
  <c r="AU1131" i="1"/>
  <c r="AU1130" i="1"/>
  <c r="AU1129" i="1"/>
  <c r="AU1128" i="1"/>
  <c r="AU1127" i="1"/>
  <c r="AU1126" i="1"/>
  <c r="AU1125" i="1"/>
  <c r="AU1124" i="1"/>
  <c r="AU1123" i="1"/>
  <c r="AU1122" i="1"/>
  <c r="AU1121" i="1"/>
  <c r="AU1120" i="1"/>
  <c r="AU1119" i="1"/>
  <c r="AU1118" i="1"/>
  <c r="AU1117" i="1"/>
  <c r="AU1116" i="1"/>
  <c r="AU1115" i="1"/>
  <c r="AU1114" i="1"/>
  <c r="AU1113" i="1"/>
  <c r="AU1112" i="1"/>
  <c r="AU1111" i="1"/>
  <c r="AU1110" i="1"/>
  <c r="AU1109" i="1"/>
  <c r="AU1108" i="1"/>
  <c r="AU1107" i="1"/>
  <c r="AU1106" i="1"/>
  <c r="AU1105" i="1"/>
  <c r="AU1104" i="1"/>
  <c r="AU1103" i="1"/>
  <c r="AU1102" i="1"/>
  <c r="AU1101" i="1"/>
  <c r="AU1100" i="1"/>
  <c r="AU1099" i="1"/>
  <c r="AU1098" i="1"/>
  <c r="AU1097" i="1"/>
  <c r="AU1096" i="1"/>
  <c r="AU1095" i="1"/>
  <c r="AU1094" i="1"/>
  <c r="AU1093" i="1"/>
  <c r="AU1092" i="1"/>
  <c r="AU1091" i="1"/>
  <c r="AU1090" i="1"/>
  <c r="AU1089" i="1"/>
  <c r="AU1088" i="1"/>
  <c r="AU1087" i="1"/>
  <c r="AU1086" i="1"/>
  <c r="AU1085" i="1"/>
  <c r="AU1084" i="1"/>
  <c r="AU1083" i="1"/>
  <c r="AU1082" i="1"/>
  <c r="AU1081" i="1"/>
  <c r="AU1080" i="1"/>
  <c r="AU1079" i="1"/>
  <c r="AU1078" i="1"/>
  <c r="AU1077" i="1"/>
  <c r="AU1076" i="1"/>
  <c r="AU1075" i="1"/>
  <c r="AU1074" i="1"/>
  <c r="AU1073" i="1"/>
  <c r="AU1072" i="1"/>
  <c r="AU1071" i="1"/>
  <c r="AU1070" i="1"/>
  <c r="AU1069" i="1"/>
  <c r="AU1068" i="1"/>
  <c r="AU1067" i="1"/>
  <c r="AU1066" i="1"/>
  <c r="AU1065" i="1"/>
  <c r="AU1064" i="1"/>
  <c r="AU1063" i="1"/>
  <c r="AU1062" i="1"/>
  <c r="AU1061" i="1"/>
  <c r="AU1060" i="1"/>
  <c r="AU1059" i="1"/>
  <c r="AU1058" i="1"/>
  <c r="AU1057" i="1"/>
  <c r="AU1056" i="1"/>
  <c r="AU1055" i="1"/>
  <c r="AU1054" i="1"/>
  <c r="AU1053" i="1"/>
  <c r="AU1052" i="1"/>
  <c r="AU1051" i="1"/>
  <c r="AU1050" i="1"/>
  <c r="AU1049" i="1"/>
  <c r="AU1048" i="1"/>
  <c r="AU1047" i="1"/>
  <c r="AU1046" i="1"/>
  <c r="AU1045" i="1"/>
  <c r="AU1044" i="1"/>
  <c r="AU1043" i="1"/>
  <c r="AU1042" i="1"/>
  <c r="AU1041" i="1"/>
  <c r="AU1040" i="1"/>
  <c r="AU1039" i="1"/>
  <c r="AU1038" i="1"/>
  <c r="AU1037" i="1"/>
  <c r="AU1036" i="1"/>
  <c r="AU1035" i="1"/>
  <c r="AU1034" i="1"/>
  <c r="AU1033" i="1"/>
  <c r="AU1032" i="1"/>
  <c r="AU1031" i="1"/>
  <c r="AU1030" i="1"/>
  <c r="AU1029" i="1"/>
  <c r="AU1028" i="1"/>
  <c r="AU1027" i="1"/>
  <c r="AU1026" i="1"/>
  <c r="AU1025" i="1"/>
  <c r="AU1024" i="1"/>
  <c r="AU1023" i="1"/>
  <c r="AU1022" i="1"/>
  <c r="AU1021" i="1"/>
  <c r="AU1020" i="1"/>
  <c r="AU1019" i="1"/>
  <c r="AU1018" i="1"/>
  <c r="AU1017" i="1"/>
  <c r="AU1016" i="1"/>
  <c r="AU1015" i="1"/>
  <c r="AU1014" i="1"/>
  <c r="AU1013" i="1"/>
  <c r="AU1012" i="1"/>
  <c r="AU1011" i="1"/>
  <c r="AU1010" i="1"/>
  <c r="AU1009" i="1"/>
  <c r="AU1008" i="1"/>
  <c r="AU1007" i="1"/>
  <c r="AU1006" i="1"/>
  <c r="AU1005" i="1"/>
  <c r="AU1004" i="1"/>
  <c r="AU1003" i="1"/>
  <c r="AU1002" i="1"/>
  <c r="AU1001" i="1"/>
  <c r="AU1000" i="1"/>
  <c r="AU999" i="1"/>
  <c r="AU998" i="1"/>
  <c r="AU997" i="1"/>
  <c r="AU996" i="1"/>
  <c r="AU995" i="1"/>
  <c r="AU994" i="1"/>
  <c r="AU993" i="1"/>
  <c r="AU992" i="1"/>
  <c r="AU991" i="1"/>
  <c r="AU990" i="1"/>
  <c r="AU989" i="1"/>
  <c r="AU988" i="1"/>
  <c r="AU987" i="1"/>
  <c r="AU986" i="1"/>
  <c r="AU985" i="1"/>
  <c r="AU984" i="1"/>
  <c r="AU983" i="1"/>
  <c r="AU982" i="1"/>
  <c r="AU981" i="1"/>
  <c r="AU980" i="1"/>
  <c r="AU979" i="1"/>
  <c r="AU978" i="1"/>
  <c r="AU977" i="1"/>
  <c r="AU976" i="1"/>
  <c r="AU975" i="1"/>
  <c r="AU974" i="1"/>
  <c r="AU973" i="1"/>
  <c r="AU972" i="1"/>
  <c r="AU971" i="1"/>
  <c r="AU970" i="1"/>
  <c r="AU969" i="1"/>
  <c r="AU968" i="1"/>
  <c r="AU967" i="1"/>
  <c r="AU966" i="1"/>
  <c r="AU965" i="1"/>
  <c r="AU964" i="1"/>
  <c r="AU963" i="1"/>
  <c r="AU962" i="1"/>
  <c r="AU961" i="1"/>
  <c r="AU960" i="1"/>
  <c r="AU959" i="1"/>
  <c r="AU958" i="1"/>
  <c r="AU957" i="1"/>
  <c r="AU956" i="1"/>
  <c r="AU955" i="1"/>
  <c r="AU954" i="1"/>
  <c r="AU953" i="1"/>
  <c r="AU952" i="1"/>
  <c r="AU951" i="1"/>
  <c r="AU950" i="1"/>
  <c r="AU949" i="1"/>
  <c r="AU948" i="1"/>
  <c r="AU947" i="1"/>
  <c r="AU946" i="1"/>
  <c r="AU945" i="1"/>
  <c r="AU944" i="1"/>
  <c r="AU943" i="1"/>
  <c r="AU942" i="1"/>
  <c r="AU941" i="1"/>
  <c r="AU940" i="1"/>
  <c r="AU939" i="1"/>
  <c r="AU938" i="1"/>
  <c r="AU937" i="1"/>
  <c r="AU936" i="1"/>
  <c r="AU935" i="1"/>
  <c r="AU934" i="1"/>
  <c r="AU933" i="1"/>
  <c r="AU932" i="1"/>
  <c r="AU931" i="1"/>
  <c r="AU930" i="1"/>
  <c r="AU929" i="1"/>
  <c r="AU928" i="1"/>
  <c r="AU927" i="1"/>
  <c r="AU926" i="1"/>
  <c r="AU925" i="1"/>
  <c r="AU924" i="1"/>
  <c r="AU923" i="1"/>
  <c r="AU922" i="1"/>
  <c r="AU921" i="1"/>
  <c r="AU920" i="1"/>
  <c r="AU919" i="1"/>
  <c r="AU918" i="1"/>
  <c r="AU917" i="1"/>
  <c r="AU916" i="1"/>
  <c r="AU915" i="1"/>
  <c r="AU914" i="1"/>
  <c r="AU913" i="1"/>
  <c r="AU912" i="1"/>
  <c r="AU911" i="1"/>
  <c r="AU910" i="1"/>
  <c r="AU909" i="1"/>
  <c r="AU908" i="1"/>
  <c r="AU907" i="1"/>
  <c r="AU906" i="1"/>
  <c r="AU905" i="1"/>
  <c r="AU904" i="1"/>
  <c r="AU903" i="1"/>
  <c r="AU902" i="1"/>
  <c r="AU901" i="1"/>
  <c r="AU900" i="1"/>
  <c r="AU899" i="1"/>
  <c r="AU898" i="1"/>
  <c r="AU897" i="1"/>
  <c r="AU896" i="1"/>
  <c r="AU895" i="1"/>
  <c r="AU894" i="1"/>
  <c r="AU893" i="1"/>
  <c r="AU892" i="1"/>
  <c r="AU891" i="1"/>
  <c r="AU890" i="1"/>
  <c r="AU889" i="1"/>
  <c r="AU888" i="1"/>
  <c r="AU887" i="1"/>
  <c r="AU886" i="1"/>
  <c r="AU885" i="1"/>
  <c r="AU884" i="1"/>
  <c r="AU883" i="1"/>
  <c r="AU882" i="1"/>
  <c r="AU881" i="1"/>
  <c r="AU880" i="1"/>
  <c r="AU879" i="1"/>
  <c r="AU878" i="1"/>
  <c r="AU877" i="1"/>
  <c r="AU876" i="1"/>
  <c r="AU875" i="1"/>
  <c r="AU874" i="1"/>
  <c r="AU873" i="1"/>
  <c r="AU872" i="1"/>
  <c r="AU871" i="1"/>
  <c r="AU870" i="1"/>
  <c r="AU869" i="1"/>
  <c r="AU868" i="1"/>
  <c r="AU867" i="1"/>
  <c r="AU866" i="1"/>
  <c r="AU865" i="1"/>
  <c r="AU864" i="1"/>
  <c r="AU863" i="1"/>
  <c r="AU862" i="1"/>
  <c r="AU861" i="1"/>
  <c r="AU860" i="1"/>
  <c r="AU859" i="1"/>
  <c r="AU858" i="1"/>
  <c r="AU857" i="1"/>
  <c r="AU856" i="1"/>
  <c r="AU855" i="1"/>
  <c r="AU854" i="1"/>
  <c r="AU853" i="1"/>
  <c r="AU852" i="1"/>
  <c r="AU851" i="1"/>
  <c r="AU850" i="1"/>
  <c r="AU849" i="1"/>
  <c r="AU848" i="1"/>
  <c r="AU847" i="1"/>
  <c r="AU846" i="1"/>
  <c r="AU845" i="1"/>
  <c r="AU844" i="1"/>
  <c r="AU843" i="1"/>
  <c r="AU842" i="1"/>
  <c r="AU841" i="1"/>
  <c r="AU840" i="1"/>
  <c r="AU839" i="1"/>
  <c r="AU838" i="1"/>
  <c r="AU837" i="1"/>
  <c r="AU836" i="1"/>
  <c r="AU835" i="1"/>
  <c r="AU834" i="1"/>
  <c r="AU833" i="1"/>
  <c r="AU832" i="1"/>
  <c r="AU831" i="1"/>
  <c r="AU830" i="1"/>
  <c r="AU829" i="1"/>
  <c r="AU828" i="1"/>
  <c r="AU827" i="1"/>
  <c r="AU826" i="1"/>
  <c r="AU825" i="1"/>
  <c r="AU824" i="1"/>
  <c r="AU823" i="1"/>
  <c r="AU822" i="1"/>
  <c r="AU821" i="1"/>
  <c r="AU820" i="1"/>
  <c r="AU819" i="1"/>
  <c r="AU818" i="1"/>
  <c r="AU817" i="1"/>
  <c r="AU816" i="1"/>
  <c r="AU815" i="1"/>
  <c r="AU814" i="1"/>
  <c r="AU813" i="1"/>
  <c r="AU812" i="1"/>
  <c r="AU811" i="1"/>
  <c r="AU810" i="1"/>
  <c r="AU809" i="1"/>
  <c r="AU808" i="1"/>
  <c r="AU807" i="1"/>
  <c r="AU806" i="1"/>
  <c r="AU805" i="1"/>
  <c r="AU804" i="1"/>
  <c r="AU803" i="1"/>
  <c r="AU802" i="1"/>
  <c r="AU801" i="1"/>
  <c r="AU800" i="1"/>
  <c r="AU799" i="1"/>
  <c r="AU798" i="1"/>
  <c r="AU797" i="1"/>
  <c r="AU796" i="1"/>
  <c r="AU795" i="1"/>
  <c r="AU794" i="1"/>
  <c r="AU793" i="1"/>
  <c r="AU792" i="1"/>
  <c r="AU791" i="1"/>
  <c r="AU790" i="1"/>
  <c r="AU789" i="1"/>
  <c r="AU788" i="1"/>
  <c r="AU787" i="1"/>
  <c r="AU786" i="1"/>
  <c r="AU785" i="1"/>
  <c r="AU784" i="1"/>
  <c r="AU783" i="1"/>
  <c r="AU782" i="1"/>
  <c r="AU781" i="1"/>
  <c r="AU780" i="1"/>
  <c r="AU779" i="1"/>
  <c r="AU778" i="1"/>
  <c r="AU777" i="1"/>
  <c r="AU776" i="1"/>
  <c r="AU775" i="1"/>
  <c r="AU774" i="1"/>
  <c r="AU773" i="1"/>
  <c r="AU772" i="1"/>
  <c r="AU771" i="1"/>
  <c r="AU770" i="1"/>
  <c r="AU769" i="1"/>
  <c r="AU768" i="1"/>
  <c r="AU767" i="1"/>
  <c r="AU766" i="1"/>
  <c r="AU765" i="1"/>
  <c r="AU764" i="1"/>
  <c r="AU763" i="1"/>
  <c r="AU762" i="1"/>
  <c r="AU761" i="1"/>
  <c r="AU760" i="1"/>
  <c r="AU759" i="1"/>
  <c r="AU758" i="1"/>
  <c r="AU757" i="1"/>
  <c r="AU756" i="1"/>
  <c r="AU755" i="1"/>
  <c r="AU754" i="1"/>
  <c r="AU753" i="1"/>
  <c r="AU752" i="1"/>
  <c r="AU751" i="1"/>
  <c r="AU750" i="1"/>
  <c r="AU749" i="1"/>
  <c r="AU748" i="1"/>
  <c r="AU747" i="1"/>
  <c r="AU746" i="1"/>
  <c r="AU745" i="1"/>
  <c r="AU744" i="1"/>
  <c r="AU743" i="1"/>
  <c r="AU742" i="1"/>
  <c r="AU741" i="1"/>
  <c r="AU740" i="1"/>
  <c r="AU739" i="1"/>
  <c r="AU738" i="1"/>
  <c r="AU737" i="1"/>
  <c r="AU736" i="1"/>
  <c r="AU735" i="1"/>
  <c r="AU734" i="1"/>
  <c r="AU733" i="1"/>
  <c r="AU732" i="1"/>
  <c r="AU731" i="1"/>
  <c r="AU730" i="1"/>
  <c r="AU729" i="1"/>
  <c r="AU728" i="1"/>
  <c r="AU727" i="1"/>
  <c r="AU726" i="1"/>
  <c r="AU725" i="1"/>
  <c r="AU724" i="1"/>
  <c r="AU723" i="1"/>
  <c r="AU722" i="1"/>
  <c r="AU721" i="1"/>
  <c r="AU720" i="1"/>
  <c r="AU719" i="1"/>
  <c r="AU718" i="1"/>
  <c r="AU717" i="1"/>
  <c r="AU716" i="1"/>
  <c r="AU715" i="1"/>
  <c r="AU714" i="1"/>
  <c r="AU713" i="1"/>
  <c r="AU712" i="1"/>
  <c r="AU711" i="1"/>
  <c r="AU710" i="1"/>
  <c r="AU709" i="1"/>
  <c r="AU708" i="1"/>
  <c r="AU707" i="1"/>
  <c r="AU706" i="1"/>
  <c r="AU705" i="1"/>
  <c r="AU704" i="1"/>
  <c r="AU703" i="1"/>
  <c r="AU702" i="1"/>
  <c r="AU701" i="1"/>
  <c r="AU700" i="1"/>
  <c r="AU699" i="1"/>
  <c r="AU698" i="1"/>
  <c r="AU697" i="1"/>
  <c r="AU696" i="1"/>
  <c r="AU695" i="1"/>
  <c r="AU694" i="1"/>
  <c r="AU693" i="1"/>
  <c r="AU692" i="1"/>
  <c r="AU691" i="1"/>
  <c r="AU690" i="1"/>
  <c r="AU689" i="1"/>
  <c r="AU688" i="1"/>
  <c r="AU687" i="1"/>
  <c r="AU686" i="1"/>
  <c r="AU685" i="1"/>
  <c r="AU684" i="1"/>
  <c r="AU683" i="1"/>
  <c r="AU682" i="1"/>
  <c r="AU681" i="1"/>
  <c r="AU680" i="1"/>
  <c r="AU679" i="1"/>
  <c r="AU678" i="1"/>
  <c r="AU677" i="1"/>
  <c r="AU676" i="1"/>
  <c r="AU675" i="1"/>
  <c r="AU674" i="1"/>
  <c r="AU673" i="1"/>
  <c r="AU672" i="1"/>
  <c r="AU671" i="1"/>
  <c r="AU670" i="1"/>
  <c r="AU669" i="1"/>
  <c r="AU668" i="1"/>
  <c r="AU667" i="1"/>
  <c r="AU666" i="1"/>
  <c r="AU665" i="1"/>
  <c r="AU664" i="1"/>
  <c r="AU663" i="1"/>
  <c r="AU662" i="1"/>
  <c r="AU661" i="1"/>
  <c r="AU660" i="1"/>
  <c r="AU659" i="1"/>
  <c r="AU658" i="1"/>
  <c r="AU657" i="1"/>
  <c r="AU656" i="1"/>
  <c r="AU655" i="1"/>
  <c r="AU654" i="1"/>
  <c r="AU653" i="1"/>
  <c r="AU652" i="1"/>
  <c r="AU651" i="1"/>
  <c r="AU650" i="1"/>
  <c r="AU649" i="1"/>
  <c r="AU648" i="1"/>
  <c r="AU647" i="1"/>
  <c r="AU646" i="1"/>
  <c r="AU645" i="1"/>
  <c r="AU644" i="1"/>
  <c r="AU643" i="1"/>
  <c r="AU642" i="1"/>
  <c r="AU641" i="1"/>
  <c r="AU640" i="1"/>
  <c r="AU639" i="1"/>
  <c r="AU638" i="1"/>
  <c r="AU637" i="1"/>
  <c r="AU636" i="1"/>
  <c r="AU635" i="1"/>
  <c r="AU634" i="1"/>
  <c r="AU633" i="1"/>
  <c r="AU632" i="1"/>
  <c r="AU631" i="1"/>
  <c r="AU630" i="1"/>
  <c r="AU629" i="1"/>
  <c r="AU628" i="1"/>
  <c r="AU627" i="1"/>
  <c r="AU626" i="1"/>
  <c r="AU625" i="1"/>
  <c r="AU624" i="1"/>
  <c r="AU623" i="1"/>
  <c r="AU622" i="1"/>
  <c r="AU621" i="1"/>
  <c r="AU620" i="1"/>
  <c r="AU619" i="1"/>
  <c r="AU618" i="1"/>
  <c r="AU617" i="1"/>
  <c r="AU616" i="1"/>
  <c r="AU615" i="1"/>
  <c r="AU614" i="1"/>
  <c r="AU613" i="1"/>
  <c r="AU612" i="1"/>
  <c r="AU611" i="1"/>
  <c r="AU610" i="1"/>
  <c r="AU609" i="1"/>
  <c r="AU608" i="1"/>
  <c r="AU607" i="1"/>
  <c r="AU606" i="1"/>
  <c r="AU605" i="1"/>
  <c r="AU604" i="1"/>
  <c r="AU603" i="1"/>
  <c r="AU602" i="1"/>
  <c r="AU601" i="1"/>
  <c r="AU600" i="1"/>
  <c r="AU599" i="1"/>
  <c r="AU598" i="1"/>
  <c r="AU597" i="1"/>
  <c r="AU596" i="1"/>
  <c r="AU595" i="1"/>
  <c r="AU594" i="1"/>
  <c r="AU593" i="1"/>
  <c r="AU592" i="1"/>
  <c r="AU591" i="1"/>
  <c r="AU590" i="1"/>
  <c r="AU589" i="1"/>
  <c r="AU588" i="1"/>
  <c r="AU587" i="1"/>
  <c r="AU586" i="1"/>
  <c r="AU585" i="1"/>
  <c r="AU584" i="1"/>
  <c r="AU583" i="1"/>
  <c r="AU582" i="1"/>
  <c r="AU581" i="1"/>
  <c r="AU580" i="1"/>
  <c r="AU579" i="1"/>
  <c r="AU578" i="1"/>
  <c r="AU577" i="1"/>
  <c r="AU576" i="1"/>
  <c r="AU575" i="1"/>
  <c r="AU574" i="1"/>
  <c r="AU573" i="1"/>
  <c r="AU572" i="1"/>
  <c r="AU571" i="1"/>
  <c r="AU570" i="1"/>
  <c r="AU569" i="1"/>
  <c r="AU568" i="1"/>
  <c r="AU567" i="1"/>
  <c r="AU566" i="1"/>
  <c r="AU565" i="1"/>
  <c r="AU564" i="1"/>
  <c r="AU563" i="1"/>
  <c r="AU562" i="1"/>
  <c r="AU561" i="1"/>
  <c r="AU560" i="1"/>
  <c r="AU559" i="1"/>
  <c r="AU558" i="1"/>
  <c r="AU557" i="1"/>
  <c r="AU556" i="1"/>
  <c r="AU555" i="1"/>
  <c r="AU554" i="1"/>
  <c r="AU553" i="1"/>
  <c r="AU552" i="1"/>
  <c r="AU551" i="1"/>
  <c r="AU550" i="1"/>
  <c r="AU549" i="1"/>
  <c r="AU548" i="1"/>
  <c r="AU547" i="1"/>
  <c r="AU546" i="1"/>
  <c r="AU545" i="1"/>
  <c r="AU544" i="1"/>
  <c r="AU543" i="1"/>
  <c r="AU542" i="1"/>
  <c r="AU541" i="1"/>
  <c r="AU540" i="1"/>
  <c r="AU539" i="1"/>
  <c r="AU538" i="1"/>
  <c r="AU537" i="1"/>
  <c r="AU536" i="1"/>
  <c r="AU535" i="1"/>
  <c r="AU534" i="1"/>
  <c r="AU533" i="1"/>
  <c r="AU532" i="1"/>
  <c r="AU531" i="1"/>
  <c r="AU530" i="1"/>
  <c r="AU529" i="1"/>
  <c r="AU528" i="1"/>
  <c r="AU527" i="1"/>
  <c r="AU526" i="1"/>
  <c r="AU525" i="1"/>
  <c r="AU524" i="1"/>
  <c r="AU523" i="1"/>
  <c r="AU522" i="1"/>
  <c r="AU521" i="1"/>
  <c r="AU520" i="1"/>
  <c r="AU519" i="1"/>
  <c r="AU518" i="1"/>
  <c r="AU517" i="1"/>
  <c r="AU516" i="1"/>
  <c r="AU515" i="1"/>
  <c r="AU514" i="1"/>
  <c r="AU513" i="1"/>
  <c r="AU512" i="1"/>
  <c r="AU511" i="1"/>
  <c r="AU510" i="1"/>
  <c r="AU509" i="1"/>
  <c r="AU508" i="1"/>
  <c r="AU507" i="1"/>
  <c r="AU506" i="1"/>
  <c r="AU505" i="1"/>
  <c r="AU504" i="1"/>
  <c r="AU503" i="1"/>
  <c r="AU502" i="1"/>
  <c r="AU501" i="1"/>
  <c r="AU500" i="1"/>
  <c r="AU499" i="1"/>
  <c r="AU498" i="1"/>
  <c r="AU497" i="1"/>
  <c r="AU496" i="1"/>
  <c r="AU495" i="1"/>
  <c r="AU494" i="1"/>
  <c r="AU493" i="1"/>
  <c r="AU492" i="1"/>
  <c r="AU491" i="1"/>
  <c r="AU490" i="1"/>
  <c r="AU489" i="1"/>
  <c r="AU488" i="1"/>
  <c r="AU487" i="1"/>
  <c r="AU486" i="1"/>
  <c r="AU485" i="1"/>
  <c r="AU484" i="1"/>
  <c r="AU483" i="1"/>
  <c r="AU482" i="1"/>
  <c r="AU481" i="1"/>
  <c r="AU480" i="1"/>
  <c r="AU479" i="1"/>
  <c r="AU478" i="1"/>
  <c r="AU477" i="1"/>
  <c r="AU476" i="1"/>
  <c r="AU475" i="1"/>
  <c r="AU474" i="1"/>
  <c r="AU473" i="1"/>
  <c r="AU472" i="1"/>
  <c r="AU471" i="1"/>
  <c r="AU470" i="1"/>
  <c r="AU469" i="1"/>
  <c r="AU468" i="1"/>
  <c r="AU467" i="1"/>
  <c r="AU466" i="1"/>
  <c r="AU465" i="1"/>
  <c r="AU464" i="1"/>
  <c r="AU463" i="1"/>
  <c r="AU462" i="1"/>
  <c r="AU461" i="1"/>
  <c r="AU460" i="1"/>
  <c r="AU459" i="1"/>
  <c r="AU458" i="1"/>
  <c r="AU457" i="1"/>
  <c r="AU456" i="1"/>
  <c r="AU455" i="1"/>
  <c r="AU454" i="1"/>
  <c r="AU453" i="1"/>
  <c r="AU452" i="1"/>
  <c r="AU451" i="1"/>
  <c r="AU450" i="1"/>
  <c r="AU449" i="1"/>
  <c r="AU448" i="1"/>
  <c r="AU447" i="1"/>
  <c r="AU446" i="1"/>
  <c r="AU445" i="1"/>
  <c r="AU444" i="1"/>
  <c r="AU443" i="1"/>
  <c r="AU442" i="1"/>
  <c r="AU441" i="1"/>
  <c r="AU440" i="1"/>
  <c r="AU439" i="1"/>
  <c r="AU438" i="1"/>
  <c r="AU437" i="1"/>
  <c r="AU436" i="1"/>
  <c r="AU435" i="1"/>
  <c r="AU434" i="1"/>
  <c r="AU433" i="1"/>
  <c r="AU432" i="1"/>
  <c r="AU431" i="1"/>
  <c r="AU430" i="1"/>
  <c r="AU429" i="1"/>
  <c r="AU428" i="1"/>
  <c r="AU427" i="1"/>
  <c r="AU426" i="1"/>
  <c r="AU425" i="1"/>
  <c r="AU424" i="1"/>
  <c r="AU423" i="1"/>
  <c r="AU422" i="1"/>
  <c r="AU421" i="1"/>
  <c r="AU420" i="1"/>
  <c r="AU419" i="1"/>
  <c r="AU418" i="1"/>
  <c r="AU417" i="1"/>
  <c r="AU416" i="1"/>
  <c r="AU415" i="1"/>
  <c r="AU414" i="1"/>
  <c r="AU413" i="1"/>
  <c r="AU412" i="1"/>
  <c r="AU411" i="1"/>
  <c r="AU410" i="1"/>
  <c r="AU409" i="1"/>
  <c r="AU408" i="1"/>
  <c r="AU407" i="1"/>
  <c r="AU406" i="1"/>
  <c r="AU405" i="1"/>
  <c r="AU404" i="1"/>
  <c r="AU403" i="1"/>
  <c r="AU402" i="1"/>
  <c r="AU401" i="1"/>
  <c r="AU400" i="1"/>
  <c r="AU399" i="1"/>
  <c r="AU398" i="1"/>
  <c r="AU397" i="1"/>
  <c r="AU396" i="1"/>
  <c r="AU395" i="1"/>
  <c r="AU394" i="1"/>
  <c r="AU393" i="1"/>
  <c r="AU392" i="1"/>
  <c r="AU391" i="1"/>
  <c r="AU390" i="1"/>
  <c r="AU389" i="1"/>
  <c r="AU388" i="1"/>
  <c r="AU387" i="1"/>
  <c r="AU386" i="1"/>
  <c r="AU385" i="1"/>
  <c r="AU384" i="1"/>
  <c r="AU383" i="1"/>
  <c r="AU382" i="1"/>
  <c r="AU381" i="1"/>
  <c r="AU380" i="1"/>
  <c r="AU379" i="1"/>
  <c r="AU378" i="1"/>
  <c r="AU377" i="1"/>
  <c r="AU376" i="1"/>
  <c r="AU375" i="1"/>
  <c r="AU374" i="1"/>
  <c r="AU373" i="1"/>
  <c r="AU372" i="1"/>
  <c r="AU371" i="1"/>
  <c r="AU370" i="1"/>
  <c r="AU369" i="1"/>
  <c r="AU368" i="1"/>
  <c r="AU367" i="1"/>
  <c r="AU366" i="1"/>
  <c r="AU365" i="1"/>
  <c r="AU364" i="1"/>
  <c r="AU363" i="1"/>
  <c r="AU362" i="1"/>
  <c r="AU361" i="1"/>
  <c r="AU360" i="1"/>
  <c r="AU359" i="1"/>
  <c r="AU358" i="1"/>
  <c r="AU357" i="1"/>
  <c r="AU356" i="1"/>
  <c r="AU355" i="1"/>
  <c r="AU354" i="1"/>
  <c r="AU353" i="1"/>
  <c r="AU352" i="1"/>
  <c r="AU351" i="1"/>
  <c r="AU350" i="1"/>
  <c r="AU349" i="1"/>
  <c r="AU348" i="1"/>
  <c r="AU347" i="1"/>
  <c r="AU346" i="1"/>
  <c r="AU345" i="1"/>
  <c r="AU344" i="1"/>
  <c r="AU343" i="1"/>
  <c r="AU342" i="1"/>
  <c r="AU341" i="1"/>
  <c r="AU340" i="1"/>
  <c r="AU339" i="1"/>
  <c r="AU338" i="1"/>
  <c r="AU337" i="1"/>
  <c r="AU336" i="1"/>
  <c r="AU335" i="1"/>
  <c r="AU334" i="1"/>
  <c r="AU333" i="1"/>
  <c r="AU332" i="1"/>
  <c r="AU331" i="1"/>
  <c r="AU330" i="1"/>
  <c r="AU329" i="1"/>
  <c r="AU328" i="1"/>
  <c r="AU327" i="1"/>
  <c r="AU326" i="1"/>
  <c r="AU325" i="1"/>
  <c r="AU324" i="1"/>
  <c r="AU323" i="1"/>
  <c r="AU322" i="1"/>
  <c r="AU321" i="1"/>
  <c r="AU320" i="1"/>
  <c r="AU319" i="1"/>
  <c r="AU318" i="1"/>
  <c r="AU317" i="1"/>
  <c r="AU316" i="1"/>
  <c r="AU315" i="1"/>
  <c r="AU314" i="1"/>
  <c r="AU313" i="1"/>
  <c r="AU312" i="1"/>
  <c r="AU311" i="1"/>
  <c r="AU310" i="1"/>
  <c r="AU309" i="1"/>
  <c r="AU308" i="1"/>
  <c r="AU307" i="1"/>
  <c r="AU306" i="1"/>
  <c r="AU305" i="1"/>
  <c r="AU304" i="1"/>
  <c r="AU303" i="1"/>
  <c r="AU302" i="1"/>
  <c r="AU301" i="1"/>
  <c r="AU300" i="1"/>
  <c r="AU299" i="1"/>
  <c r="AU298" i="1"/>
  <c r="AU297" i="1"/>
  <c r="AU296" i="1"/>
  <c r="AU295" i="1"/>
  <c r="AU294" i="1"/>
  <c r="AU293" i="1"/>
  <c r="AU292" i="1"/>
  <c r="AU291" i="1"/>
  <c r="AU290" i="1"/>
  <c r="AU289" i="1"/>
  <c r="AU288" i="1"/>
  <c r="AU287" i="1"/>
  <c r="AU286" i="1"/>
  <c r="AU285" i="1"/>
  <c r="AU284" i="1"/>
  <c r="AU283" i="1"/>
  <c r="AU282" i="1"/>
  <c r="AU281" i="1"/>
  <c r="AU280" i="1"/>
  <c r="AU279" i="1"/>
  <c r="AU278" i="1"/>
  <c r="AU277" i="1"/>
  <c r="AU276" i="1"/>
  <c r="AU275" i="1"/>
  <c r="AU274" i="1"/>
  <c r="AU273" i="1"/>
  <c r="AU272" i="1"/>
  <c r="AU271" i="1"/>
  <c r="AU270" i="1"/>
  <c r="AU269" i="1"/>
  <c r="AU268" i="1"/>
  <c r="AU267" i="1"/>
  <c r="AU266" i="1"/>
  <c r="AU265" i="1"/>
  <c r="AU264" i="1"/>
  <c r="AU263" i="1"/>
  <c r="AU262" i="1"/>
  <c r="AU261" i="1"/>
  <c r="AU260" i="1"/>
  <c r="AU259" i="1"/>
  <c r="AU258" i="1"/>
  <c r="AU257" i="1"/>
  <c r="AU256" i="1"/>
  <c r="AU255" i="1"/>
  <c r="AU254" i="1"/>
  <c r="AU253" i="1"/>
  <c r="AU252" i="1"/>
  <c r="AU251" i="1"/>
  <c r="AU250" i="1"/>
  <c r="AU249" i="1"/>
  <c r="AU248" i="1"/>
  <c r="AU247" i="1"/>
  <c r="AU246" i="1"/>
  <c r="AU245" i="1"/>
  <c r="AU244" i="1"/>
  <c r="AU243" i="1"/>
  <c r="AU242" i="1"/>
  <c r="AU241" i="1"/>
  <c r="AU240" i="1"/>
  <c r="AU239" i="1"/>
  <c r="AU238" i="1"/>
  <c r="AU237" i="1"/>
  <c r="AU236" i="1"/>
  <c r="AU235" i="1"/>
  <c r="AU234" i="1"/>
  <c r="AU233" i="1"/>
  <c r="AU232" i="1"/>
  <c r="AU231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N32" i="3" l="1"/>
  <c r="AN44" i="3"/>
  <c r="AN16" i="3"/>
  <c r="AN5" i="3"/>
  <c r="AN30" i="3"/>
  <c r="AN43" i="3"/>
  <c r="AN21" i="3"/>
  <c r="AN45" i="3"/>
  <c r="AN40" i="3"/>
  <c r="AN29" i="3"/>
  <c r="AN41" i="3"/>
  <c r="AN42" i="3"/>
  <c r="T4" i="3"/>
  <c r="AN46" i="3"/>
  <c r="AN28" i="3"/>
  <c r="AN17" i="3"/>
  <c r="AN18" i="3"/>
  <c r="AN31" i="3"/>
  <c r="G5" i="3"/>
  <c r="G4" i="3"/>
  <c r="H5" i="3" s="1"/>
  <c r="BI4" i="3"/>
  <c r="AO5" i="3"/>
  <c r="T4" i="1"/>
  <c r="C34" i="3"/>
  <c r="D9" i="3"/>
  <c r="BD4" i="3"/>
  <c r="AV58" i="3"/>
  <c r="AV67" i="3"/>
  <c r="N4" i="3"/>
  <c r="K4" i="3"/>
  <c r="BE4" i="3"/>
  <c r="AV50" i="3"/>
  <c r="J4" i="3"/>
  <c r="BG4" i="3"/>
  <c r="AV22" i="3"/>
  <c r="L4" i="3"/>
  <c r="AT4" i="3"/>
  <c r="AV4" i="3"/>
  <c r="AV6" i="3"/>
  <c r="BB4" i="3" s="1"/>
  <c r="BF4" i="3"/>
  <c r="AY5" i="3"/>
  <c r="BK4" i="3"/>
  <c r="BC4" i="3"/>
  <c r="BH4" i="3"/>
  <c r="BJ4" i="3"/>
  <c r="AR7" i="3"/>
  <c r="AS8" i="3"/>
  <c r="E9" i="3"/>
  <c r="AV45" i="3"/>
  <c r="BA4" i="3"/>
  <c r="AV51" i="3"/>
  <c r="AV59" i="3"/>
  <c r="AV95" i="3"/>
  <c r="AV28" i="3"/>
  <c r="AV91" i="3"/>
  <c r="AV99" i="3"/>
  <c r="AV24" i="3"/>
  <c r="AV25" i="3"/>
  <c r="AV32" i="3"/>
  <c r="AV43" i="3"/>
  <c r="AV47" i="3"/>
  <c r="AV53" i="3"/>
  <c r="AV377" i="3"/>
  <c r="AV145" i="3"/>
  <c r="AV187" i="3"/>
  <c r="AV195" i="3"/>
  <c r="AV203" i="3"/>
  <c r="AV211" i="3"/>
  <c r="AV219" i="3"/>
  <c r="AV227" i="3"/>
  <c r="AV235" i="3"/>
  <c r="AV243" i="3"/>
  <c r="AV251" i="3"/>
  <c r="AV105" i="3"/>
  <c r="AV88" i="3"/>
  <c r="AV83" i="3"/>
  <c r="AV127" i="3"/>
  <c r="AV75" i="3"/>
  <c r="AV79" i="3"/>
  <c r="AV71" i="3"/>
  <c r="AV85" i="3"/>
  <c r="AV113" i="3"/>
  <c r="AV129" i="3"/>
  <c r="AV155" i="3"/>
  <c r="AV157" i="3"/>
  <c r="AV375" i="3"/>
  <c r="AV84" i="3"/>
  <c r="AV137" i="3"/>
  <c r="AV456" i="3"/>
  <c r="AV368" i="3"/>
  <c r="AV611" i="3"/>
  <c r="AV509" i="3"/>
  <c r="AV508" i="3"/>
  <c r="AV535" i="3"/>
  <c r="AV601" i="3"/>
  <c r="AV520" i="3"/>
  <c r="AV605" i="3"/>
  <c r="AV528" i="3"/>
  <c r="AV549" i="3"/>
  <c r="AV557" i="3"/>
  <c r="AV580" i="3"/>
  <c r="AV606" i="3"/>
  <c r="AV655" i="3"/>
  <c r="AV571" i="3"/>
  <c r="AV607" i="3"/>
  <c r="AV621" i="3"/>
  <c r="AV622" i="3"/>
  <c r="AV623" i="3"/>
  <c r="AV637" i="3"/>
  <c r="AV913" i="3"/>
  <c r="AV627" i="3"/>
  <c r="AV801" i="3"/>
  <c r="AV573" i="3"/>
  <c r="AV617" i="3"/>
  <c r="AV643" i="3"/>
  <c r="AV824" i="3"/>
  <c r="AV553" i="3"/>
  <c r="AV596" i="3"/>
  <c r="AV589" i="3"/>
  <c r="AV590" i="3"/>
  <c r="AV591" i="3"/>
  <c r="AV651" i="3"/>
  <c r="AV736" i="3"/>
  <c r="AV594" i="3"/>
  <c r="AV610" i="3"/>
  <c r="AV675" i="3"/>
  <c r="AV676" i="3"/>
  <c r="AV669" i="3"/>
  <c r="AV598" i="3"/>
  <c r="AV614" i="3"/>
  <c r="AV683" i="3"/>
  <c r="AV700" i="3"/>
  <c r="AV708" i="3"/>
  <c r="AV597" i="3"/>
  <c r="AV602" i="3"/>
  <c r="AV613" i="3"/>
  <c r="AV618" i="3"/>
  <c r="AV629" i="3"/>
  <c r="AV689" i="3"/>
  <c r="AV770" i="3"/>
  <c r="AV892" i="3"/>
  <c r="AV696" i="3"/>
  <c r="AV780" i="3"/>
  <c r="AV1083" i="3"/>
  <c r="AV749" i="3"/>
  <c r="AV775" i="3"/>
  <c r="AV764" i="3"/>
  <c r="AV857" i="3"/>
  <c r="AV731" i="3"/>
  <c r="AV748" i="3"/>
  <c r="AV922" i="3"/>
  <c r="AV1021" i="3"/>
  <c r="AV732" i="3"/>
  <c r="AV781" i="3"/>
  <c r="AV733" i="3"/>
  <c r="AV739" i="3"/>
  <c r="AV765" i="3"/>
  <c r="AV1152" i="3"/>
  <c r="AV737" i="3"/>
  <c r="AV753" i="3"/>
  <c r="AV769" i="3"/>
  <c r="AV791" i="3"/>
  <c r="AV875" i="3"/>
  <c r="AV959" i="3"/>
  <c r="AV999" i="3"/>
  <c r="AV1012" i="3"/>
  <c r="AV1026" i="3"/>
  <c r="AV1030" i="3"/>
  <c r="AV785" i="3"/>
  <c r="AV955" i="3"/>
  <c r="AV986" i="3"/>
  <c r="AV1214" i="3"/>
  <c r="AV741" i="3"/>
  <c r="AV752" i="3"/>
  <c r="AV757" i="3"/>
  <c r="AV768" i="3"/>
  <c r="AV773" i="3"/>
  <c r="AV806" i="3"/>
  <c r="AV838" i="3"/>
  <c r="AV907" i="3"/>
  <c r="AV1094" i="3"/>
  <c r="AV1023" i="3"/>
  <c r="AV1063" i="3"/>
  <c r="AV1076" i="3"/>
  <c r="AV740" i="3"/>
  <c r="AV745" i="3"/>
  <c r="AV756" i="3"/>
  <c r="AV761" i="3"/>
  <c r="AV772" i="3"/>
  <c r="AV777" i="3"/>
  <c r="AV790" i="3"/>
  <c r="AV1019" i="3"/>
  <c r="AV1050" i="3"/>
  <c r="AV788" i="3"/>
  <c r="AV827" i="3"/>
  <c r="AV860" i="3"/>
  <c r="AV935" i="3"/>
  <c r="AV948" i="3"/>
  <c r="AV962" i="3"/>
  <c r="AV966" i="3"/>
  <c r="AV1112" i="3"/>
  <c r="AV911" i="3"/>
  <c r="AV951" i="3"/>
  <c r="AV971" i="3"/>
  <c r="AV975" i="3"/>
  <c r="AV1015" i="3"/>
  <c r="AV1035" i="3"/>
  <c r="AV1039" i="3"/>
  <c r="AV1079" i="3"/>
  <c r="AV1103" i="3"/>
  <c r="AV1186" i="3"/>
  <c r="AV938" i="3"/>
  <c r="AV1002" i="3"/>
  <c r="AV1066" i="3"/>
  <c r="AV1162" i="3"/>
  <c r="AV814" i="3"/>
  <c r="AV846" i="3"/>
  <c r="AV914" i="3"/>
  <c r="AV918" i="3"/>
  <c r="AV923" i="3"/>
  <c r="AV927" i="3"/>
  <c r="AV967" i="3"/>
  <c r="AV978" i="3"/>
  <c r="AV982" i="3"/>
  <c r="AV987" i="3"/>
  <c r="AV991" i="3"/>
  <c r="AV1031" i="3"/>
  <c r="AV1042" i="3"/>
  <c r="AV1046" i="3"/>
  <c r="AV1051" i="3"/>
  <c r="AV1055" i="3"/>
  <c r="AV1092" i="3"/>
  <c r="AV1095" i="3"/>
  <c r="AV1098" i="3"/>
  <c r="AV1114" i="3"/>
  <c r="AV954" i="3"/>
  <c r="AV1018" i="3"/>
  <c r="AV1082" i="3"/>
  <c r="AV1108" i="3"/>
  <c r="AV1130" i="3"/>
  <c r="AV1146" i="3"/>
  <c r="AV1150" i="3"/>
  <c r="AV822" i="3"/>
  <c r="AV919" i="3"/>
  <c r="AV930" i="3"/>
  <c r="AV934" i="3"/>
  <c r="AV939" i="3"/>
  <c r="AV943" i="3"/>
  <c r="AV983" i="3"/>
  <c r="AV994" i="3"/>
  <c r="AV998" i="3"/>
  <c r="AV1003" i="3"/>
  <c r="AV1007" i="3"/>
  <c r="AV1047" i="3"/>
  <c r="AV1058" i="3"/>
  <c r="AV1062" i="3"/>
  <c r="AV1067" i="3"/>
  <c r="AV1071" i="3"/>
  <c r="AV1087" i="3"/>
  <c r="AV970" i="3"/>
  <c r="AV1034" i="3"/>
  <c r="AV1119" i="3"/>
  <c r="AV1135" i="3"/>
  <c r="AV915" i="3"/>
  <c r="AV931" i="3"/>
  <c r="AV947" i="3"/>
  <c r="AV963" i="3"/>
  <c r="AV979" i="3"/>
  <c r="AV995" i="3"/>
  <c r="AV1011" i="3"/>
  <c r="AV1027" i="3"/>
  <c r="AV1043" i="3"/>
  <c r="AV1059" i="3"/>
  <c r="AV1075" i="3"/>
  <c r="AV1091" i="3"/>
  <c r="AV1107" i="3"/>
  <c r="AV1123" i="3"/>
  <c r="AV1139" i="3"/>
  <c r="AV1347" i="3"/>
  <c r="AV1685" i="3"/>
  <c r="AV1111" i="3"/>
  <c r="AV1127" i="3"/>
  <c r="AV1143" i="3"/>
  <c r="AV1184" i="3"/>
  <c r="AV1194" i="3"/>
  <c r="AV1226" i="3"/>
  <c r="AV1168" i="3"/>
  <c r="AV1654" i="3"/>
  <c r="AV1090" i="3"/>
  <c r="AV1099" i="3"/>
  <c r="AV1106" i="3"/>
  <c r="AV1115" i="3"/>
  <c r="AV1122" i="3"/>
  <c r="AV1131" i="3"/>
  <c r="AV1138" i="3"/>
  <c r="AV1182" i="3"/>
  <c r="AV1185" i="3"/>
  <c r="AV1512" i="3"/>
  <c r="AV1154" i="3"/>
  <c r="AV1169" i="3"/>
  <c r="AV1599" i="3"/>
  <c r="AV1497" i="3"/>
  <c r="AV1639" i="3"/>
  <c r="AV1645" i="3"/>
  <c r="AV1218" i="3"/>
  <c r="AV1238" i="3"/>
  <c r="AV1246" i="3"/>
  <c r="AV1254" i="3"/>
  <c r="AV1262" i="3"/>
  <c r="AV1270" i="3"/>
  <c r="AV1278" i="3"/>
  <c r="AV1286" i="3"/>
  <c r="AV1178" i="3"/>
  <c r="AV1363" i="3"/>
  <c r="AV1371" i="3"/>
  <c r="AV1379" i="3"/>
  <c r="AV1387" i="3"/>
  <c r="AV1395" i="3"/>
  <c r="AV1630" i="3"/>
  <c r="AV1690" i="3"/>
  <c r="AV1641" i="3"/>
  <c r="AV1672" i="3"/>
  <c r="AV1777" i="3"/>
  <c r="AV1529" i="3"/>
  <c r="AV1557" i="3"/>
  <c r="AV1570" i="3"/>
  <c r="AV1579" i="3"/>
  <c r="AV1584" i="3"/>
  <c r="AV1588" i="3"/>
  <c r="AV1544" i="3"/>
  <c r="AV1731" i="3"/>
  <c r="AV1518" i="3"/>
  <c r="AV1581" i="3"/>
  <c r="AV1621" i="3"/>
  <c r="AV1634" i="3"/>
  <c r="AV1648" i="3"/>
  <c r="AV1652" i="3"/>
  <c r="AV1538" i="3"/>
  <c r="AV1577" i="3"/>
  <c r="AV1608" i="3"/>
  <c r="AV1573" i="3"/>
  <c r="AV1593" i="3"/>
  <c r="AV1597" i="3"/>
  <c r="AV1637" i="3"/>
  <c r="AV1657" i="3"/>
  <c r="AV1661" i="3"/>
  <c r="AV1786" i="3"/>
  <c r="AV1560" i="3"/>
  <c r="AV1624" i="3"/>
  <c r="AV1688" i="3"/>
  <c r="AV1505" i="3"/>
  <c r="AV1545" i="3"/>
  <c r="AV1549" i="3"/>
  <c r="AV1589" i="3"/>
  <c r="AV1600" i="3"/>
  <c r="AV1604" i="3"/>
  <c r="AV1609" i="3"/>
  <c r="AV1613" i="3"/>
  <c r="AV1653" i="3"/>
  <c r="AV1664" i="3"/>
  <c r="AV1668" i="3"/>
  <c r="AV1673" i="3"/>
  <c r="AV1677" i="3"/>
  <c r="AV1703" i="3"/>
  <c r="AV1576" i="3"/>
  <c r="AV1640" i="3"/>
  <c r="AV1689" i="3"/>
  <c r="AV1698" i="3"/>
  <c r="AV1709" i="3"/>
  <c r="AV1795" i="3"/>
  <c r="AV1513" i="3"/>
  <c r="AV1552" i="3"/>
  <c r="AV1556" i="3"/>
  <c r="AV1561" i="3"/>
  <c r="AV1565" i="3"/>
  <c r="AV1605" i="3"/>
  <c r="AV1616" i="3"/>
  <c r="AV1620" i="3"/>
  <c r="AV1625" i="3"/>
  <c r="AV1629" i="3"/>
  <c r="AV1669" i="3"/>
  <c r="AV1680" i="3"/>
  <c r="AV1684" i="3"/>
  <c r="AV1715" i="3"/>
  <c r="AV1722" i="3"/>
  <c r="AV1752" i="3"/>
  <c r="AV1592" i="3"/>
  <c r="AV1656" i="3"/>
  <c r="AV1553" i="3"/>
  <c r="AV1569" i="3"/>
  <c r="AV1585" i="3"/>
  <c r="AV1601" i="3"/>
  <c r="AV1617" i="3"/>
  <c r="AV1633" i="3"/>
  <c r="AV1649" i="3"/>
  <c r="AV1665" i="3"/>
  <c r="AV1681" i="3"/>
  <c r="AV1693" i="3"/>
  <c r="AV1736" i="3"/>
  <c r="AV1800" i="3"/>
  <c r="AV1691" i="3"/>
  <c r="AV1701" i="3"/>
  <c r="AV1704" i="3"/>
  <c r="AV1779" i="3"/>
  <c r="AV1699" i="3"/>
  <c r="AV1710" i="3"/>
  <c r="AV1720" i="3"/>
  <c r="AV1784" i="3"/>
  <c r="AV1694" i="3"/>
  <c r="AV1763" i="3"/>
  <c r="AV1702" i="3"/>
  <c r="AV1705" i="3"/>
  <c r="AV1768" i="3"/>
  <c r="AV1717" i="3"/>
  <c r="AV1747" i="3"/>
  <c r="AV1692" i="3"/>
  <c r="AV1708" i="3"/>
  <c r="AV1724" i="3"/>
  <c r="AV1740" i="3"/>
  <c r="AV1756" i="3"/>
  <c r="AV1772" i="3"/>
  <c r="AV1788" i="3"/>
  <c r="AV1696" i="3"/>
  <c r="AV1712" i="3"/>
  <c r="AV1719" i="3"/>
  <c r="AV1728" i="3"/>
  <c r="AV1735" i="3"/>
  <c r="AV1744" i="3"/>
  <c r="AV1751" i="3"/>
  <c r="AV1760" i="3"/>
  <c r="AV1767" i="3"/>
  <c r="AV1776" i="3"/>
  <c r="AV1783" i="3"/>
  <c r="AV1792" i="3"/>
  <c r="AV1799" i="3"/>
  <c r="AV1700" i="3"/>
  <c r="AV1707" i="3"/>
  <c r="AV1716" i="3"/>
  <c r="AV1723" i="3"/>
  <c r="AV1732" i="3"/>
  <c r="AV1739" i="3"/>
  <c r="AV1748" i="3"/>
  <c r="AV1755" i="3"/>
  <c r="AV1764" i="3"/>
  <c r="AV1771" i="3"/>
  <c r="AV1780" i="3"/>
  <c r="AV1787" i="3"/>
  <c r="AV1796" i="3"/>
  <c r="AV1803" i="3"/>
  <c r="D13" i="1"/>
  <c r="C40" i="1"/>
  <c r="F4" i="1"/>
  <c r="G6" i="3" l="1"/>
  <c r="AO6" i="3"/>
  <c r="AO7" i="3" s="1"/>
  <c r="AO8" i="3" s="1"/>
  <c r="G7" i="3"/>
  <c r="AW1803" i="3"/>
  <c r="BM154" i="3" s="1"/>
  <c r="AW1796" i="3"/>
  <c r="AW1794" i="3"/>
  <c r="AW1787" i="3"/>
  <c r="AW1780" i="3"/>
  <c r="AW1778" i="3"/>
  <c r="AW1771" i="3"/>
  <c r="AW1764" i="3"/>
  <c r="AW1762" i="3"/>
  <c r="AW1755" i="3"/>
  <c r="AW1748" i="3"/>
  <c r="AW1746" i="3"/>
  <c r="AW1739" i="3"/>
  <c r="AW1732" i="3"/>
  <c r="AW1730" i="3"/>
  <c r="AW1723" i="3"/>
  <c r="AW1801" i="3"/>
  <c r="AW1785" i="3"/>
  <c r="AW1769" i="3"/>
  <c r="AW1753" i="3"/>
  <c r="AW1737" i="3"/>
  <c r="AW1721" i="3"/>
  <c r="AW1705" i="3"/>
  <c r="AW1799" i="3"/>
  <c r="AW1792" i="3"/>
  <c r="AW1790" i="3"/>
  <c r="AW1783" i="3"/>
  <c r="AW1776" i="3"/>
  <c r="AW1774" i="3"/>
  <c r="AW1767" i="3"/>
  <c r="AW1760" i="3"/>
  <c r="AW1758" i="3"/>
  <c r="AW1751" i="3"/>
  <c r="AW1744" i="3"/>
  <c r="AW1742" i="3"/>
  <c r="AW1735" i="3"/>
  <c r="AW1728" i="3"/>
  <c r="AW1726" i="3"/>
  <c r="AW1719" i="3"/>
  <c r="AW1712" i="3"/>
  <c r="AW1710" i="3"/>
  <c r="AW1797" i="3"/>
  <c r="AW1781" i="3"/>
  <c r="AW1765" i="3"/>
  <c r="AW1749" i="3"/>
  <c r="AW1733" i="3"/>
  <c r="AW1717" i="3"/>
  <c r="AW1701" i="3"/>
  <c r="AW1802" i="3"/>
  <c r="AW1795" i="3"/>
  <c r="AW1788" i="3"/>
  <c r="AW1786" i="3"/>
  <c r="AW1779" i="3"/>
  <c r="AW1772" i="3"/>
  <c r="AW1770" i="3"/>
  <c r="AW1763" i="3"/>
  <c r="AW1756" i="3"/>
  <c r="AW1754" i="3"/>
  <c r="AW1747" i="3"/>
  <c r="AW1740" i="3"/>
  <c r="AW1738" i="3"/>
  <c r="AW1731" i="3"/>
  <c r="AW1724" i="3"/>
  <c r="AW1722" i="3"/>
  <c r="AW1793" i="3"/>
  <c r="AW1777" i="3"/>
  <c r="AW1761" i="3"/>
  <c r="AW1745" i="3"/>
  <c r="AW1729" i="3"/>
  <c r="AW1713" i="3"/>
  <c r="AW1697" i="3"/>
  <c r="AW1768" i="3"/>
  <c r="AW1759" i="3"/>
  <c r="AW1714" i="3"/>
  <c r="AW1711" i="3"/>
  <c r="AW1702" i="3"/>
  <c r="AW1789" i="3"/>
  <c r="AW1750" i="3"/>
  <c r="AW1725" i="3"/>
  <c r="AW1694" i="3"/>
  <c r="AW1689" i="3"/>
  <c r="AW1784" i="3"/>
  <c r="AW1775" i="3"/>
  <c r="AW1720" i="3"/>
  <c r="AW1699" i="3"/>
  <c r="AW1766" i="3"/>
  <c r="AW1741" i="3"/>
  <c r="AW1716" i="3"/>
  <c r="AW1707" i="3"/>
  <c r="AW1704" i="3"/>
  <c r="AW1696" i="3"/>
  <c r="AW1691" i="3"/>
  <c r="AW1800" i="3"/>
  <c r="AW1791" i="3"/>
  <c r="AW1736" i="3"/>
  <c r="AW1727" i="3"/>
  <c r="AW1693" i="3"/>
  <c r="AW1681" i="3"/>
  <c r="AW1679" i="3"/>
  <c r="AW1672" i="3"/>
  <c r="AW1665" i="3"/>
  <c r="AW1663" i="3"/>
  <c r="AW1656" i="3"/>
  <c r="AW1649" i="3"/>
  <c r="AW1647" i="3"/>
  <c r="AW1640" i="3"/>
  <c r="AW1633" i="3"/>
  <c r="AW1631" i="3"/>
  <c r="AW1624" i="3"/>
  <c r="AW1617" i="3"/>
  <c r="AW1615" i="3"/>
  <c r="AW1608" i="3"/>
  <c r="AW1601" i="3"/>
  <c r="AW1599" i="3"/>
  <c r="AW1592" i="3"/>
  <c r="AW1585" i="3"/>
  <c r="AW1583" i="3"/>
  <c r="AW1576" i="3"/>
  <c r="AW1569" i="3"/>
  <c r="AW1567" i="3"/>
  <c r="AW1560" i="3"/>
  <c r="AW1553" i="3"/>
  <c r="AW1551" i="3"/>
  <c r="AW1544" i="3"/>
  <c r="AW1538" i="3"/>
  <c r="AW1782" i="3"/>
  <c r="AW1757" i="3"/>
  <c r="AW1718" i="3"/>
  <c r="AW1715" i="3"/>
  <c r="AW1709" i="3"/>
  <c r="AW1706" i="3"/>
  <c r="AW1698" i="3"/>
  <c r="AW1690" i="3"/>
  <c r="AW1688" i="3"/>
  <c r="AW1686" i="3"/>
  <c r="AW1670" i="3"/>
  <c r="AW1654" i="3"/>
  <c r="AW1638" i="3"/>
  <c r="AW1622" i="3"/>
  <c r="AW1606" i="3"/>
  <c r="AW1590" i="3"/>
  <c r="AW1574" i="3"/>
  <c r="AW1558" i="3"/>
  <c r="AW1542" i="3"/>
  <c r="AW1752" i="3"/>
  <c r="AW1684" i="3"/>
  <c r="AW1682" i="3"/>
  <c r="AW1680" i="3"/>
  <c r="AW1671" i="3"/>
  <c r="AW1669" i="3"/>
  <c r="AW1660" i="3"/>
  <c r="AW1658" i="3"/>
  <c r="AW1651" i="3"/>
  <c r="AW1629" i="3"/>
  <c r="AW1625" i="3"/>
  <c r="AW1620" i="3"/>
  <c r="AW1618" i="3"/>
  <c r="AW1616" i="3"/>
  <c r="AW1607" i="3"/>
  <c r="AW1605" i="3"/>
  <c r="AW1596" i="3"/>
  <c r="AW1594" i="3"/>
  <c r="AW1587" i="3"/>
  <c r="AW1565" i="3"/>
  <c r="AW1561" i="3"/>
  <c r="AW1556" i="3"/>
  <c r="AW1554" i="3"/>
  <c r="AW1552" i="3"/>
  <c r="AW1543" i="3"/>
  <c r="AW1541" i="3"/>
  <c r="AW1536" i="3"/>
  <c r="AW1519" i="3"/>
  <c r="AW1516" i="3"/>
  <c r="AW1513" i="3"/>
  <c r="AW1510" i="3"/>
  <c r="AW1734" i="3"/>
  <c r="AW1675" i="3"/>
  <c r="AW1662" i="3"/>
  <c r="AW1611" i="3"/>
  <c r="AW1598" i="3"/>
  <c r="AW1547" i="3"/>
  <c r="AW1539" i="3"/>
  <c r="AW1531" i="3"/>
  <c r="AW1528" i="3"/>
  <c r="AW1525" i="3"/>
  <c r="AW1522" i="3"/>
  <c r="AW1499" i="3"/>
  <c r="AW1496" i="3"/>
  <c r="AW1492" i="3"/>
  <c r="AW1488" i="3"/>
  <c r="AW1484" i="3"/>
  <c r="AW1703" i="3"/>
  <c r="AW1677" i="3"/>
  <c r="AW1673" i="3"/>
  <c r="AW1668" i="3"/>
  <c r="AW1666" i="3"/>
  <c r="AW1664" i="3"/>
  <c r="AW1655" i="3"/>
  <c r="AW1653" i="3"/>
  <c r="AW1644" i="3"/>
  <c r="AW1642" i="3"/>
  <c r="AW1635" i="3"/>
  <c r="AW1613" i="3"/>
  <c r="AW1609" i="3"/>
  <c r="AW1604" i="3"/>
  <c r="AW1602" i="3"/>
  <c r="AW1600" i="3"/>
  <c r="AW1591" i="3"/>
  <c r="AW1589" i="3"/>
  <c r="AW1580" i="3"/>
  <c r="AW1578" i="3"/>
  <c r="AW1571" i="3"/>
  <c r="AW1549" i="3"/>
  <c r="AW1545" i="3"/>
  <c r="AW1534" i="3"/>
  <c r="AW1511" i="3"/>
  <c r="AW1508" i="3"/>
  <c r="AW1505" i="3"/>
  <c r="AW1502" i="3"/>
  <c r="AW1708" i="3"/>
  <c r="AW1659" i="3"/>
  <c r="AW1646" i="3"/>
  <c r="AW1595" i="3"/>
  <c r="AW1582" i="3"/>
  <c r="AW1537" i="3"/>
  <c r="AW1523" i="3"/>
  <c r="AW1520" i="3"/>
  <c r="AW1517" i="3"/>
  <c r="AW1514" i="3"/>
  <c r="AW1493" i="3"/>
  <c r="AW1489" i="3"/>
  <c r="AW1485" i="3"/>
  <c r="AW1481" i="3"/>
  <c r="AW1477" i="3"/>
  <c r="AW1473" i="3"/>
  <c r="AW1469" i="3"/>
  <c r="AW1465" i="3"/>
  <c r="AW1461" i="3"/>
  <c r="AW1457" i="3"/>
  <c r="AW1453" i="3"/>
  <c r="AW1449" i="3"/>
  <c r="AW1445" i="3"/>
  <c r="AW1441" i="3"/>
  <c r="AW1437" i="3"/>
  <c r="AW1433" i="3"/>
  <c r="AW1429" i="3"/>
  <c r="AW1425" i="3"/>
  <c r="AW1421" i="3"/>
  <c r="AW1417" i="3"/>
  <c r="AW1413" i="3"/>
  <c r="AW1409" i="3"/>
  <c r="AW1405" i="3"/>
  <c r="AW1401" i="3"/>
  <c r="AW1397" i="3"/>
  <c r="AW1393" i="3"/>
  <c r="AW1389" i="3"/>
  <c r="AW1385" i="3"/>
  <c r="AW1381" i="3"/>
  <c r="AW1377" i="3"/>
  <c r="AW1373" i="3"/>
  <c r="AW1369" i="3"/>
  <c r="AW1365" i="3"/>
  <c r="AW1361" i="3"/>
  <c r="AW1357" i="3"/>
  <c r="AW1353" i="3"/>
  <c r="AW1349" i="3"/>
  <c r="AW1345" i="3"/>
  <c r="AW1341" i="3"/>
  <c r="AW1337" i="3"/>
  <c r="AW1333" i="3"/>
  <c r="AW1329" i="3"/>
  <c r="AW1325" i="3"/>
  <c r="AW1321" i="3"/>
  <c r="AW1317" i="3"/>
  <c r="AW1313" i="3"/>
  <c r="AW1309" i="3"/>
  <c r="AW1305" i="3"/>
  <c r="AW1301" i="3"/>
  <c r="AW1297" i="3"/>
  <c r="AW1293" i="3"/>
  <c r="AW1289" i="3"/>
  <c r="AW1743" i="3"/>
  <c r="AW1692" i="3"/>
  <c r="AW1683" i="3"/>
  <c r="AW1661" i="3"/>
  <c r="AW1657" i="3"/>
  <c r="AW1652" i="3"/>
  <c r="AW1650" i="3"/>
  <c r="AW1648" i="3"/>
  <c r="AW1639" i="3"/>
  <c r="AW1637" i="3"/>
  <c r="AW1628" i="3"/>
  <c r="AW1626" i="3"/>
  <c r="AW1619" i="3"/>
  <c r="AW1597" i="3"/>
  <c r="AW1593" i="3"/>
  <c r="AW1588" i="3"/>
  <c r="AW1586" i="3"/>
  <c r="AW1584" i="3"/>
  <c r="AW1575" i="3"/>
  <c r="AW1573" i="3"/>
  <c r="AW1564" i="3"/>
  <c r="AW1562" i="3"/>
  <c r="AW1555" i="3"/>
  <c r="AW1535" i="3"/>
  <c r="AW1532" i="3"/>
  <c r="AW1529" i="3"/>
  <c r="AW1526" i="3"/>
  <c r="AW1503" i="3"/>
  <c r="AW1500" i="3"/>
  <c r="AW1497" i="3"/>
  <c r="AW1798" i="3"/>
  <c r="AW1773" i="3"/>
  <c r="AW1643" i="3"/>
  <c r="AW1630" i="3"/>
  <c r="AW1579" i="3"/>
  <c r="AW1566" i="3"/>
  <c r="AW1540" i="3"/>
  <c r="AW1515" i="3"/>
  <c r="AW1512" i="3"/>
  <c r="AW1509" i="3"/>
  <c r="AW1506" i="3"/>
  <c r="AW1494" i="3"/>
  <c r="AW1490" i="3"/>
  <c r="AW1486" i="3"/>
  <c r="AW1482" i="3"/>
  <c r="AW1478" i="3"/>
  <c r="AW1474" i="3"/>
  <c r="AW1470" i="3"/>
  <c r="AW1466" i="3"/>
  <c r="AW1462" i="3"/>
  <c r="AW1458" i="3"/>
  <c r="AW1454" i="3"/>
  <c r="AW1450" i="3"/>
  <c r="AW1446" i="3"/>
  <c r="AW1442" i="3"/>
  <c r="AW1438" i="3"/>
  <c r="AW1434" i="3"/>
  <c r="AW1430" i="3"/>
  <c r="AW1426" i="3"/>
  <c r="AW1422" i="3"/>
  <c r="AW1418" i="3"/>
  <c r="AW1414" i="3"/>
  <c r="AW1410" i="3"/>
  <c r="AW1406" i="3"/>
  <c r="AW1402" i="3"/>
  <c r="AW1398" i="3"/>
  <c r="AW1394" i="3"/>
  <c r="AW1390" i="3"/>
  <c r="AW1386" i="3"/>
  <c r="AW1382" i="3"/>
  <c r="AW1378" i="3"/>
  <c r="AW1374" i="3"/>
  <c r="AW1370" i="3"/>
  <c r="AW1366" i="3"/>
  <c r="AW1362" i="3"/>
  <c r="AW1358" i="3"/>
  <c r="AW1354" i="3"/>
  <c r="AW1350" i="3"/>
  <c r="AW1346" i="3"/>
  <c r="AW1342" i="3"/>
  <c r="AW1338" i="3"/>
  <c r="AW1334" i="3"/>
  <c r="AW1330" i="3"/>
  <c r="AW1326" i="3"/>
  <c r="AW1322" i="3"/>
  <c r="AW1318" i="3"/>
  <c r="AW1314" i="3"/>
  <c r="AW1310" i="3"/>
  <c r="AW1306" i="3"/>
  <c r="AW1302" i="3"/>
  <c r="AW1298" i="3"/>
  <c r="AW1294" i="3"/>
  <c r="AW1290" i="3"/>
  <c r="AW1634" i="3"/>
  <c r="AW1621" i="3"/>
  <c r="AW1612" i="3"/>
  <c r="AW1603" i="3"/>
  <c r="AW1581" i="3"/>
  <c r="AW1550" i="3"/>
  <c r="AW1546" i="3"/>
  <c r="AW1527" i="3"/>
  <c r="AW1524" i="3"/>
  <c r="AW1521" i="3"/>
  <c r="AW1518" i="3"/>
  <c r="AW1700" i="3"/>
  <c r="AW1687" i="3"/>
  <c r="AW1476" i="3"/>
  <c r="AW1468" i="3"/>
  <c r="AW1460" i="3"/>
  <c r="AW1452" i="3"/>
  <c r="AW1444" i="3"/>
  <c r="AW1436" i="3"/>
  <c r="AW1428" i="3"/>
  <c r="AW1420" i="3"/>
  <c r="AW1412" i="3"/>
  <c r="AW1404" i="3"/>
  <c r="AW1396" i="3"/>
  <c r="AW1388" i="3"/>
  <c r="AW1380" i="3"/>
  <c r="AW1372" i="3"/>
  <c r="AW1364" i="3"/>
  <c r="AW1356" i="3"/>
  <c r="AW1348" i="3"/>
  <c r="AW1678" i="3"/>
  <c r="AW1674" i="3"/>
  <c r="AW1533" i="3"/>
  <c r="AW1530" i="3"/>
  <c r="AW1491" i="3"/>
  <c r="AW1479" i="3"/>
  <c r="AW1471" i="3"/>
  <c r="AW1463" i="3"/>
  <c r="AW1455" i="3"/>
  <c r="AW1447" i="3"/>
  <c r="AW1439" i="3"/>
  <c r="AW1431" i="3"/>
  <c r="AW1423" i="3"/>
  <c r="AW1415" i="3"/>
  <c r="AW1407" i="3"/>
  <c r="AW1399" i="3"/>
  <c r="AW1391" i="3"/>
  <c r="AW1383" i="3"/>
  <c r="AW1375" i="3"/>
  <c r="AW1367" i="3"/>
  <c r="AW1359" i="3"/>
  <c r="AW1636" i="3"/>
  <c r="AW1632" i="3"/>
  <c r="AW1570" i="3"/>
  <c r="AW1557" i="3"/>
  <c r="AW1548" i="3"/>
  <c r="AW1641" i="3"/>
  <c r="AW1627" i="3"/>
  <c r="AW1623" i="3"/>
  <c r="AW1495" i="3"/>
  <c r="AW1487" i="3"/>
  <c r="AW1685" i="3"/>
  <c r="AW1676" i="3"/>
  <c r="AW1667" i="3"/>
  <c r="AW1645" i="3"/>
  <c r="AW1614" i="3"/>
  <c r="AW1610" i="3"/>
  <c r="AW1501" i="3"/>
  <c r="AW1498" i="3"/>
  <c r="AW1480" i="3"/>
  <c r="AW1472" i="3"/>
  <c r="AW1464" i="3"/>
  <c r="AW1456" i="3"/>
  <c r="AW1448" i="3"/>
  <c r="AW1440" i="3"/>
  <c r="AW1432" i="3"/>
  <c r="AW1424" i="3"/>
  <c r="AW1416" i="3"/>
  <c r="AW1408" i="3"/>
  <c r="AW1400" i="3"/>
  <c r="AW1392" i="3"/>
  <c r="AW1384" i="3"/>
  <c r="AW1376" i="3"/>
  <c r="AW1368" i="3"/>
  <c r="AW1360" i="3"/>
  <c r="AW1352" i="3"/>
  <c r="AW1344" i="3"/>
  <c r="AW1336" i="3"/>
  <c r="AW1328" i="3"/>
  <c r="AW1320" i="3"/>
  <c r="AW1312" i="3"/>
  <c r="AW1304" i="3"/>
  <c r="AW1296" i="3"/>
  <c r="AW1288" i="3"/>
  <c r="AW1284" i="3"/>
  <c r="AW1280" i="3"/>
  <c r="AW1276" i="3"/>
  <c r="AW1272" i="3"/>
  <c r="AW1268" i="3"/>
  <c r="AW1264" i="3"/>
  <c r="AW1260" i="3"/>
  <c r="AW1256" i="3"/>
  <c r="AW1252" i="3"/>
  <c r="AW1248" i="3"/>
  <c r="AW1244" i="3"/>
  <c r="AW1240" i="3"/>
  <c r="AW1236" i="3"/>
  <c r="AW1232" i="3"/>
  <c r="AW1228" i="3"/>
  <c r="AW1224" i="3"/>
  <c r="AW1220" i="3"/>
  <c r="AW1216" i="3"/>
  <c r="AW1212" i="3"/>
  <c r="AW1208" i="3"/>
  <c r="AW1204" i="3"/>
  <c r="AW1200" i="3"/>
  <c r="AW1196" i="3"/>
  <c r="AW1192" i="3"/>
  <c r="AW1188" i="3"/>
  <c r="AW1184" i="3"/>
  <c r="AW1180" i="3"/>
  <c r="AW1176" i="3"/>
  <c r="AW1172" i="3"/>
  <c r="AW1168" i="3"/>
  <c r="AW1164" i="3"/>
  <c r="AW1160" i="3"/>
  <c r="AW1156" i="3"/>
  <c r="AW1152" i="3"/>
  <c r="AW1148" i="3"/>
  <c r="AW1467" i="3"/>
  <c r="AW1435" i="3"/>
  <c r="AW1403" i="3"/>
  <c r="AW1355" i="3"/>
  <c r="AW1299" i="3"/>
  <c r="AW1283" i="3"/>
  <c r="AW1275" i="3"/>
  <c r="AW1267" i="3"/>
  <c r="AW1259" i="3"/>
  <c r="AW1251" i="3"/>
  <c r="AW1243" i="3"/>
  <c r="AW1235" i="3"/>
  <c r="AW1225" i="3"/>
  <c r="AW1215" i="3"/>
  <c r="AW1210" i="3"/>
  <c r="AW1193" i="3"/>
  <c r="AW1695" i="3"/>
  <c r="AW1577" i="3"/>
  <c r="AW1339" i="3"/>
  <c r="AW1335" i="3"/>
  <c r="AW1331" i="3"/>
  <c r="AW1327" i="3"/>
  <c r="AW1316" i="3"/>
  <c r="AW1295" i="3"/>
  <c r="AW1233" i="3"/>
  <c r="AW1230" i="3"/>
  <c r="AW1213" i="3"/>
  <c r="AW1203" i="3"/>
  <c r="AW1198" i="3"/>
  <c r="AW1181" i="3"/>
  <c r="AW1171" i="3"/>
  <c r="AW1166" i="3"/>
  <c r="AW1504" i="3"/>
  <c r="AW1475" i="3"/>
  <c r="AW1443" i="3"/>
  <c r="AW1411" i="3"/>
  <c r="AW1343" i="3"/>
  <c r="AW1323" i="3"/>
  <c r="AW1291" i="3"/>
  <c r="AW1286" i="3"/>
  <c r="AW1281" i="3"/>
  <c r="AW1278" i="3"/>
  <c r="AW1273" i="3"/>
  <c r="AW1270" i="3"/>
  <c r="AW1265" i="3"/>
  <c r="AW1262" i="3"/>
  <c r="AW1257" i="3"/>
  <c r="AW1254" i="3"/>
  <c r="AW1249" i="3"/>
  <c r="AW1246" i="3"/>
  <c r="AW1241" i="3"/>
  <c r="AW1238" i="3"/>
  <c r="AW1223" i="3"/>
  <c r="AW1218" i="3"/>
  <c r="AW1201" i="3"/>
  <c r="AW1191" i="3"/>
  <c r="AW1186" i="3"/>
  <c r="AW1169" i="3"/>
  <c r="AW1159" i="3"/>
  <c r="AW1319" i="3"/>
  <c r="AW1308" i="3"/>
  <c r="AW1231" i="3"/>
  <c r="AW1221" i="3"/>
  <c r="AW1211" i="3"/>
  <c r="AW1206" i="3"/>
  <c r="AW1189" i="3"/>
  <c r="AW1179" i="3"/>
  <c r="AW1174" i="3"/>
  <c r="AW1157" i="3"/>
  <c r="AW1147" i="3"/>
  <c r="AW1559" i="3"/>
  <c r="AW1483" i="3"/>
  <c r="AW1451" i="3"/>
  <c r="AW1419" i="3"/>
  <c r="AW1347" i="3"/>
  <c r="AW1315" i="3"/>
  <c r="AW1287" i="3"/>
  <c r="AW1279" i="3"/>
  <c r="AW1271" i="3"/>
  <c r="AW1263" i="3"/>
  <c r="AW1255" i="3"/>
  <c r="AW1247" i="3"/>
  <c r="AW1239" i="3"/>
  <c r="AW1226" i="3"/>
  <c r="AW1209" i="3"/>
  <c r="AW1199" i="3"/>
  <c r="AW1194" i="3"/>
  <c r="AW1507" i="3"/>
  <c r="AW1311" i="3"/>
  <c r="AW1300" i="3"/>
  <c r="AW1234" i="3"/>
  <c r="AW1229" i="3"/>
  <c r="AW1219" i="3"/>
  <c r="AW1214" i="3"/>
  <c r="AW1197" i="3"/>
  <c r="AW1187" i="3"/>
  <c r="AW1182" i="3"/>
  <c r="AW1165" i="3"/>
  <c r="AW1155" i="3"/>
  <c r="AW1150" i="3"/>
  <c r="AW1572" i="3"/>
  <c r="AW1261" i="3"/>
  <c r="AW1258" i="3"/>
  <c r="AW1205" i="3"/>
  <c r="AW1202" i="3"/>
  <c r="AW1185" i="3"/>
  <c r="AW1161" i="3"/>
  <c r="AW1149" i="3"/>
  <c r="AW1145" i="3"/>
  <c r="AW1138" i="3"/>
  <c r="AW1131" i="3"/>
  <c r="AW1129" i="3"/>
  <c r="AW1122" i="3"/>
  <c r="AW1395" i="3"/>
  <c r="AW1387" i="3"/>
  <c r="AW1379" i="3"/>
  <c r="AW1371" i="3"/>
  <c r="AW1363" i="3"/>
  <c r="AW1324" i="3"/>
  <c r="AW1307" i="3"/>
  <c r="AW1237" i="3"/>
  <c r="AW1227" i="3"/>
  <c r="AW1195" i="3"/>
  <c r="AW1158" i="3"/>
  <c r="AW1153" i="3"/>
  <c r="AW1151" i="3"/>
  <c r="AW1136" i="3"/>
  <c r="AW1120" i="3"/>
  <c r="AW1104" i="3"/>
  <c r="AW1088" i="3"/>
  <c r="AW1277" i="3"/>
  <c r="AW1274" i="3"/>
  <c r="AW1222" i="3"/>
  <c r="AW1190" i="3"/>
  <c r="AW1143" i="3"/>
  <c r="AW1141" i="3"/>
  <c r="AW1134" i="3"/>
  <c r="AW1127" i="3"/>
  <c r="AW1125" i="3"/>
  <c r="AW1118" i="3"/>
  <c r="AW1111" i="3"/>
  <c r="AW1109" i="3"/>
  <c r="AW1102" i="3"/>
  <c r="AW1095" i="3"/>
  <c r="AW1093" i="3"/>
  <c r="AW1427" i="3"/>
  <c r="AW1351" i="3"/>
  <c r="AW1253" i="3"/>
  <c r="AW1250" i="3"/>
  <c r="AW1207" i="3"/>
  <c r="AW1173" i="3"/>
  <c r="AW1163" i="3"/>
  <c r="AW1132" i="3"/>
  <c r="AW1116" i="3"/>
  <c r="AW1340" i="3"/>
  <c r="AW1303" i="3"/>
  <c r="AW1167" i="3"/>
  <c r="AW1146" i="3"/>
  <c r="AW1139" i="3"/>
  <c r="AW1137" i="3"/>
  <c r="AW1130" i="3"/>
  <c r="AW1123" i="3"/>
  <c r="AW1121" i="3"/>
  <c r="AW1114" i="3"/>
  <c r="AW1107" i="3"/>
  <c r="AW1105" i="3"/>
  <c r="AW1098" i="3"/>
  <c r="AW1091" i="3"/>
  <c r="AW1089" i="3"/>
  <c r="AW1082" i="3"/>
  <c r="AW1075" i="3"/>
  <c r="AW1073" i="3"/>
  <c r="AW1066" i="3"/>
  <c r="AW1059" i="3"/>
  <c r="AW1057" i="3"/>
  <c r="AW1050" i="3"/>
  <c r="AW1043" i="3"/>
  <c r="AW1041" i="3"/>
  <c r="AW1034" i="3"/>
  <c r="AW1027" i="3"/>
  <c r="AW1025" i="3"/>
  <c r="AW1018" i="3"/>
  <c r="AW1011" i="3"/>
  <c r="AW1009" i="3"/>
  <c r="AW1002" i="3"/>
  <c r="AW995" i="3"/>
  <c r="AW993" i="3"/>
  <c r="AW986" i="3"/>
  <c r="AW979" i="3"/>
  <c r="AW977" i="3"/>
  <c r="AW970" i="3"/>
  <c r="AW963" i="3"/>
  <c r="AW961" i="3"/>
  <c r="AW954" i="3"/>
  <c r="AW947" i="3"/>
  <c r="AW945" i="3"/>
  <c r="AW938" i="3"/>
  <c r="AW931" i="3"/>
  <c r="AW929" i="3"/>
  <c r="AW922" i="3"/>
  <c r="AW915" i="3"/>
  <c r="AW913" i="3"/>
  <c r="AW907" i="3"/>
  <c r="AW903" i="3"/>
  <c r="AW899" i="3"/>
  <c r="AW895" i="3"/>
  <c r="AW891" i="3"/>
  <c r="AW887" i="3"/>
  <c r="AW883" i="3"/>
  <c r="AW879" i="3"/>
  <c r="AW875" i="3"/>
  <c r="AW871" i="3"/>
  <c r="AW867" i="3"/>
  <c r="AW863" i="3"/>
  <c r="AW859" i="3"/>
  <c r="AW855" i="3"/>
  <c r="AW851" i="3"/>
  <c r="AW1459" i="3"/>
  <c r="AW1269" i="3"/>
  <c r="AW1266" i="3"/>
  <c r="AW1178" i="3"/>
  <c r="AW1175" i="3"/>
  <c r="AW1170" i="3"/>
  <c r="AW1162" i="3"/>
  <c r="AW1144" i="3"/>
  <c r="AW1128" i="3"/>
  <c r="AW1112" i="3"/>
  <c r="AW1096" i="3"/>
  <c r="AW1080" i="3"/>
  <c r="AW1064" i="3"/>
  <c r="AW1048" i="3"/>
  <c r="AW1032" i="3"/>
  <c r="AW1016" i="3"/>
  <c r="AW1000" i="3"/>
  <c r="AW984" i="3"/>
  <c r="AW968" i="3"/>
  <c r="AW952" i="3"/>
  <c r="AW936" i="3"/>
  <c r="AW920" i="3"/>
  <c r="AW1332" i="3"/>
  <c r="AW1183" i="3"/>
  <c r="AW1142" i="3"/>
  <c r="AW1126" i="3"/>
  <c r="AW1099" i="3"/>
  <c r="AW1090" i="3"/>
  <c r="AW1087" i="3"/>
  <c r="AW1071" i="3"/>
  <c r="AW1067" i="3"/>
  <c r="AW1062" i="3"/>
  <c r="AW1060" i="3"/>
  <c r="AW1058" i="3"/>
  <c r="AW1049" i="3"/>
  <c r="AW1047" i="3"/>
  <c r="AW1038" i="3"/>
  <c r="AW1036" i="3"/>
  <c r="AW1029" i="3"/>
  <c r="AW1007" i="3"/>
  <c r="AW1003" i="3"/>
  <c r="AW998" i="3"/>
  <c r="AW996" i="3"/>
  <c r="AW994" i="3"/>
  <c r="AW985" i="3"/>
  <c r="AW983" i="3"/>
  <c r="AW974" i="3"/>
  <c r="AW972" i="3"/>
  <c r="AW965" i="3"/>
  <c r="AW943" i="3"/>
  <c r="AW939" i="3"/>
  <c r="AW934" i="3"/>
  <c r="AW932" i="3"/>
  <c r="AW930" i="3"/>
  <c r="AW921" i="3"/>
  <c r="AW919" i="3"/>
  <c r="AW910" i="3"/>
  <c r="AW905" i="3"/>
  <c r="AW888" i="3"/>
  <c r="AW878" i="3"/>
  <c r="AW873" i="3"/>
  <c r="AW856" i="3"/>
  <c r="AW828" i="3"/>
  <c r="AW825" i="3"/>
  <c r="AW822" i="3"/>
  <c r="AW819" i="3"/>
  <c r="AW1292" i="3"/>
  <c r="AW1217" i="3"/>
  <c r="AW1115" i="3"/>
  <c r="AW1108" i="3"/>
  <c r="AW1101" i="3"/>
  <c r="AW1053" i="3"/>
  <c r="AW1040" i="3"/>
  <c r="AW989" i="3"/>
  <c r="AW976" i="3"/>
  <c r="AW925" i="3"/>
  <c r="AW912" i="3"/>
  <c r="AW908" i="3"/>
  <c r="AW898" i="3"/>
  <c r="AW893" i="3"/>
  <c r="AW876" i="3"/>
  <c r="AW866" i="3"/>
  <c r="AW861" i="3"/>
  <c r="AW840" i="3"/>
  <c r="AW837" i="3"/>
  <c r="AW834" i="3"/>
  <c r="AW831" i="3"/>
  <c r="AW808" i="3"/>
  <c r="AW805" i="3"/>
  <c r="AW802" i="3"/>
  <c r="AW799" i="3"/>
  <c r="AW1177" i="3"/>
  <c r="AW1092" i="3"/>
  <c r="AW1084" i="3"/>
  <c r="AW1077" i="3"/>
  <c r="AW1055" i="3"/>
  <c r="AW1051" i="3"/>
  <c r="AW1046" i="3"/>
  <c r="AW1044" i="3"/>
  <c r="AW1042" i="3"/>
  <c r="AW1033" i="3"/>
  <c r="AW1031" i="3"/>
  <c r="AW1022" i="3"/>
  <c r="AW1020" i="3"/>
  <c r="AW1013" i="3"/>
  <c r="AW991" i="3"/>
  <c r="AW987" i="3"/>
  <c r="AW982" i="3"/>
  <c r="AW980" i="3"/>
  <c r="AW978" i="3"/>
  <c r="AW969" i="3"/>
  <c r="AW967" i="3"/>
  <c r="AW958" i="3"/>
  <c r="AW956" i="3"/>
  <c r="AW949" i="3"/>
  <c r="AW927" i="3"/>
  <c r="AW923" i="3"/>
  <c r="AW918" i="3"/>
  <c r="AW916" i="3"/>
  <c r="AW914" i="3"/>
  <c r="AW896" i="3"/>
  <c r="AW886" i="3"/>
  <c r="AW881" i="3"/>
  <c r="AW864" i="3"/>
  <c r="AW854" i="3"/>
  <c r="AW849" i="3"/>
  <c r="AW846" i="3"/>
  <c r="AW843" i="3"/>
  <c r="AW820" i="3"/>
  <c r="AW817" i="3"/>
  <c r="AW814" i="3"/>
  <c r="AW811" i="3"/>
  <c r="AW1568" i="3"/>
  <c r="AW1563" i="3"/>
  <c r="AW1133" i="3"/>
  <c r="AW1117" i="3"/>
  <c r="AW1110" i="3"/>
  <c r="AW1086" i="3"/>
  <c r="AW1037" i="3"/>
  <c r="AW1024" i="3"/>
  <c r="AW973" i="3"/>
  <c r="AW960" i="3"/>
  <c r="AW906" i="3"/>
  <c r="AW901" i="3"/>
  <c r="AW884" i="3"/>
  <c r="AW874" i="3"/>
  <c r="AW869" i="3"/>
  <c r="AW852" i="3"/>
  <c r="AW832" i="3"/>
  <c r="AW829" i="3"/>
  <c r="AW826" i="3"/>
  <c r="AW823" i="3"/>
  <c r="AW800" i="3"/>
  <c r="AW797" i="3"/>
  <c r="AW794" i="3"/>
  <c r="AW791" i="3"/>
  <c r="AW1282" i="3"/>
  <c r="AW1154" i="3"/>
  <c r="AW1103" i="3"/>
  <c r="AW1100" i="3"/>
  <c r="AW1094" i="3"/>
  <c r="AW1081" i="3"/>
  <c r="AW1079" i="3"/>
  <c r="AW1070" i="3"/>
  <c r="AW1068" i="3"/>
  <c r="AW1061" i="3"/>
  <c r="AW1039" i="3"/>
  <c r="AW1035" i="3"/>
  <c r="AW1030" i="3"/>
  <c r="AW1028" i="3"/>
  <c r="AW1026" i="3"/>
  <c r="AW1017" i="3"/>
  <c r="AW1015" i="3"/>
  <c r="AW1006" i="3"/>
  <c r="AW1004" i="3"/>
  <c r="AW997" i="3"/>
  <c r="AW975" i="3"/>
  <c r="AW971" i="3"/>
  <c r="AW966" i="3"/>
  <c r="AW964" i="3"/>
  <c r="AW962" i="3"/>
  <c r="AW953" i="3"/>
  <c r="AW951" i="3"/>
  <c r="AW942" i="3"/>
  <c r="AW940" i="3"/>
  <c r="AW933" i="3"/>
  <c r="AW911" i="3"/>
  <c r="AW904" i="3"/>
  <c r="AW894" i="3"/>
  <c r="AW889" i="3"/>
  <c r="AW872" i="3"/>
  <c r="AW862" i="3"/>
  <c r="AW857" i="3"/>
  <c r="AW844" i="3"/>
  <c r="AW841" i="3"/>
  <c r="AW838" i="3"/>
  <c r="AW835" i="3"/>
  <c r="AW1242" i="3"/>
  <c r="AW1113" i="3"/>
  <c r="AW1097" i="3"/>
  <c r="AW1072" i="3"/>
  <c r="AW1021" i="3"/>
  <c r="AW1008" i="3"/>
  <c r="AW957" i="3"/>
  <c r="AW944" i="3"/>
  <c r="AW909" i="3"/>
  <c r="AW892" i="3"/>
  <c r="AW882" i="3"/>
  <c r="AW877" i="3"/>
  <c r="AW860" i="3"/>
  <c r="AW850" i="3"/>
  <c r="AW847" i="3"/>
  <c r="AW824" i="3"/>
  <c r="AW821" i="3"/>
  <c r="AW818" i="3"/>
  <c r="AW815" i="3"/>
  <c r="AW792" i="3"/>
  <c r="AW789" i="3"/>
  <c r="AW786" i="3"/>
  <c r="AW1106" i="3"/>
  <c r="AW1019" i="3"/>
  <c r="AW1005" i="3"/>
  <c r="AW1001" i="3"/>
  <c r="AW880" i="3"/>
  <c r="AW812" i="3"/>
  <c r="AW807" i="3"/>
  <c r="AW795" i="3"/>
  <c r="AW790" i="3"/>
  <c r="AW777" i="3"/>
  <c r="AW772" i="3"/>
  <c r="AW767" i="3"/>
  <c r="AW761" i="3"/>
  <c r="AW756" i="3"/>
  <c r="AW751" i="3"/>
  <c r="AW745" i="3"/>
  <c r="AW740" i="3"/>
  <c r="AW1085" i="3"/>
  <c r="AW1076" i="3"/>
  <c r="AW1063" i="3"/>
  <c r="AW1054" i="3"/>
  <c r="AW1045" i="3"/>
  <c r="AW1023" i="3"/>
  <c r="AW992" i="3"/>
  <c r="AW988" i="3"/>
  <c r="AW842" i="3"/>
  <c r="AW839" i="3"/>
  <c r="AW809" i="3"/>
  <c r="AW804" i="3"/>
  <c r="AW778" i="3"/>
  <c r="AW762" i="3"/>
  <c r="AW746" i="3"/>
  <c r="AW1245" i="3"/>
  <c r="AW950" i="3"/>
  <c r="AW946" i="3"/>
  <c r="AW900" i="3"/>
  <c r="AW897" i="3"/>
  <c r="AW890" i="3"/>
  <c r="AW845" i="3"/>
  <c r="AW806" i="3"/>
  <c r="AW779" i="3"/>
  <c r="AW773" i="3"/>
  <c r="AW768" i="3"/>
  <c r="AW763" i="3"/>
  <c r="AW757" i="3"/>
  <c r="AW752" i="3"/>
  <c r="AW747" i="3"/>
  <c r="AW741" i="3"/>
  <c r="AW955" i="3"/>
  <c r="AW941" i="3"/>
  <c r="AW937" i="3"/>
  <c r="AW848" i="3"/>
  <c r="AW787" i="3"/>
  <c r="AW785" i="3"/>
  <c r="AW783" i="3"/>
  <c r="AW774" i="3"/>
  <c r="AW758" i="3"/>
  <c r="AW742" i="3"/>
  <c r="AW727" i="3"/>
  <c r="AW723" i="3"/>
  <c r="AW719" i="3"/>
  <c r="AW715" i="3"/>
  <c r="AW711" i="3"/>
  <c r="AW707" i="3"/>
  <c r="AW703" i="3"/>
  <c r="AW699" i="3"/>
  <c r="AW695" i="3"/>
  <c r="AW1078" i="3"/>
  <c r="AW1074" i="3"/>
  <c r="AW1012" i="3"/>
  <c r="AW999" i="3"/>
  <c r="AW990" i="3"/>
  <c r="AW981" i="3"/>
  <c r="AW959" i="3"/>
  <c r="AW928" i="3"/>
  <c r="AW924" i="3"/>
  <c r="AW902" i="3"/>
  <c r="AW868" i="3"/>
  <c r="AW865" i="3"/>
  <c r="AW858" i="3"/>
  <c r="AW803" i="3"/>
  <c r="AW801" i="3"/>
  <c r="AW780" i="3"/>
  <c r="AW775" i="3"/>
  <c r="AW769" i="3"/>
  <c r="AW764" i="3"/>
  <c r="AW759" i="3"/>
  <c r="AW753" i="3"/>
  <c r="AW748" i="3"/>
  <c r="AW743" i="3"/>
  <c r="AW1135" i="3"/>
  <c r="AW1119" i="3"/>
  <c r="AW1083" i="3"/>
  <c r="AW1069" i="3"/>
  <c r="AW1065" i="3"/>
  <c r="AW885" i="3"/>
  <c r="AW813" i="3"/>
  <c r="AW796" i="3"/>
  <c r="AW770" i="3"/>
  <c r="AW754" i="3"/>
  <c r="AW738" i="3"/>
  <c r="AW728" i="3"/>
  <c r="AW724" i="3"/>
  <c r="AW720" i="3"/>
  <c r="AW716" i="3"/>
  <c r="AW712" i="3"/>
  <c r="AW708" i="3"/>
  <c r="AW704" i="3"/>
  <c r="AW700" i="3"/>
  <c r="AW696" i="3"/>
  <c r="AW935" i="3"/>
  <c r="AW917" i="3"/>
  <c r="AW776" i="3"/>
  <c r="AW771" i="3"/>
  <c r="AW739" i="3"/>
  <c r="AW733" i="3"/>
  <c r="AW689" i="3"/>
  <c r="AW1052" i="3"/>
  <c r="AW1010" i="3"/>
  <c r="AW827" i="3"/>
  <c r="AW781" i="3"/>
  <c r="AW766" i="3"/>
  <c r="AW732" i="3"/>
  <c r="AW1056" i="3"/>
  <c r="AW1014" i="3"/>
  <c r="AW816" i="3"/>
  <c r="AW798" i="3"/>
  <c r="AW731" i="3"/>
  <c r="AW729" i="3"/>
  <c r="AW721" i="3"/>
  <c r="AW713" i="3"/>
  <c r="AW705" i="3"/>
  <c r="AW853" i="3"/>
  <c r="AW830" i="3"/>
  <c r="AW810" i="3"/>
  <c r="AW782" i="3"/>
  <c r="AW730" i="3"/>
  <c r="AW722" i="3"/>
  <c r="AW714" i="3"/>
  <c r="AW706" i="3"/>
  <c r="AW698" i="3"/>
  <c r="AW1124" i="3"/>
  <c r="AW948" i="3"/>
  <c r="AW926" i="3"/>
  <c r="AW744" i="3"/>
  <c r="AW737" i="3"/>
  <c r="AW691" i="3"/>
  <c r="AW687" i="3"/>
  <c r="AW683" i="3"/>
  <c r="AW679" i="3"/>
  <c r="AW675" i="3"/>
  <c r="AW671" i="3"/>
  <c r="AW667" i="3"/>
  <c r="AW663" i="3"/>
  <c r="AW659" i="3"/>
  <c r="AW655" i="3"/>
  <c r="AW651" i="3"/>
  <c r="AW647" i="3"/>
  <c r="AW1285" i="3"/>
  <c r="AW833" i="3"/>
  <c r="AW793" i="3"/>
  <c r="AW749" i="3"/>
  <c r="AW784" i="3"/>
  <c r="AW750" i="3"/>
  <c r="AW736" i="3"/>
  <c r="AW709" i="3"/>
  <c r="AW670" i="3"/>
  <c r="AW664" i="3"/>
  <c r="AW657" i="3"/>
  <c r="AW641" i="3"/>
  <c r="AW637" i="3"/>
  <c r="AW633" i="3"/>
  <c r="AW629" i="3"/>
  <c r="AW836" i="3"/>
  <c r="AW788" i="3"/>
  <c r="AW755" i="3"/>
  <c r="AW734" i="3"/>
  <c r="AW701" i="3"/>
  <c r="AW678" i="3"/>
  <c r="AW672" i="3"/>
  <c r="AW665" i="3"/>
  <c r="AW646" i="3"/>
  <c r="AW702" i="3"/>
  <c r="AW694" i="3"/>
  <c r="AW688" i="3"/>
  <c r="AW686" i="3"/>
  <c r="AW666" i="3"/>
  <c r="AW660" i="3"/>
  <c r="AW653" i="3"/>
  <c r="AW1140" i="3"/>
  <c r="AW735" i="3"/>
  <c r="AW725" i="3"/>
  <c r="AW692" i="3"/>
  <c r="AW690" i="3"/>
  <c r="AW680" i="3"/>
  <c r="AW673" i="3"/>
  <c r="AW654" i="3"/>
  <c r="AW648" i="3"/>
  <c r="AW643" i="3"/>
  <c r="AW639" i="3"/>
  <c r="AW635" i="3"/>
  <c r="AW631" i="3"/>
  <c r="AW627" i="3"/>
  <c r="AW870" i="3"/>
  <c r="AW760" i="3"/>
  <c r="AW726" i="3"/>
  <c r="AW674" i="3"/>
  <c r="AW668" i="3"/>
  <c r="AW661" i="3"/>
  <c r="AW649" i="3"/>
  <c r="AW632" i="3"/>
  <c r="AW630" i="3"/>
  <c r="AW619" i="3"/>
  <c r="AW603" i="3"/>
  <c r="AW587" i="3"/>
  <c r="AW710" i="3"/>
  <c r="AW682" i="3"/>
  <c r="AW677" i="3"/>
  <c r="AW625" i="3"/>
  <c r="AW620" i="3"/>
  <c r="AW614" i="3"/>
  <c r="AW609" i="3"/>
  <c r="AW604" i="3"/>
  <c r="AW598" i="3"/>
  <c r="AW593" i="3"/>
  <c r="AW588" i="3"/>
  <c r="AW717" i="3"/>
  <c r="AW681" i="3"/>
  <c r="AW669" i="3"/>
  <c r="AW658" i="3"/>
  <c r="AW636" i="3"/>
  <c r="AW634" i="3"/>
  <c r="AW615" i="3"/>
  <c r="AW599" i="3"/>
  <c r="AW586" i="3"/>
  <c r="AW582" i="3"/>
  <c r="AW676" i="3"/>
  <c r="AW662" i="3"/>
  <c r="AW621" i="3"/>
  <c r="AW616" i="3"/>
  <c r="AW610" i="3"/>
  <c r="AW605" i="3"/>
  <c r="AW600" i="3"/>
  <c r="AW594" i="3"/>
  <c r="AW589" i="3"/>
  <c r="AW765" i="3"/>
  <c r="AW652" i="3"/>
  <c r="AW640" i="3"/>
  <c r="AW638" i="3"/>
  <c r="AW611" i="3"/>
  <c r="AW595" i="3"/>
  <c r="AW585" i="3"/>
  <c r="AW583" i="3"/>
  <c r="AW579" i="3"/>
  <c r="AW575" i="3"/>
  <c r="AW571" i="3"/>
  <c r="AW567" i="3"/>
  <c r="AW563" i="3"/>
  <c r="AW559" i="3"/>
  <c r="AW555" i="3"/>
  <c r="AW551" i="3"/>
  <c r="AW656" i="3"/>
  <c r="AW626" i="3"/>
  <c r="AW597" i="3"/>
  <c r="AW596" i="3"/>
  <c r="AW566" i="3"/>
  <c r="AW560" i="3"/>
  <c r="AW553" i="3"/>
  <c r="AW545" i="3"/>
  <c r="AW618" i="3"/>
  <c r="AW617" i="3"/>
  <c r="AW573" i="3"/>
  <c r="AW554" i="3"/>
  <c r="AW684" i="3"/>
  <c r="AW644" i="3"/>
  <c r="AW624" i="3"/>
  <c r="AW584" i="3"/>
  <c r="AW581" i="3"/>
  <c r="AW574" i="3"/>
  <c r="AW568" i="3"/>
  <c r="AW561" i="3"/>
  <c r="AW546" i="3"/>
  <c r="AW542" i="3"/>
  <c r="AW538" i="3"/>
  <c r="AW534" i="3"/>
  <c r="AW530" i="3"/>
  <c r="AW526" i="3"/>
  <c r="AW522" i="3"/>
  <c r="AW693" i="3"/>
  <c r="AW650" i="3"/>
  <c r="AW645" i="3"/>
  <c r="AW628" i="3"/>
  <c r="AW623" i="3"/>
  <c r="AW622" i="3"/>
  <c r="AW602" i="3"/>
  <c r="AW601" i="3"/>
  <c r="AW562" i="3"/>
  <c r="AW556" i="3"/>
  <c r="AW549" i="3"/>
  <c r="AW608" i="3"/>
  <c r="AW576" i="3"/>
  <c r="AW569" i="3"/>
  <c r="AW550" i="3"/>
  <c r="AW547" i="3"/>
  <c r="AW543" i="3"/>
  <c r="AW539" i="3"/>
  <c r="AW535" i="3"/>
  <c r="AW531" i="3"/>
  <c r="AW527" i="3"/>
  <c r="AW523" i="3"/>
  <c r="AW519" i="3"/>
  <c r="AW515" i="3"/>
  <c r="AW511" i="3"/>
  <c r="AW507" i="3"/>
  <c r="AW685" i="3"/>
  <c r="AW642" i="3"/>
  <c r="AW591" i="3"/>
  <c r="AW570" i="3"/>
  <c r="AW565" i="3"/>
  <c r="AW552" i="3"/>
  <c r="AW544" i="3"/>
  <c r="AW529" i="3"/>
  <c r="AW524" i="3"/>
  <c r="AW518" i="3"/>
  <c r="AW517" i="3"/>
  <c r="AW718" i="3"/>
  <c r="AW564" i="3"/>
  <c r="AW541" i="3"/>
  <c r="AW536" i="3"/>
  <c r="AW512" i="3"/>
  <c r="AW506" i="3"/>
  <c r="AW503" i="3"/>
  <c r="AW502" i="3"/>
  <c r="AW501" i="3"/>
  <c r="AW500" i="3"/>
  <c r="AW499" i="3"/>
  <c r="AW498" i="3"/>
  <c r="AW497" i="3"/>
  <c r="AW496" i="3"/>
  <c r="AW495" i="3"/>
  <c r="AW494" i="3"/>
  <c r="AW493" i="3"/>
  <c r="AW492" i="3"/>
  <c r="AW491" i="3"/>
  <c r="AW490" i="3"/>
  <c r="AW489" i="3"/>
  <c r="AW488" i="3"/>
  <c r="AW487" i="3"/>
  <c r="AW486" i="3"/>
  <c r="AW485" i="3"/>
  <c r="AW484" i="3"/>
  <c r="AW483" i="3"/>
  <c r="AW482" i="3"/>
  <c r="AW481" i="3"/>
  <c r="AW480" i="3"/>
  <c r="AW479" i="3"/>
  <c r="AW612" i="3"/>
  <c r="AW606" i="3"/>
  <c r="AW580" i="3"/>
  <c r="AW558" i="3"/>
  <c r="AW557" i="3"/>
  <c r="AW505" i="3"/>
  <c r="AW533" i="3"/>
  <c r="AW528" i="3"/>
  <c r="AW520" i="3"/>
  <c r="AW514" i="3"/>
  <c r="AW513" i="3"/>
  <c r="AW504" i="3"/>
  <c r="AW592" i="3"/>
  <c r="AW590" i="3"/>
  <c r="AW540" i="3"/>
  <c r="AW508" i="3"/>
  <c r="AW572" i="3"/>
  <c r="AW525" i="3"/>
  <c r="AW469" i="3"/>
  <c r="AW466" i="3"/>
  <c r="AW450" i="3"/>
  <c r="AW449" i="3"/>
  <c r="AW448" i="3"/>
  <c r="AW447" i="3"/>
  <c r="AW446" i="3"/>
  <c r="AW445" i="3"/>
  <c r="AW444" i="3"/>
  <c r="AW443" i="3"/>
  <c r="AW442" i="3"/>
  <c r="AW441" i="3"/>
  <c r="AW440" i="3"/>
  <c r="AW439" i="3"/>
  <c r="AW438" i="3"/>
  <c r="AW437" i="3"/>
  <c r="AW436" i="3"/>
  <c r="AW435" i="3"/>
  <c r="AW434" i="3"/>
  <c r="AW433" i="3"/>
  <c r="AW432" i="3"/>
  <c r="AW431" i="3"/>
  <c r="AW430" i="3"/>
  <c r="AW429" i="3"/>
  <c r="AW428" i="3"/>
  <c r="AW427" i="3"/>
  <c r="AW426" i="3"/>
  <c r="AW425" i="3"/>
  <c r="AW424" i="3"/>
  <c r="AW423" i="3"/>
  <c r="AW422" i="3"/>
  <c r="AW421" i="3"/>
  <c r="AW420" i="3"/>
  <c r="AW419" i="3"/>
  <c r="AW418" i="3"/>
  <c r="AW417" i="3"/>
  <c r="AW416" i="3"/>
  <c r="AW415" i="3"/>
  <c r="AW414" i="3"/>
  <c r="AW413" i="3"/>
  <c r="AW412" i="3"/>
  <c r="AW411" i="3"/>
  <c r="AW410" i="3"/>
  <c r="AW577" i="3"/>
  <c r="AW521" i="3"/>
  <c r="AW516" i="3"/>
  <c r="AW475" i="3"/>
  <c r="AW461" i="3"/>
  <c r="AW458" i="3"/>
  <c r="AW455" i="3"/>
  <c r="AW453" i="3"/>
  <c r="AW451" i="3"/>
  <c r="AW380" i="3"/>
  <c r="AW510" i="3"/>
  <c r="AW470" i="3"/>
  <c r="AW464" i="3"/>
  <c r="AW457" i="3"/>
  <c r="AW478" i="3"/>
  <c r="AW474" i="3"/>
  <c r="AW467" i="3"/>
  <c r="AW459" i="3"/>
  <c r="AW509" i="3"/>
  <c r="AW471" i="3"/>
  <c r="AW462" i="3"/>
  <c r="AW377" i="3"/>
  <c r="AW376" i="3"/>
  <c r="AW375" i="3"/>
  <c r="AW578" i="3"/>
  <c r="AW402" i="3"/>
  <c r="AW398" i="3"/>
  <c r="AW397" i="3"/>
  <c r="AW396" i="3"/>
  <c r="AW395" i="3"/>
  <c r="AW394" i="3"/>
  <c r="AW393" i="3"/>
  <c r="AW392" i="3"/>
  <c r="AW391" i="3"/>
  <c r="AW390" i="3"/>
  <c r="AW389" i="3"/>
  <c r="AW388" i="3"/>
  <c r="AW387" i="3"/>
  <c r="AW386" i="3"/>
  <c r="AW385" i="3"/>
  <c r="AW384" i="3"/>
  <c r="AW383" i="3"/>
  <c r="AW382" i="3"/>
  <c r="AW381" i="3"/>
  <c r="AW363" i="3"/>
  <c r="AW362" i="3"/>
  <c r="AW361" i="3"/>
  <c r="AW360" i="3"/>
  <c r="AW359" i="3"/>
  <c r="AW358" i="3"/>
  <c r="AW357" i="3"/>
  <c r="AW356" i="3"/>
  <c r="AW355" i="3"/>
  <c r="AW354" i="3"/>
  <c r="AW353" i="3"/>
  <c r="AW352" i="3"/>
  <c r="AW351" i="3"/>
  <c r="AW350" i="3"/>
  <c r="AW349" i="3"/>
  <c r="AW348" i="3"/>
  <c r="AW347" i="3"/>
  <c r="AW346" i="3"/>
  <c r="AW345" i="3"/>
  <c r="AW344" i="3"/>
  <c r="AW343" i="3"/>
  <c r="AW342" i="3"/>
  <c r="AW341" i="3"/>
  <c r="AW340" i="3"/>
  <c r="AW339" i="3"/>
  <c r="AW338" i="3"/>
  <c r="AW337" i="3"/>
  <c r="AW336" i="3"/>
  <c r="AW335" i="3"/>
  <c r="AW334" i="3"/>
  <c r="AW333" i="3"/>
  <c r="AW332" i="3"/>
  <c r="AW331" i="3"/>
  <c r="AW330" i="3"/>
  <c r="AW329" i="3"/>
  <c r="AW328" i="3"/>
  <c r="AW327" i="3"/>
  <c r="AW326" i="3"/>
  <c r="AW325" i="3"/>
  <c r="AW324" i="3"/>
  <c r="AW323" i="3"/>
  <c r="AW322" i="3"/>
  <c r="AW321" i="3"/>
  <c r="AW320" i="3"/>
  <c r="AW319" i="3"/>
  <c r="AW318" i="3"/>
  <c r="AW317" i="3"/>
  <c r="AW316" i="3"/>
  <c r="AW315" i="3"/>
  <c r="AW314" i="3"/>
  <c r="AW313" i="3"/>
  <c r="AW312" i="3"/>
  <c r="AW311" i="3"/>
  <c r="AW310" i="3"/>
  <c r="AW309" i="3"/>
  <c r="AW308" i="3"/>
  <c r="AW307" i="3"/>
  <c r="AW306" i="3"/>
  <c r="AW305" i="3"/>
  <c r="AW304" i="3"/>
  <c r="AW303" i="3"/>
  <c r="AW302" i="3"/>
  <c r="AW301" i="3"/>
  <c r="AW300" i="3"/>
  <c r="AW299" i="3"/>
  <c r="AW298" i="3"/>
  <c r="AW297" i="3"/>
  <c r="AW296" i="3"/>
  <c r="AW295" i="3"/>
  <c r="AW697" i="3"/>
  <c r="AW537" i="3"/>
  <c r="AW452" i="3"/>
  <c r="AW409" i="3"/>
  <c r="AW401" i="3"/>
  <c r="AW379" i="3"/>
  <c r="AW613" i="3"/>
  <c r="AW408" i="3"/>
  <c r="AW399" i="3"/>
  <c r="AW366" i="3"/>
  <c r="AW364" i="3"/>
  <c r="AW532" i="3"/>
  <c r="AW468" i="3"/>
  <c r="AW454" i="3"/>
  <c r="AW407" i="3"/>
  <c r="AW378" i="3"/>
  <c r="AW465" i="3"/>
  <c r="AW406" i="3"/>
  <c r="AW374" i="3"/>
  <c r="AW373" i="3"/>
  <c r="AW372" i="3"/>
  <c r="AW371" i="3"/>
  <c r="AW370" i="3"/>
  <c r="AW369" i="3"/>
  <c r="AW368" i="3"/>
  <c r="AW472" i="3"/>
  <c r="AW403" i="3"/>
  <c r="AW367" i="3"/>
  <c r="AW365" i="3"/>
  <c r="AW291" i="3"/>
  <c r="AW287" i="3"/>
  <c r="AW283" i="3"/>
  <c r="AW279" i="3"/>
  <c r="AW275" i="3"/>
  <c r="AW271" i="3"/>
  <c r="AW261" i="3"/>
  <c r="AW477" i="3"/>
  <c r="AW404" i="3"/>
  <c r="AW260" i="3"/>
  <c r="AW548" i="3"/>
  <c r="AW405" i="3"/>
  <c r="AW294" i="3"/>
  <c r="AW290" i="3"/>
  <c r="AW286" i="3"/>
  <c r="AW282" i="3"/>
  <c r="AW278" i="3"/>
  <c r="AW274" i="3"/>
  <c r="AW270" i="3"/>
  <c r="AW259" i="3"/>
  <c r="AW267" i="3"/>
  <c r="AW266" i="3"/>
  <c r="AW258" i="3"/>
  <c r="AW257" i="3"/>
  <c r="AW256" i="3"/>
  <c r="AW255" i="3"/>
  <c r="AW254" i="3"/>
  <c r="AW253" i="3"/>
  <c r="AW252" i="3"/>
  <c r="AW251" i="3"/>
  <c r="AW250" i="3"/>
  <c r="AW249" i="3"/>
  <c r="AW248" i="3"/>
  <c r="AW247" i="3"/>
  <c r="AW246" i="3"/>
  <c r="AW245" i="3"/>
  <c r="AW244" i="3"/>
  <c r="AW243" i="3"/>
  <c r="AW242" i="3"/>
  <c r="AW241" i="3"/>
  <c r="AW240" i="3"/>
  <c r="AW239" i="3"/>
  <c r="AW238" i="3"/>
  <c r="AW237" i="3"/>
  <c r="AW236" i="3"/>
  <c r="AW235" i="3"/>
  <c r="AW234" i="3"/>
  <c r="AW233" i="3"/>
  <c r="AW232" i="3"/>
  <c r="AW231" i="3"/>
  <c r="AW230" i="3"/>
  <c r="AW229" i="3"/>
  <c r="AW228" i="3"/>
  <c r="AW227" i="3"/>
  <c r="AW226" i="3"/>
  <c r="AW225" i="3"/>
  <c r="AW224" i="3"/>
  <c r="AW223" i="3"/>
  <c r="AW222" i="3"/>
  <c r="AW221" i="3"/>
  <c r="AW220" i="3"/>
  <c r="AW219" i="3"/>
  <c r="AW218" i="3"/>
  <c r="AW217" i="3"/>
  <c r="AW216" i="3"/>
  <c r="AW215" i="3"/>
  <c r="AW214" i="3"/>
  <c r="AW213" i="3"/>
  <c r="AW212" i="3"/>
  <c r="AW211" i="3"/>
  <c r="AW210" i="3"/>
  <c r="AW209" i="3"/>
  <c r="AW208" i="3"/>
  <c r="AW207" i="3"/>
  <c r="AW206" i="3"/>
  <c r="AW205" i="3"/>
  <c r="AW204" i="3"/>
  <c r="AW203" i="3"/>
  <c r="AW202" i="3"/>
  <c r="AW201" i="3"/>
  <c r="AW200" i="3"/>
  <c r="AW199" i="3"/>
  <c r="AW198" i="3"/>
  <c r="AW197" i="3"/>
  <c r="AW196" i="3"/>
  <c r="AW195" i="3"/>
  <c r="AW194" i="3"/>
  <c r="AW193" i="3"/>
  <c r="AW192" i="3"/>
  <c r="AW191" i="3"/>
  <c r="AW190" i="3"/>
  <c r="AW189" i="3"/>
  <c r="AW188" i="3"/>
  <c r="AW187" i="3"/>
  <c r="AW186" i="3"/>
  <c r="AW185" i="3"/>
  <c r="AW607" i="3"/>
  <c r="AW476" i="3"/>
  <c r="AW463" i="3"/>
  <c r="AW293" i="3"/>
  <c r="AW289" i="3"/>
  <c r="AW285" i="3"/>
  <c r="AW281" i="3"/>
  <c r="AW277" i="3"/>
  <c r="AW273" i="3"/>
  <c r="AW269" i="3"/>
  <c r="AW265" i="3"/>
  <c r="AW473" i="3"/>
  <c r="AW148" i="3"/>
  <c r="AW140" i="3"/>
  <c r="AW132" i="3"/>
  <c r="AW124" i="3"/>
  <c r="AW116" i="3"/>
  <c r="AW108" i="3"/>
  <c r="AW100" i="3"/>
  <c r="AW292" i="3"/>
  <c r="AW288" i="3"/>
  <c r="AW284" i="3"/>
  <c r="AW280" i="3"/>
  <c r="AW276" i="3"/>
  <c r="AW272" i="3"/>
  <c r="AW268" i="3"/>
  <c r="AW263" i="3"/>
  <c r="AW149" i="3"/>
  <c r="AW141" i="3"/>
  <c r="AW133" i="3"/>
  <c r="AW125" i="3"/>
  <c r="AW117" i="3"/>
  <c r="AW109" i="3"/>
  <c r="AW101" i="3"/>
  <c r="AW150" i="3"/>
  <c r="AW142" i="3"/>
  <c r="AW134" i="3"/>
  <c r="AW126" i="3"/>
  <c r="AW118" i="3"/>
  <c r="AW110" i="3"/>
  <c r="AW102" i="3"/>
  <c r="AW400" i="3"/>
  <c r="AW151" i="3"/>
  <c r="AW143" i="3"/>
  <c r="AW135" i="3"/>
  <c r="AW127" i="3"/>
  <c r="AW119" i="3"/>
  <c r="AW111" i="3"/>
  <c r="AW103" i="3"/>
  <c r="AW95" i="3"/>
  <c r="AW460" i="3"/>
  <c r="AW456" i="3"/>
  <c r="AW262" i="3"/>
  <c r="AW184" i="3"/>
  <c r="AW183" i="3"/>
  <c r="AW182" i="3"/>
  <c r="AW181" i="3"/>
  <c r="AW180" i="3"/>
  <c r="AW179" i="3"/>
  <c r="AW178" i="3"/>
  <c r="AW177" i="3"/>
  <c r="AW176" i="3"/>
  <c r="AW175" i="3"/>
  <c r="AW174" i="3"/>
  <c r="AW173" i="3"/>
  <c r="AW172" i="3"/>
  <c r="AW171" i="3"/>
  <c r="AW170" i="3"/>
  <c r="AW152" i="3"/>
  <c r="AW144" i="3"/>
  <c r="AW136" i="3"/>
  <c r="AW128" i="3"/>
  <c r="AW120" i="3"/>
  <c r="AW112" i="3"/>
  <c r="AW104" i="3"/>
  <c r="AW96" i="3"/>
  <c r="AW88" i="3"/>
  <c r="AW166" i="3"/>
  <c r="AW162" i="3"/>
  <c r="AW158" i="3"/>
  <c r="AW154" i="3"/>
  <c r="AW137" i="3"/>
  <c r="AW107" i="3"/>
  <c r="AW90" i="3"/>
  <c r="AW84" i="3"/>
  <c r="AW78" i="3"/>
  <c r="AW70" i="3"/>
  <c r="AW62" i="3"/>
  <c r="AW54" i="3"/>
  <c r="AW46" i="3"/>
  <c r="AW27" i="3"/>
  <c r="AW147" i="3"/>
  <c r="AW130" i="3"/>
  <c r="AW113" i="3"/>
  <c r="AW99" i="3"/>
  <c r="AW85" i="3"/>
  <c r="AW83" i="3"/>
  <c r="AW75" i="3"/>
  <c r="AW67" i="3"/>
  <c r="AW59" i="3"/>
  <c r="AW51" i="3"/>
  <c r="AW43" i="3"/>
  <c r="AW32" i="3"/>
  <c r="AW24" i="3"/>
  <c r="AW4" i="3"/>
  <c r="AW264" i="3"/>
  <c r="AW169" i="3"/>
  <c r="AW165" i="3"/>
  <c r="AW161" i="3"/>
  <c r="AW153" i="3"/>
  <c r="AW123" i="3"/>
  <c r="AW106" i="3"/>
  <c r="AW94" i="3"/>
  <c r="AW92" i="3"/>
  <c r="AW80" i="3"/>
  <c r="AW72" i="3"/>
  <c r="AW64" i="3"/>
  <c r="AW56" i="3"/>
  <c r="AW48" i="3"/>
  <c r="AW40" i="3"/>
  <c r="AW38" i="3"/>
  <c r="AW36" i="3"/>
  <c r="AW34" i="3"/>
  <c r="AW29" i="3"/>
  <c r="AW157" i="3"/>
  <c r="AW155" i="3"/>
  <c r="AW146" i="3"/>
  <c r="AW168" i="3"/>
  <c r="AW164" i="3"/>
  <c r="AW160" i="3"/>
  <c r="AW139" i="3"/>
  <c r="AW122" i="3"/>
  <c r="AW105" i="3"/>
  <c r="AW98" i="3"/>
  <c r="AW87" i="3"/>
  <c r="AW82" i="3"/>
  <c r="AW74" i="3"/>
  <c r="AW66" i="3"/>
  <c r="AW58" i="3"/>
  <c r="AW50" i="3"/>
  <c r="AW42" i="3"/>
  <c r="AW31" i="3"/>
  <c r="AW23" i="3"/>
  <c r="AW21" i="3"/>
  <c r="AW9" i="3"/>
  <c r="AW7" i="3"/>
  <c r="AW145" i="3"/>
  <c r="AW115" i="3"/>
  <c r="AW91" i="3"/>
  <c r="AW79" i="3"/>
  <c r="AW71" i="3"/>
  <c r="AW163" i="3"/>
  <c r="AW156" i="3"/>
  <c r="AW121" i="3"/>
  <c r="AW86" i="3"/>
  <c r="AW81" i="3"/>
  <c r="AW77" i="3"/>
  <c r="AW97" i="3"/>
  <c r="AW93" i="3"/>
  <c r="AW138" i="3"/>
  <c r="AW167" i="3"/>
  <c r="AW129" i="3"/>
  <c r="AW89" i="3"/>
  <c r="AW52" i="3"/>
  <c r="AW131" i="3"/>
  <c r="AW76" i="3"/>
  <c r="AW159" i="3"/>
  <c r="AW69" i="3"/>
  <c r="AW53" i="3"/>
  <c r="AW47" i="3"/>
  <c r="AW25" i="3"/>
  <c r="AW63" i="3"/>
  <c r="AW37" i="3"/>
  <c r="AW28" i="3"/>
  <c r="AW65" i="3"/>
  <c r="AW55" i="3"/>
  <c r="AW39" i="3"/>
  <c r="AW18" i="3"/>
  <c r="AW17" i="3"/>
  <c r="AW57" i="3"/>
  <c r="AW49" i="3"/>
  <c r="AW20" i="3"/>
  <c r="AW19" i="3"/>
  <c r="AW45" i="3"/>
  <c r="AW41" i="3"/>
  <c r="AW30" i="3"/>
  <c r="AW8" i="3"/>
  <c r="AW60" i="3"/>
  <c r="AW44" i="3"/>
  <c r="AW33" i="3"/>
  <c r="AW22" i="3"/>
  <c r="AW13" i="3"/>
  <c r="AW11" i="3"/>
  <c r="AW114" i="3"/>
  <c r="AW61" i="3"/>
  <c r="AW6" i="3"/>
  <c r="AW15" i="3"/>
  <c r="AW12" i="3"/>
  <c r="AW16" i="3"/>
  <c r="AW10" i="3"/>
  <c r="AW35" i="3"/>
  <c r="AW73" i="3"/>
  <c r="AW14" i="3"/>
  <c r="AW5" i="3"/>
  <c r="AW26" i="3"/>
  <c r="AW68" i="3"/>
  <c r="AZ4" i="3"/>
  <c r="AT5" i="3"/>
  <c r="AT6" i="3" s="1"/>
  <c r="AT7" i="3" s="1"/>
  <c r="AT8" i="3" s="1"/>
  <c r="AT9" i="3" s="1"/>
  <c r="AT10" i="3" s="1"/>
  <c r="AT11" i="3" s="1"/>
  <c r="AT12" i="3" s="1"/>
  <c r="AT13" i="3" s="1"/>
  <c r="AT14" i="3" s="1"/>
  <c r="AT15" i="3" s="1"/>
  <c r="AT16" i="3" s="1"/>
  <c r="AT17" i="3" s="1"/>
  <c r="AT18" i="3" s="1"/>
  <c r="AT19" i="3" s="1"/>
  <c r="AT20" i="3" s="1"/>
  <c r="AT21" i="3" s="1"/>
  <c r="AT22" i="3" s="1"/>
  <c r="AT23" i="3" s="1"/>
  <c r="AT24" i="3" s="1"/>
  <c r="AT25" i="3" s="1"/>
  <c r="AT26" i="3" s="1"/>
  <c r="AT27" i="3" s="1"/>
  <c r="AT28" i="3" s="1"/>
  <c r="AT29" i="3" s="1"/>
  <c r="AT30" i="3" s="1"/>
  <c r="AT31" i="3" s="1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AT103" i="3" s="1"/>
  <c r="AT104" i="3" s="1"/>
  <c r="AT105" i="3" s="1"/>
  <c r="AT106" i="3" s="1"/>
  <c r="AT107" i="3" s="1"/>
  <c r="AT108" i="3" s="1"/>
  <c r="AT109" i="3" s="1"/>
  <c r="AT110" i="3" s="1"/>
  <c r="AT111" i="3" s="1"/>
  <c r="AT112" i="3" s="1"/>
  <c r="AT113" i="3" s="1"/>
  <c r="AT114" i="3" s="1"/>
  <c r="AT115" i="3" s="1"/>
  <c r="AT116" i="3" s="1"/>
  <c r="AT117" i="3" s="1"/>
  <c r="AT118" i="3" s="1"/>
  <c r="AT119" i="3" s="1"/>
  <c r="AT120" i="3" s="1"/>
  <c r="AT121" i="3" s="1"/>
  <c r="AT122" i="3" s="1"/>
  <c r="AT123" i="3" s="1"/>
  <c r="AT124" i="3" s="1"/>
  <c r="AT125" i="3" s="1"/>
  <c r="AT126" i="3" s="1"/>
  <c r="AT127" i="3" s="1"/>
  <c r="AT128" i="3" s="1"/>
  <c r="AT129" i="3" s="1"/>
  <c r="AT130" i="3" s="1"/>
  <c r="AT131" i="3" s="1"/>
  <c r="AT132" i="3" s="1"/>
  <c r="AT133" i="3" s="1"/>
  <c r="AT134" i="3" s="1"/>
  <c r="AT135" i="3" s="1"/>
  <c r="AT136" i="3" s="1"/>
  <c r="AT137" i="3" s="1"/>
  <c r="AT138" i="3" s="1"/>
  <c r="AT139" i="3" s="1"/>
  <c r="AT140" i="3" s="1"/>
  <c r="AT141" i="3" s="1"/>
  <c r="AT142" i="3" s="1"/>
  <c r="AT143" i="3" s="1"/>
  <c r="AT144" i="3" s="1"/>
  <c r="AT145" i="3" s="1"/>
  <c r="AT146" i="3" s="1"/>
  <c r="AT147" i="3" s="1"/>
  <c r="AT148" i="3" s="1"/>
  <c r="AT149" i="3" s="1"/>
  <c r="AT150" i="3" s="1"/>
  <c r="AT151" i="3" s="1"/>
  <c r="AT152" i="3" s="1"/>
  <c r="AT153" i="3" s="1"/>
  <c r="AT154" i="3" s="1"/>
  <c r="AT155" i="3" s="1"/>
  <c r="AT156" i="3" s="1"/>
  <c r="AT157" i="3" s="1"/>
  <c r="AT158" i="3" s="1"/>
  <c r="AT159" i="3" s="1"/>
  <c r="AT160" i="3" s="1"/>
  <c r="AT161" i="3" s="1"/>
  <c r="AT162" i="3" s="1"/>
  <c r="AT163" i="3" s="1"/>
  <c r="AT164" i="3" s="1"/>
  <c r="AT165" i="3" s="1"/>
  <c r="AT166" i="3" s="1"/>
  <c r="AT167" i="3" s="1"/>
  <c r="AT168" i="3" s="1"/>
  <c r="AT169" i="3" s="1"/>
  <c r="AT170" i="3" s="1"/>
  <c r="AT171" i="3" s="1"/>
  <c r="AT172" i="3" s="1"/>
  <c r="AT173" i="3" s="1"/>
  <c r="AT174" i="3" s="1"/>
  <c r="AT175" i="3" s="1"/>
  <c r="AT176" i="3" s="1"/>
  <c r="AT177" i="3" s="1"/>
  <c r="AT178" i="3" s="1"/>
  <c r="AT179" i="3" s="1"/>
  <c r="AT180" i="3" s="1"/>
  <c r="AT181" i="3" s="1"/>
  <c r="AT182" i="3" s="1"/>
  <c r="AT183" i="3" s="1"/>
  <c r="AT184" i="3" s="1"/>
  <c r="AT185" i="3" s="1"/>
  <c r="AT186" i="3" s="1"/>
  <c r="AT187" i="3" s="1"/>
  <c r="AT188" i="3" s="1"/>
  <c r="AT189" i="3" s="1"/>
  <c r="AT190" i="3" s="1"/>
  <c r="AT191" i="3" s="1"/>
  <c r="AT192" i="3" s="1"/>
  <c r="AT193" i="3" s="1"/>
  <c r="AT194" i="3" s="1"/>
  <c r="AT195" i="3" s="1"/>
  <c r="AT196" i="3" s="1"/>
  <c r="AT197" i="3" s="1"/>
  <c r="AT198" i="3" s="1"/>
  <c r="AT199" i="3" s="1"/>
  <c r="AT200" i="3" s="1"/>
  <c r="AT201" i="3" s="1"/>
  <c r="AT202" i="3" s="1"/>
  <c r="AT203" i="3" s="1"/>
  <c r="AT204" i="3" s="1"/>
  <c r="AT205" i="3" s="1"/>
  <c r="AT206" i="3" s="1"/>
  <c r="AT207" i="3" s="1"/>
  <c r="AT208" i="3" s="1"/>
  <c r="AT209" i="3" s="1"/>
  <c r="AT210" i="3" s="1"/>
  <c r="AT211" i="3" s="1"/>
  <c r="AT212" i="3" s="1"/>
  <c r="AT213" i="3" s="1"/>
  <c r="AT214" i="3" s="1"/>
  <c r="AT215" i="3" s="1"/>
  <c r="AT216" i="3" s="1"/>
  <c r="AT217" i="3" s="1"/>
  <c r="AT218" i="3" s="1"/>
  <c r="AT219" i="3" s="1"/>
  <c r="AT220" i="3" s="1"/>
  <c r="AT221" i="3" s="1"/>
  <c r="AT222" i="3" s="1"/>
  <c r="AT223" i="3" s="1"/>
  <c r="AT224" i="3" s="1"/>
  <c r="AT225" i="3" s="1"/>
  <c r="AT226" i="3" s="1"/>
  <c r="AT227" i="3" s="1"/>
  <c r="AT228" i="3" s="1"/>
  <c r="AT229" i="3" s="1"/>
  <c r="AT230" i="3" s="1"/>
  <c r="AT231" i="3" s="1"/>
  <c r="AT232" i="3" s="1"/>
  <c r="AT233" i="3" s="1"/>
  <c r="AT234" i="3" s="1"/>
  <c r="AT235" i="3" s="1"/>
  <c r="AT236" i="3" s="1"/>
  <c r="AT237" i="3" s="1"/>
  <c r="AT238" i="3" s="1"/>
  <c r="AT239" i="3" s="1"/>
  <c r="AT240" i="3" s="1"/>
  <c r="AT241" i="3" s="1"/>
  <c r="AT242" i="3" s="1"/>
  <c r="AT243" i="3" s="1"/>
  <c r="AT244" i="3" s="1"/>
  <c r="AT245" i="3" s="1"/>
  <c r="AT246" i="3" s="1"/>
  <c r="AT247" i="3" s="1"/>
  <c r="AT248" i="3" s="1"/>
  <c r="AT249" i="3" s="1"/>
  <c r="AT250" i="3" s="1"/>
  <c r="AT251" i="3" s="1"/>
  <c r="AT252" i="3" s="1"/>
  <c r="AT253" i="3" s="1"/>
  <c r="AT254" i="3" s="1"/>
  <c r="AT255" i="3" s="1"/>
  <c r="AT256" i="3" s="1"/>
  <c r="AT257" i="3" s="1"/>
  <c r="AT258" i="3" s="1"/>
  <c r="AT259" i="3" s="1"/>
  <c r="AT260" i="3" s="1"/>
  <c r="AT261" i="3" s="1"/>
  <c r="AT262" i="3" s="1"/>
  <c r="AT263" i="3" s="1"/>
  <c r="AT264" i="3" s="1"/>
  <c r="AT265" i="3" s="1"/>
  <c r="AT266" i="3" s="1"/>
  <c r="AT267" i="3" s="1"/>
  <c r="AT268" i="3" s="1"/>
  <c r="AT269" i="3" s="1"/>
  <c r="AT270" i="3" s="1"/>
  <c r="AT271" i="3" s="1"/>
  <c r="AT272" i="3" s="1"/>
  <c r="AT273" i="3" s="1"/>
  <c r="AT274" i="3" s="1"/>
  <c r="AT275" i="3" s="1"/>
  <c r="AT276" i="3" s="1"/>
  <c r="AT277" i="3" s="1"/>
  <c r="AT278" i="3" s="1"/>
  <c r="AT279" i="3" s="1"/>
  <c r="AT280" i="3" s="1"/>
  <c r="AT281" i="3" s="1"/>
  <c r="AT282" i="3" s="1"/>
  <c r="AT283" i="3" s="1"/>
  <c r="AT284" i="3" s="1"/>
  <c r="AT285" i="3" s="1"/>
  <c r="AT286" i="3" s="1"/>
  <c r="AT287" i="3" s="1"/>
  <c r="AT288" i="3" s="1"/>
  <c r="AT289" i="3" s="1"/>
  <c r="AT290" i="3" s="1"/>
  <c r="AT291" i="3" s="1"/>
  <c r="AT292" i="3" s="1"/>
  <c r="AT293" i="3" s="1"/>
  <c r="AT294" i="3" s="1"/>
  <c r="AT295" i="3" s="1"/>
  <c r="AT296" i="3" s="1"/>
  <c r="AT297" i="3" s="1"/>
  <c r="AT298" i="3" s="1"/>
  <c r="AT299" i="3" s="1"/>
  <c r="AT300" i="3" s="1"/>
  <c r="AT301" i="3" s="1"/>
  <c r="AT302" i="3" s="1"/>
  <c r="AT303" i="3" s="1"/>
  <c r="AT304" i="3" s="1"/>
  <c r="AT305" i="3" s="1"/>
  <c r="AT306" i="3" s="1"/>
  <c r="AT307" i="3" s="1"/>
  <c r="AT308" i="3" s="1"/>
  <c r="AT309" i="3" s="1"/>
  <c r="AT310" i="3" s="1"/>
  <c r="AT311" i="3" s="1"/>
  <c r="AT312" i="3" s="1"/>
  <c r="AT313" i="3" s="1"/>
  <c r="AT314" i="3" s="1"/>
  <c r="AT315" i="3" s="1"/>
  <c r="AT316" i="3" s="1"/>
  <c r="AT317" i="3" s="1"/>
  <c r="AT318" i="3" s="1"/>
  <c r="AT319" i="3" s="1"/>
  <c r="AT320" i="3" s="1"/>
  <c r="AT321" i="3" s="1"/>
  <c r="AT322" i="3" s="1"/>
  <c r="AT323" i="3" s="1"/>
  <c r="AT324" i="3" s="1"/>
  <c r="AT325" i="3" s="1"/>
  <c r="AT326" i="3" s="1"/>
  <c r="AT327" i="3" s="1"/>
  <c r="AT328" i="3" s="1"/>
  <c r="AT329" i="3" s="1"/>
  <c r="AT330" i="3" s="1"/>
  <c r="AT331" i="3" s="1"/>
  <c r="AT332" i="3" s="1"/>
  <c r="AT333" i="3" s="1"/>
  <c r="AT334" i="3" s="1"/>
  <c r="AT335" i="3" s="1"/>
  <c r="AT336" i="3" s="1"/>
  <c r="AT337" i="3" s="1"/>
  <c r="AT338" i="3" s="1"/>
  <c r="AT339" i="3" s="1"/>
  <c r="AT340" i="3" s="1"/>
  <c r="AT341" i="3" s="1"/>
  <c r="AT342" i="3" s="1"/>
  <c r="AT343" i="3" s="1"/>
  <c r="AT344" i="3" s="1"/>
  <c r="AT345" i="3" s="1"/>
  <c r="AT346" i="3" s="1"/>
  <c r="AT347" i="3" s="1"/>
  <c r="AT348" i="3" s="1"/>
  <c r="AT349" i="3" s="1"/>
  <c r="AT350" i="3" s="1"/>
  <c r="AT351" i="3" s="1"/>
  <c r="AT352" i="3" s="1"/>
  <c r="AT353" i="3" s="1"/>
  <c r="AT354" i="3" s="1"/>
  <c r="AT355" i="3" s="1"/>
  <c r="AT356" i="3" s="1"/>
  <c r="AT357" i="3" s="1"/>
  <c r="AT358" i="3" s="1"/>
  <c r="AT359" i="3" s="1"/>
  <c r="AT360" i="3" s="1"/>
  <c r="AT361" i="3" s="1"/>
  <c r="AT362" i="3" s="1"/>
  <c r="AT363" i="3" s="1"/>
  <c r="AT364" i="3" s="1"/>
  <c r="AT365" i="3" s="1"/>
  <c r="AT366" i="3" s="1"/>
  <c r="AT367" i="3" s="1"/>
  <c r="AT368" i="3" s="1"/>
  <c r="AT369" i="3" s="1"/>
  <c r="AT370" i="3" s="1"/>
  <c r="AT371" i="3" s="1"/>
  <c r="AT372" i="3" s="1"/>
  <c r="AT373" i="3" s="1"/>
  <c r="AT374" i="3" s="1"/>
  <c r="AT375" i="3" s="1"/>
  <c r="AT376" i="3" s="1"/>
  <c r="AT377" i="3" s="1"/>
  <c r="AT378" i="3" s="1"/>
  <c r="AT379" i="3" s="1"/>
  <c r="AT380" i="3" s="1"/>
  <c r="AT381" i="3" s="1"/>
  <c r="AT382" i="3" s="1"/>
  <c r="AT383" i="3" s="1"/>
  <c r="AT384" i="3" s="1"/>
  <c r="AT385" i="3" s="1"/>
  <c r="AT386" i="3" s="1"/>
  <c r="AT387" i="3" s="1"/>
  <c r="AT388" i="3" s="1"/>
  <c r="AT389" i="3" s="1"/>
  <c r="AT390" i="3" s="1"/>
  <c r="AT391" i="3" s="1"/>
  <c r="AT392" i="3" s="1"/>
  <c r="AT393" i="3" s="1"/>
  <c r="AT394" i="3" s="1"/>
  <c r="AT395" i="3" s="1"/>
  <c r="AT396" i="3" s="1"/>
  <c r="AT397" i="3" s="1"/>
  <c r="AT398" i="3" s="1"/>
  <c r="AT399" i="3" s="1"/>
  <c r="AT400" i="3" s="1"/>
  <c r="AT401" i="3" s="1"/>
  <c r="AT402" i="3" s="1"/>
  <c r="AT403" i="3" s="1"/>
  <c r="AT404" i="3" s="1"/>
  <c r="AT405" i="3" s="1"/>
  <c r="AT406" i="3" s="1"/>
  <c r="AT407" i="3" s="1"/>
  <c r="AT408" i="3" s="1"/>
  <c r="AT409" i="3" s="1"/>
  <c r="AT410" i="3" s="1"/>
  <c r="AT411" i="3" s="1"/>
  <c r="AT412" i="3" s="1"/>
  <c r="AT413" i="3" s="1"/>
  <c r="AT414" i="3" s="1"/>
  <c r="AT415" i="3" s="1"/>
  <c r="AT416" i="3" s="1"/>
  <c r="AT417" i="3" s="1"/>
  <c r="AT418" i="3" s="1"/>
  <c r="AT419" i="3" s="1"/>
  <c r="AT420" i="3" s="1"/>
  <c r="AT421" i="3" s="1"/>
  <c r="AT422" i="3" s="1"/>
  <c r="AT423" i="3" s="1"/>
  <c r="AT424" i="3" s="1"/>
  <c r="AT425" i="3" s="1"/>
  <c r="AT426" i="3" s="1"/>
  <c r="AT427" i="3" s="1"/>
  <c r="AT428" i="3" s="1"/>
  <c r="AT429" i="3" s="1"/>
  <c r="AT430" i="3" s="1"/>
  <c r="AT431" i="3" s="1"/>
  <c r="AT432" i="3" s="1"/>
  <c r="AT433" i="3" s="1"/>
  <c r="AT434" i="3" s="1"/>
  <c r="AT435" i="3" s="1"/>
  <c r="AT436" i="3" s="1"/>
  <c r="AT437" i="3" s="1"/>
  <c r="AT438" i="3" s="1"/>
  <c r="AT439" i="3" s="1"/>
  <c r="AT440" i="3" s="1"/>
  <c r="AT441" i="3" s="1"/>
  <c r="AT442" i="3" s="1"/>
  <c r="AT443" i="3" s="1"/>
  <c r="AT444" i="3" s="1"/>
  <c r="AT445" i="3" s="1"/>
  <c r="AT446" i="3" s="1"/>
  <c r="AT447" i="3" s="1"/>
  <c r="AT448" i="3" s="1"/>
  <c r="AT449" i="3" s="1"/>
  <c r="AT450" i="3" s="1"/>
  <c r="AT451" i="3" s="1"/>
  <c r="AT452" i="3" s="1"/>
  <c r="AT453" i="3" s="1"/>
  <c r="AT454" i="3" s="1"/>
  <c r="AT455" i="3" s="1"/>
  <c r="AT456" i="3" s="1"/>
  <c r="AT457" i="3" s="1"/>
  <c r="AT458" i="3" s="1"/>
  <c r="AT459" i="3" s="1"/>
  <c r="AT460" i="3" s="1"/>
  <c r="AT461" i="3" s="1"/>
  <c r="AT462" i="3" s="1"/>
  <c r="AT463" i="3" s="1"/>
  <c r="AT464" i="3" s="1"/>
  <c r="AT465" i="3" s="1"/>
  <c r="AT466" i="3" s="1"/>
  <c r="AT467" i="3" s="1"/>
  <c r="AT468" i="3" s="1"/>
  <c r="AT469" i="3" s="1"/>
  <c r="AT470" i="3" s="1"/>
  <c r="AT471" i="3" s="1"/>
  <c r="AT472" i="3" s="1"/>
  <c r="AT473" i="3" s="1"/>
  <c r="AT474" i="3" s="1"/>
  <c r="AT475" i="3" s="1"/>
  <c r="AT476" i="3" s="1"/>
  <c r="AT477" i="3" s="1"/>
  <c r="AT478" i="3" s="1"/>
  <c r="AT479" i="3" s="1"/>
  <c r="AT480" i="3" s="1"/>
  <c r="AT481" i="3" s="1"/>
  <c r="AT482" i="3" s="1"/>
  <c r="AT483" i="3" s="1"/>
  <c r="AT484" i="3" s="1"/>
  <c r="AT485" i="3" s="1"/>
  <c r="AT486" i="3" s="1"/>
  <c r="AT487" i="3" s="1"/>
  <c r="AT488" i="3" s="1"/>
  <c r="AT489" i="3" s="1"/>
  <c r="AT490" i="3" s="1"/>
  <c r="AT491" i="3" s="1"/>
  <c r="AT492" i="3" s="1"/>
  <c r="AT493" i="3" s="1"/>
  <c r="AT494" i="3" s="1"/>
  <c r="AT495" i="3" s="1"/>
  <c r="AT496" i="3" s="1"/>
  <c r="AT497" i="3" s="1"/>
  <c r="AT498" i="3" s="1"/>
  <c r="AT499" i="3" s="1"/>
  <c r="AT500" i="3" s="1"/>
  <c r="AT501" i="3" s="1"/>
  <c r="AT502" i="3" s="1"/>
  <c r="AT503" i="3" s="1"/>
  <c r="AT504" i="3" s="1"/>
  <c r="AT505" i="3" s="1"/>
  <c r="AT506" i="3" s="1"/>
  <c r="AT507" i="3" s="1"/>
  <c r="AT508" i="3" s="1"/>
  <c r="AT509" i="3" s="1"/>
  <c r="AT510" i="3" s="1"/>
  <c r="AT511" i="3" s="1"/>
  <c r="AT512" i="3" s="1"/>
  <c r="AT513" i="3" s="1"/>
  <c r="AT514" i="3" s="1"/>
  <c r="AT515" i="3" s="1"/>
  <c r="AT516" i="3" s="1"/>
  <c r="AT517" i="3" s="1"/>
  <c r="AT518" i="3" s="1"/>
  <c r="AT519" i="3" s="1"/>
  <c r="AT520" i="3" s="1"/>
  <c r="AT521" i="3" s="1"/>
  <c r="AT522" i="3" s="1"/>
  <c r="AT523" i="3" s="1"/>
  <c r="AT524" i="3" s="1"/>
  <c r="AT525" i="3" s="1"/>
  <c r="AT526" i="3" s="1"/>
  <c r="AT527" i="3" s="1"/>
  <c r="AT528" i="3" s="1"/>
  <c r="AT529" i="3" s="1"/>
  <c r="AT530" i="3" s="1"/>
  <c r="AT531" i="3" s="1"/>
  <c r="AT532" i="3" s="1"/>
  <c r="AT533" i="3" s="1"/>
  <c r="AT534" i="3" s="1"/>
  <c r="AT535" i="3" s="1"/>
  <c r="AT536" i="3" s="1"/>
  <c r="AT537" i="3" s="1"/>
  <c r="AT538" i="3" s="1"/>
  <c r="AT539" i="3" s="1"/>
  <c r="AT540" i="3" s="1"/>
  <c r="AT541" i="3" s="1"/>
  <c r="AT542" i="3" s="1"/>
  <c r="AT543" i="3" s="1"/>
  <c r="AT544" i="3" s="1"/>
  <c r="AT545" i="3" s="1"/>
  <c r="AT546" i="3" s="1"/>
  <c r="AT547" i="3" s="1"/>
  <c r="AT548" i="3" s="1"/>
  <c r="AT549" i="3" s="1"/>
  <c r="AT550" i="3" s="1"/>
  <c r="AT551" i="3" s="1"/>
  <c r="AT552" i="3" s="1"/>
  <c r="AT553" i="3" s="1"/>
  <c r="AT554" i="3" s="1"/>
  <c r="AT555" i="3" s="1"/>
  <c r="AT556" i="3" s="1"/>
  <c r="AT557" i="3" s="1"/>
  <c r="AT558" i="3" s="1"/>
  <c r="AT559" i="3" s="1"/>
  <c r="AT560" i="3" s="1"/>
  <c r="AT561" i="3" s="1"/>
  <c r="AT562" i="3" s="1"/>
  <c r="AT563" i="3" s="1"/>
  <c r="AT564" i="3" s="1"/>
  <c r="AT565" i="3" s="1"/>
  <c r="AT566" i="3" s="1"/>
  <c r="AT567" i="3" s="1"/>
  <c r="AT568" i="3" s="1"/>
  <c r="AT569" i="3" s="1"/>
  <c r="AT570" i="3" s="1"/>
  <c r="AT571" i="3" s="1"/>
  <c r="AT572" i="3" s="1"/>
  <c r="AT573" i="3" s="1"/>
  <c r="AT574" i="3" s="1"/>
  <c r="AT575" i="3" s="1"/>
  <c r="AT576" i="3" s="1"/>
  <c r="AT577" i="3" s="1"/>
  <c r="AT578" i="3" s="1"/>
  <c r="AT579" i="3" s="1"/>
  <c r="AT580" i="3" s="1"/>
  <c r="AT581" i="3" s="1"/>
  <c r="AT582" i="3" s="1"/>
  <c r="AT583" i="3" s="1"/>
  <c r="AT584" i="3" s="1"/>
  <c r="AT585" i="3" s="1"/>
  <c r="AT586" i="3" s="1"/>
  <c r="AT587" i="3" s="1"/>
  <c r="AT588" i="3" s="1"/>
  <c r="AT589" i="3" s="1"/>
  <c r="AT590" i="3" s="1"/>
  <c r="AT591" i="3" s="1"/>
  <c r="AT592" i="3" s="1"/>
  <c r="AT593" i="3" s="1"/>
  <c r="AT594" i="3" s="1"/>
  <c r="AT595" i="3" s="1"/>
  <c r="AT596" i="3" s="1"/>
  <c r="AT597" i="3" s="1"/>
  <c r="AT598" i="3" s="1"/>
  <c r="AT599" i="3" s="1"/>
  <c r="AT600" i="3" s="1"/>
  <c r="AT601" i="3" s="1"/>
  <c r="AT602" i="3" s="1"/>
  <c r="AT603" i="3" s="1"/>
  <c r="AT604" i="3" s="1"/>
  <c r="AT605" i="3" s="1"/>
  <c r="AT606" i="3" s="1"/>
  <c r="AT607" i="3" s="1"/>
  <c r="AT608" i="3" s="1"/>
  <c r="AT609" i="3" s="1"/>
  <c r="AT610" i="3" s="1"/>
  <c r="AT611" i="3" s="1"/>
  <c r="AT612" i="3" s="1"/>
  <c r="AT613" i="3" s="1"/>
  <c r="AT614" i="3" s="1"/>
  <c r="AT615" i="3" s="1"/>
  <c r="AT616" i="3" s="1"/>
  <c r="AT617" i="3" s="1"/>
  <c r="AT618" i="3" s="1"/>
  <c r="AT619" i="3" s="1"/>
  <c r="AT620" i="3" s="1"/>
  <c r="AT621" i="3" s="1"/>
  <c r="AT622" i="3" s="1"/>
  <c r="AT623" i="3" s="1"/>
  <c r="AT624" i="3" s="1"/>
  <c r="AT625" i="3" s="1"/>
  <c r="AT626" i="3" s="1"/>
  <c r="AT627" i="3" s="1"/>
  <c r="AT628" i="3" s="1"/>
  <c r="AT629" i="3" s="1"/>
  <c r="AT630" i="3" s="1"/>
  <c r="AT631" i="3" s="1"/>
  <c r="AT632" i="3" s="1"/>
  <c r="AT633" i="3" s="1"/>
  <c r="AT634" i="3" s="1"/>
  <c r="AT635" i="3" s="1"/>
  <c r="AT636" i="3" s="1"/>
  <c r="AT637" i="3" s="1"/>
  <c r="AT638" i="3" s="1"/>
  <c r="AT639" i="3" s="1"/>
  <c r="AT640" i="3" s="1"/>
  <c r="AT641" i="3" s="1"/>
  <c r="AT642" i="3" s="1"/>
  <c r="AT643" i="3" s="1"/>
  <c r="AT644" i="3" s="1"/>
  <c r="AT645" i="3" s="1"/>
  <c r="AT646" i="3" s="1"/>
  <c r="AT647" i="3" s="1"/>
  <c r="AT648" i="3" s="1"/>
  <c r="AT649" i="3" s="1"/>
  <c r="AT650" i="3" s="1"/>
  <c r="AT651" i="3" s="1"/>
  <c r="AT652" i="3" s="1"/>
  <c r="AT653" i="3" s="1"/>
  <c r="AT654" i="3" s="1"/>
  <c r="AT655" i="3" s="1"/>
  <c r="AT656" i="3" s="1"/>
  <c r="AT657" i="3" s="1"/>
  <c r="AT658" i="3" s="1"/>
  <c r="AT659" i="3" s="1"/>
  <c r="AT660" i="3" s="1"/>
  <c r="AT661" i="3" s="1"/>
  <c r="AT662" i="3" s="1"/>
  <c r="AT663" i="3" s="1"/>
  <c r="AT664" i="3" s="1"/>
  <c r="AT665" i="3" s="1"/>
  <c r="AT666" i="3" s="1"/>
  <c r="AT667" i="3" s="1"/>
  <c r="AT668" i="3" s="1"/>
  <c r="AT669" i="3" s="1"/>
  <c r="AT670" i="3" s="1"/>
  <c r="AT671" i="3" s="1"/>
  <c r="AT672" i="3" s="1"/>
  <c r="AT673" i="3" s="1"/>
  <c r="AT674" i="3" s="1"/>
  <c r="AT675" i="3" s="1"/>
  <c r="AT676" i="3" s="1"/>
  <c r="AT677" i="3" s="1"/>
  <c r="AT678" i="3" s="1"/>
  <c r="AT679" i="3" s="1"/>
  <c r="AT680" i="3" s="1"/>
  <c r="AT681" i="3" s="1"/>
  <c r="AT682" i="3" s="1"/>
  <c r="AT683" i="3" s="1"/>
  <c r="AT684" i="3" s="1"/>
  <c r="AT685" i="3" s="1"/>
  <c r="AT686" i="3" s="1"/>
  <c r="AT687" i="3" s="1"/>
  <c r="AT688" i="3" s="1"/>
  <c r="AT689" i="3" s="1"/>
  <c r="AT690" i="3" s="1"/>
  <c r="AT691" i="3" s="1"/>
  <c r="AT692" i="3" s="1"/>
  <c r="AT693" i="3" s="1"/>
  <c r="AT694" i="3" s="1"/>
  <c r="AT695" i="3" s="1"/>
  <c r="AT696" i="3" s="1"/>
  <c r="AT697" i="3" s="1"/>
  <c r="AT698" i="3" s="1"/>
  <c r="AT699" i="3" s="1"/>
  <c r="AT700" i="3" s="1"/>
  <c r="AT701" i="3" s="1"/>
  <c r="AT702" i="3" s="1"/>
  <c r="AT703" i="3" s="1"/>
  <c r="AT704" i="3" s="1"/>
  <c r="AT705" i="3" s="1"/>
  <c r="AT706" i="3" s="1"/>
  <c r="AT707" i="3" s="1"/>
  <c r="AT708" i="3" s="1"/>
  <c r="AT709" i="3" s="1"/>
  <c r="AT710" i="3" s="1"/>
  <c r="AT711" i="3" s="1"/>
  <c r="AT712" i="3" s="1"/>
  <c r="AT713" i="3" s="1"/>
  <c r="AT714" i="3" s="1"/>
  <c r="AT715" i="3" s="1"/>
  <c r="AT716" i="3" s="1"/>
  <c r="AT717" i="3" s="1"/>
  <c r="AT718" i="3" s="1"/>
  <c r="AT719" i="3" s="1"/>
  <c r="AT720" i="3" s="1"/>
  <c r="AT721" i="3" s="1"/>
  <c r="AT722" i="3" s="1"/>
  <c r="AT723" i="3" s="1"/>
  <c r="AT724" i="3" s="1"/>
  <c r="AT725" i="3" s="1"/>
  <c r="AT726" i="3" s="1"/>
  <c r="AT727" i="3" s="1"/>
  <c r="AT728" i="3" s="1"/>
  <c r="AT729" i="3" s="1"/>
  <c r="AT730" i="3" s="1"/>
  <c r="AT731" i="3" s="1"/>
  <c r="AT732" i="3" s="1"/>
  <c r="AT733" i="3" s="1"/>
  <c r="AT734" i="3" s="1"/>
  <c r="AT735" i="3" s="1"/>
  <c r="AT736" i="3" s="1"/>
  <c r="AT737" i="3" s="1"/>
  <c r="AT738" i="3" s="1"/>
  <c r="AT739" i="3" s="1"/>
  <c r="AT740" i="3" s="1"/>
  <c r="AT741" i="3" s="1"/>
  <c r="AT742" i="3" s="1"/>
  <c r="AT743" i="3" s="1"/>
  <c r="AT744" i="3" s="1"/>
  <c r="AT745" i="3" s="1"/>
  <c r="AT746" i="3" s="1"/>
  <c r="AT747" i="3" s="1"/>
  <c r="AT748" i="3" s="1"/>
  <c r="AT749" i="3" s="1"/>
  <c r="AT750" i="3" s="1"/>
  <c r="AT751" i="3" s="1"/>
  <c r="AT752" i="3" s="1"/>
  <c r="AT753" i="3" s="1"/>
  <c r="AT754" i="3" s="1"/>
  <c r="AT755" i="3" s="1"/>
  <c r="AT756" i="3" s="1"/>
  <c r="AT757" i="3" s="1"/>
  <c r="AT758" i="3" s="1"/>
  <c r="AT759" i="3" s="1"/>
  <c r="AT760" i="3" s="1"/>
  <c r="AT761" i="3" s="1"/>
  <c r="AT762" i="3" s="1"/>
  <c r="AT763" i="3" s="1"/>
  <c r="AT764" i="3" s="1"/>
  <c r="AT765" i="3" s="1"/>
  <c r="AT766" i="3" s="1"/>
  <c r="AT767" i="3" s="1"/>
  <c r="AT768" i="3" s="1"/>
  <c r="AT769" i="3" s="1"/>
  <c r="AT770" i="3" s="1"/>
  <c r="AT771" i="3" s="1"/>
  <c r="AT772" i="3" s="1"/>
  <c r="AT773" i="3" s="1"/>
  <c r="AT774" i="3" s="1"/>
  <c r="AT775" i="3" s="1"/>
  <c r="AT776" i="3" s="1"/>
  <c r="AT777" i="3" s="1"/>
  <c r="AT778" i="3" s="1"/>
  <c r="AT779" i="3" s="1"/>
  <c r="AT780" i="3" s="1"/>
  <c r="AT781" i="3" s="1"/>
  <c r="AT782" i="3" s="1"/>
  <c r="AT783" i="3" s="1"/>
  <c r="AT784" i="3" s="1"/>
  <c r="AT785" i="3" s="1"/>
  <c r="AT786" i="3" s="1"/>
  <c r="AT787" i="3" s="1"/>
  <c r="AT788" i="3" s="1"/>
  <c r="AT789" i="3" s="1"/>
  <c r="AT790" i="3" s="1"/>
  <c r="AT791" i="3" s="1"/>
  <c r="AT792" i="3" s="1"/>
  <c r="AT793" i="3" s="1"/>
  <c r="AT794" i="3" s="1"/>
  <c r="AT795" i="3" s="1"/>
  <c r="AT796" i="3" s="1"/>
  <c r="AT797" i="3" s="1"/>
  <c r="AT798" i="3" s="1"/>
  <c r="AT799" i="3" s="1"/>
  <c r="AT800" i="3" s="1"/>
  <c r="AT801" i="3" s="1"/>
  <c r="AT802" i="3" s="1"/>
  <c r="AT803" i="3" s="1"/>
  <c r="AT804" i="3" s="1"/>
  <c r="AT805" i="3" s="1"/>
  <c r="AT806" i="3" s="1"/>
  <c r="AT807" i="3" s="1"/>
  <c r="AT808" i="3" s="1"/>
  <c r="AT809" i="3" s="1"/>
  <c r="AT810" i="3" s="1"/>
  <c r="AT811" i="3" s="1"/>
  <c r="AT812" i="3" s="1"/>
  <c r="AT813" i="3" s="1"/>
  <c r="AT814" i="3" s="1"/>
  <c r="AT815" i="3" s="1"/>
  <c r="AT816" i="3" s="1"/>
  <c r="AT817" i="3" s="1"/>
  <c r="AT818" i="3" s="1"/>
  <c r="AT819" i="3" s="1"/>
  <c r="AT820" i="3" s="1"/>
  <c r="AT821" i="3" s="1"/>
  <c r="AT822" i="3" s="1"/>
  <c r="AT823" i="3" s="1"/>
  <c r="AT824" i="3" s="1"/>
  <c r="AT825" i="3" s="1"/>
  <c r="AT826" i="3" s="1"/>
  <c r="AT827" i="3" s="1"/>
  <c r="AT828" i="3" s="1"/>
  <c r="AT829" i="3" s="1"/>
  <c r="AT830" i="3" s="1"/>
  <c r="AT831" i="3" s="1"/>
  <c r="AT832" i="3" s="1"/>
  <c r="AT833" i="3" s="1"/>
  <c r="AT834" i="3" s="1"/>
  <c r="AT835" i="3" s="1"/>
  <c r="AT836" i="3" s="1"/>
  <c r="AT837" i="3" s="1"/>
  <c r="AT838" i="3" s="1"/>
  <c r="AT839" i="3" s="1"/>
  <c r="AT840" i="3" s="1"/>
  <c r="AT841" i="3" s="1"/>
  <c r="AT842" i="3" s="1"/>
  <c r="AT843" i="3" s="1"/>
  <c r="AT844" i="3" s="1"/>
  <c r="AT845" i="3" s="1"/>
  <c r="AT846" i="3" s="1"/>
  <c r="AT847" i="3" s="1"/>
  <c r="AT848" i="3" s="1"/>
  <c r="AT849" i="3" s="1"/>
  <c r="AT850" i="3" s="1"/>
  <c r="AT851" i="3" s="1"/>
  <c r="AT852" i="3" s="1"/>
  <c r="AT853" i="3" s="1"/>
  <c r="AT854" i="3" s="1"/>
  <c r="AT855" i="3" s="1"/>
  <c r="AT856" i="3" s="1"/>
  <c r="AT857" i="3" s="1"/>
  <c r="AT858" i="3" s="1"/>
  <c r="AT859" i="3" s="1"/>
  <c r="AT860" i="3" s="1"/>
  <c r="AT861" i="3" s="1"/>
  <c r="AT862" i="3" s="1"/>
  <c r="AT863" i="3" s="1"/>
  <c r="AT864" i="3" s="1"/>
  <c r="AT865" i="3" s="1"/>
  <c r="AT866" i="3" s="1"/>
  <c r="AT867" i="3" s="1"/>
  <c r="AT868" i="3" s="1"/>
  <c r="AT869" i="3" s="1"/>
  <c r="AT870" i="3" s="1"/>
  <c r="AT871" i="3" s="1"/>
  <c r="AT872" i="3" s="1"/>
  <c r="AT873" i="3" s="1"/>
  <c r="AT874" i="3" s="1"/>
  <c r="AT875" i="3" s="1"/>
  <c r="AT876" i="3" s="1"/>
  <c r="AT877" i="3" s="1"/>
  <c r="AT878" i="3" s="1"/>
  <c r="AT879" i="3" s="1"/>
  <c r="AT880" i="3" s="1"/>
  <c r="AT881" i="3" s="1"/>
  <c r="AT882" i="3" s="1"/>
  <c r="AT883" i="3" s="1"/>
  <c r="AT884" i="3" s="1"/>
  <c r="AT885" i="3" s="1"/>
  <c r="AT886" i="3" s="1"/>
  <c r="AT887" i="3" s="1"/>
  <c r="AT888" i="3" s="1"/>
  <c r="AT889" i="3" s="1"/>
  <c r="AT890" i="3" s="1"/>
  <c r="AT891" i="3" s="1"/>
  <c r="AT892" i="3" s="1"/>
  <c r="AT893" i="3" s="1"/>
  <c r="AT894" i="3" s="1"/>
  <c r="AT895" i="3" s="1"/>
  <c r="AT896" i="3" s="1"/>
  <c r="AT897" i="3" s="1"/>
  <c r="AT898" i="3" s="1"/>
  <c r="AT899" i="3" s="1"/>
  <c r="AT900" i="3" s="1"/>
  <c r="AT901" i="3" s="1"/>
  <c r="AT902" i="3" s="1"/>
  <c r="AT903" i="3" s="1"/>
  <c r="AT904" i="3" s="1"/>
  <c r="AT905" i="3" s="1"/>
  <c r="AT906" i="3" s="1"/>
  <c r="AT907" i="3" s="1"/>
  <c r="AT908" i="3" s="1"/>
  <c r="AT909" i="3" s="1"/>
  <c r="AT910" i="3" s="1"/>
  <c r="AT911" i="3" s="1"/>
  <c r="AT912" i="3" s="1"/>
  <c r="AT913" i="3" s="1"/>
  <c r="AT914" i="3" s="1"/>
  <c r="AT915" i="3" s="1"/>
  <c r="AT916" i="3" s="1"/>
  <c r="AT917" i="3" s="1"/>
  <c r="AT918" i="3" s="1"/>
  <c r="AT919" i="3" s="1"/>
  <c r="AT920" i="3" s="1"/>
  <c r="AT921" i="3" s="1"/>
  <c r="AT922" i="3" s="1"/>
  <c r="AT923" i="3" s="1"/>
  <c r="AT924" i="3" s="1"/>
  <c r="AT925" i="3" s="1"/>
  <c r="AT926" i="3" s="1"/>
  <c r="AT927" i="3" s="1"/>
  <c r="AT928" i="3" s="1"/>
  <c r="AT929" i="3" s="1"/>
  <c r="AT930" i="3" s="1"/>
  <c r="AT931" i="3" s="1"/>
  <c r="AT932" i="3" s="1"/>
  <c r="AT933" i="3" s="1"/>
  <c r="AT934" i="3" s="1"/>
  <c r="AT935" i="3" s="1"/>
  <c r="AT936" i="3" s="1"/>
  <c r="AT937" i="3" s="1"/>
  <c r="AT938" i="3" s="1"/>
  <c r="AT939" i="3" s="1"/>
  <c r="AT940" i="3" s="1"/>
  <c r="AT941" i="3" s="1"/>
  <c r="AT942" i="3" s="1"/>
  <c r="AT943" i="3" s="1"/>
  <c r="AT944" i="3" s="1"/>
  <c r="AT945" i="3" s="1"/>
  <c r="AT946" i="3" s="1"/>
  <c r="AT947" i="3" s="1"/>
  <c r="AT948" i="3" s="1"/>
  <c r="AT949" i="3" s="1"/>
  <c r="AT950" i="3" s="1"/>
  <c r="AT951" i="3" s="1"/>
  <c r="AT952" i="3" s="1"/>
  <c r="AT953" i="3" s="1"/>
  <c r="AT954" i="3" s="1"/>
  <c r="AT955" i="3" s="1"/>
  <c r="AT956" i="3" s="1"/>
  <c r="AT957" i="3" s="1"/>
  <c r="AT958" i="3" s="1"/>
  <c r="AT959" i="3" s="1"/>
  <c r="AT960" i="3" s="1"/>
  <c r="AT961" i="3" s="1"/>
  <c r="AT962" i="3" s="1"/>
  <c r="AT963" i="3" s="1"/>
  <c r="AT964" i="3" s="1"/>
  <c r="AT965" i="3" s="1"/>
  <c r="AT966" i="3" s="1"/>
  <c r="AT967" i="3" s="1"/>
  <c r="AT968" i="3" s="1"/>
  <c r="AT969" i="3" s="1"/>
  <c r="AT970" i="3" s="1"/>
  <c r="AT971" i="3" s="1"/>
  <c r="AT972" i="3" s="1"/>
  <c r="AT973" i="3" s="1"/>
  <c r="AT974" i="3" s="1"/>
  <c r="AT975" i="3" s="1"/>
  <c r="AT976" i="3" s="1"/>
  <c r="AT977" i="3" s="1"/>
  <c r="AT978" i="3" s="1"/>
  <c r="AT979" i="3" s="1"/>
  <c r="AT980" i="3" s="1"/>
  <c r="AT981" i="3" s="1"/>
  <c r="AT982" i="3" s="1"/>
  <c r="AT983" i="3" s="1"/>
  <c r="AT984" i="3" s="1"/>
  <c r="AT985" i="3" s="1"/>
  <c r="AT986" i="3" s="1"/>
  <c r="AT987" i="3" s="1"/>
  <c r="AT988" i="3" s="1"/>
  <c r="AT989" i="3" s="1"/>
  <c r="AT990" i="3" s="1"/>
  <c r="AT991" i="3" s="1"/>
  <c r="AT992" i="3" s="1"/>
  <c r="AT993" i="3" s="1"/>
  <c r="AT994" i="3" s="1"/>
  <c r="AT995" i="3" s="1"/>
  <c r="AT996" i="3" s="1"/>
  <c r="AT997" i="3" s="1"/>
  <c r="AT998" i="3" s="1"/>
  <c r="AT999" i="3" s="1"/>
  <c r="AT1000" i="3" s="1"/>
  <c r="AT1001" i="3" s="1"/>
  <c r="AT1002" i="3" s="1"/>
  <c r="AT1003" i="3" s="1"/>
  <c r="AT1004" i="3" s="1"/>
  <c r="AT1005" i="3" s="1"/>
  <c r="AT1006" i="3" s="1"/>
  <c r="AT1007" i="3" s="1"/>
  <c r="AT1008" i="3" s="1"/>
  <c r="AT1009" i="3" s="1"/>
  <c r="AT1010" i="3" s="1"/>
  <c r="AT1011" i="3" s="1"/>
  <c r="AT1012" i="3" s="1"/>
  <c r="AT1013" i="3" s="1"/>
  <c r="AT1014" i="3" s="1"/>
  <c r="AT1015" i="3" s="1"/>
  <c r="AT1016" i="3" s="1"/>
  <c r="AT1017" i="3" s="1"/>
  <c r="AT1018" i="3" s="1"/>
  <c r="AT1019" i="3" s="1"/>
  <c r="AT1020" i="3" s="1"/>
  <c r="AT1021" i="3" s="1"/>
  <c r="AT1022" i="3" s="1"/>
  <c r="AT1023" i="3" s="1"/>
  <c r="AT1024" i="3" s="1"/>
  <c r="AT1025" i="3" s="1"/>
  <c r="AT1026" i="3" s="1"/>
  <c r="AT1027" i="3" s="1"/>
  <c r="AT1028" i="3" s="1"/>
  <c r="AT1029" i="3" s="1"/>
  <c r="AT1030" i="3" s="1"/>
  <c r="AT1031" i="3" s="1"/>
  <c r="AT1032" i="3" s="1"/>
  <c r="AT1033" i="3" s="1"/>
  <c r="AT1034" i="3" s="1"/>
  <c r="AT1035" i="3" s="1"/>
  <c r="AT1036" i="3" s="1"/>
  <c r="AT1037" i="3" s="1"/>
  <c r="AT1038" i="3" s="1"/>
  <c r="AT1039" i="3" s="1"/>
  <c r="AT1040" i="3" s="1"/>
  <c r="AT1041" i="3" s="1"/>
  <c r="AT1042" i="3" s="1"/>
  <c r="AT1043" i="3" s="1"/>
  <c r="AT1044" i="3" s="1"/>
  <c r="AT1045" i="3" s="1"/>
  <c r="AT1046" i="3" s="1"/>
  <c r="AT1047" i="3" s="1"/>
  <c r="AT1048" i="3" s="1"/>
  <c r="AT1049" i="3" s="1"/>
  <c r="AT1050" i="3" s="1"/>
  <c r="AT1051" i="3" s="1"/>
  <c r="AT1052" i="3" s="1"/>
  <c r="AT1053" i="3" s="1"/>
  <c r="AT1054" i="3" s="1"/>
  <c r="AT1055" i="3" s="1"/>
  <c r="AT1056" i="3" s="1"/>
  <c r="AT1057" i="3" s="1"/>
  <c r="AT1058" i="3" s="1"/>
  <c r="AT1059" i="3" s="1"/>
  <c r="AT1060" i="3" s="1"/>
  <c r="AT1061" i="3" s="1"/>
  <c r="AT1062" i="3" s="1"/>
  <c r="AT1063" i="3" s="1"/>
  <c r="AT1064" i="3" s="1"/>
  <c r="AT1065" i="3" s="1"/>
  <c r="AT1066" i="3" s="1"/>
  <c r="AT1067" i="3" s="1"/>
  <c r="AT1068" i="3" s="1"/>
  <c r="AT1069" i="3" s="1"/>
  <c r="AT1070" i="3" s="1"/>
  <c r="AT1071" i="3" s="1"/>
  <c r="AT1072" i="3" s="1"/>
  <c r="AT1073" i="3" s="1"/>
  <c r="AT1074" i="3" s="1"/>
  <c r="AT1075" i="3" s="1"/>
  <c r="AT1076" i="3" s="1"/>
  <c r="AT1077" i="3" s="1"/>
  <c r="AT1078" i="3" s="1"/>
  <c r="AT1079" i="3" s="1"/>
  <c r="AT1080" i="3" s="1"/>
  <c r="AT1081" i="3" s="1"/>
  <c r="AT1082" i="3" s="1"/>
  <c r="AT1083" i="3" s="1"/>
  <c r="AT1084" i="3" s="1"/>
  <c r="AT1085" i="3" s="1"/>
  <c r="AT1086" i="3" s="1"/>
  <c r="AT1087" i="3" s="1"/>
  <c r="AT1088" i="3" s="1"/>
  <c r="AT1089" i="3" s="1"/>
  <c r="AT1090" i="3" s="1"/>
  <c r="AT1091" i="3" s="1"/>
  <c r="AT1092" i="3" s="1"/>
  <c r="AT1093" i="3" s="1"/>
  <c r="AT1094" i="3" s="1"/>
  <c r="AT1095" i="3" s="1"/>
  <c r="AT1096" i="3" s="1"/>
  <c r="AT1097" i="3" s="1"/>
  <c r="AT1098" i="3" s="1"/>
  <c r="AT1099" i="3" s="1"/>
  <c r="AT1100" i="3" s="1"/>
  <c r="AT1101" i="3" s="1"/>
  <c r="AT1102" i="3" s="1"/>
  <c r="AT1103" i="3" s="1"/>
  <c r="AT1104" i="3" s="1"/>
  <c r="AT1105" i="3" s="1"/>
  <c r="AT1106" i="3" s="1"/>
  <c r="AT1107" i="3" s="1"/>
  <c r="AT1108" i="3" s="1"/>
  <c r="AT1109" i="3" s="1"/>
  <c r="AT1110" i="3" s="1"/>
  <c r="AT1111" i="3" s="1"/>
  <c r="AT1112" i="3" s="1"/>
  <c r="AT1113" i="3" s="1"/>
  <c r="AT1114" i="3" s="1"/>
  <c r="AT1115" i="3" s="1"/>
  <c r="AT1116" i="3" s="1"/>
  <c r="AT1117" i="3" s="1"/>
  <c r="AT1118" i="3" s="1"/>
  <c r="AT1119" i="3" s="1"/>
  <c r="AT1120" i="3" s="1"/>
  <c r="AT1121" i="3" s="1"/>
  <c r="AT1122" i="3" s="1"/>
  <c r="AT1123" i="3" s="1"/>
  <c r="AT1124" i="3" s="1"/>
  <c r="AT1125" i="3" s="1"/>
  <c r="AT1126" i="3" s="1"/>
  <c r="AT1127" i="3" s="1"/>
  <c r="AT1128" i="3" s="1"/>
  <c r="AT1129" i="3" s="1"/>
  <c r="AT1130" i="3" s="1"/>
  <c r="AT1131" i="3" s="1"/>
  <c r="AT1132" i="3" s="1"/>
  <c r="AT1133" i="3" s="1"/>
  <c r="AT1134" i="3" s="1"/>
  <c r="AT1135" i="3" s="1"/>
  <c r="AT1136" i="3" s="1"/>
  <c r="AT1137" i="3" s="1"/>
  <c r="AT1138" i="3" s="1"/>
  <c r="AT1139" i="3" s="1"/>
  <c r="AT1140" i="3" s="1"/>
  <c r="AT1141" i="3" s="1"/>
  <c r="AT1142" i="3" s="1"/>
  <c r="AT1143" i="3" s="1"/>
  <c r="AT1144" i="3" s="1"/>
  <c r="AT1145" i="3" s="1"/>
  <c r="AT1146" i="3" s="1"/>
  <c r="AT1147" i="3" s="1"/>
  <c r="AT1148" i="3" s="1"/>
  <c r="AT1149" i="3" s="1"/>
  <c r="AT1150" i="3" s="1"/>
  <c r="AT1151" i="3" s="1"/>
  <c r="AT1152" i="3" s="1"/>
  <c r="AT1153" i="3" s="1"/>
  <c r="AT1154" i="3" s="1"/>
  <c r="AT1155" i="3" s="1"/>
  <c r="AT1156" i="3" s="1"/>
  <c r="AT1157" i="3" s="1"/>
  <c r="AT1158" i="3" s="1"/>
  <c r="AT1159" i="3" s="1"/>
  <c r="AT1160" i="3" s="1"/>
  <c r="AT1161" i="3" s="1"/>
  <c r="AT1162" i="3" s="1"/>
  <c r="AT1163" i="3" s="1"/>
  <c r="AT1164" i="3" s="1"/>
  <c r="AT1165" i="3" s="1"/>
  <c r="AT1166" i="3" s="1"/>
  <c r="AT1167" i="3" s="1"/>
  <c r="AT1168" i="3" s="1"/>
  <c r="AT1169" i="3" s="1"/>
  <c r="AT1170" i="3" s="1"/>
  <c r="AT1171" i="3" s="1"/>
  <c r="AT1172" i="3" s="1"/>
  <c r="AT1173" i="3" s="1"/>
  <c r="AT1174" i="3" s="1"/>
  <c r="AT1175" i="3" s="1"/>
  <c r="AT1176" i="3" s="1"/>
  <c r="AT1177" i="3" s="1"/>
  <c r="AT1178" i="3" s="1"/>
  <c r="AT1179" i="3" s="1"/>
  <c r="AT1180" i="3" s="1"/>
  <c r="AT1181" i="3" s="1"/>
  <c r="AT1182" i="3" s="1"/>
  <c r="AT1183" i="3" s="1"/>
  <c r="AT1184" i="3" s="1"/>
  <c r="AT1185" i="3" s="1"/>
  <c r="AT1186" i="3" s="1"/>
  <c r="AT1187" i="3" s="1"/>
  <c r="AT1188" i="3" s="1"/>
  <c r="AT1189" i="3" s="1"/>
  <c r="AT1190" i="3" s="1"/>
  <c r="AT1191" i="3" s="1"/>
  <c r="AT1192" i="3" s="1"/>
  <c r="AT1193" i="3" s="1"/>
  <c r="AT1194" i="3" s="1"/>
  <c r="AT1195" i="3" s="1"/>
  <c r="AT1196" i="3" s="1"/>
  <c r="AT1197" i="3" s="1"/>
  <c r="AT1198" i="3" s="1"/>
  <c r="AT1199" i="3" s="1"/>
  <c r="AT1200" i="3" s="1"/>
  <c r="AT1201" i="3" s="1"/>
  <c r="AT1202" i="3" s="1"/>
  <c r="AT1203" i="3" s="1"/>
  <c r="AT1204" i="3" s="1"/>
  <c r="AT1205" i="3" s="1"/>
  <c r="AT1206" i="3" s="1"/>
  <c r="AT1207" i="3" s="1"/>
  <c r="AT1208" i="3" s="1"/>
  <c r="AT1209" i="3" s="1"/>
  <c r="AT1210" i="3" s="1"/>
  <c r="AT1211" i="3" s="1"/>
  <c r="AT1212" i="3" s="1"/>
  <c r="AT1213" i="3" s="1"/>
  <c r="AT1214" i="3" s="1"/>
  <c r="AT1215" i="3" s="1"/>
  <c r="AT1216" i="3" s="1"/>
  <c r="AT1217" i="3" s="1"/>
  <c r="AT1218" i="3" s="1"/>
  <c r="AT1219" i="3" s="1"/>
  <c r="AT1220" i="3" s="1"/>
  <c r="AT1221" i="3" s="1"/>
  <c r="AT1222" i="3" s="1"/>
  <c r="AT1223" i="3" s="1"/>
  <c r="AT1224" i="3" s="1"/>
  <c r="AT1225" i="3" s="1"/>
  <c r="AT1226" i="3" s="1"/>
  <c r="AT1227" i="3" s="1"/>
  <c r="AT1228" i="3" s="1"/>
  <c r="AT1229" i="3" s="1"/>
  <c r="AT1230" i="3" s="1"/>
  <c r="AT1231" i="3" s="1"/>
  <c r="AT1232" i="3" s="1"/>
  <c r="AT1233" i="3" s="1"/>
  <c r="AT1234" i="3" s="1"/>
  <c r="AT1235" i="3" s="1"/>
  <c r="AT1236" i="3" s="1"/>
  <c r="AT1237" i="3" s="1"/>
  <c r="AT1238" i="3" s="1"/>
  <c r="AT1239" i="3" s="1"/>
  <c r="AT1240" i="3" s="1"/>
  <c r="AT1241" i="3" s="1"/>
  <c r="AT1242" i="3" s="1"/>
  <c r="AT1243" i="3" s="1"/>
  <c r="AT1244" i="3" s="1"/>
  <c r="AT1245" i="3" s="1"/>
  <c r="AT1246" i="3" s="1"/>
  <c r="AT1247" i="3" s="1"/>
  <c r="AT1248" i="3" s="1"/>
  <c r="AT1249" i="3" s="1"/>
  <c r="AT1250" i="3" s="1"/>
  <c r="AT1251" i="3" s="1"/>
  <c r="AT1252" i="3" s="1"/>
  <c r="AT1253" i="3" s="1"/>
  <c r="AT1254" i="3" s="1"/>
  <c r="AT1255" i="3" s="1"/>
  <c r="AT1256" i="3" s="1"/>
  <c r="AT1257" i="3" s="1"/>
  <c r="AT1258" i="3" s="1"/>
  <c r="AT1259" i="3" s="1"/>
  <c r="AT1260" i="3" s="1"/>
  <c r="AT1261" i="3" s="1"/>
  <c r="AT1262" i="3" s="1"/>
  <c r="AT1263" i="3" s="1"/>
  <c r="AT1264" i="3" s="1"/>
  <c r="AT1265" i="3" s="1"/>
  <c r="AT1266" i="3" s="1"/>
  <c r="AT1267" i="3" s="1"/>
  <c r="AT1268" i="3" s="1"/>
  <c r="AT1269" i="3" s="1"/>
  <c r="AT1270" i="3" s="1"/>
  <c r="AT1271" i="3" s="1"/>
  <c r="AT1272" i="3" s="1"/>
  <c r="AT1273" i="3" s="1"/>
  <c r="AT1274" i="3" s="1"/>
  <c r="AT1275" i="3" s="1"/>
  <c r="AT1276" i="3" s="1"/>
  <c r="AT1277" i="3" s="1"/>
  <c r="AT1278" i="3" s="1"/>
  <c r="AT1279" i="3" s="1"/>
  <c r="AT1280" i="3" s="1"/>
  <c r="AT1281" i="3" s="1"/>
  <c r="AT1282" i="3" s="1"/>
  <c r="AT1283" i="3" s="1"/>
  <c r="AT1284" i="3" s="1"/>
  <c r="AT1285" i="3" s="1"/>
  <c r="AT1286" i="3" s="1"/>
  <c r="AT1287" i="3" s="1"/>
  <c r="AT1288" i="3" s="1"/>
  <c r="AT1289" i="3" s="1"/>
  <c r="AT1290" i="3" s="1"/>
  <c r="AT1291" i="3" s="1"/>
  <c r="AT1292" i="3" s="1"/>
  <c r="AT1293" i="3" s="1"/>
  <c r="AT1294" i="3" s="1"/>
  <c r="AT1295" i="3" s="1"/>
  <c r="AT1296" i="3" s="1"/>
  <c r="AT1297" i="3" s="1"/>
  <c r="AT1298" i="3" s="1"/>
  <c r="AT1299" i="3" s="1"/>
  <c r="AT1300" i="3" s="1"/>
  <c r="AT1301" i="3" s="1"/>
  <c r="AT1302" i="3" s="1"/>
  <c r="AT1303" i="3" s="1"/>
  <c r="AT1304" i="3" s="1"/>
  <c r="AT1305" i="3" s="1"/>
  <c r="AT1306" i="3" s="1"/>
  <c r="AT1307" i="3" s="1"/>
  <c r="AT1308" i="3" s="1"/>
  <c r="AT1309" i="3" s="1"/>
  <c r="AT1310" i="3" s="1"/>
  <c r="AT1311" i="3" s="1"/>
  <c r="AT1312" i="3" s="1"/>
  <c r="AT1313" i="3" s="1"/>
  <c r="AT1314" i="3" s="1"/>
  <c r="AT1315" i="3" s="1"/>
  <c r="AT1316" i="3" s="1"/>
  <c r="AT1317" i="3" s="1"/>
  <c r="AT1318" i="3" s="1"/>
  <c r="AT1319" i="3" s="1"/>
  <c r="AT1320" i="3" s="1"/>
  <c r="AT1321" i="3" s="1"/>
  <c r="AT1322" i="3" s="1"/>
  <c r="AT1323" i="3" s="1"/>
  <c r="AT1324" i="3" s="1"/>
  <c r="AT1325" i="3" s="1"/>
  <c r="AT1326" i="3" s="1"/>
  <c r="AT1327" i="3" s="1"/>
  <c r="AT1328" i="3" s="1"/>
  <c r="AT1329" i="3" s="1"/>
  <c r="AT1330" i="3" s="1"/>
  <c r="AT1331" i="3" s="1"/>
  <c r="AT1332" i="3" s="1"/>
  <c r="AT1333" i="3" s="1"/>
  <c r="AT1334" i="3" s="1"/>
  <c r="AT1335" i="3" s="1"/>
  <c r="AT1336" i="3" s="1"/>
  <c r="AT1337" i="3" s="1"/>
  <c r="AT1338" i="3" s="1"/>
  <c r="AT1339" i="3" s="1"/>
  <c r="AT1340" i="3" s="1"/>
  <c r="AT1341" i="3" s="1"/>
  <c r="AT1342" i="3" s="1"/>
  <c r="AT1343" i="3" s="1"/>
  <c r="AT1344" i="3" s="1"/>
  <c r="AT1345" i="3" s="1"/>
  <c r="AT1346" i="3" s="1"/>
  <c r="AT1347" i="3" s="1"/>
  <c r="AT1348" i="3" s="1"/>
  <c r="AT1349" i="3" s="1"/>
  <c r="AT1350" i="3" s="1"/>
  <c r="AT1351" i="3" s="1"/>
  <c r="AT1352" i="3" s="1"/>
  <c r="AT1353" i="3" s="1"/>
  <c r="AT1354" i="3" s="1"/>
  <c r="AT1355" i="3" s="1"/>
  <c r="AT1356" i="3" s="1"/>
  <c r="AT1357" i="3" s="1"/>
  <c r="AT1358" i="3" s="1"/>
  <c r="AT1359" i="3" s="1"/>
  <c r="AT1360" i="3" s="1"/>
  <c r="AT1361" i="3" s="1"/>
  <c r="AT1362" i="3" s="1"/>
  <c r="AT1363" i="3" s="1"/>
  <c r="AT1364" i="3" s="1"/>
  <c r="AT1365" i="3" s="1"/>
  <c r="AT1366" i="3" s="1"/>
  <c r="AT1367" i="3" s="1"/>
  <c r="AT1368" i="3" s="1"/>
  <c r="AT1369" i="3" s="1"/>
  <c r="AT1370" i="3" s="1"/>
  <c r="AT1371" i="3" s="1"/>
  <c r="AT1372" i="3" s="1"/>
  <c r="AT1373" i="3" s="1"/>
  <c r="AT1374" i="3" s="1"/>
  <c r="AT1375" i="3" s="1"/>
  <c r="AT1376" i="3" s="1"/>
  <c r="AT1377" i="3" s="1"/>
  <c r="AT1378" i="3" s="1"/>
  <c r="AT1379" i="3" s="1"/>
  <c r="AT1380" i="3" s="1"/>
  <c r="AT1381" i="3" s="1"/>
  <c r="AT1382" i="3" s="1"/>
  <c r="AT1383" i="3" s="1"/>
  <c r="AT1384" i="3" s="1"/>
  <c r="AT1385" i="3" s="1"/>
  <c r="AT1386" i="3" s="1"/>
  <c r="AT1387" i="3" s="1"/>
  <c r="AT1388" i="3" s="1"/>
  <c r="AT1389" i="3" s="1"/>
  <c r="AT1390" i="3" s="1"/>
  <c r="AT1391" i="3" s="1"/>
  <c r="AT1392" i="3" s="1"/>
  <c r="AT1393" i="3" s="1"/>
  <c r="AT1394" i="3" s="1"/>
  <c r="AT1395" i="3" s="1"/>
  <c r="AT1396" i="3" s="1"/>
  <c r="AT1397" i="3" s="1"/>
  <c r="AT1398" i="3" s="1"/>
  <c r="AT1399" i="3" s="1"/>
  <c r="AT1400" i="3" s="1"/>
  <c r="AT1401" i="3" s="1"/>
  <c r="AT1402" i="3" s="1"/>
  <c r="AT1403" i="3" s="1"/>
  <c r="AT1404" i="3" s="1"/>
  <c r="AT1405" i="3" s="1"/>
  <c r="AT1406" i="3" s="1"/>
  <c r="AT1407" i="3" s="1"/>
  <c r="AT1408" i="3" s="1"/>
  <c r="AT1409" i="3" s="1"/>
  <c r="AT1410" i="3" s="1"/>
  <c r="AT1411" i="3" s="1"/>
  <c r="AT1412" i="3" s="1"/>
  <c r="AT1413" i="3" s="1"/>
  <c r="AT1414" i="3" s="1"/>
  <c r="AT1415" i="3" s="1"/>
  <c r="AT1416" i="3" s="1"/>
  <c r="AT1417" i="3" s="1"/>
  <c r="AT1418" i="3" s="1"/>
  <c r="AT1419" i="3" s="1"/>
  <c r="AT1420" i="3" s="1"/>
  <c r="AT1421" i="3" s="1"/>
  <c r="AT1422" i="3" s="1"/>
  <c r="AT1423" i="3" s="1"/>
  <c r="AT1424" i="3" s="1"/>
  <c r="AT1425" i="3" s="1"/>
  <c r="AT1426" i="3" s="1"/>
  <c r="AT1427" i="3" s="1"/>
  <c r="AT1428" i="3" s="1"/>
  <c r="AT1429" i="3" s="1"/>
  <c r="AT1430" i="3" s="1"/>
  <c r="AT1431" i="3" s="1"/>
  <c r="AT1432" i="3" s="1"/>
  <c r="AT1433" i="3" s="1"/>
  <c r="AT1434" i="3" s="1"/>
  <c r="AT1435" i="3" s="1"/>
  <c r="AT1436" i="3" s="1"/>
  <c r="AT1437" i="3" s="1"/>
  <c r="AT1438" i="3" s="1"/>
  <c r="AT1439" i="3" s="1"/>
  <c r="AT1440" i="3" s="1"/>
  <c r="AT1441" i="3" s="1"/>
  <c r="AT1442" i="3" s="1"/>
  <c r="AT1443" i="3" s="1"/>
  <c r="AT1444" i="3" s="1"/>
  <c r="AT1445" i="3" s="1"/>
  <c r="AT1446" i="3" s="1"/>
  <c r="AT1447" i="3" s="1"/>
  <c r="AT1448" i="3" s="1"/>
  <c r="AT1449" i="3" s="1"/>
  <c r="AT1450" i="3" s="1"/>
  <c r="AT1451" i="3" s="1"/>
  <c r="AT1452" i="3" s="1"/>
  <c r="AT1453" i="3" s="1"/>
  <c r="AT1454" i="3" s="1"/>
  <c r="AT1455" i="3" s="1"/>
  <c r="AT1456" i="3" s="1"/>
  <c r="AT1457" i="3" s="1"/>
  <c r="AT1458" i="3" s="1"/>
  <c r="AT1459" i="3" s="1"/>
  <c r="AT1460" i="3" s="1"/>
  <c r="AT1461" i="3" s="1"/>
  <c r="AT1462" i="3" s="1"/>
  <c r="AT1463" i="3" s="1"/>
  <c r="AT1464" i="3" s="1"/>
  <c r="AT1465" i="3" s="1"/>
  <c r="AT1466" i="3" s="1"/>
  <c r="AT1467" i="3" s="1"/>
  <c r="AT1468" i="3" s="1"/>
  <c r="AT1469" i="3" s="1"/>
  <c r="AT1470" i="3" s="1"/>
  <c r="AT1471" i="3" s="1"/>
  <c r="AT1472" i="3" s="1"/>
  <c r="AT1473" i="3" s="1"/>
  <c r="AT1474" i="3" s="1"/>
  <c r="AT1475" i="3" s="1"/>
  <c r="AT1476" i="3" s="1"/>
  <c r="AT1477" i="3" s="1"/>
  <c r="AT1478" i="3" s="1"/>
  <c r="AT1479" i="3" s="1"/>
  <c r="AT1480" i="3" s="1"/>
  <c r="AT1481" i="3" s="1"/>
  <c r="AT1482" i="3" s="1"/>
  <c r="AT1483" i="3" s="1"/>
  <c r="AT1484" i="3" s="1"/>
  <c r="AT1485" i="3" s="1"/>
  <c r="AT1486" i="3" s="1"/>
  <c r="AT1487" i="3" s="1"/>
  <c r="AT1488" i="3" s="1"/>
  <c r="AT1489" i="3" s="1"/>
  <c r="AT1490" i="3" s="1"/>
  <c r="AT1491" i="3" s="1"/>
  <c r="AT1492" i="3" s="1"/>
  <c r="AT1493" i="3" s="1"/>
  <c r="AT1494" i="3" s="1"/>
  <c r="AT1495" i="3" s="1"/>
  <c r="AT1496" i="3" s="1"/>
  <c r="AT1497" i="3" s="1"/>
  <c r="AT1498" i="3" s="1"/>
  <c r="AT1499" i="3" s="1"/>
  <c r="AT1500" i="3" s="1"/>
  <c r="AT1501" i="3" s="1"/>
  <c r="AT1502" i="3" s="1"/>
  <c r="AT1503" i="3" s="1"/>
  <c r="AT1504" i="3" s="1"/>
  <c r="AT1505" i="3" s="1"/>
  <c r="AT1506" i="3" s="1"/>
  <c r="AT1507" i="3" s="1"/>
  <c r="AT1508" i="3" s="1"/>
  <c r="AT1509" i="3" s="1"/>
  <c r="AT1510" i="3" s="1"/>
  <c r="AT1511" i="3" s="1"/>
  <c r="AT1512" i="3" s="1"/>
  <c r="AT1513" i="3" s="1"/>
  <c r="AT1514" i="3" s="1"/>
  <c r="AT1515" i="3" s="1"/>
  <c r="AT1516" i="3" s="1"/>
  <c r="AT1517" i="3" s="1"/>
  <c r="AT1518" i="3" s="1"/>
  <c r="AT1519" i="3" s="1"/>
  <c r="AT1520" i="3" s="1"/>
  <c r="AT1521" i="3" s="1"/>
  <c r="AT1522" i="3" s="1"/>
  <c r="AT1523" i="3" s="1"/>
  <c r="AT1524" i="3" s="1"/>
  <c r="AT1525" i="3" s="1"/>
  <c r="AT1526" i="3" s="1"/>
  <c r="AT1527" i="3" s="1"/>
  <c r="AT1528" i="3" s="1"/>
  <c r="AT1529" i="3" s="1"/>
  <c r="AT1530" i="3" s="1"/>
  <c r="AT1531" i="3" s="1"/>
  <c r="AT1532" i="3" s="1"/>
  <c r="AT1533" i="3" s="1"/>
  <c r="AT1534" i="3" s="1"/>
  <c r="AT1535" i="3" s="1"/>
  <c r="AT1536" i="3" s="1"/>
  <c r="AT1537" i="3" s="1"/>
  <c r="AT1538" i="3" s="1"/>
  <c r="AT1539" i="3" s="1"/>
  <c r="AT1540" i="3" s="1"/>
  <c r="AT1541" i="3" s="1"/>
  <c r="AT1542" i="3" s="1"/>
  <c r="AT1543" i="3" s="1"/>
  <c r="AT1544" i="3" s="1"/>
  <c r="AT1545" i="3" s="1"/>
  <c r="AT1546" i="3" s="1"/>
  <c r="AT1547" i="3" s="1"/>
  <c r="AT1548" i="3" s="1"/>
  <c r="AT1549" i="3" s="1"/>
  <c r="AT1550" i="3" s="1"/>
  <c r="AT1551" i="3" s="1"/>
  <c r="AT1552" i="3" s="1"/>
  <c r="AT1553" i="3" s="1"/>
  <c r="AT1554" i="3" s="1"/>
  <c r="AT1555" i="3" s="1"/>
  <c r="AT1556" i="3" s="1"/>
  <c r="AT1557" i="3" s="1"/>
  <c r="AT1558" i="3" s="1"/>
  <c r="AT1559" i="3" s="1"/>
  <c r="AT1560" i="3" s="1"/>
  <c r="AT1561" i="3" s="1"/>
  <c r="AT1562" i="3" s="1"/>
  <c r="AT1563" i="3" s="1"/>
  <c r="AT1564" i="3" s="1"/>
  <c r="AT1565" i="3" s="1"/>
  <c r="AT1566" i="3" s="1"/>
  <c r="AT1567" i="3" s="1"/>
  <c r="AT1568" i="3" s="1"/>
  <c r="AT1569" i="3" s="1"/>
  <c r="AT1570" i="3" s="1"/>
  <c r="AT1571" i="3" s="1"/>
  <c r="AT1572" i="3" s="1"/>
  <c r="AT1573" i="3" s="1"/>
  <c r="AT1574" i="3" s="1"/>
  <c r="AT1575" i="3" s="1"/>
  <c r="AT1576" i="3" s="1"/>
  <c r="AT1577" i="3" s="1"/>
  <c r="AT1578" i="3" s="1"/>
  <c r="AT1579" i="3" s="1"/>
  <c r="AT1580" i="3" s="1"/>
  <c r="AT1581" i="3" s="1"/>
  <c r="AT1582" i="3" s="1"/>
  <c r="AT1583" i="3" s="1"/>
  <c r="AT1584" i="3" s="1"/>
  <c r="AT1585" i="3" s="1"/>
  <c r="AT1586" i="3" s="1"/>
  <c r="AT1587" i="3" s="1"/>
  <c r="AT1588" i="3" s="1"/>
  <c r="AT1589" i="3" s="1"/>
  <c r="AT1590" i="3" s="1"/>
  <c r="AT1591" i="3" s="1"/>
  <c r="AT1592" i="3" s="1"/>
  <c r="AT1593" i="3" s="1"/>
  <c r="AT1594" i="3" s="1"/>
  <c r="AT1595" i="3" s="1"/>
  <c r="AT1596" i="3" s="1"/>
  <c r="AT1597" i="3" s="1"/>
  <c r="AT1598" i="3" s="1"/>
  <c r="AT1599" i="3" s="1"/>
  <c r="AT1600" i="3" s="1"/>
  <c r="AT1601" i="3" s="1"/>
  <c r="AT1602" i="3" s="1"/>
  <c r="AT1603" i="3" s="1"/>
  <c r="AT1604" i="3" s="1"/>
  <c r="AT1605" i="3" s="1"/>
  <c r="AT1606" i="3" s="1"/>
  <c r="AT1607" i="3" s="1"/>
  <c r="AT1608" i="3" s="1"/>
  <c r="AT1609" i="3" s="1"/>
  <c r="AT1610" i="3" s="1"/>
  <c r="AT1611" i="3" s="1"/>
  <c r="AT1612" i="3" s="1"/>
  <c r="AT1613" i="3" s="1"/>
  <c r="AT1614" i="3" s="1"/>
  <c r="AT1615" i="3" s="1"/>
  <c r="AT1616" i="3" s="1"/>
  <c r="AT1617" i="3" s="1"/>
  <c r="AT1618" i="3" s="1"/>
  <c r="AT1619" i="3" s="1"/>
  <c r="AT1620" i="3" s="1"/>
  <c r="AT1621" i="3" s="1"/>
  <c r="AT1622" i="3" s="1"/>
  <c r="AT1623" i="3" s="1"/>
  <c r="AT1624" i="3" s="1"/>
  <c r="AT1625" i="3" s="1"/>
  <c r="AT1626" i="3" s="1"/>
  <c r="AT1627" i="3" s="1"/>
  <c r="AT1628" i="3" s="1"/>
  <c r="AT1629" i="3" s="1"/>
  <c r="AT1630" i="3" s="1"/>
  <c r="AT1631" i="3" s="1"/>
  <c r="AT1632" i="3" s="1"/>
  <c r="AT1633" i="3" s="1"/>
  <c r="AT1634" i="3" s="1"/>
  <c r="AT1635" i="3" s="1"/>
  <c r="AT1636" i="3" s="1"/>
  <c r="AT1637" i="3" s="1"/>
  <c r="AT1638" i="3" s="1"/>
  <c r="AT1639" i="3" s="1"/>
  <c r="AT1640" i="3" s="1"/>
  <c r="AT1641" i="3" s="1"/>
  <c r="AT1642" i="3" s="1"/>
  <c r="AT1643" i="3" s="1"/>
  <c r="AT1644" i="3" s="1"/>
  <c r="AT1645" i="3" s="1"/>
  <c r="AT1646" i="3" s="1"/>
  <c r="AT1647" i="3" s="1"/>
  <c r="AT1648" i="3" s="1"/>
  <c r="AT1649" i="3" s="1"/>
  <c r="AT1650" i="3" s="1"/>
  <c r="AT1651" i="3" s="1"/>
  <c r="AT1652" i="3" s="1"/>
  <c r="AT1653" i="3" s="1"/>
  <c r="AT1654" i="3" s="1"/>
  <c r="AT1655" i="3" s="1"/>
  <c r="AT1656" i="3" s="1"/>
  <c r="AT1657" i="3" s="1"/>
  <c r="AT1658" i="3" s="1"/>
  <c r="AT1659" i="3" s="1"/>
  <c r="AT1660" i="3" s="1"/>
  <c r="AT1661" i="3" s="1"/>
  <c r="AT1662" i="3" s="1"/>
  <c r="AT1663" i="3" s="1"/>
  <c r="AT1664" i="3" s="1"/>
  <c r="AT1665" i="3" s="1"/>
  <c r="AT1666" i="3" s="1"/>
  <c r="AT1667" i="3" s="1"/>
  <c r="AT1668" i="3" s="1"/>
  <c r="AT1669" i="3" s="1"/>
  <c r="AT1670" i="3" s="1"/>
  <c r="AT1671" i="3" s="1"/>
  <c r="AT1672" i="3" s="1"/>
  <c r="AT1673" i="3" s="1"/>
  <c r="AT1674" i="3" s="1"/>
  <c r="AT1675" i="3" s="1"/>
  <c r="AT1676" i="3" s="1"/>
  <c r="AT1677" i="3" s="1"/>
  <c r="AT1678" i="3" s="1"/>
  <c r="AT1679" i="3" s="1"/>
  <c r="AT1680" i="3" s="1"/>
  <c r="AT1681" i="3" s="1"/>
  <c r="AT1682" i="3" s="1"/>
  <c r="AT1683" i="3" s="1"/>
  <c r="AT1684" i="3" s="1"/>
  <c r="AT1685" i="3" s="1"/>
  <c r="AT1686" i="3" s="1"/>
  <c r="AT1687" i="3" s="1"/>
  <c r="AT1688" i="3" s="1"/>
  <c r="AT1689" i="3" s="1"/>
  <c r="AT1690" i="3" s="1"/>
  <c r="AT1691" i="3" s="1"/>
  <c r="AT1692" i="3" s="1"/>
  <c r="AT1693" i="3" s="1"/>
  <c r="AT1694" i="3" s="1"/>
  <c r="AT1695" i="3" s="1"/>
  <c r="AT1696" i="3" s="1"/>
  <c r="AT1697" i="3" s="1"/>
  <c r="AT1698" i="3" s="1"/>
  <c r="AT1699" i="3" s="1"/>
  <c r="AT1700" i="3" s="1"/>
  <c r="AT1701" i="3" s="1"/>
  <c r="AT1702" i="3" s="1"/>
  <c r="AT1703" i="3" s="1"/>
  <c r="AT1704" i="3" s="1"/>
  <c r="AT1705" i="3" s="1"/>
  <c r="AT1706" i="3" s="1"/>
  <c r="AT1707" i="3" s="1"/>
  <c r="AT1708" i="3" s="1"/>
  <c r="AT1709" i="3" s="1"/>
  <c r="AT1710" i="3" s="1"/>
  <c r="AT1711" i="3" s="1"/>
  <c r="AT1712" i="3" s="1"/>
  <c r="AT1713" i="3" s="1"/>
  <c r="AT1714" i="3" s="1"/>
  <c r="AT1715" i="3" s="1"/>
  <c r="AT1716" i="3" s="1"/>
  <c r="AT1717" i="3" s="1"/>
  <c r="AT1718" i="3" s="1"/>
  <c r="AT1719" i="3" s="1"/>
  <c r="AT1720" i="3" s="1"/>
  <c r="AT1721" i="3" s="1"/>
  <c r="AT1722" i="3" s="1"/>
  <c r="AT1723" i="3" s="1"/>
  <c r="AT1724" i="3" s="1"/>
  <c r="AT1725" i="3" s="1"/>
  <c r="AT1726" i="3" s="1"/>
  <c r="AT1727" i="3" s="1"/>
  <c r="AT1728" i="3" s="1"/>
  <c r="AT1729" i="3" s="1"/>
  <c r="AT1730" i="3" s="1"/>
  <c r="AT1731" i="3" s="1"/>
  <c r="AT1732" i="3" s="1"/>
  <c r="AT1733" i="3" s="1"/>
  <c r="AT1734" i="3" s="1"/>
  <c r="AT1735" i="3" s="1"/>
  <c r="AT1736" i="3" s="1"/>
  <c r="AT1737" i="3" s="1"/>
  <c r="AT1738" i="3" s="1"/>
  <c r="AT1739" i="3" s="1"/>
  <c r="AT1740" i="3" s="1"/>
  <c r="AT1741" i="3" s="1"/>
  <c r="AT1742" i="3" s="1"/>
  <c r="AT1743" i="3" s="1"/>
  <c r="AT1744" i="3" s="1"/>
  <c r="AT1745" i="3" s="1"/>
  <c r="AT1746" i="3" s="1"/>
  <c r="AT1747" i="3" s="1"/>
  <c r="AT1748" i="3" s="1"/>
  <c r="AT1749" i="3" s="1"/>
  <c r="AT1750" i="3" s="1"/>
  <c r="AT1751" i="3" s="1"/>
  <c r="AT1752" i="3" s="1"/>
  <c r="AT1753" i="3" s="1"/>
  <c r="AT1754" i="3" s="1"/>
  <c r="AT1755" i="3" s="1"/>
  <c r="AT1756" i="3" s="1"/>
  <c r="AT1757" i="3" s="1"/>
  <c r="AT1758" i="3" s="1"/>
  <c r="AT1759" i="3" s="1"/>
  <c r="AT1760" i="3" s="1"/>
  <c r="AT1761" i="3" s="1"/>
  <c r="AT1762" i="3" s="1"/>
  <c r="AT1763" i="3" s="1"/>
  <c r="AT1764" i="3" s="1"/>
  <c r="AT1765" i="3" s="1"/>
  <c r="AT1766" i="3" s="1"/>
  <c r="AT1767" i="3" s="1"/>
  <c r="AT1768" i="3" s="1"/>
  <c r="AT1769" i="3" s="1"/>
  <c r="AT1770" i="3" s="1"/>
  <c r="AT1771" i="3" s="1"/>
  <c r="AT1772" i="3" s="1"/>
  <c r="AT1773" i="3" s="1"/>
  <c r="AT1774" i="3" s="1"/>
  <c r="AT1775" i="3" s="1"/>
  <c r="AT1776" i="3" s="1"/>
  <c r="AT1777" i="3" s="1"/>
  <c r="AT1778" i="3" s="1"/>
  <c r="AT1779" i="3" s="1"/>
  <c r="AT1780" i="3" s="1"/>
  <c r="AT1781" i="3" s="1"/>
  <c r="AT1782" i="3" s="1"/>
  <c r="AT1783" i="3" s="1"/>
  <c r="AT1784" i="3" s="1"/>
  <c r="AT1785" i="3" s="1"/>
  <c r="AT1786" i="3" s="1"/>
  <c r="AT1787" i="3" s="1"/>
  <c r="AT1788" i="3" s="1"/>
  <c r="AT1789" i="3" s="1"/>
  <c r="AT1790" i="3" s="1"/>
  <c r="AT1791" i="3" s="1"/>
  <c r="AT1792" i="3" s="1"/>
  <c r="AT1793" i="3" s="1"/>
  <c r="AT1794" i="3" s="1"/>
  <c r="AT1795" i="3" s="1"/>
  <c r="AT1796" i="3" s="1"/>
  <c r="AT1797" i="3" s="1"/>
  <c r="AT1798" i="3" s="1"/>
  <c r="AT1799" i="3" s="1"/>
  <c r="AT1800" i="3" s="1"/>
  <c r="AT1801" i="3" s="1"/>
  <c r="AT1802" i="3" s="1"/>
  <c r="AT1803" i="3" s="1"/>
  <c r="E10" i="3"/>
  <c r="BJ5" i="3"/>
  <c r="BB5" i="3"/>
  <c r="BG5" i="3"/>
  <c r="BF5" i="3"/>
  <c r="BE5" i="3"/>
  <c r="BC5" i="3"/>
  <c r="BH5" i="3"/>
  <c r="BA5" i="3"/>
  <c r="AZ5" i="3"/>
  <c r="BK5" i="3"/>
  <c r="BI5" i="3"/>
  <c r="AY6" i="3"/>
  <c r="BD5" i="3"/>
  <c r="H6" i="3"/>
  <c r="AS9" i="3"/>
  <c r="AR8" i="3"/>
  <c r="G4" i="1"/>
  <c r="H5" i="1" s="1"/>
  <c r="G5" i="1"/>
  <c r="I4" i="1"/>
  <c r="AH5" i="1"/>
  <c r="AH6" i="1"/>
  <c r="L9" i="2"/>
  <c r="L8" i="2"/>
  <c r="L7" i="2"/>
  <c r="L6" i="2"/>
  <c r="J7" i="2"/>
  <c r="J8" i="2" s="1"/>
  <c r="J9" i="2" s="1"/>
  <c r="I9" i="2"/>
  <c r="I8" i="2"/>
  <c r="I7" i="2"/>
  <c r="E5" i="1"/>
  <c r="AM5" i="1" s="1"/>
  <c r="AY4" i="1"/>
  <c r="AR4" i="1"/>
  <c r="AS5" i="1"/>
  <c r="AV1803" i="1"/>
  <c r="AV1802" i="1"/>
  <c r="AV1800" i="1"/>
  <c r="AV1799" i="1"/>
  <c r="AV1798" i="1"/>
  <c r="AV1797" i="1"/>
  <c r="AV1796" i="1"/>
  <c r="AV1795" i="1"/>
  <c r="AV1794" i="1"/>
  <c r="AV1792" i="1"/>
  <c r="AV1791" i="1"/>
  <c r="AV1790" i="1"/>
  <c r="AV1789" i="1"/>
  <c r="AV1788" i="1"/>
  <c r="AV1787" i="1"/>
  <c r="AV1786" i="1"/>
  <c r="AV1784" i="1"/>
  <c r="AV1783" i="1"/>
  <c r="AV1782" i="1"/>
  <c r="AV1781" i="1"/>
  <c r="AV1780" i="1"/>
  <c r="AV1779" i="1"/>
  <c r="AV1778" i="1"/>
  <c r="AV1776" i="1"/>
  <c r="AV1775" i="1"/>
  <c r="AV1774" i="1"/>
  <c r="AV1773" i="1"/>
  <c r="AV1772" i="1"/>
  <c r="AV1771" i="1"/>
  <c r="AV1770" i="1"/>
  <c r="AV1769" i="1"/>
  <c r="AV1768" i="1"/>
  <c r="AV1767" i="1"/>
  <c r="AV1766" i="1"/>
  <c r="AV1765" i="1"/>
  <c r="AV1764" i="1"/>
  <c r="AV1763" i="1"/>
  <c r="AV1762" i="1"/>
  <c r="AV1761" i="1"/>
  <c r="AV1760" i="1"/>
  <c r="AV1759" i="1"/>
  <c r="AV1758" i="1"/>
  <c r="AV1757" i="1"/>
  <c r="AV1756" i="1"/>
  <c r="AV1755" i="1"/>
  <c r="AV1754" i="1"/>
  <c r="AV1753" i="1"/>
  <c r="AV1752" i="1"/>
  <c r="AV1751" i="1"/>
  <c r="AV1750" i="1"/>
  <c r="AV1749" i="1"/>
  <c r="AV1748" i="1"/>
  <c r="AV1747" i="1"/>
  <c r="AV1746" i="1"/>
  <c r="AV1745" i="1"/>
  <c r="AV1744" i="1"/>
  <c r="AV1743" i="1"/>
  <c r="AV1742" i="1"/>
  <c r="AV1741" i="1"/>
  <c r="AV1740" i="1"/>
  <c r="AV1739" i="1"/>
  <c r="AV1738" i="1"/>
  <c r="AV1737" i="1"/>
  <c r="AV1736" i="1"/>
  <c r="AV1735" i="1"/>
  <c r="AV1734" i="1"/>
  <c r="AV1733" i="1"/>
  <c r="AV1732" i="1"/>
  <c r="AV1731" i="1"/>
  <c r="AV1730" i="1"/>
  <c r="AV1729" i="1"/>
  <c r="AV1728" i="1"/>
  <c r="AV1727" i="1"/>
  <c r="AV1726" i="1"/>
  <c r="AV1725" i="1"/>
  <c r="AV1724" i="1"/>
  <c r="AV1723" i="1"/>
  <c r="AV1722" i="1"/>
  <c r="AV1721" i="1"/>
  <c r="AV1720" i="1"/>
  <c r="AV1719" i="1"/>
  <c r="AV1718" i="1"/>
  <c r="AV1717" i="1"/>
  <c r="AV1716" i="1"/>
  <c r="AV1715" i="1"/>
  <c r="AV1714" i="1"/>
  <c r="AV1713" i="1"/>
  <c r="AV1712" i="1"/>
  <c r="AV1711" i="1"/>
  <c r="AV1710" i="1"/>
  <c r="AV1709" i="1"/>
  <c r="AV1708" i="1"/>
  <c r="AV1707" i="1"/>
  <c r="AV1706" i="1"/>
  <c r="AV1705" i="1"/>
  <c r="AV1704" i="1"/>
  <c r="AV1703" i="1"/>
  <c r="AV1702" i="1"/>
  <c r="AV1701" i="1"/>
  <c r="AV1700" i="1"/>
  <c r="AV1699" i="1"/>
  <c r="AV1698" i="1"/>
  <c r="AV1697" i="1"/>
  <c r="AV1696" i="1"/>
  <c r="AV1695" i="1"/>
  <c r="AV1694" i="1"/>
  <c r="AV1693" i="1"/>
  <c r="AV1692" i="1"/>
  <c r="AV1691" i="1"/>
  <c r="AV1690" i="1"/>
  <c r="AV1689" i="1"/>
  <c r="AV1688" i="1"/>
  <c r="AV1687" i="1"/>
  <c r="AV1686" i="1"/>
  <c r="AV1685" i="1"/>
  <c r="AV1684" i="1"/>
  <c r="AV1683" i="1"/>
  <c r="AV1681" i="1"/>
  <c r="AV1680" i="1"/>
  <c r="AV1679" i="1"/>
  <c r="AV1678" i="1"/>
  <c r="AV1677" i="1"/>
  <c r="AV1676" i="1"/>
  <c r="AV1675" i="1"/>
  <c r="AV1673" i="1"/>
  <c r="AV1672" i="1"/>
  <c r="AV1671" i="1"/>
  <c r="AV1670" i="1"/>
  <c r="AV1669" i="1"/>
  <c r="AV1668" i="1"/>
  <c r="AV1667" i="1"/>
  <c r="AV1665" i="1"/>
  <c r="AV1664" i="1"/>
  <c r="AV1663" i="1"/>
  <c r="AV1661" i="1"/>
  <c r="AV1660" i="1"/>
  <c r="AV1659" i="1"/>
  <c r="AV1657" i="1"/>
  <c r="AV1656" i="1"/>
  <c r="AV1655" i="1"/>
  <c r="AV1653" i="1"/>
  <c r="AV1652" i="1"/>
  <c r="AV1651" i="1"/>
  <c r="AV1649" i="1"/>
  <c r="AV1648" i="1"/>
  <c r="AV1647" i="1"/>
  <c r="AV1645" i="1"/>
  <c r="AV1644" i="1"/>
  <c r="AV1643" i="1"/>
  <c r="AV1640" i="1"/>
  <c r="AV1639" i="1"/>
  <c r="AV1638" i="1"/>
  <c r="AV1637" i="1"/>
  <c r="AV1636" i="1"/>
  <c r="AV1635" i="1"/>
  <c r="AV1633" i="1"/>
  <c r="AV1632" i="1"/>
  <c r="AV1631" i="1"/>
  <c r="AV1629" i="1"/>
  <c r="AV1628" i="1"/>
  <c r="AV1627" i="1"/>
  <c r="AV1625" i="1"/>
  <c r="AV1624" i="1"/>
  <c r="AV1623" i="1"/>
  <c r="AV1622" i="1"/>
  <c r="AV1621" i="1"/>
  <c r="AV1620" i="1"/>
  <c r="AV1619" i="1"/>
  <c r="AV1617" i="1"/>
  <c r="AV1616" i="1"/>
  <c r="AV1615" i="1"/>
  <c r="AV1614" i="1"/>
  <c r="AV1613" i="1"/>
  <c r="AV1612" i="1"/>
  <c r="AV1610" i="1"/>
  <c r="AV1609" i="1"/>
  <c r="AV1607" i="1"/>
  <c r="AV1606" i="1"/>
  <c r="AV1605" i="1"/>
  <c r="AV1604" i="1"/>
  <c r="AV1603" i="1"/>
  <c r="AV1601" i="1"/>
  <c r="AV1600" i="1"/>
  <c r="AV1599" i="1"/>
  <c r="AV1598" i="1"/>
  <c r="AV1597" i="1"/>
  <c r="AV1594" i="1"/>
  <c r="AV1593" i="1"/>
  <c r="AV1591" i="1"/>
  <c r="AV1590" i="1"/>
  <c r="AV1589" i="1"/>
  <c r="AV1588" i="1"/>
  <c r="AV1585" i="1"/>
  <c r="AV1584" i="1"/>
  <c r="AV1582" i="1"/>
  <c r="AV1581" i="1"/>
  <c r="AV1578" i="1"/>
  <c r="AV1577" i="1"/>
  <c r="AV1576" i="1"/>
  <c r="AV1575" i="1"/>
  <c r="AV1574" i="1"/>
  <c r="AV1573" i="1"/>
  <c r="AV1572" i="1"/>
  <c r="AV1571" i="1"/>
  <c r="AV1569" i="1"/>
  <c r="AV1568" i="1"/>
  <c r="AV1567" i="1"/>
  <c r="AV1566" i="1"/>
  <c r="AV1565" i="1"/>
  <c r="AV1562" i="1"/>
  <c r="AV1561" i="1"/>
  <c r="AV1559" i="1"/>
  <c r="AV1558" i="1"/>
  <c r="AV1557" i="1"/>
  <c r="AV1556" i="1"/>
  <c r="AV1555" i="1"/>
  <c r="AV1553" i="1"/>
  <c r="AV1552" i="1"/>
  <c r="AV1551" i="1"/>
  <c r="AV1550" i="1"/>
  <c r="AV1549" i="1"/>
  <c r="AV1548" i="1"/>
  <c r="AV1546" i="1"/>
  <c r="AV1545" i="1"/>
  <c r="AV1543" i="1"/>
  <c r="AV1542" i="1"/>
  <c r="AV1541" i="1"/>
  <c r="AV1540" i="1"/>
  <c r="AV1539" i="1"/>
  <c r="AV1537" i="1"/>
  <c r="AV1536" i="1"/>
  <c r="AV1534" i="1"/>
  <c r="AV1533" i="1"/>
  <c r="AV1530" i="1"/>
  <c r="AV1529" i="1"/>
  <c r="AV1527" i="1"/>
  <c r="AV1526" i="1"/>
  <c r="AV1525" i="1"/>
  <c r="AV1524" i="1"/>
  <c r="AV1523" i="1"/>
  <c r="AV1521" i="1"/>
  <c r="AV1520" i="1"/>
  <c r="AV1519" i="1"/>
  <c r="AV1518" i="1"/>
  <c r="AV1517" i="1"/>
  <c r="AV1514" i="1"/>
  <c r="AV1513" i="1"/>
  <c r="AV1511" i="1"/>
  <c r="AV1510" i="1"/>
  <c r="AV1509" i="1"/>
  <c r="AV1508" i="1"/>
  <c r="AV1507" i="1"/>
  <c r="AV1505" i="1"/>
  <c r="AV1504" i="1"/>
  <c r="AV1502" i="1"/>
  <c r="AV1501" i="1"/>
  <c r="AV1497" i="1"/>
  <c r="AV1495" i="1"/>
  <c r="AV1494" i="1"/>
  <c r="AV1493" i="1"/>
  <c r="AV1492" i="1"/>
  <c r="AV1491" i="1"/>
  <c r="AV1489" i="1"/>
  <c r="AV1488" i="1"/>
  <c r="AV1486" i="1"/>
  <c r="AV1485" i="1"/>
  <c r="AV1484" i="1"/>
  <c r="AV1482" i="1"/>
  <c r="AV1481" i="1"/>
  <c r="AV1480" i="1"/>
  <c r="AV1479" i="1"/>
  <c r="AV1478" i="1"/>
  <c r="AV1477" i="1"/>
  <c r="AV1476" i="1"/>
  <c r="AV1475" i="1"/>
  <c r="AV1473" i="1"/>
  <c r="AV1472" i="1"/>
  <c r="AV1471" i="1"/>
  <c r="AV1470" i="1"/>
  <c r="AV1469" i="1"/>
  <c r="AV1466" i="1"/>
  <c r="AV1465" i="1"/>
  <c r="AV1463" i="1"/>
  <c r="AV1462" i="1"/>
  <c r="AV1461" i="1"/>
  <c r="AV1460" i="1"/>
  <c r="AV1457" i="1"/>
  <c r="AV1456" i="1"/>
  <c r="AV1454" i="1"/>
  <c r="AV1453" i="1"/>
  <c r="AV1450" i="1"/>
  <c r="AV1449" i="1"/>
  <c r="AV1448" i="1"/>
  <c r="AV1447" i="1"/>
  <c r="AV1446" i="1"/>
  <c r="AV1445" i="1"/>
  <c r="AV1444" i="1"/>
  <c r="AV1443" i="1"/>
  <c r="AV1441" i="1"/>
  <c r="AV1440" i="1"/>
  <c r="AV1439" i="1"/>
  <c r="AV1438" i="1"/>
  <c r="AV1437" i="1"/>
  <c r="AV1434" i="1"/>
  <c r="AV1433" i="1"/>
  <c r="AV1431" i="1"/>
  <c r="AV1430" i="1"/>
  <c r="AV1429" i="1"/>
  <c r="AV1428" i="1"/>
  <c r="AV1427" i="1"/>
  <c r="AV1425" i="1"/>
  <c r="AV1424" i="1"/>
  <c r="AV1423" i="1"/>
  <c r="AV1422" i="1"/>
  <c r="AV1421" i="1"/>
  <c r="AV1418" i="1"/>
  <c r="AV1417" i="1"/>
  <c r="AV1415" i="1"/>
  <c r="AV1414" i="1"/>
  <c r="AV1413" i="1"/>
  <c r="AV1412" i="1"/>
  <c r="AV1411" i="1"/>
  <c r="AV1409" i="1"/>
  <c r="AV1408" i="1"/>
  <c r="AV1406" i="1"/>
  <c r="AV1405" i="1"/>
  <c r="AV1401" i="1"/>
  <c r="AV1399" i="1"/>
  <c r="AV1398" i="1"/>
  <c r="AV1397" i="1"/>
  <c r="AV1396" i="1"/>
  <c r="AV1395" i="1"/>
  <c r="AV1393" i="1"/>
  <c r="AV1392" i="1"/>
  <c r="AV1391" i="1"/>
  <c r="AV1390" i="1"/>
  <c r="AV1389" i="1"/>
  <c r="AV1386" i="1"/>
  <c r="AV1385" i="1"/>
  <c r="AV1383" i="1"/>
  <c r="AV1382" i="1"/>
  <c r="AV1381" i="1"/>
  <c r="AV1380" i="1"/>
  <c r="AV1379" i="1"/>
  <c r="AV1377" i="1"/>
  <c r="AV1376" i="1"/>
  <c r="AV1374" i="1"/>
  <c r="AV1373" i="1"/>
  <c r="AV1369" i="1"/>
  <c r="AV1367" i="1"/>
  <c r="AV1366" i="1"/>
  <c r="AV1365" i="1"/>
  <c r="AV1364" i="1"/>
  <c r="AV1363" i="1"/>
  <c r="AV1361" i="1"/>
  <c r="AV1360" i="1"/>
  <c r="AV1359" i="1"/>
  <c r="AV1358" i="1"/>
  <c r="AV1357" i="1"/>
  <c r="AV1356" i="1"/>
  <c r="AV1354" i="1"/>
  <c r="AV1353" i="1"/>
  <c r="AV1351" i="1"/>
  <c r="AV1350" i="1"/>
  <c r="AV1349" i="1"/>
  <c r="AV1348" i="1"/>
  <c r="AV1347" i="1"/>
  <c r="AV1345" i="1"/>
  <c r="AV1344" i="1"/>
  <c r="AV1343" i="1"/>
  <c r="AV1342" i="1"/>
  <c r="AV1341" i="1"/>
  <c r="AV1338" i="1"/>
  <c r="AV1337" i="1"/>
  <c r="AV1335" i="1"/>
  <c r="AV1334" i="1"/>
  <c r="AV1333" i="1"/>
  <c r="AV1332" i="1"/>
  <c r="AV1329" i="1"/>
  <c r="AV1328" i="1"/>
  <c r="AV1327" i="1"/>
  <c r="AV1326" i="1"/>
  <c r="AV1325" i="1"/>
  <c r="AV1322" i="1"/>
  <c r="AV1321" i="1"/>
  <c r="AV1320" i="1"/>
  <c r="AV1319" i="1"/>
  <c r="AV1318" i="1"/>
  <c r="AV1317" i="1"/>
  <c r="AV1316" i="1"/>
  <c r="AV1315" i="1"/>
  <c r="AV1313" i="1"/>
  <c r="AV1312" i="1"/>
  <c r="AV1311" i="1"/>
  <c r="AV1310" i="1"/>
  <c r="AV1309" i="1"/>
  <c r="AV1306" i="1"/>
  <c r="AV1305" i="1"/>
  <c r="AV1303" i="1"/>
  <c r="AV1302" i="1"/>
  <c r="AV1301" i="1"/>
  <c r="AV1300" i="1"/>
  <c r="AV1299" i="1"/>
  <c r="AV1297" i="1"/>
  <c r="AV1296" i="1"/>
  <c r="AV1295" i="1"/>
  <c r="AV1294" i="1"/>
  <c r="AV1293" i="1"/>
  <c r="AV1292" i="1"/>
  <c r="AV1290" i="1"/>
  <c r="AV1289" i="1"/>
  <c r="AV1287" i="1"/>
  <c r="AV1286" i="1"/>
  <c r="AV1285" i="1"/>
  <c r="AV1284" i="1"/>
  <c r="AV1283" i="1"/>
  <c r="AV1281" i="1"/>
  <c r="AV1280" i="1"/>
  <c r="AV1279" i="1"/>
  <c r="AV1278" i="1"/>
  <c r="AV1277" i="1"/>
  <c r="AV1276" i="1"/>
  <c r="AV1275" i="1"/>
  <c r="AV1273" i="1"/>
  <c r="AV1271" i="1"/>
  <c r="AV1270" i="1"/>
  <c r="AV1268" i="1"/>
  <c r="AV1267" i="1"/>
  <c r="AV1265" i="1"/>
  <c r="AV1264" i="1"/>
  <c r="AV1263" i="1"/>
  <c r="AV1261" i="1"/>
  <c r="AV1260" i="1"/>
  <c r="AV1259" i="1"/>
  <c r="AV1256" i="1"/>
  <c r="AV1255" i="1"/>
  <c r="AV1252" i="1"/>
  <c r="AV1251" i="1"/>
  <c r="AV1249" i="1"/>
  <c r="AV1247" i="1"/>
  <c r="AV1246" i="1"/>
  <c r="AV1245" i="1"/>
  <c r="AV1244" i="1"/>
  <c r="AV1243" i="1"/>
  <c r="AV1241" i="1"/>
  <c r="AV1240" i="1"/>
  <c r="AV1239" i="1"/>
  <c r="AV1237" i="1"/>
  <c r="AV1236" i="1"/>
  <c r="AV1235" i="1"/>
  <c r="AV1234" i="1"/>
  <c r="AV1233" i="1"/>
  <c r="AV1231" i="1"/>
  <c r="AV1230" i="1"/>
  <c r="AV1229" i="1"/>
  <c r="AV1228" i="1"/>
  <c r="AV1227" i="1"/>
  <c r="AV1226" i="1"/>
  <c r="AV1225" i="1"/>
  <c r="AV1224" i="1"/>
  <c r="AV1223" i="1"/>
  <c r="AV1221" i="1"/>
  <c r="AV1220" i="1"/>
  <c r="AV1219" i="1"/>
  <c r="AV1215" i="1"/>
  <c r="AV1213" i="1"/>
  <c r="AV1212" i="1"/>
  <c r="AV1211" i="1"/>
  <c r="AV1210" i="1"/>
  <c r="AV1209" i="1"/>
  <c r="AV1207" i="1"/>
  <c r="AV1206" i="1"/>
  <c r="AV1205" i="1"/>
  <c r="AV1204" i="1"/>
  <c r="AV1203" i="1"/>
  <c r="AV1201" i="1"/>
  <c r="AV1200" i="1"/>
  <c r="AV1199" i="1"/>
  <c r="AV1198" i="1"/>
  <c r="AV1197" i="1"/>
  <c r="AV1196" i="1"/>
  <c r="AV1195" i="1"/>
  <c r="AV1192" i="1"/>
  <c r="AV1191" i="1"/>
  <c r="AV1189" i="1"/>
  <c r="AV1188" i="1"/>
  <c r="AV1187" i="1"/>
  <c r="AV1185" i="1"/>
  <c r="AV1184" i="1"/>
  <c r="AV1183" i="1"/>
  <c r="AV1180" i="1"/>
  <c r="AV1179" i="1"/>
  <c r="AV1178" i="1"/>
  <c r="AV1177" i="1"/>
  <c r="AV1175" i="1"/>
  <c r="AV1174" i="1"/>
  <c r="AV1173" i="1"/>
  <c r="AV1172" i="1"/>
  <c r="AV1171" i="1"/>
  <c r="AV1169" i="1"/>
  <c r="AV1168" i="1"/>
  <c r="AV1167" i="1"/>
  <c r="AV1165" i="1"/>
  <c r="AV1164" i="1"/>
  <c r="AV1163" i="1"/>
  <c r="AV1161" i="1"/>
  <c r="AV1160" i="1"/>
  <c r="AV1159" i="1"/>
  <c r="AV1157" i="1"/>
  <c r="AV1156" i="1"/>
  <c r="AV1155" i="1"/>
  <c r="AV1154" i="1"/>
  <c r="AV1153" i="1"/>
  <c r="AV1151" i="1"/>
  <c r="AV1147" i="1"/>
  <c r="AV1146" i="1"/>
  <c r="AV1145" i="1"/>
  <c r="AV1144" i="1"/>
  <c r="AV1142" i="1"/>
  <c r="AV1141" i="1"/>
  <c r="AV1140" i="1"/>
  <c r="AV1139" i="1"/>
  <c r="AV1138" i="1"/>
  <c r="AV1135" i="1"/>
  <c r="AV1134" i="1"/>
  <c r="AV1132" i="1"/>
  <c r="AV1131" i="1"/>
  <c r="AV1130" i="1"/>
  <c r="AV1129" i="1"/>
  <c r="AV1128" i="1"/>
  <c r="AV1126" i="1"/>
  <c r="AV1125" i="1"/>
  <c r="AV1124" i="1"/>
  <c r="AV1123" i="1"/>
  <c r="AV1122" i="1"/>
  <c r="AV1121" i="1"/>
  <c r="AV1119" i="1"/>
  <c r="AV1118" i="1"/>
  <c r="AV1116" i="1"/>
  <c r="AV1115" i="1"/>
  <c r="AV1114" i="1"/>
  <c r="AV1113" i="1"/>
  <c r="AV1112" i="1"/>
  <c r="AV1110" i="1"/>
  <c r="AV1109" i="1"/>
  <c r="AV1108" i="1"/>
  <c r="AV1107" i="1"/>
  <c r="AV1106" i="1"/>
  <c r="AV1103" i="1"/>
  <c r="AV1102" i="1"/>
  <c r="AV1100" i="1"/>
  <c r="AV1099" i="1"/>
  <c r="AV1098" i="1"/>
  <c r="AV1097" i="1"/>
  <c r="AV1096" i="1"/>
  <c r="AV1094" i="1"/>
  <c r="AV1093" i="1"/>
  <c r="AV1092" i="1"/>
  <c r="AV1091" i="1"/>
  <c r="AV1090" i="1"/>
  <c r="AV1087" i="1"/>
  <c r="AV1086" i="1"/>
  <c r="AV1085" i="1"/>
  <c r="AV1084" i="1"/>
  <c r="AV1083" i="1"/>
  <c r="AV1082" i="1"/>
  <c r="AV1081" i="1"/>
  <c r="AV1080" i="1"/>
  <c r="AV1078" i="1"/>
  <c r="AV1077" i="1"/>
  <c r="AV1076" i="1"/>
  <c r="AV1075" i="1"/>
  <c r="AV1074" i="1"/>
  <c r="AV1071" i="1"/>
  <c r="AV1070" i="1"/>
  <c r="AV1068" i="1"/>
  <c r="AV1067" i="1"/>
  <c r="AV1066" i="1"/>
  <c r="AV1065" i="1"/>
  <c r="AV1064" i="1"/>
  <c r="AV1062" i="1"/>
  <c r="AV1061" i="1"/>
  <c r="AV1060" i="1"/>
  <c r="AV1059" i="1"/>
  <c r="AV1058" i="1"/>
  <c r="AV1057" i="1"/>
  <c r="AV1055" i="1"/>
  <c r="AV1054" i="1"/>
  <c r="AV1052" i="1"/>
  <c r="AV1051" i="1"/>
  <c r="AV1050" i="1"/>
  <c r="AV1049" i="1"/>
  <c r="AV1048" i="1"/>
  <c r="AV1046" i="1"/>
  <c r="AV1045" i="1"/>
  <c r="AV1044" i="1"/>
  <c r="AV1043" i="1"/>
  <c r="AV1042" i="1"/>
  <c r="AV1039" i="1"/>
  <c r="AV1038" i="1"/>
  <c r="AV1036" i="1"/>
  <c r="AV1035" i="1"/>
  <c r="AV1034" i="1"/>
  <c r="AV1033" i="1"/>
  <c r="AV1032" i="1"/>
  <c r="AV1030" i="1"/>
  <c r="AV1029" i="1"/>
  <c r="AV1028" i="1"/>
  <c r="AV1027" i="1"/>
  <c r="AV1026" i="1"/>
  <c r="AV1023" i="1"/>
  <c r="AV1022" i="1"/>
  <c r="AV1021" i="1"/>
  <c r="AV1020" i="1"/>
  <c r="AV1019" i="1"/>
  <c r="AV1018" i="1"/>
  <c r="AV1017" i="1"/>
  <c r="AV1016" i="1"/>
  <c r="AV1014" i="1"/>
  <c r="AV1013" i="1"/>
  <c r="AV1012" i="1"/>
  <c r="AV1011" i="1"/>
  <c r="AV1010" i="1"/>
  <c r="AV1007" i="1"/>
  <c r="AV1006" i="1"/>
  <c r="AV1004" i="1"/>
  <c r="AV1003" i="1"/>
  <c r="AV1002" i="1"/>
  <c r="AV1001" i="1"/>
  <c r="AV1000" i="1"/>
  <c r="AV998" i="1"/>
  <c r="AV997" i="1"/>
  <c r="AV996" i="1"/>
  <c r="AV995" i="1"/>
  <c r="AV994" i="1"/>
  <c r="AV993" i="1"/>
  <c r="AV991" i="1"/>
  <c r="AV990" i="1"/>
  <c r="AV988" i="1"/>
  <c r="AV987" i="1"/>
  <c r="AV986" i="1"/>
  <c r="AV985" i="1"/>
  <c r="AV984" i="1"/>
  <c r="AV982" i="1"/>
  <c r="AV981" i="1"/>
  <c r="AV980" i="1"/>
  <c r="AV979" i="1"/>
  <c r="AV978" i="1"/>
  <c r="AV975" i="1"/>
  <c r="AV974" i="1"/>
  <c r="AV972" i="1"/>
  <c r="AV971" i="1"/>
  <c r="AV970" i="1"/>
  <c r="AV969" i="1"/>
  <c r="AV968" i="1"/>
  <c r="AV966" i="1"/>
  <c r="AV965" i="1"/>
  <c r="AV964" i="1"/>
  <c r="AV963" i="1"/>
  <c r="AV962" i="1"/>
  <c r="AV959" i="1"/>
  <c r="AV958" i="1"/>
  <c r="AV957" i="1"/>
  <c r="AV956" i="1"/>
  <c r="AV955" i="1"/>
  <c r="AV954" i="1"/>
  <c r="AV953" i="1"/>
  <c r="AV952" i="1"/>
  <c r="AV950" i="1"/>
  <c r="AV949" i="1"/>
  <c r="AV948" i="1"/>
  <c r="AV947" i="1"/>
  <c r="AV946" i="1"/>
  <c r="AV943" i="1"/>
  <c r="AV942" i="1"/>
  <c r="AV940" i="1"/>
  <c r="AV939" i="1"/>
  <c r="AV938" i="1"/>
  <c r="AV937" i="1"/>
  <c r="AV936" i="1"/>
  <c r="AV934" i="1"/>
  <c r="AV933" i="1"/>
  <c r="AV932" i="1"/>
  <c r="AV931" i="1"/>
  <c r="AV930" i="1"/>
  <c r="AV929" i="1"/>
  <c r="AV927" i="1"/>
  <c r="AV926" i="1"/>
  <c r="AV924" i="1"/>
  <c r="AV923" i="1"/>
  <c r="AV922" i="1"/>
  <c r="AV921" i="1"/>
  <c r="AV920" i="1"/>
  <c r="AV918" i="1"/>
  <c r="AV917" i="1"/>
  <c r="AV916" i="1"/>
  <c r="AV915" i="1"/>
  <c r="AV914" i="1"/>
  <c r="AV911" i="1"/>
  <c r="AV910" i="1"/>
  <c r="AV909" i="1"/>
  <c r="AV908" i="1"/>
  <c r="AV907" i="1"/>
  <c r="AV906" i="1"/>
  <c r="AV905" i="1"/>
  <c r="AV904" i="1"/>
  <c r="AV902" i="1"/>
  <c r="AV901" i="1"/>
  <c r="AV900" i="1"/>
  <c r="AV899" i="1"/>
  <c r="AV898" i="1"/>
  <c r="AV896" i="1"/>
  <c r="AV895" i="1"/>
  <c r="AV894" i="1"/>
  <c r="AV892" i="1"/>
  <c r="AV891" i="1"/>
  <c r="AV890" i="1"/>
  <c r="AV888" i="1"/>
  <c r="AV887" i="1"/>
  <c r="AV886" i="1"/>
  <c r="AV883" i="1"/>
  <c r="AV882" i="1"/>
  <c r="AV881" i="1"/>
  <c r="AV880" i="1"/>
  <c r="AV878" i="1"/>
  <c r="AV877" i="1"/>
  <c r="AV876" i="1"/>
  <c r="AV875" i="1"/>
  <c r="AV874" i="1"/>
  <c r="AV871" i="1"/>
  <c r="AV870" i="1"/>
  <c r="AV869" i="1"/>
  <c r="AV868" i="1"/>
  <c r="AV867" i="1"/>
  <c r="AV866" i="1"/>
  <c r="AV865" i="1"/>
  <c r="AV864" i="1"/>
  <c r="AV862" i="1"/>
  <c r="AV861" i="1"/>
  <c r="AV860" i="1"/>
  <c r="AV859" i="1"/>
  <c r="AV858" i="1"/>
  <c r="AV857" i="1"/>
  <c r="AV855" i="1"/>
  <c r="AV854" i="1"/>
  <c r="AV852" i="1"/>
  <c r="AV851" i="1"/>
  <c r="AV850" i="1"/>
  <c r="AV849" i="1"/>
  <c r="AV848" i="1"/>
  <c r="AV846" i="1"/>
  <c r="AV845" i="1"/>
  <c r="AV844" i="1"/>
  <c r="AV843" i="1"/>
  <c r="AV842" i="1"/>
  <c r="AV839" i="1"/>
  <c r="AV838" i="1"/>
  <c r="AV837" i="1"/>
  <c r="AV836" i="1"/>
  <c r="AV835" i="1"/>
  <c r="AV834" i="1"/>
  <c r="AV833" i="1"/>
  <c r="AV832" i="1"/>
  <c r="AV830" i="1"/>
  <c r="AV829" i="1"/>
  <c r="AV828" i="1"/>
  <c r="AV827" i="1"/>
  <c r="AV826" i="1"/>
  <c r="AV823" i="1"/>
  <c r="AV822" i="1"/>
  <c r="AV821" i="1"/>
  <c r="AV820" i="1"/>
  <c r="AV819" i="1"/>
  <c r="AV818" i="1"/>
  <c r="AV817" i="1"/>
  <c r="AV816" i="1"/>
  <c r="AV814" i="1"/>
  <c r="AV813" i="1"/>
  <c r="AV812" i="1"/>
  <c r="AV811" i="1"/>
  <c r="AV810" i="1"/>
  <c r="AV809" i="1"/>
  <c r="AV807" i="1"/>
  <c r="AV806" i="1"/>
  <c r="AV804" i="1"/>
  <c r="AV803" i="1"/>
  <c r="AV802" i="1"/>
  <c r="AV801" i="1"/>
  <c r="AV800" i="1"/>
  <c r="AV798" i="1"/>
  <c r="AV797" i="1"/>
  <c r="AV796" i="1"/>
  <c r="AV795" i="1"/>
  <c r="AV794" i="1"/>
  <c r="AV793" i="1"/>
  <c r="AV791" i="1"/>
  <c r="AV790" i="1"/>
  <c r="AV789" i="1"/>
  <c r="AV788" i="1"/>
  <c r="AV787" i="1"/>
  <c r="AV786" i="1"/>
  <c r="AV785" i="1"/>
  <c r="AV784" i="1"/>
  <c r="AV782" i="1"/>
  <c r="AV781" i="1"/>
  <c r="AV780" i="1"/>
  <c r="AV779" i="1"/>
  <c r="AV778" i="1"/>
  <c r="AV775" i="1"/>
  <c r="AV774" i="1"/>
  <c r="AV772" i="1"/>
  <c r="AV771" i="1"/>
  <c r="AV770" i="1"/>
  <c r="AV769" i="1"/>
  <c r="AV768" i="1"/>
  <c r="AV766" i="1"/>
  <c r="AV765" i="1"/>
  <c r="AV764" i="1"/>
  <c r="AV763" i="1"/>
  <c r="AV762" i="1"/>
  <c r="AV761" i="1"/>
  <c r="AV759" i="1"/>
  <c r="AV758" i="1"/>
  <c r="AV757" i="1"/>
  <c r="AV756" i="1"/>
  <c r="AV755" i="1"/>
  <c r="AV754" i="1"/>
  <c r="AV753" i="1"/>
  <c r="AV752" i="1"/>
  <c r="AV750" i="1"/>
  <c r="AV749" i="1"/>
  <c r="AV748" i="1"/>
  <c r="AV747" i="1"/>
  <c r="AV746" i="1"/>
  <c r="AV743" i="1"/>
  <c r="AV742" i="1"/>
  <c r="AV740" i="1"/>
  <c r="AV739" i="1"/>
  <c r="AV738" i="1"/>
  <c r="AV737" i="1"/>
  <c r="AV736" i="1"/>
  <c r="AV734" i="1"/>
  <c r="AV733" i="1"/>
  <c r="AV732" i="1"/>
  <c r="AV731" i="1"/>
  <c r="AV730" i="1"/>
  <c r="AV727" i="1"/>
  <c r="AV726" i="1"/>
  <c r="AV725" i="1"/>
  <c r="AV724" i="1"/>
  <c r="AV723" i="1"/>
  <c r="AV722" i="1"/>
  <c r="AV721" i="1"/>
  <c r="AV720" i="1"/>
  <c r="AV718" i="1"/>
  <c r="AV717" i="1"/>
  <c r="AV716" i="1"/>
  <c r="AV715" i="1"/>
  <c r="AV714" i="1"/>
  <c r="AV711" i="1"/>
  <c r="AV710" i="1"/>
  <c r="AV708" i="1"/>
  <c r="AV707" i="1"/>
  <c r="AV706" i="1"/>
  <c r="AV705" i="1"/>
  <c r="AV704" i="1"/>
  <c r="AV702" i="1"/>
  <c r="AV701" i="1"/>
  <c r="AV700" i="1"/>
  <c r="AV699" i="1"/>
  <c r="AV698" i="1"/>
  <c r="AV695" i="1"/>
  <c r="AV694" i="1"/>
  <c r="AV692" i="1"/>
  <c r="AV691" i="1"/>
  <c r="AV690" i="1"/>
  <c r="AV689" i="1"/>
  <c r="AV688" i="1"/>
  <c r="AV686" i="1"/>
  <c r="AV685" i="1"/>
  <c r="AV684" i="1"/>
  <c r="AV683" i="1"/>
  <c r="AV682" i="1"/>
  <c r="AV679" i="1"/>
  <c r="AV678" i="1"/>
  <c r="AV676" i="1"/>
  <c r="AV675" i="1"/>
  <c r="AV674" i="1"/>
  <c r="AV673" i="1"/>
  <c r="AV672" i="1"/>
  <c r="AV670" i="1"/>
  <c r="AV669" i="1"/>
  <c r="AV668" i="1"/>
  <c r="AV667" i="1"/>
  <c r="AV666" i="1"/>
  <c r="AV663" i="1"/>
  <c r="AV662" i="1"/>
  <c r="AV660" i="1"/>
  <c r="AV659" i="1"/>
  <c r="AV658" i="1"/>
  <c r="AV657" i="1"/>
  <c r="AV656" i="1"/>
  <c r="AV655" i="1"/>
  <c r="AV654" i="1"/>
  <c r="AV653" i="1"/>
  <c r="AV652" i="1"/>
  <c r="AV651" i="1"/>
  <c r="AV650" i="1"/>
  <c r="AV649" i="1"/>
  <c r="AV648" i="1"/>
  <c r="AV646" i="1"/>
  <c r="AV645" i="1"/>
  <c r="AV644" i="1"/>
  <c r="AV642" i="1"/>
  <c r="AV641" i="1"/>
  <c r="AV640" i="1"/>
  <c r="AV639" i="1"/>
  <c r="AV638" i="1"/>
  <c r="AV637" i="1"/>
  <c r="AV636" i="1"/>
  <c r="AV635" i="1"/>
  <c r="AV634" i="1"/>
  <c r="AV633" i="1"/>
  <c r="AV632" i="1"/>
  <c r="AV631" i="1"/>
  <c r="AV630" i="1"/>
  <c r="AV629" i="1"/>
  <c r="AV628" i="1"/>
  <c r="AV627" i="1"/>
  <c r="AV626" i="1"/>
  <c r="AV625" i="1"/>
  <c r="AV624" i="1"/>
  <c r="AV623" i="1"/>
  <c r="AV622" i="1"/>
  <c r="AV621" i="1"/>
  <c r="AV620" i="1"/>
  <c r="AV619" i="1"/>
  <c r="AV618" i="1"/>
  <c r="AV617" i="1"/>
  <c r="AV616" i="1"/>
  <c r="AV615" i="1"/>
  <c r="AV614" i="1"/>
  <c r="AV613" i="1"/>
  <c r="AV612" i="1"/>
  <c r="AV610" i="1"/>
  <c r="AV609" i="1"/>
  <c r="AV608" i="1"/>
  <c r="AV607" i="1"/>
  <c r="AV606" i="1"/>
  <c r="AV605" i="1"/>
  <c r="AV604" i="1"/>
  <c r="AV603" i="1"/>
  <c r="AV602" i="1"/>
  <c r="AV601" i="1"/>
  <c r="AV600" i="1"/>
  <c r="AV599" i="1"/>
  <c r="M4" i="1" l="1"/>
  <c r="AO9" i="3"/>
  <c r="BM4" i="3"/>
  <c r="BL4" i="3"/>
  <c r="E11" i="3"/>
  <c r="BE6" i="3"/>
  <c r="BJ6" i="3"/>
  <c r="BB6" i="3"/>
  <c r="BF6" i="3"/>
  <c r="AZ6" i="3"/>
  <c r="BI6" i="3"/>
  <c r="BH6" i="3"/>
  <c r="BK6" i="3"/>
  <c r="BG6" i="3"/>
  <c r="BA6" i="3"/>
  <c r="BD6" i="3"/>
  <c r="AY7" i="3"/>
  <c r="BC6" i="3"/>
  <c r="G8" i="3"/>
  <c r="H7" i="3"/>
  <c r="BL5" i="3"/>
  <c r="AS10" i="3"/>
  <c r="AR9" i="3"/>
  <c r="K4" i="1"/>
  <c r="O4" i="1"/>
  <c r="AN5" i="1"/>
  <c r="J4" i="1"/>
  <c r="L4" i="1"/>
  <c r="N4" i="1"/>
  <c r="E6" i="1"/>
  <c r="AM6" i="1" s="1"/>
  <c r="AN6" i="1" s="1"/>
  <c r="AS6" i="1"/>
  <c r="AR5" i="1"/>
  <c r="AY5" i="1"/>
  <c r="AV1626" i="1"/>
  <c r="AV1630" i="1"/>
  <c r="AV1634" i="1"/>
  <c r="AV1641" i="1"/>
  <c r="AV1801" i="1"/>
  <c r="AV1646" i="1"/>
  <c r="AV1650" i="1"/>
  <c r="AV1642" i="1"/>
  <c r="AV1654" i="1"/>
  <c r="AV1658" i="1"/>
  <c r="AV1793" i="1"/>
  <c r="AV1662" i="1"/>
  <c r="AV1666" i="1"/>
  <c r="AV1777" i="1"/>
  <c r="AV1674" i="1"/>
  <c r="AV1618" i="1"/>
  <c r="AV1682" i="1"/>
  <c r="AV1785" i="1"/>
  <c r="AV671" i="1"/>
  <c r="AV751" i="1"/>
  <c r="AV824" i="1"/>
  <c r="AV872" i="1"/>
  <c r="AV885" i="1"/>
  <c r="AV1127" i="1"/>
  <c r="AV1257" i="1"/>
  <c r="AV1394" i="1"/>
  <c r="AV944" i="1"/>
  <c r="AV983" i="1"/>
  <c r="AV992" i="1"/>
  <c r="AV1031" i="1"/>
  <c r="AV1041" i="1"/>
  <c r="AV1069" i="1"/>
  <c r="AV1352" i="1"/>
  <c r="AV1586" i="1"/>
  <c r="AV680" i="1"/>
  <c r="AV697" i="1"/>
  <c r="AV709" i="1"/>
  <c r="AV735" i="1"/>
  <c r="AV760" i="1"/>
  <c r="AV777" i="1"/>
  <c r="AV825" i="1"/>
  <c r="AV847" i="1"/>
  <c r="AV856" i="1"/>
  <c r="AV913" i="1"/>
  <c r="AV935" i="1"/>
  <c r="AV945" i="1"/>
  <c r="AV973" i="1"/>
  <c r="AV1104" i="1"/>
  <c r="AV1143" i="1"/>
  <c r="AV1152" i="1"/>
  <c r="AV1269" i="1"/>
  <c r="AV1368" i="1"/>
  <c r="AV1410" i="1"/>
  <c r="AV1426" i="1"/>
  <c r="AV1467" i="1"/>
  <c r="AV1560" i="1"/>
  <c r="AV1602" i="1"/>
  <c r="AV664" i="1"/>
  <c r="AV681" i="1"/>
  <c r="AV693" i="1"/>
  <c r="AV719" i="1"/>
  <c r="AV799" i="1"/>
  <c r="AV1008" i="1"/>
  <c r="AV1047" i="1"/>
  <c r="AV1056" i="1"/>
  <c r="AV1095" i="1"/>
  <c r="AV1105" i="1"/>
  <c r="AV1133" i="1"/>
  <c r="AV1400" i="1"/>
  <c r="AV1452" i="1"/>
  <c r="AV1468" i="1"/>
  <c r="AV1487" i="1"/>
  <c r="AV1535" i="1"/>
  <c r="AV696" i="1"/>
  <c r="AV815" i="1"/>
  <c r="AV912" i="1"/>
  <c r="AV1079" i="1"/>
  <c r="AV776" i="1"/>
  <c r="AV744" i="1"/>
  <c r="AV773" i="1"/>
  <c r="AV960" i="1"/>
  <c r="AV999" i="1"/>
  <c r="AV1037" i="1"/>
  <c r="AV1148" i="1"/>
  <c r="AV1214" i="1"/>
  <c r="AV1266" i="1"/>
  <c r="AV677" i="1"/>
  <c r="AV728" i="1"/>
  <c r="AV831" i="1"/>
  <c r="AV919" i="1"/>
  <c r="AV1608" i="1"/>
  <c r="AV611" i="1"/>
  <c r="AV661" i="1"/>
  <c r="AV792" i="1"/>
  <c r="AV840" i="1"/>
  <c r="AV853" i="1"/>
  <c r="AV889" i="1"/>
  <c r="AV928" i="1"/>
  <c r="AV976" i="1"/>
  <c r="AV1015" i="1"/>
  <c r="AV1024" i="1"/>
  <c r="AV1063" i="1"/>
  <c r="AV1073" i="1"/>
  <c r="AV1101" i="1"/>
  <c r="AV1158" i="1"/>
  <c r="AV1262" i="1"/>
  <c r="AV1339" i="1"/>
  <c r="AV1371" i="1"/>
  <c r="AV1402" i="1"/>
  <c r="AV1522" i="1"/>
  <c r="AV713" i="1"/>
  <c r="AV903" i="1"/>
  <c r="AV1040" i="1"/>
  <c r="AV1088" i="1"/>
  <c r="AV1137" i="1"/>
  <c r="AV1232" i="1"/>
  <c r="AV1330" i="1"/>
  <c r="AV1420" i="1"/>
  <c r="AV808" i="1"/>
  <c r="AV879" i="1"/>
  <c r="AV897" i="1"/>
  <c r="AV951" i="1"/>
  <c r="AV1009" i="1"/>
  <c r="AV1248" i="1"/>
  <c r="AV1498" i="1"/>
  <c r="AV665" i="1"/>
  <c r="AV703" i="1"/>
  <c r="AV745" i="1"/>
  <c r="AV783" i="1"/>
  <c r="AV893" i="1"/>
  <c r="AV941" i="1"/>
  <c r="AV1072" i="1"/>
  <c r="AV1111" i="1"/>
  <c r="AV1120" i="1"/>
  <c r="AV1182" i="1"/>
  <c r="AV1202" i="1"/>
  <c r="AV1308" i="1"/>
  <c r="AV1407" i="1"/>
  <c r="AV1499" i="1"/>
  <c r="AV643" i="1"/>
  <c r="AV647" i="1"/>
  <c r="AV687" i="1"/>
  <c r="AV712" i="1"/>
  <c r="AV729" i="1"/>
  <c r="AV741" i="1"/>
  <c r="AV767" i="1"/>
  <c r="AV863" i="1"/>
  <c r="AV884" i="1"/>
  <c r="AV967" i="1"/>
  <c r="AV977" i="1"/>
  <c r="AV1005" i="1"/>
  <c r="AV1136" i="1"/>
  <c r="AV1193" i="1"/>
  <c r="AV1216" i="1"/>
  <c r="AV1272" i="1"/>
  <c r="AV1388" i="1"/>
  <c r="AV1419" i="1"/>
  <c r="AV1455" i="1"/>
  <c r="AV1506" i="1"/>
  <c r="AV1579" i="1"/>
  <c r="AV1595" i="1"/>
  <c r="AV1331" i="1"/>
  <c r="AV1340" i="1"/>
  <c r="AV1375" i="1"/>
  <c r="AV1531" i="1"/>
  <c r="AV1547" i="1"/>
  <c r="AV1611" i="1"/>
  <c r="AV1176" i="1"/>
  <c r="AV1208" i="1"/>
  <c r="AV1288" i="1"/>
  <c r="AV1298" i="1"/>
  <c r="AV1370" i="1"/>
  <c r="AV1384" i="1"/>
  <c r="AV1459" i="1"/>
  <c r="AV1474" i="1"/>
  <c r="AV1194" i="1"/>
  <c r="AV1217" i="1"/>
  <c r="AV1346" i="1"/>
  <c r="AV1436" i="1"/>
  <c r="AV805" i="1"/>
  <c r="AV841" i="1"/>
  <c r="AV873" i="1"/>
  <c r="AV925" i="1"/>
  <c r="AV961" i="1"/>
  <c r="AV989" i="1"/>
  <c r="AV1025" i="1"/>
  <c r="AV1053" i="1"/>
  <c r="AV1089" i="1"/>
  <c r="AV1117" i="1"/>
  <c r="AV1186" i="1"/>
  <c r="AV1218" i="1"/>
  <c r="AV1253" i="1"/>
  <c r="AV1304" i="1"/>
  <c r="AV1323" i="1"/>
  <c r="AV1516" i="1"/>
  <c r="AV1544" i="1"/>
  <c r="AV1554" i="1"/>
  <c r="AV1258" i="1"/>
  <c r="AV1372" i="1"/>
  <c r="AV1496" i="1"/>
  <c r="AV1528" i="1"/>
  <c r="AV1587" i="1"/>
  <c r="AV1596" i="1"/>
  <c r="AV1149" i="1"/>
  <c r="AV1162" i="1"/>
  <c r="AV1166" i="1"/>
  <c r="AV1170" i="1"/>
  <c r="AV1181" i="1"/>
  <c r="AV1190" i="1"/>
  <c r="AV1222" i="1"/>
  <c r="AV1250" i="1"/>
  <c r="AV1254" i="1"/>
  <c r="AV1291" i="1"/>
  <c r="AV1355" i="1"/>
  <c r="AV1378" i="1"/>
  <c r="AV1451" i="1"/>
  <c r="AV1503" i="1"/>
  <c r="AV1512" i="1"/>
  <c r="AV1564" i="1"/>
  <c r="AV1583" i="1"/>
  <c r="AV1314" i="1"/>
  <c r="AV1435" i="1"/>
  <c r="AV1464" i="1"/>
  <c r="AV1490" i="1"/>
  <c r="AV1515" i="1"/>
  <c r="AV1532" i="1"/>
  <c r="AV1570" i="1"/>
  <c r="AV1282" i="1"/>
  <c r="AV1403" i="1"/>
  <c r="AV1432" i="1"/>
  <c r="AV1458" i="1"/>
  <c r="AV1483" i="1"/>
  <c r="AV1500" i="1"/>
  <c r="AV1538" i="1"/>
  <c r="AV1150" i="1"/>
  <c r="AV1238" i="1"/>
  <c r="AV1242" i="1"/>
  <c r="AV1274" i="1"/>
  <c r="AV1307" i="1"/>
  <c r="AV1324" i="1"/>
  <c r="AV1336" i="1"/>
  <c r="AV1362" i="1"/>
  <c r="AV1387" i="1"/>
  <c r="AV1404" i="1"/>
  <c r="AV1416" i="1"/>
  <c r="AV1442" i="1"/>
  <c r="AV1563" i="1"/>
  <c r="AV1580" i="1"/>
  <c r="AV1592" i="1"/>
  <c r="AO10" i="3" l="1"/>
  <c r="AO11" i="3" s="1"/>
  <c r="AR10" i="3"/>
  <c r="AS11" i="3"/>
  <c r="BL6" i="3"/>
  <c r="G9" i="3"/>
  <c r="BM5" i="3"/>
  <c r="AP5" i="3"/>
  <c r="E12" i="3"/>
  <c r="BI7" i="3"/>
  <c r="BA7" i="3"/>
  <c r="BF7" i="3"/>
  <c r="BG7" i="3"/>
  <c r="BH7" i="3"/>
  <c r="BD7" i="3"/>
  <c r="BC7" i="3"/>
  <c r="BE7" i="3"/>
  <c r="AY8" i="3"/>
  <c r="BB7" i="3"/>
  <c r="AZ7" i="3"/>
  <c r="BK7" i="3"/>
  <c r="BJ7" i="3"/>
  <c r="P4" i="1"/>
  <c r="I5" i="1" s="1"/>
  <c r="M5" i="1" s="1"/>
  <c r="G6" i="1"/>
  <c r="H6" i="1" s="1"/>
  <c r="G7" i="1"/>
  <c r="E7" i="1"/>
  <c r="AM7" i="1" s="1"/>
  <c r="AN7" i="1" s="1"/>
  <c r="AY6" i="1"/>
  <c r="AS7" i="1"/>
  <c r="AR6" i="1"/>
  <c r="BL7" i="3" l="1"/>
  <c r="BM6" i="3"/>
  <c r="AP6" i="3"/>
  <c r="AS12" i="3"/>
  <c r="AR11" i="3"/>
  <c r="BE8" i="3"/>
  <c r="BJ8" i="3"/>
  <c r="BB8" i="3"/>
  <c r="AY9" i="3"/>
  <c r="BH8" i="3"/>
  <c r="BD8" i="3"/>
  <c r="BA8" i="3"/>
  <c r="AZ8" i="3"/>
  <c r="BF8" i="3"/>
  <c r="BK8" i="3"/>
  <c r="BI8" i="3"/>
  <c r="BG8" i="3"/>
  <c r="BC8" i="3"/>
  <c r="G10" i="3"/>
  <c r="AO12" i="3"/>
  <c r="E13" i="3"/>
  <c r="H8" i="3"/>
  <c r="G8" i="1"/>
  <c r="H7" i="1"/>
  <c r="E8" i="1"/>
  <c r="AM8" i="1" s="1"/>
  <c r="AN8" i="1" s="1"/>
  <c r="AS8" i="1"/>
  <c r="AR7" i="1"/>
  <c r="AY7" i="1"/>
  <c r="BL8" i="3" l="1"/>
  <c r="H9" i="3"/>
  <c r="G11" i="3"/>
  <c r="AS13" i="3"/>
  <c r="AR12" i="3"/>
  <c r="AO13" i="3"/>
  <c r="E14" i="3"/>
  <c r="BM7" i="3"/>
  <c r="AP7" i="3"/>
  <c r="BI9" i="3"/>
  <c r="BA9" i="3"/>
  <c r="AY10" i="3"/>
  <c r="BF9" i="3"/>
  <c r="BJ9" i="3"/>
  <c r="BB9" i="3"/>
  <c r="BK9" i="3"/>
  <c r="BH9" i="3"/>
  <c r="BC9" i="3"/>
  <c r="BG9" i="3"/>
  <c r="BE9" i="3"/>
  <c r="BD9" i="3"/>
  <c r="AZ9" i="3"/>
  <c r="G9" i="1"/>
  <c r="H8" i="1"/>
  <c r="E9" i="1"/>
  <c r="AM9" i="1" s="1"/>
  <c r="AN9" i="1" s="1"/>
  <c r="AS9" i="1"/>
  <c r="AR8" i="1"/>
  <c r="AY8" i="1"/>
  <c r="E15" i="3" l="1"/>
  <c r="AO14" i="3"/>
  <c r="G12" i="3"/>
  <c r="BL9" i="3"/>
  <c r="H10" i="3"/>
  <c r="BJ10" i="3"/>
  <c r="BB10" i="3"/>
  <c r="BG10" i="3"/>
  <c r="BF10" i="3"/>
  <c r="BD10" i="3"/>
  <c r="BA10" i="3"/>
  <c r="AZ10" i="3"/>
  <c r="BC10" i="3"/>
  <c r="BK10" i="3"/>
  <c r="AY11" i="3"/>
  <c r="BI10" i="3"/>
  <c r="BH10" i="3"/>
  <c r="BE10" i="3"/>
  <c r="BM8" i="3"/>
  <c r="AP8" i="3"/>
  <c r="AS14" i="3"/>
  <c r="AR13" i="3"/>
  <c r="G10" i="1"/>
  <c r="H9" i="1"/>
  <c r="E10" i="1"/>
  <c r="AM10" i="1" s="1"/>
  <c r="AN10" i="1" s="1"/>
  <c r="AS10" i="1"/>
  <c r="AR9" i="1"/>
  <c r="AY9" i="1"/>
  <c r="AO15" i="3" l="1"/>
  <c r="E16" i="3"/>
  <c r="AR14" i="3"/>
  <c r="AS15" i="3"/>
  <c r="BD11" i="3"/>
  <c r="BI11" i="3"/>
  <c r="BA11" i="3"/>
  <c r="BE11" i="3"/>
  <c r="BJ11" i="3"/>
  <c r="AY12" i="3"/>
  <c r="BG11" i="3"/>
  <c r="BF11" i="3"/>
  <c r="BK11" i="3"/>
  <c r="BC11" i="3"/>
  <c r="BB11" i="3"/>
  <c r="AZ11" i="3"/>
  <c r="BH11" i="3"/>
  <c r="G13" i="3"/>
  <c r="BL10" i="3"/>
  <c r="H11" i="3"/>
  <c r="BM9" i="3"/>
  <c r="AP9" i="3"/>
  <c r="G11" i="1"/>
  <c r="H10" i="1"/>
  <c r="E11" i="1"/>
  <c r="AM11" i="1" s="1"/>
  <c r="AN11" i="1" s="1"/>
  <c r="AS11" i="1"/>
  <c r="AR10" i="1"/>
  <c r="AY10" i="1"/>
  <c r="BM10" i="3" l="1"/>
  <c r="AP10" i="3"/>
  <c r="BL11" i="3"/>
  <c r="BE12" i="3"/>
  <c r="BJ12" i="3"/>
  <c r="BB12" i="3"/>
  <c r="BC12" i="3"/>
  <c r="BA12" i="3"/>
  <c r="AZ12" i="3"/>
  <c r="BK12" i="3"/>
  <c r="BI12" i="3"/>
  <c r="BH12" i="3"/>
  <c r="BD12" i="3"/>
  <c r="BG12" i="3"/>
  <c r="BF12" i="3"/>
  <c r="AY13" i="3"/>
  <c r="E17" i="3"/>
  <c r="AO16" i="3"/>
  <c r="H12" i="3"/>
  <c r="G14" i="3"/>
  <c r="AS16" i="3"/>
  <c r="AR15" i="3"/>
  <c r="G12" i="1"/>
  <c r="H11" i="1"/>
  <c r="E12" i="1"/>
  <c r="AM12" i="1" s="1"/>
  <c r="AN12" i="1" s="1"/>
  <c r="AY11" i="1"/>
  <c r="AS12" i="1"/>
  <c r="AR11" i="1"/>
  <c r="AO17" i="3" l="1"/>
  <c r="E18" i="3"/>
  <c r="BL12" i="3"/>
  <c r="G15" i="3"/>
  <c r="H13" i="3"/>
  <c r="AR16" i="3"/>
  <c r="AS17" i="3"/>
  <c r="BH13" i="3"/>
  <c r="AZ13" i="3"/>
  <c r="BE13" i="3"/>
  <c r="BC13" i="3"/>
  <c r="BJ13" i="3"/>
  <c r="BI13" i="3"/>
  <c r="BG13" i="3"/>
  <c r="BF13" i="3"/>
  <c r="AY14" i="3"/>
  <c r="BD13" i="3"/>
  <c r="BB13" i="3"/>
  <c r="BK13" i="3"/>
  <c r="BA13" i="3"/>
  <c r="BM11" i="3"/>
  <c r="AP11" i="3"/>
  <c r="G13" i="1"/>
  <c r="H12" i="1"/>
  <c r="E13" i="1"/>
  <c r="AM13" i="1" s="1"/>
  <c r="AN13" i="1" s="1"/>
  <c r="AS13" i="1"/>
  <c r="AR12" i="1"/>
  <c r="AY12" i="1"/>
  <c r="H14" i="3" l="1"/>
  <c r="BL13" i="3"/>
  <c r="G16" i="3"/>
  <c r="AO18" i="3"/>
  <c r="E19" i="3"/>
  <c r="BD14" i="3"/>
  <c r="BI14" i="3"/>
  <c r="BA14" i="3"/>
  <c r="BC14" i="3"/>
  <c r="BF14" i="3"/>
  <c r="BE14" i="3"/>
  <c r="AY15" i="3"/>
  <c r="BB14" i="3"/>
  <c r="AZ14" i="3"/>
  <c r="BG14" i="3"/>
  <c r="BK14" i="3"/>
  <c r="BJ14" i="3"/>
  <c r="BH14" i="3"/>
  <c r="AS18" i="3"/>
  <c r="AR17" i="3"/>
  <c r="BM12" i="3"/>
  <c r="AP12" i="3"/>
  <c r="G14" i="1"/>
  <c r="H13" i="1"/>
  <c r="E14" i="1"/>
  <c r="AM14" i="1" s="1"/>
  <c r="AN14" i="1" s="1"/>
  <c r="AS14" i="1"/>
  <c r="AR13" i="1"/>
  <c r="AY13" i="1"/>
  <c r="G17" i="3" l="1"/>
  <c r="BM13" i="3"/>
  <c r="AP13" i="3"/>
  <c r="AO19" i="3"/>
  <c r="E20" i="3"/>
  <c r="BL14" i="3"/>
  <c r="BH15" i="3"/>
  <c r="AZ15" i="3"/>
  <c r="BE15" i="3"/>
  <c r="BD15" i="3"/>
  <c r="BB15" i="3"/>
  <c r="BA15" i="3"/>
  <c r="BK15" i="3"/>
  <c r="AY16" i="3"/>
  <c r="BJ15" i="3"/>
  <c r="BI15" i="3"/>
  <c r="BG15" i="3"/>
  <c r="BF15" i="3"/>
  <c r="BC15" i="3"/>
  <c r="AR18" i="3"/>
  <c r="AS19" i="3"/>
  <c r="H15" i="3"/>
  <c r="G15" i="1"/>
  <c r="H14" i="1"/>
  <c r="E15" i="1"/>
  <c r="AM15" i="1" s="1"/>
  <c r="AN15" i="1" s="1"/>
  <c r="AY14" i="1"/>
  <c r="AS15" i="1"/>
  <c r="AR14" i="1"/>
  <c r="BD16" i="3" l="1"/>
  <c r="BI16" i="3"/>
  <c r="BA16" i="3"/>
  <c r="AY17" i="3"/>
  <c r="BG16" i="3"/>
  <c r="BF16" i="3"/>
  <c r="BE16" i="3"/>
  <c r="BC16" i="3"/>
  <c r="BB16" i="3"/>
  <c r="AZ16" i="3"/>
  <c r="BH16" i="3"/>
  <c r="BK16" i="3"/>
  <c r="BJ16" i="3"/>
  <c r="G18" i="3"/>
  <c r="H16" i="3"/>
  <c r="BM14" i="3"/>
  <c r="AP14" i="3"/>
  <c r="AO20" i="3"/>
  <c r="E21" i="3"/>
  <c r="AS20" i="3"/>
  <c r="AR19" i="3"/>
  <c r="BL15" i="3"/>
  <c r="G16" i="1"/>
  <c r="H15" i="1"/>
  <c r="E16" i="1"/>
  <c r="AM16" i="1" s="1"/>
  <c r="AN16" i="1" s="1"/>
  <c r="AY15" i="1"/>
  <c r="AS16" i="1"/>
  <c r="AR15" i="1"/>
  <c r="BM15" i="3" l="1"/>
  <c r="AP15" i="3"/>
  <c r="H17" i="3"/>
  <c r="BH17" i="3"/>
  <c r="AZ17" i="3"/>
  <c r="BE17" i="3"/>
  <c r="AY18" i="3"/>
  <c r="BJ17" i="3"/>
  <c r="BI17" i="3"/>
  <c r="BG17" i="3"/>
  <c r="BF17" i="3"/>
  <c r="BD17" i="3"/>
  <c r="BC17" i="3"/>
  <c r="BB17" i="3"/>
  <c r="BA17" i="3"/>
  <c r="BK17" i="3"/>
  <c r="BL16" i="3"/>
  <c r="AR20" i="3"/>
  <c r="AS21" i="3"/>
  <c r="E22" i="3"/>
  <c r="AO21" i="3"/>
  <c r="G19" i="3"/>
  <c r="G17" i="1"/>
  <c r="H16" i="1"/>
  <c r="E17" i="1"/>
  <c r="AM17" i="1" s="1"/>
  <c r="AN17" i="1" s="1"/>
  <c r="AS17" i="1"/>
  <c r="AR16" i="1"/>
  <c r="AY16" i="1"/>
  <c r="BL17" i="3" l="1"/>
  <c r="BD18" i="3"/>
  <c r="BI18" i="3"/>
  <c r="BA18" i="3"/>
  <c r="BJ18" i="3"/>
  <c r="AY19" i="3"/>
  <c r="BH18" i="3"/>
  <c r="BG18" i="3"/>
  <c r="BF18" i="3"/>
  <c r="BK18" i="3"/>
  <c r="BE18" i="3"/>
  <c r="BC18" i="3"/>
  <c r="BB18" i="3"/>
  <c r="AZ18" i="3"/>
  <c r="AO22" i="3"/>
  <c r="E23" i="3"/>
  <c r="AR21" i="3"/>
  <c r="AS22" i="3"/>
  <c r="G20" i="3"/>
  <c r="H18" i="3"/>
  <c r="BM16" i="3"/>
  <c r="AP16" i="3"/>
  <c r="G18" i="1"/>
  <c r="H17" i="1"/>
  <c r="E18" i="1"/>
  <c r="AM18" i="1" s="1"/>
  <c r="AN18" i="1" s="1"/>
  <c r="AY17" i="1"/>
  <c r="AS18" i="1"/>
  <c r="AR17" i="1"/>
  <c r="H19" i="3" l="1"/>
  <c r="BH19" i="3"/>
  <c r="AZ19" i="3"/>
  <c r="BE19" i="3"/>
  <c r="BK19" i="3"/>
  <c r="BA19" i="3"/>
  <c r="AY20" i="3"/>
  <c r="BJ19" i="3"/>
  <c r="BI19" i="3"/>
  <c r="BG19" i="3"/>
  <c r="BB19" i="3"/>
  <c r="BC19" i="3"/>
  <c r="BF19" i="3"/>
  <c r="BD19" i="3"/>
  <c r="G21" i="3"/>
  <c r="BM17" i="3"/>
  <c r="AP17" i="3"/>
  <c r="AR22" i="3"/>
  <c r="AS23" i="3"/>
  <c r="BL18" i="3"/>
  <c r="E24" i="3"/>
  <c r="AO23" i="3"/>
  <c r="G19" i="1"/>
  <c r="H18" i="1"/>
  <c r="E19" i="1"/>
  <c r="AM19" i="1" s="1"/>
  <c r="AN19" i="1" s="1"/>
  <c r="AY18" i="1"/>
  <c r="AS19" i="1"/>
  <c r="AR18" i="1"/>
  <c r="BM18" i="3" l="1"/>
  <c r="AP18" i="3"/>
  <c r="BD20" i="3"/>
  <c r="BI20" i="3"/>
  <c r="BA20" i="3"/>
  <c r="BB20" i="3"/>
  <c r="BK20" i="3"/>
  <c r="AZ20" i="3"/>
  <c r="BJ20" i="3"/>
  <c r="BH20" i="3"/>
  <c r="AY21" i="3"/>
  <c r="BG20" i="3"/>
  <c r="BC20" i="3"/>
  <c r="BF20" i="3"/>
  <c r="BE20" i="3"/>
  <c r="H20" i="3"/>
  <c r="BL19" i="3"/>
  <c r="E25" i="3"/>
  <c r="AO24" i="3"/>
  <c r="G22" i="3"/>
  <c r="AR23" i="3"/>
  <c r="AS24" i="3"/>
  <c r="G20" i="1"/>
  <c r="H19" i="1"/>
  <c r="E20" i="1"/>
  <c r="AM20" i="1" s="1"/>
  <c r="AN20" i="1" s="1"/>
  <c r="AS20" i="1"/>
  <c r="AR19" i="1"/>
  <c r="AY19" i="1"/>
  <c r="BL20" i="3" l="1"/>
  <c r="AO25" i="3"/>
  <c r="E26" i="3"/>
  <c r="G23" i="3"/>
  <c r="H21" i="3"/>
  <c r="AS25" i="3"/>
  <c r="AR24" i="3"/>
  <c r="BI21" i="3"/>
  <c r="BA21" i="3"/>
  <c r="BF21" i="3"/>
  <c r="BD21" i="3"/>
  <c r="BC21" i="3"/>
  <c r="BB21" i="3"/>
  <c r="BK21" i="3"/>
  <c r="AZ21" i="3"/>
  <c r="BJ21" i="3"/>
  <c r="BE21" i="3"/>
  <c r="AY22" i="3"/>
  <c r="BG21" i="3"/>
  <c r="BH21" i="3"/>
  <c r="BM19" i="3"/>
  <c r="AP19" i="3"/>
  <c r="G21" i="1"/>
  <c r="H20" i="1"/>
  <c r="E21" i="1"/>
  <c r="AM21" i="1" s="1"/>
  <c r="AN21" i="1" s="1"/>
  <c r="AY20" i="1"/>
  <c r="AS21" i="1"/>
  <c r="AR20" i="1"/>
  <c r="G24" i="3" l="1"/>
  <c r="BL21" i="3"/>
  <c r="AO26" i="3"/>
  <c r="E27" i="3"/>
  <c r="H22" i="3"/>
  <c r="BE22" i="3"/>
  <c r="BJ22" i="3"/>
  <c r="BB22" i="3"/>
  <c r="BF22" i="3"/>
  <c r="BD22" i="3"/>
  <c r="BC22" i="3"/>
  <c r="BA22" i="3"/>
  <c r="BK22" i="3"/>
  <c r="AZ22" i="3"/>
  <c r="BH22" i="3"/>
  <c r="AY23" i="3"/>
  <c r="BI22" i="3"/>
  <c r="BG22" i="3"/>
  <c r="BM20" i="3"/>
  <c r="AP20" i="3"/>
  <c r="AS26" i="3"/>
  <c r="AR25" i="3"/>
  <c r="G22" i="1"/>
  <c r="H21" i="1"/>
  <c r="E22" i="1"/>
  <c r="AM22" i="1" s="1"/>
  <c r="AN22" i="1" s="1"/>
  <c r="AY21" i="1"/>
  <c r="AS22" i="1"/>
  <c r="AR21" i="1"/>
  <c r="AR26" i="3" l="1"/>
  <c r="AS27" i="3"/>
  <c r="H23" i="3"/>
  <c r="G25" i="3"/>
  <c r="BL22" i="3"/>
  <c r="BI23" i="3"/>
  <c r="BA23" i="3"/>
  <c r="BH23" i="3"/>
  <c r="AZ23" i="3"/>
  <c r="BF23" i="3"/>
  <c r="AY24" i="3"/>
  <c r="BK23" i="3"/>
  <c r="BJ23" i="3"/>
  <c r="BG23" i="3"/>
  <c r="BE23" i="3"/>
  <c r="BD23" i="3"/>
  <c r="BB23" i="3"/>
  <c r="BC23" i="3"/>
  <c r="BM21" i="3"/>
  <c r="AP21" i="3"/>
  <c r="E28" i="3"/>
  <c r="AO27" i="3"/>
  <c r="G23" i="1"/>
  <c r="H22" i="1"/>
  <c r="E23" i="1"/>
  <c r="AM23" i="1" s="1"/>
  <c r="AN23" i="1" s="1"/>
  <c r="AS23" i="1"/>
  <c r="AR22" i="1"/>
  <c r="AY22" i="1"/>
  <c r="BL23" i="3" l="1"/>
  <c r="H24" i="3"/>
  <c r="E29" i="3"/>
  <c r="AO28" i="3"/>
  <c r="AS28" i="3"/>
  <c r="AR27" i="3"/>
  <c r="BM22" i="3"/>
  <c r="AP22" i="3"/>
  <c r="BF24" i="3"/>
  <c r="BE24" i="3"/>
  <c r="BK24" i="3"/>
  <c r="BC24" i="3"/>
  <c r="BJ24" i="3"/>
  <c r="BI24" i="3"/>
  <c r="BH24" i="3"/>
  <c r="BG24" i="3"/>
  <c r="BD24" i="3"/>
  <c r="BA24" i="3"/>
  <c r="AY25" i="3"/>
  <c r="BB24" i="3"/>
  <c r="AZ24" i="3"/>
  <c r="G26" i="3"/>
  <c r="G24" i="1"/>
  <c r="H23" i="1"/>
  <c r="E24" i="1"/>
  <c r="AM24" i="1" s="1"/>
  <c r="AN24" i="1" s="1"/>
  <c r="AY23" i="1"/>
  <c r="AS24" i="1"/>
  <c r="AR23" i="1"/>
  <c r="H25" i="3" l="1"/>
  <c r="E30" i="3"/>
  <c r="AO29" i="3"/>
  <c r="BK25" i="3"/>
  <c r="BC25" i="3"/>
  <c r="AY26" i="3"/>
  <c r="BJ25" i="3"/>
  <c r="BB25" i="3"/>
  <c r="BH25" i="3"/>
  <c r="AZ25" i="3"/>
  <c r="BI25" i="3"/>
  <c r="BG25" i="3"/>
  <c r="BF25" i="3"/>
  <c r="BE25" i="3"/>
  <c r="BA25" i="3"/>
  <c r="BD25" i="3"/>
  <c r="BM23" i="3"/>
  <c r="AP23" i="3"/>
  <c r="AR28" i="3"/>
  <c r="AS29" i="3"/>
  <c r="G27" i="3"/>
  <c r="BL24" i="3"/>
  <c r="G25" i="1"/>
  <c r="H24" i="1"/>
  <c r="E25" i="1"/>
  <c r="AM25" i="1" s="1"/>
  <c r="AN25" i="1" s="1"/>
  <c r="AS25" i="1"/>
  <c r="AR24" i="1"/>
  <c r="AY24" i="1"/>
  <c r="AO30" i="3" l="1"/>
  <c r="E31" i="3"/>
  <c r="BL25" i="3"/>
  <c r="BM24" i="3"/>
  <c r="AP24" i="3"/>
  <c r="BI26" i="3"/>
  <c r="BA26" i="3"/>
  <c r="BH26" i="3"/>
  <c r="AZ26" i="3"/>
  <c r="BG26" i="3"/>
  <c r="BE26" i="3"/>
  <c r="BJ26" i="3"/>
  <c r="BF26" i="3"/>
  <c r="BD26" i="3"/>
  <c r="AY27" i="3"/>
  <c r="BC26" i="3"/>
  <c r="BB26" i="3"/>
  <c r="BK26" i="3"/>
  <c r="G28" i="3"/>
  <c r="AR29" i="3"/>
  <c r="AS30" i="3"/>
  <c r="H26" i="3"/>
  <c r="G26" i="1"/>
  <c r="H25" i="1"/>
  <c r="E26" i="1"/>
  <c r="AM26" i="1" s="1"/>
  <c r="AN26" i="1" s="1"/>
  <c r="AY25" i="1"/>
  <c r="AS26" i="1"/>
  <c r="AR25" i="1"/>
  <c r="G29" i="3" l="1"/>
  <c r="BM25" i="3"/>
  <c r="AP25" i="3"/>
  <c r="BL26" i="3"/>
  <c r="E32" i="3"/>
  <c r="AO31" i="3"/>
  <c r="H27" i="3"/>
  <c r="AS31" i="3"/>
  <c r="AR30" i="3"/>
  <c r="BF27" i="3"/>
  <c r="BE27" i="3"/>
  <c r="BD27" i="3"/>
  <c r="AY28" i="3"/>
  <c r="BJ27" i="3"/>
  <c r="BB27" i="3"/>
  <c r="BC27" i="3"/>
  <c r="BA27" i="3"/>
  <c r="AZ27" i="3"/>
  <c r="BK27" i="3"/>
  <c r="BH27" i="3"/>
  <c r="BI27" i="3"/>
  <c r="BG27" i="3"/>
  <c r="G27" i="1"/>
  <c r="H26" i="1"/>
  <c r="E27" i="1"/>
  <c r="AM27" i="1" s="1"/>
  <c r="AN27" i="1" s="1"/>
  <c r="AS27" i="1"/>
  <c r="AR26" i="1"/>
  <c r="AY26" i="1"/>
  <c r="AR31" i="3" l="1"/>
  <c r="AS32" i="3"/>
  <c r="E33" i="3"/>
  <c r="AO32" i="3"/>
  <c r="BK28" i="3"/>
  <c r="BC28" i="3"/>
  <c r="AY29" i="3"/>
  <c r="BJ28" i="3"/>
  <c r="BB28" i="3"/>
  <c r="BI28" i="3"/>
  <c r="BA28" i="3"/>
  <c r="BG28" i="3"/>
  <c r="AZ28" i="3"/>
  <c r="BH28" i="3"/>
  <c r="BE28" i="3"/>
  <c r="BF28" i="3"/>
  <c r="BD28" i="3"/>
  <c r="H28" i="3"/>
  <c r="BM26" i="3"/>
  <c r="AP26" i="3"/>
  <c r="BL27" i="3"/>
  <c r="G30" i="3"/>
  <c r="G28" i="1"/>
  <c r="H27" i="1"/>
  <c r="E28" i="1"/>
  <c r="AM28" i="1" s="1"/>
  <c r="AN28" i="1" s="1"/>
  <c r="AY27" i="1"/>
  <c r="AS28" i="1"/>
  <c r="AR27" i="1"/>
  <c r="BH29" i="3" l="1"/>
  <c r="AZ29" i="3"/>
  <c r="BG29" i="3"/>
  <c r="BF29" i="3"/>
  <c r="BD29" i="3"/>
  <c r="BK29" i="3"/>
  <c r="BJ29" i="3"/>
  <c r="BI29" i="3"/>
  <c r="AY30" i="3"/>
  <c r="BE29" i="3"/>
  <c r="BC29" i="3"/>
  <c r="BA29" i="3"/>
  <c r="BB29" i="3"/>
  <c r="BL28" i="3"/>
  <c r="BM27" i="3"/>
  <c r="AP27" i="3"/>
  <c r="G31" i="3"/>
  <c r="H29" i="3"/>
  <c r="AO33" i="3"/>
  <c r="E34" i="3"/>
  <c r="AS33" i="3"/>
  <c r="AR32" i="3"/>
  <c r="G29" i="1"/>
  <c r="H28" i="1"/>
  <c r="E29" i="1"/>
  <c r="AM29" i="1" s="1"/>
  <c r="AN29" i="1" s="1"/>
  <c r="AS29" i="1"/>
  <c r="AR28" i="1"/>
  <c r="AY28" i="1"/>
  <c r="BE30" i="3" l="1"/>
  <c r="BD30" i="3"/>
  <c r="BK30" i="3"/>
  <c r="BC30" i="3"/>
  <c r="BI30" i="3"/>
  <c r="BA30" i="3"/>
  <c r="BF30" i="3"/>
  <c r="AY31" i="3"/>
  <c r="BB30" i="3"/>
  <c r="AZ30" i="3"/>
  <c r="BH30" i="3"/>
  <c r="BJ30" i="3"/>
  <c r="BG30" i="3"/>
  <c r="AR33" i="3"/>
  <c r="AS34" i="3"/>
  <c r="E35" i="3"/>
  <c r="AO34" i="3"/>
  <c r="G32" i="3"/>
  <c r="BM28" i="3"/>
  <c r="AP28" i="3"/>
  <c r="H30" i="3"/>
  <c r="BL29" i="3"/>
  <c r="G30" i="1"/>
  <c r="H29" i="1"/>
  <c r="E30" i="1"/>
  <c r="AM30" i="1" s="1"/>
  <c r="AN30" i="1" s="1"/>
  <c r="AY29" i="1"/>
  <c r="AS30" i="1"/>
  <c r="AR29" i="1"/>
  <c r="G33" i="3" l="1"/>
  <c r="E36" i="3"/>
  <c r="AO35" i="3"/>
  <c r="H31" i="3"/>
  <c r="AY32" i="3"/>
  <c r="BJ31" i="3"/>
  <c r="BB31" i="3"/>
  <c r="BI31" i="3"/>
  <c r="BA31" i="3"/>
  <c r="BH31" i="3"/>
  <c r="AZ31" i="3"/>
  <c r="BF31" i="3"/>
  <c r="BC31" i="3"/>
  <c r="BK31" i="3"/>
  <c r="BE31" i="3"/>
  <c r="BD31" i="3"/>
  <c r="BG31" i="3"/>
  <c r="AS35" i="3"/>
  <c r="AR34" i="3"/>
  <c r="BL30" i="3"/>
  <c r="BM29" i="3"/>
  <c r="AP29" i="3"/>
  <c r="G31" i="1"/>
  <c r="H30" i="1"/>
  <c r="E31" i="1"/>
  <c r="AM31" i="1" s="1"/>
  <c r="AN31" i="1" s="1"/>
  <c r="AS31" i="1"/>
  <c r="AR30" i="1"/>
  <c r="AY30" i="1"/>
  <c r="E37" i="3" l="1"/>
  <c r="AO36" i="3"/>
  <c r="BM30" i="3"/>
  <c r="AP30" i="3"/>
  <c r="BG32" i="3"/>
  <c r="BF32" i="3"/>
  <c r="BE32" i="3"/>
  <c r="BK32" i="3"/>
  <c r="BC32" i="3"/>
  <c r="AZ32" i="3"/>
  <c r="BJ32" i="3"/>
  <c r="BI32" i="3"/>
  <c r="BH32" i="3"/>
  <c r="BB32" i="3"/>
  <c r="BD32" i="3"/>
  <c r="AY33" i="3"/>
  <c r="BA32" i="3"/>
  <c r="BL31" i="3"/>
  <c r="H32" i="3"/>
  <c r="AR35" i="3"/>
  <c r="AS36" i="3"/>
  <c r="G34" i="3"/>
  <c r="G32" i="1"/>
  <c r="H31" i="1"/>
  <c r="E32" i="1"/>
  <c r="AM32" i="1" s="1"/>
  <c r="AN32" i="1" s="1"/>
  <c r="AY31" i="1"/>
  <c r="AS32" i="1"/>
  <c r="AR31" i="1"/>
  <c r="BL32" i="3" l="1"/>
  <c r="H33" i="3"/>
  <c r="G35" i="3"/>
  <c r="BD33" i="3"/>
  <c r="AY34" i="3"/>
  <c r="BK33" i="3"/>
  <c r="BC33" i="3"/>
  <c r="BJ33" i="3"/>
  <c r="BB33" i="3"/>
  <c r="BH33" i="3"/>
  <c r="AZ33" i="3"/>
  <c r="BI33" i="3"/>
  <c r="BG33" i="3"/>
  <c r="BF33" i="3"/>
  <c r="BE33" i="3"/>
  <c r="BA33" i="3"/>
  <c r="E38" i="3"/>
  <c r="AO37" i="3"/>
  <c r="BM31" i="3"/>
  <c r="AP31" i="3"/>
  <c r="AS37" i="3"/>
  <c r="AR36" i="3"/>
  <c r="G33" i="1"/>
  <c r="H32" i="1"/>
  <c r="E33" i="1"/>
  <c r="AM33" i="1" s="1"/>
  <c r="AN33" i="1" s="1"/>
  <c r="AS33" i="1"/>
  <c r="AR32" i="1"/>
  <c r="AY32" i="1"/>
  <c r="G36" i="3" l="1"/>
  <c r="AS38" i="3"/>
  <c r="AR37" i="3"/>
  <c r="BH34" i="3"/>
  <c r="AZ34" i="3"/>
  <c r="BG34" i="3"/>
  <c r="BF34" i="3"/>
  <c r="BD34" i="3"/>
  <c r="BC34" i="3"/>
  <c r="BB34" i="3"/>
  <c r="BA34" i="3"/>
  <c r="BK34" i="3"/>
  <c r="AY35" i="3"/>
  <c r="BI34" i="3"/>
  <c r="BE34" i="3"/>
  <c r="BJ34" i="3"/>
  <c r="H34" i="3"/>
  <c r="BM32" i="3"/>
  <c r="AP32" i="3"/>
  <c r="E39" i="3"/>
  <c r="AO38" i="3"/>
  <c r="BL33" i="3"/>
  <c r="G34" i="1"/>
  <c r="H33" i="1"/>
  <c r="E34" i="1"/>
  <c r="AM34" i="1" s="1"/>
  <c r="AN34" i="1" s="1"/>
  <c r="AY33" i="1"/>
  <c r="AS34" i="1"/>
  <c r="AR33" i="1"/>
  <c r="BL34" i="3" l="1"/>
  <c r="BD35" i="3"/>
  <c r="AY36" i="3"/>
  <c r="BK35" i="3"/>
  <c r="BC35" i="3"/>
  <c r="BJ35" i="3"/>
  <c r="BB35" i="3"/>
  <c r="BH35" i="3"/>
  <c r="AZ35" i="3"/>
  <c r="BI35" i="3"/>
  <c r="BG35" i="3"/>
  <c r="BF35" i="3"/>
  <c r="BE35" i="3"/>
  <c r="BA35" i="3"/>
  <c r="AS39" i="3"/>
  <c r="AR38" i="3"/>
  <c r="BM33" i="3"/>
  <c r="AP33" i="3"/>
  <c r="H35" i="3"/>
  <c r="AO39" i="3"/>
  <c r="E40" i="3"/>
  <c r="G37" i="3"/>
  <c r="G35" i="1"/>
  <c r="H34" i="1"/>
  <c r="E35" i="1"/>
  <c r="AM35" i="1" s="1"/>
  <c r="AN35" i="1" s="1"/>
  <c r="AS35" i="1"/>
  <c r="AR34" i="1"/>
  <c r="AY34" i="1"/>
  <c r="BL35" i="3" l="1"/>
  <c r="AS40" i="3"/>
  <c r="AR39" i="3"/>
  <c r="H36" i="3"/>
  <c r="G38" i="3"/>
  <c r="E41" i="3"/>
  <c r="AO40" i="3"/>
  <c r="BH36" i="3"/>
  <c r="AZ36" i="3"/>
  <c r="BG36" i="3"/>
  <c r="BF36" i="3"/>
  <c r="BD36" i="3"/>
  <c r="AY37" i="3"/>
  <c r="BE36" i="3"/>
  <c r="BC36" i="3"/>
  <c r="BB36" i="3"/>
  <c r="BA36" i="3"/>
  <c r="BJ36" i="3"/>
  <c r="BK36" i="3"/>
  <c r="BI36" i="3"/>
  <c r="BM34" i="3"/>
  <c r="AP34" i="3"/>
  <c r="G36" i="1"/>
  <c r="H35" i="1"/>
  <c r="E36" i="1"/>
  <c r="AM36" i="1" s="1"/>
  <c r="AN36" i="1" s="1"/>
  <c r="AY35" i="1"/>
  <c r="AS36" i="1"/>
  <c r="AR35" i="1"/>
  <c r="AR40" i="3" l="1"/>
  <c r="AS41" i="3"/>
  <c r="G39" i="3"/>
  <c r="BD37" i="3"/>
  <c r="AY38" i="3"/>
  <c r="BK37" i="3"/>
  <c r="BC37" i="3"/>
  <c r="BJ37" i="3"/>
  <c r="BB37" i="3"/>
  <c r="BH37" i="3"/>
  <c r="AZ37" i="3"/>
  <c r="BI37" i="3"/>
  <c r="BG37" i="3"/>
  <c r="BE37" i="3"/>
  <c r="BF37" i="3"/>
  <c r="BA37" i="3"/>
  <c r="AO41" i="3"/>
  <c r="E42" i="3"/>
  <c r="H37" i="3"/>
  <c r="BL36" i="3"/>
  <c r="BM35" i="3"/>
  <c r="AP35" i="3"/>
  <c r="G37" i="1"/>
  <c r="H36" i="1"/>
  <c r="E37" i="1"/>
  <c r="AM37" i="1" s="1"/>
  <c r="AN37" i="1" s="1"/>
  <c r="AS37" i="1"/>
  <c r="AR36" i="1"/>
  <c r="AY36" i="1"/>
  <c r="BL37" i="3" l="1"/>
  <c r="G40" i="3"/>
  <c r="H38" i="3"/>
  <c r="AS42" i="3"/>
  <c r="AR41" i="3"/>
  <c r="E43" i="3"/>
  <c r="AO42" i="3"/>
  <c r="BM36" i="3"/>
  <c r="AP36" i="3"/>
  <c r="BH38" i="3"/>
  <c r="AZ38" i="3"/>
  <c r="BG38" i="3"/>
  <c r="BF38" i="3"/>
  <c r="BD38" i="3"/>
  <c r="BJ38" i="3"/>
  <c r="AY39" i="3"/>
  <c r="BI38" i="3"/>
  <c r="BE38" i="3"/>
  <c r="BC38" i="3"/>
  <c r="BB38" i="3"/>
  <c r="BK38" i="3"/>
  <c r="BA38" i="3"/>
  <c r="G38" i="1"/>
  <c r="H37" i="1"/>
  <c r="E38" i="1"/>
  <c r="AM38" i="1" s="1"/>
  <c r="AN38" i="1" s="1"/>
  <c r="AY37" i="1"/>
  <c r="AS38" i="1"/>
  <c r="AR37" i="1"/>
  <c r="BD39" i="3" l="1"/>
  <c r="AY40" i="3"/>
  <c r="BK39" i="3"/>
  <c r="BC39" i="3"/>
  <c r="BJ39" i="3"/>
  <c r="BB39" i="3"/>
  <c r="BH39" i="3"/>
  <c r="AZ39" i="3"/>
  <c r="BA39" i="3"/>
  <c r="BI39" i="3"/>
  <c r="BF39" i="3"/>
  <c r="BG39" i="3"/>
  <c r="BE39" i="3"/>
  <c r="H39" i="3"/>
  <c r="E44" i="3"/>
  <c r="AO43" i="3"/>
  <c r="BM37" i="3"/>
  <c r="AP37" i="3"/>
  <c r="BL38" i="3"/>
  <c r="G41" i="3"/>
  <c r="AR42" i="3"/>
  <c r="AS43" i="3"/>
  <c r="G39" i="1"/>
  <c r="H38" i="1"/>
  <c r="E39" i="1"/>
  <c r="AM39" i="1" s="1"/>
  <c r="AN39" i="1" s="1"/>
  <c r="AS39" i="1"/>
  <c r="AR38" i="1"/>
  <c r="AY38" i="1"/>
  <c r="AO44" i="3" l="1"/>
  <c r="E45" i="3"/>
  <c r="BL39" i="3"/>
  <c r="H40" i="3"/>
  <c r="AS44" i="3"/>
  <c r="AR43" i="3"/>
  <c r="BM38" i="3"/>
  <c r="AP38" i="3"/>
  <c r="G42" i="3"/>
  <c r="BH40" i="3"/>
  <c r="AZ40" i="3"/>
  <c r="BG40" i="3"/>
  <c r="BF40" i="3"/>
  <c r="BD40" i="3"/>
  <c r="BK40" i="3"/>
  <c r="BJ40" i="3"/>
  <c r="BI40" i="3"/>
  <c r="AY41" i="3"/>
  <c r="BE40" i="3"/>
  <c r="BC40" i="3"/>
  <c r="BA40" i="3"/>
  <c r="BB40" i="3"/>
  <c r="G40" i="1"/>
  <c r="H39" i="1"/>
  <c r="E40" i="1"/>
  <c r="AM40" i="1" s="1"/>
  <c r="AN40" i="1" s="1"/>
  <c r="AY39" i="1"/>
  <c r="AS40" i="1"/>
  <c r="AR39" i="1"/>
  <c r="AR44" i="3" l="1"/>
  <c r="AS45" i="3"/>
  <c r="H41" i="3"/>
  <c r="BM39" i="3"/>
  <c r="AP39" i="3"/>
  <c r="BL40" i="3"/>
  <c r="AO45" i="3"/>
  <c r="E46" i="3"/>
  <c r="G43" i="3"/>
  <c r="BE41" i="3"/>
  <c r="BD41" i="3"/>
  <c r="BK41" i="3"/>
  <c r="BC41" i="3"/>
  <c r="BI41" i="3"/>
  <c r="BA41" i="3"/>
  <c r="BF41" i="3"/>
  <c r="AY42" i="3"/>
  <c r="BB41" i="3"/>
  <c r="AZ41" i="3"/>
  <c r="BH41" i="3"/>
  <c r="BJ41" i="3"/>
  <c r="BG41" i="3"/>
  <c r="G41" i="1"/>
  <c r="H40" i="1"/>
  <c r="E41" i="1"/>
  <c r="AM41" i="1" s="1"/>
  <c r="AN41" i="1" s="1"/>
  <c r="AS41" i="1"/>
  <c r="AR40" i="1"/>
  <c r="AY40" i="1"/>
  <c r="AY43" i="3" l="1"/>
  <c r="BJ42" i="3"/>
  <c r="BB42" i="3"/>
  <c r="BI42" i="3"/>
  <c r="BA42" i="3"/>
  <c r="BH42" i="3"/>
  <c r="AZ42" i="3"/>
  <c r="BF42" i="3"/>
  <c r="BC42" i="3"/>
  <c r="BK42" i="3"/>
  <c r="BE42" i="3"/>
  <c r="BG42" i="3"/>
  <c r="BD42" i="3"/>
  <c r="H42" i="3"/>
  <c r="BM40" i="3"/>
  <c r="AP40" i="3"/>
  <c r="BL41" i="3"/>
  <c r="G44" i="3"/>
  <c r="E47" i="3"/>
  <c r="AO46" i="3"/>
  <c r="AR45" i="3"/>
  <c r="AS46" i="3"/>
  <c r="G42" i="1"/>
  <c r="H41" i="1"/>
  <c r="E42" i="1"/>
  <c r="AM42" i="1" s="1"/>
  <c r="AN42" i="1" s="1"/>
  <c r="AY41" i="1"/>
  <c r="AS42" i="1"/>
  <c r="AR41" i="1"/>
  <c r="BL42" i="3" l="1"/>
  <c r="G45" i="3"/>
  <c r="BM41" i="3"/>
  <c r="AP41" i="3"/>
  <c r="E48" i="3"/>
  <c r="AO47" i="3"/>
  <c r="H43" i="3"/>
  <c r="AS47" i="3"/>
  <c r="AR46" i="3"/>
  <c r="BG43" i="3"/>
  <c r="BF43" i="3"/>
  <c r="BE43" i="3"/>
  <c r="BK43" i="3"/>
  <c r="BC43" i="3"/>
  <c r="AZ43" i="3"/>
  <c r="BJ43" i="3"/>
  <c r="BI43" i="3"/>
  <c r="BH43" i="3"/>
  <c r="BB43" i="3"/>
  <c r="AY44" i="3"/>
  <c r="BA43" i="3"/>
  <c r="BD43" i="3"/>
  <c r="G43" i="1"/>
  <c r="H42" i="1"/>
  <c r="E43" i="1"/>
  <c r="AM43" i="1" s="1"/>
  <c r="AN43" i="1" s="1"/>
  <c r="AS43" i="1"/>
  <c r="AR42" i="1"/>
  <c r="AY42" i="1"/>
  <c r="BL43" i="3" l="1"/>
  <c r="BM42" i="3"/>
  <c r="AP42" i="3"/>
  <c r="H44" i="3"/>
  <c r="BD44" i="3"/>
  <c r="BK44" i="3"/>
  <c r="BC44" i="3"/>
  <c r="AY45" i="3"/>
  <c r="BJ44" i="3"/>
  <c r="BB44" i="3"/>
  <c r="BH44" i="3"/>
  <c r="AZ44" i="3"/>
  <c r="BI44" i="3"/>
  <c r="BG44" i="3"/>
  <c r="BF44" i="3"/>
  <c r="BE44" i="3"/>
  <c r="BA44" i="3"/>
  <c r="G46" i="3"/>
  <c r="AR47" i="3"/>
  <c r="AS48" i="3"/>
  <c r="E49" i="3"/>
  <c r="AO48" i="3"/>
  <c r="G44" i="1"/>
  <c r="H43" i="1"/>
  <c r="E44" i="1"/>
  <c r="AM44" i="1" s="1"/>
  <c r="AN44" i="1" s="1"/>
  <c r="AY43" i="1"/>
  <c r="AS44" i="1"/>
  <c r="AR43" i="1"/>
  <c r="AR48" i="3" l="1"/>
  <c r="AS49" i="3"/>
  <c r="H45" i="3"/>
  <c r="BL44" i="3"/>
  <c r="BI45" i="3"/>
  <c r="BA45" i="3"/>
  <c r="BH45" i="3"/>
  <c r="AZ45" i="3"/>
  <c r="BG45" i="3"/>
  <c r="BE45" i="3"/>
  <c r="BF45" i="3"/>
  <c r="BD45" i="3"/>
  <c r="AY46" i="3"/>
  <c r="BC45" i="3"/>
  <c r="BB45" i="3"/>
  <c r="BK45" i="3"/>
  <c r="BJ45" i="3"/>
  <c r="G47" i="3"/>
  <c r="AO49" i="3"/>
  <c r="E50" i="3"/>
  <c r="BM43" i="3"/>
  <c r="AP43" i="3"/>
  <c r="G45" i="1"/>
  <c r="H44" i="1"/>
  <c r="E45" i="1"/>
  <c r="AM45" i="1" s="1"/>
  <c r="AN45" i="1" s="1"/>
  <c r="AS45" i="1"/>
  <c r="AR44" i="1"/>
  <c r="AY44" i="1"/>
  <c r="BF46" i="3" l="1"/>
  <c r="BE46" i="3"/>
  <c r="BD46" i="3"/>
  <c r="AY47" i="3"/>
  <c r="BJ46" i="3"/>
  <c r="BB46" i="3"/>
  <c r="BA46" i="3"/>
  <c r="AZ46" i="3"/>
  <c r="BK46" i="3"/>
  <c r="BI46" i="3"/>
  <c r="BG46" i="3"/>
  <c r="BH46" i="3"/>
  <c r="BC46" i="3"/>
  <c r="BM44" i="3"/>
  <c r="AP44" i="3"/>
  <c r="G48" i="3"/>
  <c r="E51" i="3"/>
  <c r="AO50" i="3"/>
  <c r="BL45" i="3"/>
  <c r="H46" i="3"/>
  <c r="AS50" i="3"/>
  <c r="AR49" i="3"/>
  <c r="G46" i="1"/>
  <c r="H45" i="1"/>
  <c r="E46" i="1"/>
  <c r="AM46" i="1" s="1"/>
  <c r="AN46" i="1" s="1"/>
  <c r="AY45" i="1"/>
  <c r="AS46" i="1"/>
  <c r="AR45" i="1"/>
  <c r="BL46" i="3" l="1"/>
  <c r="AR50" i="3"/>
  <c r="AS51" i="3"/>
  <c r="BM45" i="3"/>
  <c r="AP45" i="3"/>
  <c r="E52" i="3"/>
  <c r="AO51" i="3"/>
  <c r="BK47" i="3"/>
  <c r="BC47" i="3"/>
  <c r="AY48" i="3"/>
  <c r="BJ47" i="3"/>
  <c r="BB47" i="3"/>
  <c r="BI47" i="3"/>
  <c r="BA47" i="3"/>
  <c r="BG47" i="3"/>
  <c r="BH47" i="3"/>
  <c r="BF47" i="3"/>
  <c r="BD47" i="3"/>
  <c r="BE47" i="3"/>
  <c r="AZ47" i="3"/>
  <c r="H47" i="3"/>
  <c r="G49" i="3"/>
  <c r="G47" i="1"/>
  <c r="H46" i="1"/>
  <c r="E47" i="1"/>
  <c r="AM47" i="1" s="1"/>
  <c r="AN47" i="1" s="1"/>
  <c r="AS47" i="1"/>
  <c r="AR46" i="1"/>
  <c r="AY46" i="1"/>
  <c r="BL47" i="3" l="1"/>
  <c r="AS52" i="3"/>
  <c r="AR51" i="3"/>
  <c r="H48" i="3"/>
  <c r="E53" i="3"/>
  <c r="AO52" i="3"/>
  <c r="BM46" i="3"/>
  <c r="AP46" i="3"/>
  <c r="G50" i="3"/>
  <c r="BH48" i="3"/>
  <c r="AZ48" i="3"/>
  <c r="BG48" i="3"/>
  <c r="BF48" i="3"/>
  <c r="BD48" i="3"/>
  <c r="BJ48" i="3"/>
  <c r="BI48" i="3"/>
  <c r="AY49" i="3"/>
  <c r="BE48" i="3"/>
  <c r="BC48" i="3"/>
  <c r="BB48" i="3"/>
  <c r="BK48" i="3"/>
  <c r="BA48" i="3"/>
  <c r="G48" i="1"/>
  <c r="H47" i="1"/>
  <c r="E48" i="1"/>
  <c r="AM48" i="1" s="1"/>
  <c r="AN48" i="1" s="1"/>
  <c r="AY47" i="1"/>
  <c r="AS48" i="1"/>
  <c r="AR47" i="1"/>
  <c r="AO53" i="3" l="1"/>
  <c r="E54" i="3"/>
  <c r="BL48" i="3"/>
  <c r="G51" i="3"/>
  <c r="H49" i="3"/>
  <c r="AR52" i="3"/>
  <c r="AS53" i="3"/>
  <c r="BE49" i="3"/>
  <c r="BD49" i="3"/>
  <c r="BK49" i="3"/>
  <c r="BC49" i="3"/>
  <c r="BI49" i="3"/>
  <c r="BA49" i="3"/>
  <c r="BH49" i="3"/>
  <c r="BB49" i="3"/>
  <c r="AZ49" i="3"/>
  <c r="AY50" i="3"/>
  <c r="BG49" i="3"/>
  <c r="BJ49" i="3"/>
  <c r="BF49" i="3"/>
  <c r="BM47" i="3"/>
  <c r="AP47" i="3"/>
  <c r="G49" i="1"/>
  <c r="H48" i="1"/>
  <c r="E49" i="1"/>
  <c r="AM49" i="1" s="1"/>
  <c r="AN49" i="1" s="1"/>
  <c r="AS49" i="1"/>
  <c r="AR48" i="1"/>
  <c r="AY48" i="1"/>
  <c r="G52" i="3" l="1"/>
  <c r="AY51" i="3"/>
  <c r="BJ50" i="3"/>
  <c r="BB50" i="3"/>
  <c r="BI50" i="3"/>
  <c r="BA50" i="3"/>
  <c r="BH50" i="3"/>
  <c r="AZ50" i="3"/>
  <c r="BF50" i="3"/>
  <c r="BE50" i="3"/>
  <c r="BG50" i="3"/>
  <c r="BD50" i="3"/>
  <c r="BC50" i="3"/>
  <c r="BK50" i="3"/>
  <c r="H50" i="3"/>
  <c r="BM48" i="3"/>
  <c r="AP48" i="3"/>
  <c r="E55" i="3"/>
  <c r="AO54" i="3"/>
  <c r="BL49" i="3"/>
  <c r="AR53" i="3"/>
  <c r="AS54" i="3"/>
  <c r="G50" i="1"/>
  <c r="H49" i="1"/>
  <c r="E50" i="1"/>
  <c r="AM50" i="1" s="1"/>
  <c r="AN50" i="1" s="1"/>
  <c r="AY49" i="1"/>
  <c r="AS50" i="1"/>
  <c r="AR49" i="1"/>
  <c r="BG51" i="3" l="1"/>
  <c r="BF51" i="3"/>
  <c r="BE51" i="3"/>
  <c r="BK51" i="3"/>
  <c r="BC51" i="3"/>
  <c r="BB51" i="3"/>
  <c r="BJ51" i="3"/>
  <c r="BI51" i="3"/>
  <c r="BH51" i="3"/>
  <c r="BD51" i="3"/>
  <c r="BA51" i="3"/>
  <c r="AY52" i="3"/>
  <c r="AZ51" i="3"/>
  <c r="H51" i="3"/>
  <c r="G53" i="3"/>
  <c r="AS55" i="3"/>
  <c r="AR54" i="3"/>
  <c r="BL50" i="3"/>
  <c r="BM49" i="3"/>
  <c r="AP49" i="3"/>
  <c r="E56" i="3"/>
  <c r="AO55" i="3"/>
  <c r="G51" i="1"/>
  <c r="H50" i="1"/>
  <c r="E51" i="1"/>
  <c r="AM51" i="1" s="1"/>
  <c r="AN51" i="1" s="1"/>
  <c r="AS51" i="1"/>
  <c r="AR50" i="1"/>
  <c r="AY50" i="1"/>
  <c r="BM50" i="3" l="1"/>
  <c r="AP50" i="3"/>
  <c r="H52" i="3"/>
  <c r="BL51" i="3"/>
  <c r="AR55" i="3"/>
  <c r="AS56" i="3"/>
  <c r="BD52" i="3"/>
  <c r="BK52" i="3"/>
  <c r="BC52" i="3"/>
  <c r="AY53" i="3"/>
  <c r="BJ52" i="3"/>
  <c r="BB52" i="3"/>
  <c r="BH52" i="3"/>
  <c r="AZ52" i="3"/>
  <c r="BI52" i="3"/>
  <c r="BG52" i="3"/>
  <c r="BF52" i="3"/>
  <c r="BE52" i="3"/>
  <c r="BA52" i="3"/>
  <c r="E57" i="3"/>
  <c r="AO56" i="3"/>
  <c r="G54" i="3"/>
  <c r="G52" i="1"/>
  <c r="H51" i="1"/>
  <c r="E52" i="1"/>
  <c r="AM52" i="1" s="1"/>
  <c r="AN52" i="1" s="1"/>
  <c r="AY51" i="1"/>
  <c r="AS52" i="1"/>
  <c r="AR51" i="1"/>
  <c r="BI53" i="3" l="1"/>
  <c r="BA53" i="3"/>
  <c r="BH53" i="3"/>
  <c r="AZ53" i="3"/>
  <c r="BG53" i="3"/>
  <c r="BE53" i="3"/>
  <c r="BK53" i="3"/>
  <c r="AY54" i="3"/>
  <c r="BJ53" i="3"/>
  <c r="BF53" i="3"/>
  <c r="BC53" i="3"/>
  <c r="BD53" i="3"/>
  <c r="BB53" i="3"/>
  <c r="G55" i="3"/>
  <c r="H53" i="3"/>
  <c r="AO57" i="3"/>
  <c r="E58" i="3"/>
  <c r="BL52" i="3"/>
  <c r="AS57" i="3"/>
  <c r="AR56" i="3"/>
  <c r="BM51" i="3"/>
  <c r="AP51" i="3"/>
  <c r="G53" i="1"/>
  <c r="H52" i="1"/>
  <c r="E53" i="1"/>
  <c r="AM53" i="1" s="1"/>
  <c r="AN53" i="1" s="1"/>
  <c r="AS53" i="1"/>
  <c r="AR52" i="1"/>
  <c r="AY52" i="1"/>
  <c r="BM52" i="3" l="1"/>
  <c r="AP52" i="3"/>
  <c r="AS58" i="3"/>
  <c r="AR57" i="3"/>
  <c r="H54" i="3"/>
  <c r="BF54" i="3"/>
  <c r="BE54" i="3"/>
  <c r="BD54" i="3"/>
  <c r="AY55" i="3"/>
  <c r="BJ54" i="3"/>
  <c r="BB54" i="3"/>
  <c r="BG54" i="3"/>
  <c r="AZ54" i="3"/>
  <c r="BK54" i="3"/>
  <c r="BI54" i="3"/>
  <c r="BC54" i="3"/>
  <c r="BH54" i="3"/>
  <c r="BA54" i="3"/>
  <c r="BL53" i="3"/>
  <c r="E59" i="3"/>
  <c r="AO58" i="3"/>
  <c r="G56" i="3"/>
  <c r="G54" i="1"/>
  <c r="H53" i="1"/>
  <c r="E54" i="1"/>
  <c r="AM54" i="1" s="1"/>
  <c r="AN54" i="1" s="1"/>
  <c r="AY53" i="1"/>
  <c r="AS54" i="1"/>
  <c r="AR53" i="1"/>
  <c r="BK55" i="3" l="1"/>
  <c r="BC55" i="3"/>
  <c r="AY56" i="3"/>
  <c r="BJ55" i="3"/>
  <c r="BB55" i="3"/>
  <c r="BI55" i="3"/>
  <c r="BA55" i="3"/>
  <c r="BG55" i="3"/>
  <c r="BD55" i="3"/>
  <c r="BE55" i="3"/>
  <c r="AZ55" i="3"/>
  <c r="BH55" i="3"/>
  <c r="BF55" i="3"/>
  <c r="AR58" i="3"/>
  <c r="AS59" i="3"/>
  <c r="H55" i="3"/>
  <c r="G57" i="3"/>
  <c r="BM53" i="3"/>
  <c r="AP53" i="3"/>
  <c r="E60" i="3"/>
  <c r="AO59" i="3"/>
  <c r="BL54" i="3"/>
  <c r="G55" i="1"/>
  <c r="H54" i="1"/>
  <c r="E55" i="1"/>
  <c r="AM55" i="1" s="1"/>
  <c r="AN55" i="1" s="1"/>
  <c r="AS55" i="1"/>
  <c r="AR54" i="1"/>
  <c r="AY54" i="1"/>
  <c r="BJ53" i="1"/>
  <c r="BI53" i="1"/>
  <c r="BG53" i="1"/>
  <c r="BK53" i="1"/>
  <c r="BH53" i="1"/>
  <c r="AS60" i="3" l="1"/>
  <c r="AR59" i="3"/>
  <c r="BM54" i="3"/>
  <c r="AP54" i="3"/>
  <c r="BL55" i="3"/>
  <c r="BH56" i="3"/>
  <c r="AZ56" i="3"/>
  <c r="BG56" i="3"/>
  <c r="BF56" i="3"/>
  <c r="BD56" i="3"/>
  <c r="BC56" i="3"/>
  <c r="BB56" i="3"/>
  <c r="AY57" i="3"/>
  <c r="BA56" i="3"/>
  <c r="BK56" i="3"/>
  <c r="BI56" i="3"/>
  <c r="BJ56" i="3"/>
  <c r="BE56" i="3"/>
  <c r="G58" i="3"/>
  <c r="AO60" i="3"/>
  <c r="E61" i="3"/>
  <c r="H56" i="3"/>
  <c r="G56" i="1"/>
  <c r="H55" i="1"/>
  <c r="E56" i="1"/>
  <c r="AM56" i="1" s="1"/>
  <c r="AN56" i="1" s="1"/>
  <c r="AY55" i="1"/>
  <c r="BH54" i="1"/>
  <c r="AZ54" i="1"/>
  <c r="BF54" i="1"/>
  <c r="BE54" i="1"/>
  <c r="BK54" i="1"/>
  <c r="BC54" i="1"/>
  <c r="BA54" i="1"/>
  <c r="BJ54" i="1"/>
  <c r="BI54" i="1"/>
  <c r="BD54" i="1"/>
  <c r="BG54" i="1"/>
  <c r="BB54" i="1"/>
  <c r="AS56" i="1"/>
  <c r="AR55" i="1"/>
  <c r="BE57" i="3" l="1"/>
  <c r="BD57" i="3"/>
  <c r="BK57" i="3"/>
  <c r="BC57" i="3"/>
  <c r="BI57" i="3"/>
  <c r="BA57" i="3"/>
  <c r="BG57" i="3"/>
  <c r="BB57" i="3"/>
  <c r="AZ57" i="3"/>
  <c r="AY58" i="3"/>
  <c r="BH57" i="3"/>
  <c r="BJ57" i="3"/>
  <c r="BF57" i="3"/>
  <c r="H57" i="3"/>
  <c r="AO61" i="3"/>
  <c r="E62" i="3"/>
  <c r="BM55" i="3"/>
  <c r="AP55" i="3"/>
  <c r="G59" i="3"/>
  <c r="AS61" i="3"/>
  <c r="AR60" i="3"/>
  <c r="BL56" i="3"/>
  <c r="G57" i="1"/>
  <c r="H56" i="1"/>
  <c r="E57" i="1"/>
  <c r="AM57" i="1" s="1"/>
  <c r="AN57" i="1" s="1"/>
  <c r="BL54" i="1"/>
  <c r="AS57" i="1"/>
  <c r="AR56" i="1"/>
  <c r="AY56" i="1"/>
  <c r="BD55" i="1"/>
  <c r="BJ55" i="1"/>
  <c r="BB55" i="1"/>
  <c r="BI55" i="1"/>
  <c r="BA55" i="1"/>
  <c r="BG55" i="1"/>
  <c r="BE55" i="1"/>
  <c r="BC55" i="1"/>
  <c r="AZ55" i="1"/>
  <c r="BH55" i="1"/>
  <c r="BK55" i="1"/>
  <c r="BF55" i="1"/>
  <c r="H58" i="3" l="1"/>
  <c r="BM56" i="3"/>
  <c r="AP56" i="3"/>
  <c r="E63" i="3"/>
  <c r="AO62" i="3"/>
  <c r="AR61" i="3"/>
  <c r="AS62" i="3"/>
  <c r="AY59" i="3"/>
  <c r="BJ58" i="3"/>
  <c r="BB58" i="3"/>
  <c r="BI58" i="3"/>
  <c r="BA58" i="3"/>
  <c r="BH58" i="3"/>
  <c r="AZ58" i="3"/>
  <c r="BF58" i="3"/>
  <c r="BD58" i="3"/>
  <c r="BG58" i="3"/>
  <c r="BE58" i="3"/>
  <c r="BC58" i="3"/>
  <c r="BK58" i="3"/>
  <c r="G60" i="3"/>
  <c r="BL57" i="3"/>
  <c r="G58" i="1"/>
  <c r="H57" i="1"/>
  <c r="E58" i="1"/>
  <c r="AM58" i="1" s="1"/>
  <c r="AN58" i="1" s="1"/>
  <c r="AY57" i="1"/>
  <c r="BH56" i="1"/>
  <c r="AZ56" i="1"/>
  <c r="BF56" i="1"/>
  <c r="BE56" i="1"/>
  <c r="BK56" i="1"/>
  <c r="BC56" i="1"/>
  <c r="BI56" i="1"/>
  <c r="BG56" i="1"/>
  <c r="BD56" i="1"/>
  <c r="BB56" i="1"/>
  <c r="BA56" i="1"/>
  <c r="BJ56" i="1"/>
  <c r="AS58" i="1"/>
  <c r="AR57" i="1"/>
  <c r="BL55" i="1"/>
  <c r="E64" i="3" l="1"/>
  <c r="AO63" i="3"/>
  <c r="BG59" i="3"/>
  <c r="BF59" i="3"/>
  <c r="BE59" i="3"/>
  <c r="BK59" i="3"/>
  <c r="BC59" i="3"/>
  <c r="BA59" i="3"/>
  <c r="BJ59" i="3"/>
  <c r="BI59" i="3"/>
  <c r="BH59" i="3"/>
  <c r="BD59" i="3"/>
  <c r="BB59" i="3"/>
  <c r="AY60" i="3"/>
  <c r="AZ59" i="3"/>
  <c r="BM57" i="3"/>
  <c r="AP57" i="3"/>
  <c r="G61" i="3"/>
  <c r="BL58" i="3"/>
  <c r="AS63" i="3"/>
  <c r="AR62" i="3"/>
  <c r="H59" i="3"/>
  <c r="G59" i="1"/>
  <c r="H58" i="1"/>
  <c r="E59" i="1"/>
  <c r="AM59" i="1" s="1"/>
  <c r="AN59" i="1" s="1"/>
  <c r="BL56" i="1"/>
  <c r="AS59" i="1"/>
  <c r="AR58" i="1"/>
  <c r="AY58" i="1"/>
  <c r="BD57" i="1"/>
  <c r="BJ57" i="1"/>
  <c r="BB57" i="1"/>
  <c r="BI57" i="1"/>
  <c r="BA57" i="1"/>
  <c r="BG57" i="1"/>
  <c r="BK57" i="1"/>
  <c r="BH57" i="1"/>
  <c r="BF57" i="1"/>
  <c r="BE57" i="1"/>
  <c r="AZ57" i="1"/>
  <c r="BC57" i="1"/>
  <c r="BL59" i="3" l="1"/>
  <c r="E65" i="3"/>
  <c r="AO64" i="3"/>
  <c r="BD60" i="3"/>
  <c r="BK60" i="3"/>
  <c r="BC60" i="3"/>
  <c r="AY61" i="3"/>
  <c r="BJ60" i="3"/>
  <c r="BB60" i="3"/>
  <c r="BH60" i="3"/>
  <c r="AZ60" i="3"/>
  <c r="BI60" i="3"/>
  <c r="BG60" i="3"/>
  <c r="BF60" i="3"/>
  <c r="BE60" i="3"/>
  <c r="BA60" i="3"/>
  <c r="G62" i="3"/>
  <c r="H60" i="3"/>
  <c r="AR63" i="3"/>
  <c r="AS64" i="3"/>
  <c r="BM58" i="3"/>
  <c r="AP58" i="3"/>
  <c r="G60" i="1"/>
  <c r="H59" i="1"/>
  <c r="E60" i="1"/>
  <c r="AM60" i="1" s="1"/>
  <c r="AN60" i="1" s="1"/>
  <c r="BL57" i="1"/>
  <c r="AS60" i="1"/>
  <c r="AR59" i="1"/>
  <c r="AY59" i="1"/>
  <c r="BH58" i="1"/>
  <c r="AZ58" i="1"/>
  <c r="BF58" i="1"/>
  <c r="BE58" i="1"/>
  <c r="BK58" i="1"/>
  <c r="BC58" i="1"/>
  <c r="BA58" i="1"/>
  <c r="BJ58" i="1"/>
  <c r="BI58" i="1"/>
  <c r="BD58" i="1"/>
  <c r="BG58" i="1"/>
  <c r="BB58" i="1"/>
  <c r="BI61" i="3" l="1"/>
  <c r="BA61" i="3"/>
  <c r="BH61" i="3"/>
  <c r="AZ61" i="3"/>
  <c r="BG61" i="3"/>
  <c r="BE61" i="3"/>
  <c r="BJ61" i="3"/>
  <c r="AY62" i="3"/>
  <c r="BK61" i="3"/>
  <c r="BF61" i="3"/>
  <c r="BD61" i="3"/>
  <c r="BB61" i="3"/>
  <c r="BC61" i="3"/>
  <c r="H61" i="3"/>
  <c r="BM59" i="3"/>
  <c r="AP59" i="3"/>
  <c r="BL60" i="3"/>
  <c r="AR64" i="3"/>
  <c r="AS65" i="3"/>
  <c r="G63" i="3"/>
  <c r="AO65" i="3"/>
  <c r="E66" i="3"/>
  <c r="G61" i="1"/>
  <c r="H60" i="1"/>
  <c r="E61" i="1"/>
  <c r="AM61" i="1" s="1"/>
  <c r="AN61" i="1" s="1"/>
  <c r="BL58" i="1"/>
  <c r="AY60" i="1"/>
  <c r="BD59" i="1"/>
  <c r="BJ59" i="1"/>
  <c r="BB59" i="1"/>
  <c r="BI59" i="1"/>
  <c r="BA59" i="1"/>
  <c r="BG59" i="1"/>
  <c r="BE59" i="1"/>
  <c r="BC59" i="1"/>
  <c r="AZ59" i="1"/>
  <c r="BH59" i="1"/>
  <c r="BK59" i="1"/>
  <c r="BF59" i="1"/>
  <c r="AS61" i="1"/>
  <c r="AR60" i="1"/>
  <c r="AS66" i="3" l="1"/>
  <c r="AR65" i="3"/>
  <c r="H62" i="3"/>
  <c r="BL61" i="3"/>
  <c r="BF62" i="3"/>
  <c r="BE62" i="3"/>
  <c r="BD62" i="3"/>
  <c r="AY63" i="3"/>
  <c r="BJ62" i="3"/>
  <c r="BB62" i="3"/>
  <c r="BC62" i="3"/>
  <c r="BK62" i="3"/>
  <c r="BI62" i="3"/>
  <c r="BH62" i="3"/>
  <c r="BA62" i="3"/>
  <c r="BG62" i="3"/>
  <c r="AZ62" i="3"/>
  <c r="BM60" i="3"/>
  <c r="AP60" i="3"/>
  <c r="E67" i="3"/>
  <c r="AO66" i="3"/>
  <c r="G64" i="3"/>
  <c r="G62" i="1"/>
  <c r="H61" i="1"/>
  <c r="E62" i="1"/>
  <c r="AM62" i="1" s="1"/>
  <c r="AN62" i="1" s="1"/>
  <c r="AY61" i="1"/>
  <c r="BH60" i="1"/>
  <c r="AZ60" i="1"/>
  <c r="BF60" i="1"/>
  <c r="BE60" i="1"/>
  <c r="BK60" i="1"/>
  <c r="BC60" i="1"/>
  <c r="BI60" i="1"/>
  <c r="BG60" i="1"/>
  <c r="BD60" i="1"/>
  <c r="BB60" i="1"/>
  <c r="BA60" i="1"/>
  <c r="BJ60" i="1"/>
  <c r="AS62" i="1"/>
  <c r="AR61" i="1"/>
  <c r="BL59" i="1"/>
  <c r="BM61" i="3" l="1"/>
  <c r="AP61" i="3"/>
  <c r="BK63" i="3"/>
  <c r="BC63" i="3"/>
  <c r="AY64" i="3"/>
  <c r="BJ63" i="3"/>
  <c r="BB63" i="3"/>
  <c r="BI63" i="3"/>
  <c r="BA63" i="3"/>
  <c r="BG63" i="3"/>
  <c r="AZ63" i="3"/>
  <c r="BD63" i="3"/>
  <c r="BF63" i="3"/>
  <c r="BH63" i="3"/>
  <c r="BE63" i="3"/>
  <c r="G65" i="3"/>
  <c r="H63" i="3"/>
  <c r="BL62" i="3"/>
  <c r="E68" i="3"/>
  <c r="AO67" i="3"/>
  <c r="AR66" i="3"/>
  <c r="AS67" i="3"/>
  <c r="G63" i="1"/>
  <c r="H62" i="1"/>
  <c r="E63" i="1"/>
  <c r="AM63" i="1" s="1"/>
  <c r="AN63" i="1" s="1"/>
  <c r="AS63" i="1"/>
  <c r="AR62" i="1"/>
  <c r="BL60" i="1"/>
  <c r="AY62" i="1"/>
  <c r="BD61" i="1"/>
  <c r="BJ61" i="1"/>
  <c r="BB61" i="1"/>
  <c r="BI61" i="1"/>
  <c r="BA61" i="1"/>
  <c r="BG61" i="1"/>
  <c r="BK61" i="1"/>
  <c r="BH61" i="1"/>
  <c r="BF61" i="1"/>
  <c r="BE61" i="1"/>
  <c r="AZ61" i="1"/>
  <c r="BC61" i="1"/>
  <c r="H64" i="3" l="1"/>
  <c r="BH64" i="3"/>
  <c r="AZ64" i="3"/>
  <c r="BG64" i="3"/>
  <c r="BF64" i="3"/>
  <c r="BD64" i="3"/>
  <c r="BK64" i="3"/>
  <c r="BB64" i="3"/>
  <c r="AY65" i="3"/>
  <c r="BA64" i="3"/>
  <c r="BJ64" i="3"/>
  <c r="BE64" i="3"/>
  <c r="BI64" i="3"/>
  <c r="BC64" i="3"/>
  <c r="BL63" i="3"/>
  <c r="AS68" i="3"/>
  <c r="AR67" i="3"/>
  <c r="AO68" i="3"/>
  <c r="E69" i="3"/>
  <c r="G66" i="3"/>
  <c r="BM62" i="3"/>
  <c r="AP62" i="3"/>
  <c r="G64" i="1"/>
  <c r="H63" i="1"/>
  <c r="E64" i="1"/>
  <c r="AM64" i="1" s="1"/>
  <c r="AN64" i="1" s="1"/>
  <c r="BL61" i="1"/>
  <c r="AY63" i="1"/>
  <c r="BH62" i="1"/>
  <c r="AZ62" i="1"/>
  <c r="BF62" i="1"/>
  <c r="BE62" i="1"/>
  <c r="BK62" i="1"/>
  <c r="BC62" i="1"/>
  <c r="BA62" i="1"/>
  <c r="BJ62" i="1"/>
  <c r="BI62" i="1"/>
  <c r="BD62" i="1"/>
  <c r="BG62" i="1"/>
  <c r="BB62" i="1"/>
  <c r="AS64" i="1"/>
  <c r="AR63" i="1"/>
  <c r="BL64" i="3" l="1"/>
  <c r="AO69" i="3"/>
  <c r="E70" i="3"/>
  <c r="BM63" i="3"/>
  <c r="AP63" i="3"/>
  <c r="G67" i="3"/>
  <c r="BE65" i="3"/>
  <c r="BD65" i="3"/>
  <c r="BK65" i="3"/>
  <c r="BC65" i="3"/>
  <c r="BI65" i="3"/>
  <c r="BA65" i="3"/>
  <c r="BF65" i="3"/>
  <c r="AZ65" i="3"/>
  <c r="AY66" i="3"/>
  <c r="BJ65" i="3"/>
  <c r="BG65" i="3"/>
  <c r="BH65" i="3"/>
  <c r="BB65" i="3"/>
  <c r="AS69" i="3"/>
  <c r="AR68" i="3"/>
  <c r="H65" i="3"/>
  <c r="G65" i="1"/>
  <c r="H64" i="1"/>
  <c r="E65" i="1"/>
  <c r="AM65" i="1" s="1"/>
  <c r="AN65" i="1" s="1"/>
  <c r="BL62" i="1"/>
  <c r="AS65" i="1"/>
  <c r="AR64" i="1"/>
  <c r="AY64" i="1"/>
  <c r="BD63" i="1"/>
  <c r="BJ63" i="1"/>
  <c r="BB63" i="1"/>
  <c r="BI63" i="1"/>
  <c r="BA63" i="1"/>
  <c r="BG63" i="1"/>
  <c r="BE63" i="1"/>
  <c r="BC63" i="1"/>
  <c r="AZ63" i="1"/>
  <c r="BH63" i="1"/>
  <c r="BK63" i="1"/>
  <c r="BF63" i="1"/>
  <c r="E71" i="3" l="1"/>
  <c r="AO70" i="3"/>
  <c r="H66" i="3"/>
  <c r="BM64" i="3"/>
  <c r="AP64" i="3"/>
  <c r="BL65" i="3"/>
  <c r="AY67" i="3"/>
  <c r="BJ66" i="3"/>
  <c r="BB66" i="3"/>
  <c r="BI66" i="3"/>
  <c r="BA66" i="3"/>
  <c r="BH66" i="3"/>
  <c r="AZ66" i="3"/>
  <c r="BF66" i="3"/>
  <c r="BC66" i="3"/>
  <c r="BE66" i="3"/>
  <c r="BD66" i="3"/>
  <c r="BK66" i="3"/>
  <c r="BG66" i="3"/>
  <c r="AR69" i="3"/>
  <c r="AS70" i="3"/>
  <c r="G68" i="3"/>
  <c r="G66" i="1"/>
  <c r="H65" i="1"/>
  <c r="E66" i="1"/>
  <c r="AM66" i="1" s="1"/>
  <c r="AN66" i="1" s="1"/>
  <c r="BL63" i="1"/>
  <c r="AS66" i="1"/>
  <c r="AR65" i="1"/>
  <c r="AY65" i="1"/>
  <c r="BH64" i="1"/>
  <c r="AZ64" i="1"/>
  <c r="BF64" i="1"/>
  <c r="BE64" i="1"/>
  <c r="BK64" i="1"/>
  <c r="BC64" i="1"/>
  <c r="BI64" i="1"/>
  <c r="BG64" i="1"/>
  <c r="BD64" i="1"/>
  <c r="BB64" i="1"/>
  <c r="BA64" i="1"/>
  <c r="BJ64" i="1"/>
  <c r="BG67" i="3" l="1"/>
  <c r="BF67" i="3"/>
  <c r="BE67" i="3"/>
  <c r="BK67" i="3"/>
  <c r="BC67" i="3"/>
  <c r="AZ67" i="3"/>
  <c r="BI67" i="3"/>
  <c r="BH67" i="3"/>
  <c r="BD67" i="3"/>
  <c r="BB67" i="3"/>
  <c r="AY68" i="3"/>
  <c r="BA67" i="3"/>
  <c r="BJ67" i="3"/>
  <c r="BL66" i="3"/>
  <c r="G69" i="3"/>
  <c r="E72" i="3"/>
  <c r="AO71" i="3"/>
  <c r="H67" i="3"/>
  <c r="AS71" i="3"/>
  <c r="AR70" i="3"/>
  <c r="BM65" i="3"/>
  <c r="AP65" i="3"/>
  <c r="G67" i="1"/>
  <c r="H66" i="1"/>
  <c r="E67" i="1"/>
  <c r="AM67" i="1" s="1"/>
  <c r="AN67" i="1" s="1"/>
  <c r="BL64" i="1"/>
  <c r="AY66" i="1"/>
  <c r="BD65" i="1"/>
  <c r="BJ65" i="1"/>
  <c r="BB65" i="1"/>
  <c r="BI65" i="1"/>
  <c r="BA65" i="1"/>
  <c r="BG65" i="1"/>
  <c r="BK65" i="1"/>
  <c r="BH65" i="1"/>
  <c r="BF65" i="1"/>
  <c r="BE65" i="1"/>
  <c r="AZ65" i="1"/>
  <c r="BC65" i="1"/>
  <c r="AS67" i="1"/>
  <c r="AR66" i="1"/>
  <c r="AR71" i="3" l="1"/>
  <c r="AS72" i="3"/>
  <c r="H68" i="3"/>
  <c r="E73" i="3"/>
  <c r="AO72" i="3"/>
  <c r="BD68" i="3"/>
  <c r="BK68" i="3"/>
  <c r="BC68" i="3"/>
  <c r="AY69" i="3"/>
  <c r="BJ68" i="3"/>
  <c r="BB68" i="3"/>
  <c r="BH68" i="3"/>
  <c r="AZ68" i="3"/>
  <c r="BI68" i="3"/>
  <c r="BG68" i="3"/>
  <c r="BF68" i="3"/>
  <c r="BE68" i="3"/>
  <c r="BA68" i="3"/>
  <c r="BM66" i="3"/>
  <c r="AP66" i="3"/>
  <c r="BL67" i="3"/>
  <c r="G70" i="3"/>
  <c r="G68" i="1"/>
  <c r="H67" i="1"/>
  <c r="E68" i="1"/>
  <c r="AM68" i="1" s="1"/>
  <c r="AN68" i="1" s="1"/>
  <c r="AS68" i="1"/>
  <c r="AR67" i="1"/>
  <c r="AY67" i="1"/>
  <c r="BH66" i="1"/>
  <c r="AZ66" i="1"/>
  <c r="BF66" i="1"/>
  <c r="BE66" i="1"/>
  <c r="BK66" i="1"/>
  <c r="BC66" i="1"/>
  <c r="BA66" i="1"/>
  <c r="BJ66" i="1"/>
  <c r="BI66" i="1"/>
  <c r="BD66" i="1"/>
  <c r="BG66" i="1"/>
  <c r="BB66" i="1"/>
  <c r="BL65" i="1"/>
  <c r="AS73" i="3" l="1"/>
  <c r="AR72" i="3"/>
  <c r="G71" i="3"/>
  <c r="BL68" i="3"/>
  <c r="BI69" i="3"/>
  <c r="BA69" i="3"/>
  <c r="BH69" i="3"/>
  <c r="AZ69" i="3"/>
  <c r="BG69" i="3"/>
  <c r="BE69" i="3"/>
  <c r="BD69" i="3"/>
  <c r="BK69" i="3"/>
  <c r="AY70" i="3"/>
  <c r="BJ69" i="3"/>
  <c r="BF69" i="3"/>
  <c r="BC69" i="3"/>
  <c r="BB69" i="3"/>
  <c r="H69" i="3"/>
  <c r="BM67" i="3"/>
  <c r="AP67" i="3"/>
  <c r="AO73" i="3"/>
  <c r="E74" i="3"/>
  <c r="G69" i="1"/>
  <c r="H68" i="1"/>
  <c r="E69" i="1"/>
  <c r="AM69" i="1" s="1"/>
  <c r="AN69" i="1" s="1"/>
  <c r="BL66" i="1"/>
  <c r="AY68" i="1"/>
  <c r="BD67" i="1"/>
  <c r="BJ67" i="1"/>
  <c r="BB67" i="1"/>
  <c r="BI67" i="1"/>
  <c r="BA67" i="1"/>
  <c r="BG67" i="1"/>
  <c r="BE67" i="1"/>
  <c r="BC67" i="1"/>
  <c r="AZ67" i="1"/>
  <c r="BH67" i="1"/>
  <c r="BK67" i="1"/>
  <c r="BF67" i="1"/>
  <c r="AS69" i="1"/>
  <c r="AR68" i="1"/>
  <c r="G72" i="3" l="1"/>
  <c r="H70" i="3"/>
  <c r="E75" i="3"/>
  <c r="AO74" i="3"/>
  <c r="BL69" i="3"/>
  <c r="BF70" i="3"/>
  <c r="BE70" i="3"/>
  <c r="BD70" i="3"/>
  <c r="AY71" i="3"/>
  <c r="BJ70" i="3"/>
  <c r="BB70" i="3"/>
  <c r="BI70" i="3"/>
  <c r="BA70" i="3"/>
  <c r="BG70" i="3"/>
  <c r="BC70" i="3"/>
  <c r="AZ70" i="3"/>
  <c r="BH70" i="3"/>
  <c r="BK70" i="3"/>
  <c r="BM68" i="3"/>
  <c r="AP68" i="3"/>
  <c r="AS74" i="3"/>
  <c r="AR73" i="3"/>
  <c r="G70" i="1"/>
  <c r="H69" i="1"/>
  <c r="E70" i="1"/>
  <c r="AM70" i="1" s="1"/>
  <c r="AN70" i="1" s="1"/>
  <c r="AS70" i="1"/>
  <c r="AR69" i="1"/>
  <c r="BL67" i="1"/>
  <c r="AY69" i="1"/>
  <c r="BH68" i="1"/>
  <c r="AZ68" i="1"/>
  <c r="BF68" i="1"/>
  <c r="BE68" i="1"/>
  <c r="BK68" i="1"/>
  <c r="BC68" i="1"/>
  <c r="BI68" i="1"/>
  <c r="BG68" i="1"/>
  <c r="BD68" i="1"/>
  <c r="BB68" i="1"/>
  <c r="BA68" i="1"/>
  <c r="BJ68" i="1"/>
  <c r="BL70" i="3" l="1"/>
  <c r="E76" i="3"/>
  <c r="AO75" i="3"/>
  <c r="H71" i="3"/>
  <c r="AR74" i="3"/>
  <c r="AS75" i="3"/>
  <c r="BM69" i="3"/>
  <c r="AP69" i="3"/>
  <c r="G73" i="3"/>
  <c r="BK71" i="3"/>
  <c r="BC71" i="3"/>
  <c r="AY72" i="3"/>
  <c r="BJ71" i="3"/>
  <c r="BB71" i="3"/>
  <c r="BI71" i="3"/>
  <c r="BA71" i="3"/>
  <c r="BG71" i="3"/>
  <c r="BF71" i="3"/>
  <c r="BH71" i="3"/>
  <c r="BD71" i="3"/>
  <c r="BE71" i="3"/>
  <c r="AZ71" i="3"/>
  <c r="G71" i="1"/>
  <c r="H70" i="1"/>
  <c r="E71" i="1"/>
  <c r="AM71" i="1" s="1"/>
  <c r="AN71" i="1" s="1"/>
  <c r="AY70" i="1"/>
  <c r="BD69" i="1"/>
  <c r="BJ69" i="1"/>
  <c r="BB69" i="1"/>
  <c r="BI69" i="1"/>
  <c r="BA69" i="1"/>
  <c r="BG69" i="1"/>
  <c r="BK69" i="1"/>
  <c r="BH69" i="1"/>
  <c r="BF69" i="1"/>
  <c r="BE69" i="1"/>
  <c r="AZ69" i="1"/>
  <c r="BC69" i="1"/>
  <c r="BL68" i="1"/>
  <c r="AS71" i="1"/>
  <c r="AR70" i="1"/>
  <c r="G74" i="3" l="1"/>
  <c r="BL71" i="3"/>
  <c r="H72" i="3"/>
  <c r="BH72" i="3"/>
  <c r="AZ72" i="3"/>
  <c r="BG72" i="3"/>
  <c r="BF72" i="3"/>
  <c r="BD72" i="3"/>
  <c r="BK72" i="3"/>
  <c r="BC72" i="3"/>
  <c r="BI72" i="3"/>
  <c r="BE72" i="3"/>
  <c r="BB72" i="3"/>
  <c r="BA72" i="3"/>
  <c r="AY73" i="3"/>
  <c r="BJ72" i="3"/>
  <c r="BM70" i="3"/>
  <c r="AP70" i="3"/>
  <c r="AS76" i="3"/>
  <c r="AR75" i="3"/>
  <c r="AO76" i="3"/>
  <c r="E77" i="3"/>
  <c r="G72" i="1"/>
  <c r="H71" i="1"/>
  <c r="E72" i="1"/>
  <c r="AM72" i="1" s="1"/>
  <c r="AN72" i="1" s="1"/>
  <c r="AS72" i="1"/>
  <c r="AR71" i="1"/>
  <c r="BL69" i="1"/>
  <c r="AY71" i="1"/>
  <c r="BH70" i="1"/>
  <c r="AZ70" i="1"/>
  <c r="BF70" i="1"/>
  <c r="BE70" i="1"/>
  <c r="BK70" i="1"/>
  <c r="BC70" i="1"/>
  <c r="BA70" i="1"/>
  <c r="BJ70" i="1"/>
  <c r="BI70" i="1"/>
  <c r="BD70" i="1"/>
  <c r="BG70" i="1"/>
  <c r="BB70" i="1"/>
  <c r="AO77" i="3" l="1"/>
  <c r="E78" i="3"/>
  <c r="H73" i="3"/>
  <c r="BE73" i="3"/>
  <c r="BD73" i="3"/>
  <c r="BK73" i="3"/>
  <c r="BC73" i="3"/>
  <c r="BI73" i="3"/>
  <c r="BA73" i="3"/>
  <c r="BH73" i="3"/>
  <c r="AZ73" i="3"/>
  <c r="BJ73" i="3"/>
  <c r="AY74" i="3"/>
  <c r="BG73" i="3"/>
  <c r="BF73" i="3"/>
  <c r="BB73" i="3"/>
  <c r="BM71" i="3"/>
  <c r="AP71" i="3"/>
  <c r="AS77" i="3"/>
  <c r="AR76" i="3"/>
  <c r="BL72" i="3"/>
  <c r="G75" i="3"/>
  <c r="G73" i="1"/>
  <c r="H72" i="1"/>
  <c r="E73" i="1"/>
  <c r="AM73" i="1" s="1"/>
  <c r="AN73" i="1" s="1"/>
  <c r="BL70" i="1"/>
  <c r="AY72" i="1"/>
  <c r="BD71" i="1"/>
  <c r="BJ71" i="1"/>
  <c r="BB71" i="1"/>
  <c r="BI71" i="1"/>
  <c r="BA71" i="1"/>
  <c r="BG71" i="1"/>
  <c r="BE71" i="1"/>
  <c r="BC71" i="1"/>
  <c r="AZ71" i="1"/>
  <c r="BH71" i="1"/>
  <c r="BK71" i="1"/>
  <c r="BF71" i="1"/>
  <c r="AS73" i="1"/>
  <c r="AR72" i="1"/>
  <c r="AR77" i="3" l="1"/>
  <c r="AS78" i="3"/>
  <c r="AY75" i="3"/>
  <c r="BJ74" i="3"/>
  <c r="BB74" i="3"/>
  <c r="BI74" i="3"/>
  <c r="BA74" i="3"/>
  <c r="BH74" i="3"/>
  <c r="AZ74" i="3"/>
  <c r="BF74" i="3"/>
  <c r="BE74" i="3"/>
  <c r="BG74" i="3"/>
  <c r="BD74" i="3"/>
  <c r="BC74" i="3"/>
  <c r="BK74" i="3"/>
  <c r="BL73" i="3"/>
  <c r="BM72" i="3"/>
  <c r="AP72" i="3"/>
  <c r="H74" i="3"/>
  <c r="G76" i="3"/>
  <c r="E79" i="3"/>
  <c r="AO78" i="3"/>
  <c r="G74" i="1"/>
  <c r="H73" i="1"/>
  <c r="E74" i="1"/>
  <c r="AM74" i="1" s="1"/>
  <c r="AN74" i="1" s="1"/>
  <c r="AS74" i="1"/>
  <c r="AR73" i="1"/>
  <c r="AY73" i="1"/>
  <c r="BH72" i="1"/>
  <c r="AZ72" i="1"/>
  <c r="BF72" i="1"/>
  <c r="BE72" i="1"/>
  <c r="BK72" i="1"/>
  <c r="BC72" i="1"/>
  <c r="BI72" i="1"/>
  <c r="BG72" i="1"/>
  <c r="BD72" i="1"/>
  <c r="BB72" i="1"/>
  <c r="BA72" i="1"/>
  <c r="BJ72" i="1"/>
  <c r="BL71" i="1"/>
  <c r="H75" i="3" l="1"/>
  <c r="BG75" i="3"/>
  <c r="BF75" i="3"/>
  <c r="BE75" i="3"/>
  <c r="BK75" i="3"/>
  <c r="BC75" i="3"/>
  <c r="AY76" i="3"/>
  <c r="BJ75" i="3"/>
  <c r="BB75" i="3"/>
  <c r="AZ75" i="3"/>
  <c r="BI75" i="3"/>
  <c r="BH75" i="3"/>
  <c r="BD75" i="3"/>
  <c r="BA75" i="3"/>
  <c r="G77" i="3"/>
  <c r="E80" i="3"/>
  <c r="AO79" i="3"/>
  <c r="BM73" i="3"/>
  <c r="AP73" i="3"/>
  <c r="AS79" i="3"/>
  <c r="AR78" i="3"/>
  <c r="BL74" i="3"/>
  <c r="G75" i="1"/>
  <c r="H74" i="1"/>
  <c r="E75" i="1"/>
  <c r="AM75" i="1" s="1"/>
  <c r="AN75" i="1" s="1"/>
  <c r="AY74" i="1"/>
  <c r="BD73" i="1"/>
  <c r="BJ73" i="1"/>
  <c r="BB73" i="1"/>
  <c r="BI73" i="1"/>
  <c r="BA73" i="1"/>
  <c r="BG73" i="1"/>
  <c r="BK73" i="1"/>
  <c r="BH73" i="1"/>
  <c r="BF73" i="1"/>
  <c r="BE73" i="1"/>
  <c r="AZ73" i="1"/>
  <c r="BC73" i="1"/>
  <c r="BL72" i="1"/>
  <c r="AS75" i="1"/>
  <c r="AR74" i="1"/>
  <c r="AR79" i="3" l="1"/>
  <c r="AS80" i="3"/>
  <c r="G78" i="3"/>
  <c r="BD76" i="3"/>
  <c r="BK76" i="3"/>
  <c r="BC76" i="3"/>
  <c r="AY77" i="3"/>
  <c r="BJ76" i="3"/>
  <c r="BB76" i="3"/>
  <c r="BH76" i="3"/>
  <c r="AZ76" i="3"/>
  <c r="BG76" i="3"/>
  <c r="BI76" i="3"/>
  <c r="BF76" i="3"/>
  <c r="BE76" i="3"/>
  <c r="BA76" i="3"/>
  <c r="BL75" i="3"/>
  <c r="H76" i="3"/>
  <c r="BM74" i="3"/>
  <c r="AP74" i="3"/>
  <c r="E81" i="3"/>
  <c r="AO80" i="3"/>
  <c r="G76" i="1"/>
  <c r="H75" i="1"/>
  <c r="E76" i="1"/>
  <c r="AM76" i="1" s="1"/>
  <c r="AN76" i="1" s="1"/>
  <c r="BL73" i="1"/>
  <c r="AS76" i="1"/>
  <c r="AR75" i="1"/>
  <c r="AY75" i="1"/>
  <c r="BF74" i="1"/>
  <c r="BJ74" i="1"/>
  <c r="BB74" i="1"/>
  <c r="BK74" i="1"/>
  <c r="AZ74" i="1"/>
  <c r="BH74" i="1"/>
  <c r="BG74" i="1"/>
  <c r="BD74" i="1"/>
  <c r="BA74" i="1"/>
  <c r="BE74" i="1"/>
  <c r="BI74" i="1"/>
  <c r="BC74" i="1"/>
  <c r="BL76" i="3" l="1"/>
  <c r="H77" i="3"/>
  <c r="G79" i="3"/>
  <c r="BM75" i="3"/>
  <c r="AP75" i="3"/>
  <c r="AR80" i="3"/>
  <c r="AS81" i="3"/>
  <c r="AO81" i="3"/>
  <c r="E82" i="3"/>
  <c r="BI77" i="3"/>
  <c r="BA77" i="3"/>
  <c r="BH77" i="3"/>
  <c r="AZ77" i="3"/>
  <c r="BG77" i="3"/>
  <c r="BE77" i="3"/>
  <c r="BD77" i="3"/>
  <c r="BK77" i="3"/>
  <c r="AY78" i="3"/>
  <c r="BJ77" i="3"/>
  <c r="BF77" i="3"/>
  <c r="BC77" i="3"/>
  <c r="BB77" i="3"/>
  <c r="G77" i="1"/>
  <c r="H76" i="1"/>
  <c r="E77" i="1"/>
  <c r="AM77" i="1" s="1"/>
  <c r="AN77" i="1" s="1"/>
  <c r="AY76" i="1"/>
  <c r="BJ75" i="1"/>
  <c r="BB75" i="1"/>
  <c r="BF75" i="1"/>
  <c r="BI75" i="1"/>
  <c r="BG75" i="1"/>
  <c r="BE75" i="1"/>
  <c r="BC75" i="1"/>
  <c r="BK75" i="1"/>
  <c r="BH75" i="1"/>
  <c r="BD75" i="1"/>
  <c r="BA75" i="1"/>
  <c r="AZ75" i="1"/>
  <c r="AS77" i="1"/>
  <c r="AR76" i="1"/>
  <c r="BL74" i="1"/>
  <c r="G80" i="3" l="1"/>
  <c r="BL77" i="3"/>
  <c r="AS82" i="3"/>
  <c r="AR81" i="3"/>
  <c r="H78" i="3"/>
  <c r="BF78" i="3"/>
  <c r="BE78" i="3"/>
  <c r="BD78" i="3"/>
  <c r="AY79" i="3"/>
  <c r="BJ78" i="3"/>
  <c r="BB78" i="3"/>
  <c r="BI78" i="3"/>
  <c r="BA78" i="3"/>
  <c r="BH78" i="3"/>
  <c r="BG78" i="3"/>
  <c r="BC78" i="3"/>
  <c r="AZ78" i="3"/>
  <c r="BK78" i="3"/>
  <c r="E83" i="3"/>
  <c r="AO82" i="3"/>
  <c r="BM76" i="3"/>
  <c r="AP76" i="3"/>
  <c r="G78" i="1"/>
  <c r="H77" i="1"/>
  <c r="E78" i="1"/>
  <c r="AM78" i="1" s="1"/>
  <c r="AN78" i="1" s="1"/>
  <c r="AS78" i="1"/>
  <c r="AR77" i="1"/>
  <c r="BL75" i="1"/>
  <c r="AY77" i="1"/>
  <c r="BF76" i="1"/>
  <c r="BJ76" i="1"/>
  <c r="BB76" i="1"/>
  <c r="BH76" i="1"/>
  <c r="BE76" i="1"/>
  <c r="BD76" i="1"/>
  <c r="BA76" i="1"/>
  <c r="BK76" i="1"/>
  <c r="BI76" i="1"/>
  <c r="BC76" i="1"/>
  <c r="BG76" i="1"/>
  <c r="AZ76" i="1"/>
  <c r="BL78" i="3" l="1"/>
  <c r="BK79" i="3"/>
  <c r="BC79" i="3"/>
  <c r="AY80" i="3"/>
  <c r="BJ79" i="3"/>
  <c r="BB79" i="3"/>
  <c r="BI79" i="3"/>
  <c r="BA79" i="3"/>
  <c r="BG79" i="3"/>
  <c r="BF79" i="3"/>
  <c r="AZ79" i="3"/>
  <c r="BH79" i="3"/>
  <c r="BE79" i="3"/>
  <c r="BD79" i="3"/>
  <c r="AR82" i="3"/>
  <c r="AS83" i="3"/>
  <c r="BM77" i="3"/>
  <c r="AP77" i="3"/>
  <c r="E84" i="3"/>
  <c r="AO83" i="3"/>
  <c r="H79" i="3"/>
  <c r="G81" i="3"/>
  <c r="G79" i="1"/>
  <c r="H78" i="1"/>
  <c r="E79" i="1"/>
  <c r="AM79" i="1" s="1"/>
  <c r="AN79" i="1" s="1"/>
  <c r="BL76" i="1"/>
  <c r="AY78" i="1"/>
  <c r="BJ77" i="1"/>
  <c r="BB77" i="1"/>
  <c r="BF77" i="1"/>
  <c r="BG77" i="1"/>
  <c r="BD77" i="1"/>
  <c r="BC77" i="1"/>
  <c r="BK77" i="1"/>
  <c r="AZ77" i="1"/>
  <c r="BH77" i="1"/>
  <c r="BE77" i="1"/>
  <c r="BA77" i="1"/>
  <c r="BI77" i="1"/>
  <c r="AS79" i="1"/>
  <c r="AR78" i="1"/>
  <c r="BH80" i="3" l="1"/>
  <c r="AZ80" i="3"/>
  <c r="BG80" i="3"/>
  <c r="BF80" i="3"/>
  <c r="BD80" i="3"/>
  <c r="BK80" i="3"/>
  <c r="BC80" i="3"/>
  <c r="BJ80" i="3"/>
  <c r="BI80" i="3"/>
  <c r="BE80" i="3"/>
  <c r="BB80" i="3"/>
  <c r="BA80" i="3"/>
  <c r="AY81" i="3"/>
  <c r="BL79" i="3"/>
  <c r="G82" i="3"/>
  <c r="H80" i="3"/>
  <c r="BM78" i="3"/>
  <c r="AP78" i="3"/>
  <c r="E85" i="3"/>
  <c r="AO84" i="3"/>
  <c r="AS84" i="3"/>
  <c r="AR83" i="3"/>
  <c r="G80" i="1"/>
  <c r="H79" i="1"/>
  <c r="E80" i="1"/>
  <c r="AM80" i="1" s="1"/>
  <c r="AN80" i="1" s="1"/>
  <c r="AS80" i="1"/>
  <c r="AR79" i="1"/>
  <c r="BL77" i="1"/>
  <c r="AY79" i="1"/>
  <c r="BF78" i="1"/>
  <c r="BJ78" i="1"/>
  <c r="BB78" i="1"/>
  <c r="BE78" i="1"/>
  <c r="BC78" i="1"/>
  <c r="BA78" i="1"/>
  <c r="BI78" i="1"/>
  <c r="BK78" i="1"/>
  <c r="BH78" i="1"/>
  <c r="BG78" i="1"/>
  <c r="AZ78" i="1"/>
  <c r="BD78" i="1"/>
  <c r="G83" i="3" l="1"/>
  <c r="BE81" i="3"/>
  <c r="BD81" i="3"/>
  <c r="BK81" i="3"/>
  <c r="BC81" i="3"/>
  <c r="BI81" i="3"/>
  <c r="BA81" i="3"/>
  <c r="BH81" i="3"/>
  <c r="AZ81" i="3"/>
  <c r="BJ81" i="3"/>
  <c r="AY82" i="3"/>
  <c r="BG81" i="3"/>
  <c r="BF81" i="3"/>
  <c r="BB81" i="3"/>
  <c r="AS85" i="3"/>
  <c r="AR84" i="3"/>
  <c r="BM79" i="3"/>
  <c r="AP79" i="3"/>
  <c r="H81" i="3"/>
  <c r="BL80" i="3"/>
  <c r="AO85" i="3"/>
  <c r="E86" i="3"/>
  <c r="G81" i="1"/>
  <c r="H80" i="1"/>
  <c r="E81" i="1"/>
  <c r="AM81" i="1" s="1"/>
  <c r="AN81" i="1" s="1"/>
  <c r="AY80" i="1"/>
  <c r="BJ79" i="1"/>
  <c r="BB79" i="1"/>
  <c r="BF79" i="1"/>
  <c r="BD79" i="1"/>
  <c r="BA79" i="1"/>
  <c r="BK79" i="1"/>
  <c r="AZ79" i="1"/>
  <c r="BH79" i="1"/>
  <c r="BE79" i="1"/>
  <c r="BC79" i="1"/>
  <c r="BI79" i="1"/>
  <c r="BG79" i="1"/>
  <c r="BL78" i="1"/>
  <c r="AS81" i="1"/>
  <c r="AR80" i="1"/>
  <c r="AY83" i="3" l="1"/>
  <c r="BJ82" i="3"/>
  <c r="BB82" i="3"/>
  <c r="BI82" i="3"/>
  <c r="BA82" i="3"/>
  <c r="BH82" i="3"/>
  <c r="AZ82" i="3"/>
  <c r="BF82" i="3"/>
  <c r="BE82" i="3"/>
  <c r="BK82" i="3"/>
  <c r="BG82" i="3"/>
  <c r="BD82" i="3"/>
  <c r="BC82" i="3"/>
  <c r="H82" i="3"/>
  <c r="AO86" i="3"/>
  <c r="E87" i="3"/>
  <c r="BM80" i="3"/>
  <c r="AP80" i="3"/>
  <c r="BL81" i="3"/>
  <c r="G84" i="3"/>
  <c r="AR85" i="3"/>
  <c r="AS86" i="3"/>
  <c r="G82" i="1"/>
  <c r="H81" i="1"/>
  <c r="E82" i="1"/>
  <c r="AM82" i="1" s="1"/>
  <c r="AN82" i="1" s="1"/>
  <c r="BL79" i="1"/>
  <c r="AS82" i="1"/>
  <c r="AR81" i="1"/>
  <c r="AY81" i="1"/>
  <c r="BF80" i="1"/>
  <c r="BJ80" i="1"/>
  <c r="BB80" i="1"/>
  <c r="BC80" i="1"/>
  <c r="BK80" i="1"/>
  <c r="AZ80" i="1"/>
  <c r="BI80" i="1"/>
  <c r="BG80" i="1"/>
  <c r="BH80" i="1"/>
  <c r="BE80" i="1"/>
  <c r="BD80" i="1"/>
  <c r="BA80" i="1"/>
  <c r="BG83" i="3" l="1"/>
  <c r="BF83" i="3"/>
  <c r="BE83" i="3"/>
  <c r="BK83" i="3"/>
  <c r="BC83" i="3"/>
  <c r="BJ83" i="3"/>
  <c r="BB83" i="3"/>
  <c r="BA83" i="3"/>
  <c r="AZ83" i="3"/>
  <c r="BI83" i="3"/>
  <c r="BH83" i="3"/>
  <c r="BD83" i="3"/>
  <c r="AY84" i="3"/>
  <c r="BL82" i="3"/>
  <c r="G85" i="3"/>
  <c r="H83" i="3"/>
  <c r="AS87" i="3"/>
  <c r="AR86" i="3"/>
  <c r="BM81" i="3"/>
  <c r="AP81" i="3"/>
  <c r="E88" i="3"/>
  <c r="AO87" i="3"/>
  <c r="G83" i="1"/>
  <c r="H82" i="1"/>
  <c r="E83" i="1"/>
  <c r="AM83" i="1" s="1"/>
  <c r="AN83" i="1" s="1"/>
  <c r="AY82" i="1"/>
  <c r="BJ81" i="1"/>
  <c r="BB81" i="1"/>
  <c r="BI81" i="1"/>
  <c r="BA81" i="1"/>
  <c r="BF81" i="1"/>
  <c r="BC81" i="1"/>
  <c r="BK81" i="1"/>
  <c r="BG81" i="1"/>
  <c r="BD81" i="1"/>
  <c r="AZ81" i="1"/>
  <c r="BH81" i="1"/>
  <c r="BE81" i="1"/>
  <c r="BL80" i="1"/>
  <c r="AS83" i="1"/>
  <c r="AR82" i="1"/>
  <c r="BL83" i="3" l="1"/>
  <c r="AR87" i="3"/>
  <c r="AS88" i="3"/>
  <c r="G86" i="3"/>
  <c r="BK84" i="3"/>
  <c r="BC84" i="3"/>
  <c r="AY85" i="3"/>
  <c r="BJ84" i="3"/>
  <c r="BB84" i="3"/>
  <c r="BH84" i="3"/>
  <c r="BG84" i="3"/>
  <c r="BF84" i="3"/>
  <c r="BD84" i="3"/>
  <c r="BA84" i="3"/>
  <c r="BI84" i="3"/>
  <c r="BE84" i="3"/>
  <c r="AZ84" i="3"/>
  <c r="E89" i="3"/>
  <c r="AO88" i="3"/>
  <c r="H84" i="3"/>
  <c r="BM82" i="3"/>
  <c r="AP82" i="3"/>
  <c r="G84" i="1"/>
  <c r="H83" i="1"/>
  <c r="E84" i="1"/>
  <c r="AM84" i="1" s="1"/>
  <c r="AN84" i="1" s="1"/>
  <c r="AS84" i="1"/>
  <c r="AR83" i="1"/>
  <c r="BL81" i="1"/>
  <c r="AY83" i="1"/>
  <c r="BF82" i="1"/>
  <c r="BE82" i="1"/>
  <c r="BJ82" i="1"/>
  <c r="BB82" i="1"/>
  <c r="BC82" i="1"/>
  <c r="AZ82" i="1"/>
  <c r="BK82" i="1"/>
  <c r="BH82" i="1"/>
  <c r="BI82" i="1"/>
  <c r="BG82" i="1"/>
  <c r="BD82" i="1"/>
  <c r="BA82" i="1"/>
  <c r="BL84" i="3" l="1"/>
  <c r="G87" i="3"/>
  <c r="AO89" i="3"/>
  <c r="E90" i="3"/>
  <c r="BH85" i="3"/>
  <c r="AZ85" i="3"/>
  <c r="BG85" i="3"/>
  <c r="BK85" i="3"/>
  <c r="BA85" i="3"/>
  <c r="BJ85" i="3"/>
  <c r="AY86" i="3"/>
  <c r="BI85" i="3"/>
  <c r="BE85" i="3"/>
  <c r="BD85" i="3"/>
  <c r="BF85" i="3"/>
  <c r="BB85" i="3"/>
  <c r="BC85" i="3"/>
  <c r="AS89" i="3"/>
  <c r="AR88" i="3"/>
  <c r="H85" i="3"/>
  <c r="BM83" i="3"/>
  <c r="AP83" i="3"/>
  <c r="G85" i="1"/>
  <c r="H84" i="1"/>
  <c r="E85" i="1"/>
  <c r="AM85" i="1" s="1"/>
  <c r="AN85" i="1" s="1"/>
  <c r="AY84" i="1"/>
  <c r="BJ83" i="1"/>
  <c r="BB83" i="1"/>
  <c r="BI83" i="1"/>
  <c r="BA83" i="1"/>
  <c r="BF83" i="1"/>
  <c r="BD83" i="1"/>
  <c r="AZ83" i="1"/>
  <c r="BH83" i="1"/>
  <c r="BE83" i="1"/>
  <c r="BC83" i="1"/>
  <c r="BK83" i="1"/>
  <c r="BG83" i="1"/>
  <c r="BL82" i="1"/>
  <c r="AS85" i="1"/>
  <c r="AR84" i="1"/>
  <c r="BE86" i="3" l="1"/>
  <c r="BD86" i="3"/>
  <c r="BK86" i="3"/>
  <c r="BA86" i="3"/>
  <c r="BJ86" i="3"/>
  <c r="AZ86" i="3"/>
  <c r="BI86" i="3"/>
  <c r="BG86" i="3"/>
  <c r="BF86" i="3"/>
  <c r="AY87" i="3"/>
  <c r="BH86" i="3"/>
  <c r="BB86" i="3"/>
  <c r="BC86" i="3"/>
  <c r="AS90" i="3"/>
  <c r="AR89" i="3"/>
  <c r="G88" i="3"/>
  <c r="BM84" i="3"/>
  <c r="AP84" i="3"/>
  <c r="E91" i="3"/>
  <c r="AO90" i="3"/>
  <c r="AH10" i="3" s="1"/>
  <c r="BL85" i="3"/>
  <c r="H86" i="3"/>
  <c r="G86" i="1"/>
  <c r="H85" i="1"/>
  <c r="E86" i="1"/>
  <c r="AM86" i="1" s="1"/>
  <c r="AN86" i="1" s="1"/>
  <c r="BL83" i="1"/>
  <c r="AS86" i="1"/>
  <c r="AR85" i="1"/>
  <c r="AY85" i="1"/>
  <c r="BF84" i="1"/>
  <c r="BE84" i="1"/>
  <c r="BJ84" i="1"/>
  <c r="BB84" i="1"/>
  <c r="BD84" i="1"/>
  <c r="BA84" i="1"/>
  <c r="AZ84" i="1"/>
  <c r="BI84" i="1"/>
  <c r="BK84" i="1"/>
  <c r="BH84" i="1"/>
  <c r="BG84" i="1"/>
  <c r="BC84" i="1"/>
  <c r="AS91" i="3" l="1"/>
  <c r="AR90" i="3"/>
  <c r="BL86" i="3"/>
  <c r="H87" i="3"/>
  <c r="BM85" i="3"/>
  <c r="AP85" i="3"/>
  <c r="AH23" i="3"/>
  <c r="G89" i="3"/>
  <c r="AY88" i="3"/>
  <c r="BJ87" i="3"/>
  <c r="BB87" i="3"/>
  <c r="BI87" i="3"/>
  <c r="BA87" i="3"/>
  <c r="BD87" i="3"/>
  <c r="BC87" i="3"/>
  <c r="AZ87" i="3"/>
  <c r="BH87" i="3"/>
  <c r="BG87" i="3"/>
  <c r="BE87" i="3"/>
  <c r="BK87" i="3"/>
  <c r="BF87" i="3"/>
  <c r="E92" i="3"/>
  <c r="G87" i="1"/>
  <c r="H86" i="1"/>
  <c r="E87" i="1"/>
  <c r="AM87" i="1" s="1"/>
  <c r="AN87" i="1" s="1"/>
  <c r="AY86" i="1"/>
  <c r="BJ85" i="1"/>
  <c r="BB85" i="1"/>
  <c r="BI85" i="1"/>
  <c r="BA85" i="1"/>
  <c r="BF85" i="1"/>
  <c r="BE85" i="1"/>
  <c r="BC85" i="1"/>
  <c r="AZ85" i="1"/>
  <c r="BK85" i="1"/>
  <c r="BG85" i="1"/>
  <c r="BD85" i="1"/>
  <c r="BH85" i="1"/>
  <c r="BL84" i="1"/>
  <c r="AS87" i="1"/>
  <c r="AR86" i="1"/>
  <c r="BL87" i="3" l="1"/>
  <c r="BM86" i="3"/>
  <c r="AP86" i="3"/>
  <c r="E93" i="3"/>
  <c r="G90" i="3"/>
  <c r="H88" i="3"/>
  <c r="AS92" i="3"/>
  <c r="AR91" i="3"/>
  <c r="BG88" i="3"/>
  <c r="BF88" i="3"/>
  <c r="BE88" i="3"/>
  <c r="BD88" i="3"/>
  <c r="BC88" i="3"/>
  <c r="BK88" i="3"/>
  <c r="BA88" i="3"/>
  <c r="BJ88" i="3"/>
  <c r="AZ88" i="3"/>
  <c r="BI88" i="3"/>
  <c r="BH88" i="3"/>
  <c r="AY89" i="3"/>
  <c r="BB88" i="3"/>
  <c r="G88" i="1"/>
  <c r="H87" i="1"/>
  <c r="E88" i="1"/>
  <c r="AM88" i="1" s="1"/>
  <c r="AN88" i="1" s="1"/>
  <c r="AS88" i="1"/>
  <c r="AR87" i="1"/>
  <c r="BL85" i="1"/>
  <c r="AY87" i="1"/>
  <c r="BF86" i="1"/>
  <c r="BE86" i="1"/>
  <c r="BJ86" i="1"/>
  <c r="BB86" i="1"/>
  <c r="BG86" i="1"/>
  <c r="BC86" i="1"/>
  <c r="BA86" i="1"/>
  <c r="BK86" i="1"/>
  <c r="BI86" i="1"/>
  <c r="BH86" i="1"/>
  <c r="AZ86" i="1"/>
  <c r="BD86" i="1"/>
  <c r="BL88" i="3" l="1"/>
  <c r="E94" i="3"/>
  <c r="AS93" i="3"/>
  <c r="AR92" i="3"/>
  <c r="H89" i="3"/>
  <c r="BD89" i="3"/>
  <c r="BK89" i="3"/>
  <c r="BC89" i="3"/>
  <c r="BG89" i="3"/>
  <c r="BF89" i="3"/>
  <c r="BE89" i="3"/>
  <c r="BA89" i="3"/>
  <c r="BJ89" i="3"/>
  <c r="AZ89" i="3"/>
  <c r="BH89" i="3"/>
  <c r="BB89" i="3"/>
  <c r="AY90" i="3"/>
  <c r="BI89" i="3"/>
  <c r="G91" i="3"/>
  <c r="BM87" i="3"/>
  <c r="AP87" i="3"/>
  <c r="G89" i="1"/>
  <c r="H88" i="1"/>
  <c r="E89" i="1"/>
  <c r="AM89" i="1" s="1"/>
  <c r="AN89" i="1" s="1"/>
  <c r="AY88" i="1"/>
  <c r="BJ87" i="1"/>
  <c r="BB87" i="1"/>
  <c r="BI87" i="1"/>
  <c r="BA87" i="1"/>
  <c r="BF87" i="1"/>
  <c r="BG87" i="1"/>
  <c r="BD87" i="1"/>
  <c r="BC87" i="1"/>
  <c r="BH87" i="1"/>
  <c r="BE87" i="1"/>
  <c r="AZ87" i="1"/>
  <c r="BK87" i="1"/>
  <c r="BL86" i="1"/>
  <c r="AS89" i="1"/>
  <c r="AR88" i="1"/>
  <c r="H90" i="3" l="1"/>
  <c r="BI90" i="3"/>
  <c r="BA90" i="3"/>
  <c r="BH90" i="3"/>
  <c r="AZ90" i="3"/>
  <c r="BJ90" i="3"/>
  <c r="BG90" i="3"/>
  <c r="BF90" i="3"/>
  <c r="AY91" i="3"/>
  <c r="BD90" i="3"/>
  <c r="BC90" i="3"/>
  <c r="BK90" i="3"/>
  <c r="BE90" i="3"/>
  <c r="BB90" i="3"/>
  <c r="AR93" i="3"/>
  <c r="AS94" i="3"/>
  <c r="G92" i="3"/>
  <c r="BM88" i="3"/>
  <c r="AP88" i="3"/>
  <c r="BL89" i="3"/>
  <c r="E95" i="3"/>
  <c r="G90" i="1"/>
  <c r="H89" i="1"/>
  <c r="E90" i="1"/>
  <c r="AM90" i="1" s="1"/>
  <c r="AN90" i="1" s="1"/>
  <c r="AS90" i="1"/>
  <c r="AR89" i="1"/>
  <c r="BL87" i="1"/>
  <c r="AY89" i="1"/>
  <c r="BF88" i="1"/>
  <c r="BE88" i="1"/>
  <c r="BJ88" i="1"/>
  <c r="BB88" i="1"/>
  <c r="BH88" i="1"/>
  <c r="BD88" i="1"/>
  <c r="BC88" i="1"/>
  <c r="AZ88" i="1"/>
  <c r="BK88" i="1"/>
  <c r="BI88" i="1"/>
  <c r="BA88" i="1"/>
  <c r="BG88" i="1"/>
  <c r="G93" i="3" l="1"/>
  <c r="E96" i="3"/>
  <c r="BJ91" i="3"/>
  <c r="BB91" i="3"/>
  <c r="BI91" i="3"/>
  <c r="BA91" i="3"/>
  <c r="BE91" i="3"/>
  <c r="AY92" i="3"/>
  <c r="BD91" i="3"/>
  <c r="BC91" i="3"/>
  <c r="BK91" i="3"/>
  <c r="BH91" i="3"/>
  <c r="BG91" i="3"/>
  <c r="BF91" i="3"/>
  <c r="AZ91" i="3"/>
  <c r="BM89" i="3"/>
  <c r="AP89" i="3"/>
  <c r="AS95" i="3"/>
  <c r="AR94" i="3"/>
  <c r="BL90" i="3"/>
  <c r="H91" i="3"/>
  <c r="G91" i="1"/>
  <c r="H90" i="1"/>
  <c r="E91" i="1"/>
  <c r="AY90" i="1"/>
  <c r="BK89" i="1"/>
  <c r="BJ89" i="1"/>
  <c r="BB89" i="1"/>
  <c r="BI89" i="1"/>
  <c r="BA89" i="1"/>
  <c r="BF89" i="1"/>
  <c r="BH89" i="1"/>
  <c r="BE89" i="1"/>
  <c r="BD89" i="1"/>
  <c r="AZ89" i="1"/>
  <c r="BG89" i="1"/>
  <c r="BC89" i="1"/>
  <c r="BL88" i="1"/>
  <c r="AS91" i="1"/>
  <c r="AR90" i="1"/>
  <c r="BM90" i="3" l="1"/>
  <c r="BM91" i="3" s="1"/>
  <c r="AP90" i="3"/>
  <c r="AH24" i="3" s="1"/>
  <c r="E97" i="3"/>
  <c r="BK92" i="3"/>
  <c r="BC92" i="3"/>
  <c r="BJ92" i="3"/>
  <c r="BB92" i="3"/>
  <c r="AZ92" i="3"/>
  <c r="BI92" i="3"/>
  <c r="BH92" i="3"/>
  <c r="BF92" i="3"/>
  <c r="AY93" i="3"/>
  <c r="BE92" i="3"/>
  <c r="BG92" i="3"/>
  <c r="BD92" i="3"/>
  <c r="BA92" i="3"/>
  <c r="AR95" i="3"/>
  <c r="AS96" i="3"/>
  <c r="BL91" i="3"/>
  <c r="H92" i="3"/>
  <c r="G94" i="3"/>
  <c r="G92" i="1"/>
  <c r="H91" i="1"/>
  <c r="E92" i="1"/>
  <c r="AS92" i="1"/>
  <c r="AR91" i="1"/>
  <c r="BL89" i="1"/>
  <c r="AY91" i="1"/>
  <c r="BG90" i="1"/>
  <c r="BF90" i="1"/>
  <c r="BE90" i="1"/>
  <c r="BJ90" i="1"/>
  <c r="BB90" i="1"/>
  <c r="BI90" i="1"/>
  <c r="BH90" i="1"/>
  <c r="BC90" i="1"/>
  <c r="AZ90" i="1"/>
  <c r="BD90" i="1"/>
  <c r="BK90" i="1"/>
  <c r="BA90" i="1"/>
  <c r="H93" i="3" l="1"/>
  <c r="BD93" i="3"/>
  <c r="BK93" i="3"/>
  <c r="BC93" i="3"/>
  <c r="BF93" i="3"/>
  <c r="AY94" i="3"/>
  <c r="BE93" i="3"/>
  <c r="BB93" i="3"/>
  <c r="BJ93" i="3"/>
  <c r="AZ93" i="3"/>
  <c r="BI93" i="3"/>
  <c r="BA93" i="3"/>
  <c r="BH93" i="3"/>
  <c r="BG93" i="3"/>
  <c r="AR96" i="3"/>
  <c r="AS97" i="3"/>
  <c r="E98" i="3"/>
  <c r="G95" i="3"/>
  <c r="BL92" i="3"/>
  <c r="BM92" i="3"/>
  <c r="G93" i="1"/>
  <c r="H92" i="1"/>
  <c r="E93" i="1"/>
  <c r="AY92" i="1"/>
  <c r="BK91" i="1"/>
  <c r="BC91" i="1"/>
  <c r="BJ91" i="1"/>
  <c r="BB91" i="1"/>
  <c r="BI91" i="1"/>
  <c r="BA91" i="1"/>
  <c r="BF91" i="1"/>
  <c r="AZ91" i="1"/>
  <c r="BG91" i="1"/>
  <c r="BH91" i="1"/>
  <c r="BE91" i="1"/>
  <c r="BD91" i="1"/>
  <c r="BL90" i="1"/>
  <c r="AS93" i="1"/>
  <c r="AR92" i="1"/>
  <c r="G96" i="3" l="1"/>
  <c r="BE94" i="3"/>
  <c r="BD94" i="3"/>
  <c r="BJ94" i="3"/>
  <c r="AZ94" i="3"/>
  <c r="BI94" i="3"/>
  <c r="BH94" i="3"/>
  <c r="BF94" i="3"/>
  <c r="BC94" i="3"/>
  <c r="BK94" i="3"/>
  <c r="BG94" i="3"/>
  <c r="BB94" i="3"/>
  <c r="BA94" i="3"/>
  <c r="AY95" i="3"/>
  <c r="AS98" i="3"/>
  <c r="AR97" i="3"/>
  <c r="E99" i="3"/>
  <c r="BM93" i="3"/>
  <c r="BL93" i="3"/>
  <c r="H94" i="3"/>
  <c r="H93" i="1"/>
  <c r="G94" i="1"/>
  <c r="E94" i="1"/>
  <c r="AS94" i="1"/>
  <c r="AR93" i="1"/>
  <c r="BL91" i="1"/>
  <c r="AY93" i="1"/>
  <c r="BG92" i="1"/>
  <c r="BF92" i="1"/>
  <c r="BE92" i="1"/>
  <c r="BJ92" i="1"/>
  <c r="BB92" i="1"/>
  <c r="BD92" i="1"/>
  <c r="BA92" i="1"/>
  <c r="AZ92" i="1"/>
  <c r="BK92" i="1"/>
  <c r="BH92" i="1"/>
  <c r="BC92" i="1"/>
  <c r="BI92" i="1"/>
  <c r="BM94" i="3" l="1"/>
  <c r="BL94" i="3"/>
  <c r="E100" i="3"/>
  <c r="AY96" i="3"/>
  <c r="BF95" i="3"/>
  <c r="BE95" i="3"/>
  <c r="BG95" i="3"/>
  <c r="BD95" i="3"/>
  <c r="BC95" i="3"/>
  <c r="BK95" i="3"/>
  <c r="BA95" i="3"/>
  <c r="BJ95" i="3"/>
  <c r="AZ95" i="3"/>
  <c r="BI95" i="3"/>
  <c r="BH95" i="3"/>
  <c r="BB95" i="3"/>
  <c r="G97" i="3"/>
  <c r="H95" i="3"/>
  <c r="AS99" i="3"/>
  <c r="AR98" i="3"/>
  <c r="H94" i="1"/>
  <c r="G95" i="1"/>
  <c r="E95" i="1"/>
  <c r="BL92" i="1"/>
  <c r="AY94" i="1"/>
  <c r="BK93" i="1"/>
  <c r="BC93" i="1"/>
  <c r="BJ93" i="1"/>
  <c r="BB93" i="1"/>
  <c r="BI93" i="1"/>
  <c r="BA93" i="1"/>
  <c r="BF93" i="1"/>
  <c r="BH93" i="1"/>
  <c r="BE93" i="1"/>
  <c r="BD93" i="1"/>
  <c r="AZ93" i="1"/>
  <c r="BG93" i="1"/>
  <c r="AS95" i="1"/>
  <c r="AR94" i="1"/>
  <c r="H96" i="3" l="1"/>
  <c r="BL95" i="3"/>
  <c r="BG96" i="3"/>
  <c r="AY97" i="3"/>
  <c r="BF96" i="3"/>
  <c r="BB96" i="3"/>
  <c r="BK96" i="3"/>
  <c r="BA96" i="3"/>
  <c r="BJ96" i="3"/>
  <c r="AZ96" i="3"/>
  <c r="BH96" i="3"/>
  <c r="BE96" i="3"/>
  <c r="BI96" i="3"/>
  <c r="BD96" i="3"/>
  <c r="BC96" i="3"/>
  <c r="G98" i="3"/>
  <c r="E101" i="3"/>
  <c r="BM95" i="3"/>
  <c r="AS100" i="3"/>
  <c r="AR99" i="3"/>
  <c r="H95" i="1"/>
  <c r="G96" i="1"/>
  <c r="E96" i="1"/>
  <c r="AS96" i="1"/>
  <c r="AR95" i="1"/>
  <c r="BL93" i="1"/>
  <c r="AY95" i="1"/>
  <c r="BG94" i="1"/>
  <c r="BF94" i="1"/>
  <c r="BE94" i="1"/>
  <c r="BJ94" i="1"/>
  <c r="BB94" i="1"/>
  <c r="BI94" i="1"/>
  <c r="BH94" i="1"/>
  <c r="BC94" i="1"/>
  <c r="BK94" i="1"/>
  <c r="BD94" i="1"/>
  <c r="BA94" i="1"/>
  <c r="AZ94" i="1"/>
  <c r="BM96" i="3" l="1"/>
  <c r="BH97" i="3"/>
  <c r="AZ97" i="3"/>
  <c r="BG97" i="3"/>
  <c r="BI97" i="3"/>
  <c r="BF97" i="3"/>
  <c r="BE97" i="3"/>
  <c r="BC97" i="3"/>
  <c r="BB97" i="3"/>
  <c r="BA97" i="3"/>
  <c r="AY98" i="3"/>
  <c r="BK97" i="3"/>
  <c r="BJ97" i="3"/>
  <c r="BD97" i="3"/>
  <c r="E102" i="3"/>
  <c r="BL96" i="3"/>
  <c r="H97" i="3"/>
  <c r="G99" i="3"/>
  <c r="AR100" i="3"/>
  <c r="AS101" i="3"/>
  <c r="H96" i="1"/>
  <c r="G97" i="1"/>
  <c r="E97" i="1"/>
  <c r="BL94" i="1"/>
  <c r="AY96" i="1"/>
  <c r="BK95" i="1"/>
  <c r="BC95" i="1"/>
  <c r="BJ95" i="1"/>
  <c r="BB95" i="1"/>
  <c r="BI95" i="1"/>
  <c r="BA95" i="1"/>
  <c r="BF95" i="1"/>
  <c r="AZ95" i="1"/>
  <c r="BG95" i="1"/>
  <c r="BD95" i="1"/>
  <c r="BH95" i="1"/>
  <c r="BE95" i="1"/>
  <c r="AS97" i="1"/>
  <c r="AR96" i="1"/>
  <c r="BM97" i="3" l="1"/>
  <c r="E103" i="3"/>
  <c r="G100" i="3"/>
  <c r="AR101" i="3"/>
  <c r="AS102" i="3"/>
  <c r="H98" i="3"/>
  <c r="BI98" i="3"/>
  <c r="BA98" i="3"/>
  <c r="BH98" i="3"/>
  <c r="AZ98" i="3"/>
  <c r="AY99" i="3"/>
  <c r="BD98" i="3"/>
  <c r="BC98" i="3"/>
  <c r="BB98" i="3"/>
  <c r="BJ98" i="3"/>
  <c r="BG98" i="3"/>
  <c r="BK98" i="3"/>
  <c r="BF98" i="3"/>
  <c r="BE98" i="3"/>
  <c r="BL97" i="3"/>
  <c r="H97" i="1"/>
  <c r="G98" i="1"/>
  <c r="E98" i="1"/>
  <c r="AS98" i="1"/>
  <c r="AR97" i="1"/>
  <c r="BL95" i="1"/>
  <c r="AY97" i="1"/>
  <c r="BG96" i="1"/>
  <c r="BF96" i="1"/>
  <c r="BE96" i="1"/>
  <c r="BJ96" i="1"/>
  <c r="BB96" i="1"/>
  <c r="BD96" i="1"/>
  <c r="BA96" i="1"/>
  <c r="AZ96" i="1"/>
  <c r="BK96" i="1"/>
  <c r="BI96" i="1"/>
  <c r="BH96" i="1"/>
  <c r="BC96" i="1"/>
  <c r="G101" i="3" l="1"/>
  <c r="H99" i="3"/>
  <c r="AS103" i="3"/>
  <c r="AR102" i="3"/>
  <c r="E104" i="3"/>
  <c r="BJ99" i="3"/>
  <c r="BB99" i="3"/>
  <c r="BI99" i="3"/>
  <c r="BA99" i="3"/>
  <c r="AY100" i="3"/>
  <c r="BK99" i="3"/>
  <c r="BH99" i="3"/>
  <c r="BG99" i="3"/>
  <c r="BE99" i="3"/>
  <c r="BD99" i="3"/>
  <c r="BF99" i="3"/>
  <c r="BC99" i="3"/>
  <c r="AZ99" i="3"/>
  <c r="BL98" i="3"/>
  <c r="BM98" i="3"/>
  <c r="H98" i="1"/>
  <c r="E99" i="1"/>
  <c r="BL96" i="1"/>
  <c r="AY98" i="1"/>
  <c r="BH97" i="1"/>
  <c r="BG97" i="1"/>
  <c r="BE97" i="1"/>
  <c r="BC97" i="1"/>
  <c r="BB97" i="1"/>
  <c r="BA97" i="1"/>
  <c r="BI97" i="1"/>
  <c r="BK97" i="1"/>
  <c r="BF97" i="1"/>
  <c r="BD97" i="1"/>
  <c r="BJ97" i="1"/>
  <c r="AZ97" i="1"/>
  <c r="AS99" i="1"/>
  <c r="AR98" i="1"/>
  <c r="H100" i="3" l="1"/>
  <c r="E105" i="3"/>
  <c r="BM99" i="3"/>
  <c r="G102" i="3"/>
  <c r="BL99" i="3"/>
  <c r="AY101" i="3"/>
  <c r="BF100" i="3"/>
  <c r="BE100" i="3"/>
  <c r="BD100" i="3"/>
  <c r="BK100" i="3"/>
  <c r="BC100" i="3"/>
  <c r="BJ100" i="3"/>
  <c r="BB100" i="3"/>
  <c r="BH100" i="3"/>
  <c r="BG100" i="3"/>
  <c r="BA100" i="3"/>
  <c r="AZ100" i="3"/>
  <c r="BI100" i="3"/>
  <c r="AS104" i="3"/>
  <c r="AR103" i="3"/>
  <c r="G99" i="1"/>
  <c r="H99" i="1" s="1"/>
  <c r="E100" i="1"/>
  <c r="AS100" i="1"/>
  <c r="AR99" i="1"/>
  <c r="AY99" i="1"/>
  <c r="BD98" i="1"/>
  <c r="BK98" i="1"/>
  <c r="BC98" i="1"/>
  <c r="BI98" i="1"/>
  <c r="BA98" i="1"/>
  <c r="BE98" i="1"/>
  <c r="BB98" i="1"/>
  <c r="AZ98" i="1"/>
  <c r="BH98" i="1"/>
  <c r="BJ98" i="1"/>
  <c r="BF98" i="1"/>
  <c r="BG98" i="1"/>
  <c r="BL97" i="1"/>
  <c r="BM100" i="3" l="1"/>
  <c r="E106" i="3"/>
  <c r="BL100" i="3"/>
  <c r="BG101" i="3"/>
  <c r="AY102" i="3"/>
  <c r="BF101" i="3"/>
  <c r="BE101" i="3"/>
  <c r="BD101" i="3"/>
  <c r="BK101" i="3"/>
  <c r="BC101" i="3"/>
  <c r="BI101" i="3"/>
  <c r="BH101" i="3"/>
  <c r="BB101" i="3"/>
  <c r="AZ101" i="3"/>
  <c r="BA101" i="3"/>
  <c r="BJ101" i="3"/>
  <c r="AS105" i="3"/>
  <c r="AR104" i="3"/>
  <c r="G103" i="3"/>
  <c r="H101" i="3"/>
  <c r="G100" i="1"/>
  <c r="H100" i="1" s="1"/>
  <c r="E101" i="1"/>
  <c r="BL98" i="1"/>
  <c r="AY100" i="1"/>
  <c r="BH99" i="1"/>
  <c r="AZ99" i="1"/>
  <c r="BG99" i="1"/>
  <c r="BE99" i="1"/>
  <c r="BD99" i="1"/>
  <c r="BC99" i="1"/>
  <c r="BB99" i="1"/>
  <c r="BJ99" i="1"/>
  <c r="BI99" i="1"/>
  <c r="BF99" i="1"/>
  <c r="BA99" i="1"/>
  <c r="BK99" i="1"/>
  <c r="AS101" i="1"/>
  <c r="AR100" i="1"/>
  <c r="BM101" i="3" l="1"/>
  <c r="BH102" i="3"/>
  <c r="AZ102" i="3"/>
  <c r="BG102" i="3"/>
  <c r="AY103" i="3"/>
  <c r="BF102" i="3"/>
  <c r="BE102" i="3"/>
  <c r="BD102" i="3"/>
  <c r="BB102" i="3"/>
  <c r="BA102" i="3"/>
  <c r="BK102" i="3"/>
  <c r="BJ102" i="3"/>
  <c r="BC102" i="3"/>
  <c r="BI102" i="3"/>
  <c r="BL101" i="3"/>
  <c r="AS106" i="3"/>
  <c r="AR105" i="3"/>
  <c r="H102" i="3"/>
  <c r="E107" i="3"/>
  <c r="G104" i="3"/>
  <c r="G101" i="1"/>
  <c r="H101" i="1" s="1"/>
  <c r="E102" i="1"/>
  <c r="AS102" i="1"/>
  <c r="AR101" i="1"/>
  <c r="BL99" i="1"/>
  <c r="AY101" i="1"/>
  <c r="BD100" i="1"/>
  <c r="BK100" i="1"/>
  <c r="BC100" i="1"/>
  <c r="BI100" i="1"/>
  <c r="BA100" i="1"/>
  <c r="BF100" i="1"/>
  <c r="BE100" i="1"/>
  <c r="BB100" i="1"/>
  <c r="BJ100" i="1"/>
  <c r="AZ100" i="1"/>
  <c r="BH100" i="1"/>
  <c r="BG100" i="1"/>
  <c r="BI103" i="3" l="1"/>
  <c r="BA103" i="3"/>
  <c r="BH103" i="3"/>
  <c r="AZ103" i="3"/>
  <c r="BG103" i="3"/>
  <c r="AY104" i="3"/>
  <c r="BF103" i="3"/>
  <c r="BE103" i="3"/>
  <c r="BJ103" i="3"/>
  <c r="BD103" i="3"/>
  <c r="BC103" i="3"/>
  <c r="BB103" i="3"/>
  <c r="BK103" i="3"/>
  <c r="H103" i="3"/>
  <c r="E108" i="3"/>
  <c r="BL102" i="3"/>
  <c r="G105" i="3"/>
  <c r="AS107" i="3"/>
  <c r="AR106" i="3"/>
  <c r="BM102" i="3"/>
  <c r="G102" i="1"/>
  <c r="H102" i="1" s="1"/>
  <c r="E103" i="1"/>
  <c r="BL100" i="1"/>
  <c r="AY102" i="1"/>
  <c r="BH101" i="1"/>
  <c r="AZ101" i="1"/>
  <c r="BG101" i="1"/>
  <c r="BE101" i="1"/>
  <c r="BF101" i="1"/>
  <c r="BD101" i="1"/>
  <c r="BC101" i="1"/>
  <c r="BK101" i="1"/>
  <c r="BJ101" i="1"/>
  <c r="BI101" i="1"/>
  <c r="BA101" i="1"/>
  <c r="BB101" i="1"/>
  <c r="AS103" i="1"/>
  <c r="AR102" i="1"/>
  <c r="E109" i="3" l="1"/>
  <c r="H104" i="3"/>
  <c r="BJ104" i="3"/>
  <c r="BB104" i="3"/>
  <c r="BI104" i="3"/>
  <c r="BA104" i="3"/>
  <c r="BH104" i="3"/>
  <c r="AZ104" i="3"/>
  <c r="BG104" i="3"/>
  <c r="AY105" i="3"/>
  <c r="BF104" i="3"/>
  <c r="BK104" i="3"/>
  <c r="BD104" i="3"/>
  <c r="BC104" i="3"/>
  <c r="BE104" i="3"/>
  <c r="G106" i="3"/>
  <c r="BL103" i="3"/>
  <c r="AS108" i="3"/>
  <c r="AR107" i="3"/>
  <c r="BM103" i="3"/>
  <c r="G103" i="1"/>
  <c r="H103" i="1" s="1"/>
  <c r="E104" i="1"/>
  <c r="BL101" i="1"/>
  <c r="AS104" i="1"/>
  <c r="AR103" i="1"/>
  <c r="AY103" i="1"/>
  <c r="BD102" i="1"/>
  <c r="BK102" i="1"/>
  <c r="BC102" i="1"/>
  <c r="BI102" i="1"/>
  <c r="BA102" i="1"/>
  <c r="BG102" i="1"/>
  <c r="BF102" i="1"/>
  <c r="BE102" i="1"/>
  <c r="BB102" i="1"/>
  <c r="BH102" i="1"/>
  <c r="AZ102" i="1"/>
  <c r="BJ102" i="1"/>
  <c r="AS109" i="3" l="1"/>
  <c r="AR108" i="3"/>
  <c r="E110" i="3"/>
  <c r="G107" i="3"/>
  <c r="BK105" i="3"/>
  <c r="BC105" i="3"/>
  <c r="BJ105" i="3"/>
  <c r="BB105" i="3"/>
  <c r="BI105" i="3"/>
  <c r="BA105" i="3"/>
  <c r="BH105" i="3"/>
  <c r="AZ105" i="3"/>
  <c r="BG105" i="3"/>
  <c r="AY106" i="3"/>
  <c r="BF105" i="3"/>
  <c r="BE105" i="3"/>
  <c r="BD105" i="3"/>
  <c r="H105" i="3"/>
  <c r="BM104" i="3"/>
  <c r="BL104" i="3"/>
  <c r="G104" i="1"/>
  <c r="H104" i="1" s="1"/>
  <c r="E105" i="1"/>
  <c r="BL102" i="1"/>
  <c r="AY104" i="1"/>
  <c r="BH103" i="1"/>
  <c r="AZ103" i="1"/>
  <c r="BG103" i="1"/>
  <c r="BE103" i="1"/>
  <c r="BI103" i="1"/>
  <c r="BF103" i="1"/>
  <c r="BD103" i="1"/>
  <c r="BA103" i="1"/>
  <c r="BK103" i="1"/>
  <c r="BJ103" i="1"/>
  <c r="BB103" i="1"/>
  <c r="BC103" i="1"/>
  <c r="AS105" i="1"/>
  <c r="AR104" i="1"/>
  <c r="BL105" i="3" l="1"/>
  <c r="G108" i="3"/>
  <c r="H106" i="3"/>
  <c r="E111" i="3"/>
  <c r="BM105" i="3"/>
  <c r="BD106" i="3"/>
  <c r="BK106" i="3"/>
  <c r="BC106" i="3"/>
  <c r="BJ106" i="3"/>
  <c r="BB106" i="3"/>
  <c r="BI106" i="3"/>
  <c r="BA106" i="3"/>
  <c r="BH106" i="3"/>
  <c r="AZ106" i="3"/>
  <c r="BE106" i="3"/>
  <c r="BG106" i="3"/>
  <c r="BF106" i="3"/>
  <c r="AY107" i="3"/>
  <c r="AS110" i="3"/>
  <c r="AR109" i="3"/>
  <c r="G105" i="1"/>
  <c r="H105" i="1" s="1"/>
  <c r="E106" i="1"/>
  <c r="BL103" i="1"/>
  <c r="AS106" i="1"/>
  <c r="AR105" i="1"/>
  <c r="AY105" i="1"/>
  <c r="BD104" i="1"/>
  <c r="BK104" i="1"/>
  <c r="BC104" i="1"/>
  <c r="BI104" i="1"/>
  <c r="BA104" i="1"/>
  <c r="BH104" i="1"/>
  <c r="BG104" i="1"/>
  <c r="BF104" i="1"/>
  <c r="AZ104" i="1"/>
  <c r="BE104" i="1"/>
  <c r="BJ104" i="1"/>
  <c r="BB104" i="1"/>
  <c r="BE107" i="3" l="1"/>
  <c r="BD107" i="3"/>
  <c r="BK107" i="3"/>
  <c r="BC107" i="3"/>
  <c r="BJ107" i="3"/>
  <c r="BB107" i="3"/>
  <c r="BI107" i="3"/>
  <c r="BA107" i="3"/>
  <c r="BG107" i="3"/>
  <c r="AY108" i="3"/>
  <c r="BF107" i="3"/>
  <c r="BH107" i="3"/>
  <c r="AZ107" i="3"/>
  <c r="H107" i="3"/>
  <c r="BL106" i="3"/>
  <c r="AR110" i="3"/>
  <c r="AS111" i="3"/>
  <c r="E112" i="3"/>
  <c r="BM106" i="3"/>
  <c r="G109" i="3"/>
  <c r="G106" i="1"/>
  <c r="H106" i="1" s="1"/>
  <c r="E107" i="1"/>
  <c r="AY106" i="1"/>
  <c r="BH105" i="1"/>
  <c r="AZ105" i="1"/>
  <c r="BG105" i="1"/>
  <c r="BE105" i="1"/>
  <c r="BJ105" i="1"/>
  <c r="BI105" i="1"/>
  <c r="BF105" i="1"/>
  <c r="BB105" i="1"/>
  <c r="BK105" i="1"/>
  <c r="BC105" i="1"/>
  <c r="BD105" i="1"/>
  <c r="BA105" i="1"/>
  <c r="AS107" i="1"/>
  <c r="AR106" i="1"/>
  <c r="BL104" i="1"/>
  <c r="H108" i="3" l="1"/>
  <c r="BM107" i="3"/>
  <c r="E113" i="3"/>
  <c r="AS112" i="3"/>
  <c r="AR111" i="3"/>
  <c r="AY109" i="3"/>
  <c r="BF108" i="3"/>
  <c r="BE108" i="3"/>
  <c r="BD108" i="3"/>
  <c r="BK108" i="3"/>
  <c r="BC108" i="3"/>
  <c r="BJ108" i="3"/>
  <c r="BB108" i="3"/>
  <c r="BI108" i="3"/>
  <c r="BH108" i="3"/>
  <c r="BG108" i="3"/>
  <c r="AZ108" i="3"/>
  <c r="BA108" i="3"/>
  <c r="BL107" i="3"/>
  <c r="G110" i="3"/>
  <c r="G107" i="1"/>
  <c r="H107" i="1" s="1"/>
  <c r="E108" i="1"/>
  <c r="BL105" i="1"/>
  <c r="AS108" i="1"/>
  <c r="AR107" i="1"/>
  <c r="AY107" i="1"/>
  <c r="BD106" i="1"/>
  <c r="BK106" i="1"/>
  <c r="BC106" i="1"/>
  <c r="BI106" i="1"/>
  <c r="BA106" i="1"/>
  <c r="BJ106" i="1"/>
  <c r="BH106" i="1"/>
  <c r="BG106" i="1"/>
  <c r="BB106" i="1"/>
  <c r="BF106" i="1"/>
  <c r="AZ106" i="1"/>
  <c r="BE106" i="1"/>
  <c r="AS113" i="3" l="1"/>
  <c r="AR112" i="3"/>
  <c r="BG109" i="3"/>
  <c r="AY110" i="3"/>
  <c r="BF109" i="3"/>
  <c r="BE109" i="3"/>
  <c r="BD109" i="3"/>
  <c r="BK109" i="3"/>
  <c r="BC109" i="3"/>
  <c r="BA109" i="3"/>
  <c r="AZ109" i="3"/>
  <c r="BJ109" i="3"/>
  <c r="BI109" i="3"/>
  <c r="BH109" i="3"/>
  <c r="BB109" i="3"/>
  <c r="E114" i="3"/>
  <c r="BL108" i="3"/>
  <c r="BM108" i="3"/>
  <c r="G111" i="3"/>
  <c r="H109" i="3"/>
  <c r="G108" i="1"/>
  <c r="H108" i="1" s="1"/>
  <c r="E109" i="1"/>
  <c r="BL106" i="1"/>
  <c r="AY108" i="1"/>
  <c r="BH107" i="1"/>
  <c r="AZ107" i="1"/>
  <c r="BG107" i="1"/>
  <c r="BE107" i="1"/>
  <c r="BK107" i="1"/>
  <c r="BJ107" i="1"/>
  <c r="BI107" i="1"/>
  <c r="BC107" i="1"/>
  <c r="BD107" i="1"/>
  <c r="BA107" i="1"/>
  <c r="BF107" i="1"/>
  <c r="BB107" i="1"/>
  <c r="AS109" i="1"/>
  <c r="AR108" i="1"/>
  <c r="BH110" i="3" l="1"/>
  <c r="AZ110" i="3"/>
  <c r="BG110" i="3"/>
  <c r="AY111" i="3"/>
  <c r="BF110" i="3"/>
  <c r="BE110" i="3"/>
  <c r="BD110" i="3"/>
  <c r="BK110" i="3"/>
  <c r="BJ110" i="3"/>
  <c r="BC110" i="3"/>
  <c r="BB110" i="3"/>
  <c r="BI110" i="3"/>
  <c r="BA110" i="3"/>
  <c r="BM109" i="3"/>
  <c r="BL109" i="3"/>
  <c r="H110" i="3"/>
  <c r="G112" i="3"/>
  <c r="E115" i="3"/>
  <c r="AS114" i="3"/>
  <c r="AR113" i="3"/>
  <c r="G109" i="1"/>
  <c r="H109" i="1" s="1"/>
  <c r="E110" i="1"/>
  <c r="AS110" i="1"/>
  <c r="AR109" i="1"/>
  <c r="BL107" i="1"/>
  <c r="AY109" i="1"/>
  <c r="BD108" i="1"/>
  <c r="BK108" i="1"/>
  <c r="BC108" i="1"/>
  <c r="BI108" i="1"/>
  <c r="BA108" i="1"/>
  <c r="BJ108" i="1"/>
  <c r="BH108" i="1"/>
  <c r="BE108" i="1"/>
  <c r="BG108" i="1"/>
  <c r="BB108" i="1"/>
  <c r="AZ108" i="1"/>
  <c r="BF108" i="1"/>
  <c r="E116" i="3" l="1"/>
  <c r="BM110" i="3"/>
  <c r="G113" i="3"/>
  <c r="BI111" i="3"/>
  <c r="BA111" i="3"/>
  <c r="BH111" i="3"/>
  <c r="AZ111" i="3"/>
  <c r="BG111" i="3"/>
  <c r="AY112" i="3"/>
  <c r="BF111" i="3"/>
  <c r="BE111" i="3"/>
  <c r="BK111" i="3"/>
  <c r="BJ111" i="3"/>
  <c r="BD111" i="3"/>
  <c r="BB111" i="3"/>
  <c r="BC111" i="3"/>
  <c r="BL110" i="3"/>
  <c r="AS115" i="3"/>
  <c r="AR114" i="3"/>
  <c r="H111" i="3"/>
  <c r="G110" i="1"/>
  <c r="H110" i="1" s="1"/>
  <c r="E111" i="1"/>
  <c r="AY110" i="1"/>
  <c r="BH109" i="1"/>
  <c r="AZ109" i="1"/>
  <c r="BG109" i="1"/>
  <c r="BE109" i="1"/>
  <c r="BA109" i="1"/>
  <c r="BK109" i="1"/>
  <c r="BJ109" i="1"/>
  <c r="BD109" i="1"/>
  <c r="BF109" i="1"/>
  <c r="BI109" i="1"/>
  <c r="BC109" i="1"/>
  <c r="BB109" i="1"/>
  <c r="BL108" i="1"/>
  <c r="AS111" i="1"/>
  <c r="AR110" i="1"/>
  <c r="BJ112" i="3" l="1"/>
  <c r="BB112" i="3"/>
  <c r="BI112" i="3"/>
  <c r="BA112" i="3"/>
  <c r="BH112" i="3"/>
  <c r="AZ112" i="3"/>
  <c r="BG112" i="3"/>
  <c r="AY113" i="3"/>
  <c r="BF112" i="3"/>
  <c r="BE112" i="3"/>
  <c r="BD112" i="3"/>
  <c r="BC112" i="3"/>
  <c r="BK112" i="3"/>
  <c r="G114" i="3"/>
  <c r="BL111" i="3"/>
  <c r="AS116" i="3"/>
  <c r="AR115" i="3"/>
  <c r="BM111" i="3"/>
  <c r="H112" i="3"/>
  <c r="E117" i="3"/>
  <c r="G111" i="1"/>
  <c r="H111" i="1" s="1"/>
  <c r="E112" i="1"/>
  <c r="AS112" i="1"/>
  <c r="AR111" i="1"/>
  <c r="BL109" i="1"/>
  <c r="AY111" i="1"/>
  <c r="BD110" i="1"/>
  <c r="BK110" i="1"/>
  <c r="BC110" i="1"/>
  <c r="BI110" i="1"/>
  <c r="BA110" i="1"/>
  <c r="AZ110" i="1"/>
  <c r="BJ110" i="1"/>
  <c r="BF110" i="1"/>
  <c r="BH110" i="1"/>
  <c r="BE110" i="1"/>
  <c r="BB110" i="1"/>
  <c r="BG110" i="1"/>
  <c r="BK113" i="3" l="1"/>
  <c r="BC113" i="3"/>
  <c r="BJ113" i="3"/>
  <c r="BB113" i="3"/>
  <c r="BI113" i="3"/>
  <c r="BA113" i="3"/>
  <c r="BH113" i="3"/>
  <c r="AZ113" i="3"/>
  <c r="BG113" i="3"/>
  <c r="BD113" i="3"/>
  <c r="AY114" i="3"/>
  <c r="BF113" i="3"/>
  <c r="BE113" i="3"/>
  <c r="BM112" i="3"/>
  <c r="G115" i="3"/>
  <c r="BL112" i="3"/>
  <c r="H113" i="3"/>
  <c r="AS117" i="3"/>
  <c r="AR116" i="3"/>
  <c r="E118" i="3"/>
  <c r="G112" i="1"/>
  <c r="H112" i="1" s="1"/>
  <c r="E113" i="1"/>
  <c r="AY112" i="1"/>
  <c r="BH111" i="1"/>
  <c r="AZ111" i="1"/>
  <c r="BG111" i="1"/>
  <c r="BE111" i="1"/>
  <c r="BB111" i="1"/>
  <c r="BA111" i="1"/>
  <c r="BK111" i="1"/>
  <c r="BF111" i="1"/>
  <c r="BI111" i="1"/>
  <c r="BC111" i="1"/>
  <c r="BJ111" i="1"/>
  <c r="BD111" i="1"/>
  <c r="BL110" i="1"/>
  <c r="AS113" i="1"/>
  <c r="AR112" i="1"/>
  <c r="BL113" i="3" l="1"/>
  <c r="G116" i="3"/>
  <c r="AR117" i="3"/>
  <c r="AS118" i="3"/>
  <c r="H114" i="3"/>
  <c r="BM113" i="3"/>
  <c r="BD114" i="3"/>
  <c r="BK114" i="3"/>
  <c r="BC114" i="3"/>
  <c r="BJ114" i="3"/>
  <c r="BB114" i="3"/>
  <c r="BI114" i="3"/>
  <c r="BA114" i="3"/>
  <c r="BH114" i="3"/>
  <c r="AZ114" i="3"/>
  <c r="AY115" i="3"/>
  <c r="BF114" i="3"/>
  <c r="BE114" i="3"/>
  <c r="BG114" i="3"/>
  <c r="E119" i="3"/>
  <c r="G113" i="1"/>
  <c r="H113" i="1" s="1"/>
  <c r="E114" i="1"/>
  <c r="AS114" i="1"/>
  <c r="AR113" i="1"/>
  <c r="BL111" i="1"/>
  <c r="AY113" i="1"/>
  <c r="BD112" i="1"/>
  <c r="BK112" i="1"/>
  <c r="BC112" i="1"/>
  <c r="BI112" i="1"/>
  <c r="BA112" i="1"/>
  <c r="BB112" i="1"/>
  <c r="AZ112" i="1"/>
  <c r="BG112" i="1"/>
  <c r="BJ112" i="1"/>
  <c r="BF112" i="1"/>
  <c r="BE112" i="1"/>
  <c r="BH112" i="1"/>
  <c r="AS119" i="3" l="1"/>
  <c r="AR118" i="3"/>
  <c r="BE115" i="3"/>
  <c r="BD115" i="3"/>
  <c r="BK115" i="3"/>
  <c r="BC115" i="3"/>
  <c r="BJ115" i="3"/>
  <c r="BB115" i="3"/>
  <c r="BI115" i="3"/>
  <c r="BA115" i="3"/>
  <c r="BH115" i="3"/>
  <c r="BG115" i="3"/>
  <c r="AY116" i="3"/>
  <c r="BF115" i="3"/>
  <c r="AZ115" i="3"/>
  <c r="BL114" i="3"/>
  <c r="G117" i="3"/>
  <c r="E120" i="3"/>
  <c r="BM114" i="3"/>
  <c r="H115" i="3"/>
  <c r="G114" i="1"/>
  <c r="H114" i="1" s="1"/>
  <c r="E115" i="1"/>
  <c r="AY114" i="1"/>
  <c r="BH113" i="1"/>
  <c r="AZ113" i="1"/>
  <c r="BG113" i="1"/>
  <c r="BE113" i="1"/>
  <c r="BC113" i="1"/>
  <c r="BB113" i="1"/>
  <c r="BA113" i="1"/>
  <c r="BI113" i="1"/>
  <c r="BJ113" i="1"/>
  <c r="BK113" i="1"/>
  <c r="BF113" i="1"/>
  <c r="BD113" i="1"/>
  <c r="BL112" i="1"/>
  <c r="AS115" i="1"/>
  <c r="AR114" i="1"/>
  <c r="BM115" i="3" l="1"/>
  <c r="BL115" i="3"/>
  <c r="E121" i="3"/>
  <c r="AS120" i="3"/>
  <c r="AR119" i="3"/>
  <c r="AY117" i="3"/>
  <c r="BF116" i="3"/>
  <c r="BE116" i="3"/>
  <c r="BD116" i="3"/>
  <c r="BK116" i="3"/>
  <c r="BC116" i="3"/>
  <c r="BJ116" i="3"/>
  <c r="BB116" i="3"/>
  <c r="BA116" i="3"/>
  <c r="AZ116" i="3"/>
  <c r="BI116" i="3"/>
  <c r="BG116" i="3"/>
  <c r="BH116" i="3"/>
  <c r="H116" i="3"/>
  <c r="G118" i="3"/>
  <c r="G115" i="1"/>
  <c r="H115" i="1" s="1"/>
  <c r="E116" i="1"/>
  <c r="AS116" i="1"/>
  <c r="AR115" i="1"/>
  <c r="BL113" i="1"/>
  <c r="AY115" i="1"/>
  <c r="BD114" i="1"/>
  <c r="BK114" i="1"/>
  <c r="BC114" i="1"/>
  <c r="BI114" i="1"/>
  <c r="BA114" i="1"/>
  <c r="BE114" i="1"/>
  <c r="BB114" i="1"/>
  <c r="AZ114" i="1"/>
  <c r="BH114" i="1"/>
  <c r="BG114" i="1"/>
  <c r="BF114" i="1"/>
  <c r="BJ114" i="1"/>
  <c r="BL116" i="3" l="1"/>
  <c r="BM116" i="3"/>
  <c r="BG117" i="3"/>
  <c r="AY118" i="3"/>
  <c r="BF117" i="3"/>
  <c r="BE117" i="3"/>
  <c r="BD117" i="3"/>
  <c r="BK117" i="3"/>
  <c r="BC117" i="3"/>
  <c r="BJ117" i="3"/>
  <c r="BI117" i="3"/>
  <c r="BB117" i="3"/>
  <c r="BA117" i="3"/>
  <c r="AZ117" i="3"/>
  <c r="BH117" i="3"/>
  <c r="AS121" i="3"/>
  <c r="AR120" i="3"/>
  <c r="E122" i="3"/>
  <c r="G119" i="3"/>
  <c r="H117" i="3"/>
  <c r="G116" i="1"/>
  <c r="H116" i="1" s="1"/>
  <c r="E117" i="1"/>
  <c r="AY116" i="1"/>
  <c r="BH115" i="1"/>
  <c r="AZ115" i="1"/>
  <c r="BG115" i="1"/>
  <c r="BE115" i="1"/>
  <c r="BD115" i="1"/>
  <c r="BC115" i="1"/>
  <c r="BB115" i="1"/>
  <c r="BJ115" i="1"/>
  <c r="BA115" i="1"/>
  <c r="BK115" i="1"/>
  <c r="BF115" i="1"/>
  <c r="BI115" i="1"/>
  <c r="BL114" i="1"/>
  <c r="AS117" i="1"/>
  <c r="AR116" i="1"/>
  <c r="BL117" i="3" l="1"/>
  <c r="H118" i="3"/>
  <c r="G120" i="3"/>
  <c r="AS122" i="3"/>
  <c r="AR121" i="3"/>
  <c r="BH118" i="3"/>
  <c r="AZ118" i="3"/>
  <c r="BG118" i="3"/>
  <c r="AY119" i="3"/>
  <c r="BF118" i="3"/>
  <c r="BE118" i="3"/>
  <c r="BD118" i="3"/>
  <c r="BI118" i="3"/>
  <c r="BC118" i="3"/>
  <c r="BB118" i="3"/>
  <c r="BA118" i="3"/>
  <c r="BK118" i="3"/>
  <c r="BJ118" i="3"/>
  <c r="E123" i="3"/>
  <c r="BM117" i="3"/>
  <c r="G117" i="1"/>
  <c r="H117" i="1" s="1"/>
  <c r="E118" i="1"/>
  <c r="AS118" i="1"/>
  <c r="AR117" i="1"/>
  <c r="BL115" i="1"/>
  <c r="AY117" i="1"/>
  <c r="BD116" i="1"/>
  <c r="BK116" i="1"/>
  <c r="BC116" i="1"/>
  <c r="BI116" i="1"/>
  <c r="BA116" i="1"/>
  <c r="BF116" i="1"/>
  <c r="BE116" i="1"/>
  <c r="BB116" i="1"/>
  <c r="BJ116" i="1"/>
  <c r="BH116" i="1"/>
  <c r="BG116" i="1"/>
  <c r="AZ116" i="1"/>
  <c r="E124" i="3" l="1"/>
  <c r="AS123" i="3"/>
  <c r="AR122" i="3"/>
  <c r="G121" i="3"/>
  <c r="BL118" i="3"/>
  <c r="H119" i="3"/>
  <c r="BI119" i="3"/>
  <c r="BA119" i="3"/>
  <c r="BH119" i="3"/>
  <c r="AZ119" i="3"/>
  <c r="BG119" i="3"/>
  <c r="AY120" i="3"/>
  <c r="BF119" i="3"/>
  <c r="BE119" i="3"/>
  <c r="BC119" i="3"/>
  <c r="BB119" i="3"/>
  <c r="BK119" i="3"/>
  <c r="BD119" i="3"/>
  <c r="BJ119" i="3"/>
  <c r="BM118" i="3"/>
  <c r="G118" i="1"/>
  <c r="H118" i="1" s="1"/>
  <c r="E119" i="1"/>
  <c r="BL116" i="1"/>
  <c r="AY118" i="1"/>
  <c r="BH117" i="1"/>
  <c r="AZ117" i="1"/>
  <c r="BG117" i="1"/>
  <c r="BE117" i="1"/>
  <c r="BF117" i="1"/>
  <c r="BD117" i="1"/>
  <c r="BC117" i="1"/>
  <c r="BK117" i="1"/>
  <c r="BB117" i="1"/>
  <c r="BJ117" i="1"/>
  <c r="BI117" i="1"/>
  <c r="BA117" i="1"/>
  <c r="AS119" i="1"/>
  <c r="AR118" i="1"/>
  <c r="BL119" i="3" l="1"/>
  <c r="G122" i="3"/>
  <c r="H120" i="3"/>
  <c r="BM119" i="3"/>
  <c r="BJ120" i="3"/>
  <c r="BB120" i="3"/>
  <c r="BI120" i="3"/>
  <c r="BA120" i="3"/>
  <c r="BH120" i="3"/>
  <c r="AZ120" i="3"/>
  <c r="BG120" i="3"/>
  <c r="AY121" i="3"/>
  <c r="BF120" i="3"/>
  <c r="BK120" i="3"/>
  <c r="BE120" i="3"/>
  <c r="BC120" i="3"/>
  <c r="BD120" i="3"/>
  <c r="AS124" i="3"/>
  <c r="AR123" i="3"/>
  <c r="E125" i="3"/>
  <c r="G119" i="1"/>
  <c r="H119" i="1" s="1"/>
  <c r="E120" i="1"/>
  <c r="BL117" i="1"/>
  <c r="AS120" i="1"/>
  <c r="AR119" i="1"/>
  <c r="AY119" i="1"/>
  <c r="BD118" i="1"/>
  <c r="BK118" i="1"/>
  <c r="BC118" i="1"/>
  <c r="BI118" i="1"/>
  <c r="BA118" i="1"/>
  <c r="BG118" i="1"/>
  <c r="BF118" i="1"/>
  <c r="BE118" i="1"/>
  <c r="BJ118" i="1"/>
  <c r="BH118" i="1"/>
  <c r="AZ118" i="1"/>
  <c r="BB118" i="1"/>
  <c r="BM120" i="3" l="1"/>
  <c r="BK121" i="3"/>
  <c r="BC121" i="3"/>
  <c r="BJ121" i="3"/>
  <c r="BB121" i="3"/>
  <c r="BI121" i="3"/>
  <c r="BA121" i="3"/>
  <c r="BH121" i="3"/>
  <c r="AZ121" i="3"/>
  <c r="BG121" i="3"/>
  <c r="BE121" i="3"/>
  <c r="BD121" i="3"/>
  <c r="AY122" i="3"/>
  <c r="BF121" i="3"/>
  <c r="BL120" i="3"/>
  <c r="H121" i="3"/>
  <c r="AR124" i="3"/>
  <c r="AS125" i="3"/>
  <c r="E126" i="3"/>
  <c r="G123" i="3"/>
  <c r="G120" i="1"/>
  <c r="H120" i="1" s="1"/>
  <c r="E121" i="1"/>
  <c r="AY120" i="1"/>
  <c r="BH119" i="1"/>
  <c r="AZ119" i="1"/>
  <c r="BG119" i="1"/>
  <c r="BE119" i="1"/>
  <c r="BI119" i="1"/>
  <c r="BF119" i="1"/>
  <c r="BD119" i="1"/>
  <c r="BA119" i="1"/>
  <c r="BC119" i="1"/>
  <c r="BJ119" i="1"/>
  <c r="BB119" i="1"/>
  <c r="BK119" i="1"/>
  <c r="BL118" i="1"/>
  <c r="AS121" i="1"/>
  <c r="AR120" i="1"/>
  <c r="BL121" i="3" l="1"/>
  <c r="H122" i="3"/>
  <c r="AS126" i="3"/>
  <c r="AR125" i="3"/>
  <c r="E127" i="3"/>
  <c r="BM121" i="3"/>
  <c r="BD122" i="3"/>
  <c r="BK122" i="3"/>
  <c r="BC122" i="3"/>
  <c r="BJ122" i="3"/>
  <c r="BB122" i="3"/>
  <c r="BI122" i="3"/>
  <c r="BA122" i="3"/>
  <c r="BH122" i="3"/>
  <c r="AZ122" i="3"/>
  <c r="BG122" i="3"/>
  <c r="AY123" i="3"/>
  <c r="BF122" i="3"/>
  <c r="BE122" i="3"/>
  <c r="G124" i="3"/>
  <c r="G121" i="1"/>
  <c r="H121" i="1" s="1"/>
  <c r="E122" i="1"/>
  <c r="AS122" i="1"/>
  <c r="AR121" i="1"/>
  <c r="BL119" i="1"/>
  <c r="AY121" i="1"/>
  <c r="BD120" i="1"/>
  <c r="BK120" i="1"/>
  <c r="BC120" i="1"/>
  <c r="BI120" i="1"/>
  <c r="BA120" i="1"/>
  <c r="BH120" i="1"/>
  <c r="BG120" i="1"/>
  <c r="BF120" i="1"/>
  <c r="AZ120" i="1"/>
  <c r="BJ120" i="1"/>
  <c r="BB120" i="1"/>
  <c r="BE120" i="1"/>
  <c r="E128" i="3" l="1"/>
  <c r="BE123" i="3"/>
  <c r="BD123" i="3"/>
  <c r="BK123" i="3"/>
  <c r="BC123" i="3"/>
  <c r="BJ123" i="3"/>
  <c r="BB123" i="3"/>
  <c r="BI123" i="3"/>
  <c r="BA123" i="3"/>
  <c r="AZ123" i="3"/>
  <c r="BH123" i="3"/>
  <c r="BG123" i="3"/>
  <c r="BF123" i="3"/>
  <c r="AY124" i="3"/>
  <c r="AS127" i="3"/>
  <c r="AR126" i="3"/>
  <c r="BL122" i="3"/>
  <c r="G125" i="3"/>
  <c r="BM122" i="3"/>
  <c r="H123" i="3"/>
  <c r="G122" i="1"/>
  <c r="H122" i="1" s="1"/>
  <c r="E123" i="1"/>
  <c r="AY122" i="1"/>
  <c r="BH121" i="1"/>
  <c r="AZ121" i="1"/>
  <c r="BG121" i="1"/>
  <c r="BE121" i="1"/>
  <c r="BJ121" i="1"/>
  <c r="BI121" i="1"/>
  <c r="BF121" i="1"/>
  <c r="BB121" i="1"/>
  <c r="BD121" i="1"/>
  <c r="BA121" i="1"/>
  <c r="BK121" i="1"/>
  <c r="BC121" i="1"/>
  <c r="BL120" i="1"/>
  <c r="AS123" i="1"/>
  <c r="AR122" i="1"/>
  <c r="G126" i="3" l="1"/>
  <c r="BL123" i="3"/>
  <c r="H124" i="3"/>
  <c r="AS128" i="3"/>
  <c r="AR127" i="3"/>
  <c r="E129" i="3"/>
  <c r="BM123" i="3"/>
  <c r="AY125" i="3"/>
  <c r="BF124" i="3"/>
  <c r="BE124" i="3"/>
  <c r="BD124" i="3"/>
  <c r="BK124" i="3"/>
  <c r="BC124" i="3"/>
  <c r="BJ124" i="3"/>
  <c r="BB124" i="3"/>
  <c r="BI124" i="3"/>
  <c r="BG124" i="3"/>
  <c r="BA124" i="3"/>
  <c r="BH124" i="3"/>
  <c r="AZ124" i="3"/>
  <c r="G123" i="1"/>
  <c r="H123" i="1" s="1"/>
  <c r="E124" i="1"/>
  <c r="AS124" i="1"/>
  <c r="AR123" i="1"/>
  <c r="BL121" i="1"/>
  <c r="AY123" i="1"/>
  <c r="BD122" i="1"/>
  <c r="BK122" i="1"/>
  <c r="BC122" i="1"/>
  <c r="BI122" i="1"/>
  <c r="BA122" i="1"/>
  <c r="BJ122" i="1"/>
  <c r="BH122" i="1"/>
  <c r="BG122" i="1"/>
  <c r="BB122" i="1"/>
  <c r="BE122" i="1"/>
  <c r="BF122" i="1"/>
  <c r="AZ122" i="1"/>
  <c r="BG125" i="3" l="1"/>
  <c r="AY126" i="3"/>
  <c r="BF125" i="3"/>
  <c r="BE125" i="3"/>
  <c r="BD125" i="3"/>
  <c r="BK125" i="3"/>
  <c r="BC125" i="3"/>
  <c r="BH125" i="3"/>
  <c r="BB125" i="3"/>
  <c r="BA125" i="3"/>
  <c r="AZ125" i="3"/>
  <c r="BJ125" i="3"/>
  <c r="BI125" i="3"/>
  <c r="BM124" i="3"/>
  <c r="H125" i="3"/>
  <c r="E130" i="3"/>
  <c r="BL124" i="3"/>
  <c r="AS129" i="3"/>
  <c r="AR128" i="3"/>
  <c r="G127" i="3"/>
  <c r="G124" i="1"/>
  <c r="H124" i="1" s="1"/>
  <c r="E125" i="1"/>
  <c r="BL122" i="1"/>
  <c r="AY124" i="1"/>
  <c r="BH123" i="1"/>
  <c r="AZ123" i="1"/>
  <c r="BG123" i="1"/>
  <c r="BE123" i="1"/>
  <c r="BK123" i="1"/>
  <c r="BJ123" i="1"/>
  <c r="BI123" i="1"/>
  <c r="BC123" i="1"/>
  <c r="BF123" i="1"/>
  <c r="BB123" i="1"/>
  <c r="BA123" i="1"/>
  <c r="BD123" i="1"/>
  <c r="AS125" i="1"/>
  <c r="AR124" i="1"/>
  <c r="G128" i="3" l="1"/>
  <c r="H126" i="3"/>
  <c r="BM125" i="3"/>
  <c r="AS130" i="3"/>
  <c r="AR129" i="3"/>
  <c r="BL125" i="3"/>
  <c r="E131" i="3"/>
  <c r="BH126" i="3"/>
  <c r="AZ126" i="3"/>
  <c r="BG126" i="3"/>
  <c r="AY127" i="3"/>
  <c r="BF126" i="3"/>
  <c r="BE126" i="3"/>
  <c r="BD126" i="3"/>
  <c r="BA126" i="3"/>
  <c r="BJ126" i="3"/>
  <c r="BI126" i="3"/>
  <c r="BB126" i="3"/>
  <c r="BK126" i="3"/>
  <c r="BC126" i="3"/>
  <c r="G125" i="1"/>
  <c r="H125" i="1" s="1"/>
  <c r="E126" i="1"/>
  <c r="BL123" i="1"/>
  <c r="AS126" i="1"/>
  <c r="AR125" i="1"/>
  <c r="AY125" i="1"/>
  <c r="BD124" i="1"/>
  <c r="BK124" i="1"/>
  <c r="BC124" i="1"/>
  <c r="BI124" i="1"/>
  <c r="BA124" i="1"/>
  <c r="BJ124" i="1"/>
  <c r="BH124" i="1"/>
  <c r="BE124" i="1"/>
  <c r="BF124" i="1"/>
  <c r="AZ124" i="1"/>
  <c r="BG124" i="1"/>
  <c r="BB124" i="1"/>
  <c r="AS131" i="3" l="1"/>
  <c r="AR130" i="3"/>
  <c r="E132" i="3"/>
  <c r="BM126" i="3"/>
  <c r="BL126" i="3"/>
  <c r="H127" i="3"/>
  <c r="BI127" i="3"/>
  <c r="BA127" i="3"/>
  <c r="BH127" i="3"/>
  <c r="AZ127" i="3"/>
  <c r="BG127" i="3"/>
  <c r="AY128" i="3"/>
  <c r="BF127" i="3"/>
  <c r="BE127" i="3"/>
  <c r="BK127" i="3"/>
  <c r="BD127" i="3"/>
  <c r="BC127" i="3"/>
  <c r="BJ127" i="3"/>
  <c r="BB127" i="3"/>
  <c r="G129" i="3"/>
  <c r="G126" i="1"/>
  <c r="H126" i="1" s="1"/>
  <c r="E127" i="1"/>
  <c r="AY126" i="1"/>
  <c r="BH125" i="1"/>
  <c r="AZ125" i="1"/>
  <c r="BG125" i="1"/>
  <c r="BE125" i="1"/>
  <c r="BA125" i="1"/>
  <c r="BK125" i="1"/>
  <c r="BJ125" i="1"/>
  <c r="BD125" i="1"/>
  <c r="BI125" i="1"/>
  <c r="BC125" i="1"/>
  <c r="BB125" i="1"/>
  <c r="BF125" i="1"/>
  <c r="AS127" i="1"/>
  <c r="AR126" i="1"/>
  <c r="BL124" i="1"/>
  <c r="G130" i="3" l="1"/>
  <c r="AS132" i="3"/>
  <c r="AR131" i="3"/>
  <c r="BJ128" i="3"/>
  <c r="BB128" i="3"/>
  <c r="BI128" i="3"/>
  <c r="BA128" i="3"/>
  <c r="BH128" i="3"/>
  <c r="AZ128" i="3"/>
  <c r="BG128" i="3"/>
  <c r="AY129" i="3"/>
  <c r="BF128" i="3"/>
  <c r="BK128" i="3"/>
  <c r="BE128" i="3"/>
  <c r="BC128" i="3"/>
  <c r="BD128" i="3"/>
  <c r="BL127" i="3"/>
  <c r="BM127" i="3"/>
  <c r="H128" i="3"/>
  <c r="E133" i="3"/>
  <c r="G127" i="1"/>
  <c r="H127" i="1" s="1"/>
  <c r="E128" i="1"/>
  <c r="BL125" i="1"/>
  <c r="AS128" i="1"/>
  <c r="AR127" i="1"/>
  <c r="AY127" i="1"/>
  <c r="BD126" i="1"/>
  <c r="BK126" i="1"/>
  <c r="BC126" i="1"/>
  <c r="BI126" i="1"/>
  <c r="BA126" i="1"/>
  <c r="AZ126" i="1"/>
  <c r="BJ126" i="1"/>
  <c r="BF126" i="1"/>
  <c r="BG126" i="1"/>
  <c r="BH126" i="1"/>
  <c r="BE126" i="1"/>
  <c r="BB126" i="1"/>
  <c r="H129" i="3" l="1"/>
  <c r="BM128" i="3"/>
  <c r="BK129" i="3"/>
  <c r="BC129" i="3"/>
  <c r="BJ129" i="3"/>
  <c r="BB129" i="3"/>
  <c r="BI129" i="3"/>
  <c r="BA129" i="3"/>
  <c r="BH129" i="3"/>
  <c r="AZ129" i="3"/>
  <c r="BG129" i="3"/>
  <c r="AY130" i="3"/>
  <c r="BF129" i="3"/>
  <c r="BE129" i="3"/>
  <c r="BD129" i="3"/>
  <c r="AS133" i="3"/>
  <c r="AR132" i="3"/>
  <c r="BL128" i="3"/>
  <c r="E134" i="3"/>
  <c r="G131" i="3"/>
  <c r="G128" i="1"/>
  <c r="H128" i="1" s="1"/>
  <c r="E129" i="1"/>
  <c r="AY128" i="1"/>
  <c r="BH127" i="1"/>
  <c r="AZ127" i="1"/>
  <c r="BG127" i="1"/>
  <c r="BE127" i="1"/>
  <c r="BB127" i="1"/>
  <c r="BA127" i="1"/>
  <c r="BK127" i="1"/>
  <c r="BF127" i="1"/>
  <c r="BJ127" i="1"/>
  <c r="BD127" i="1"/>
  <c r="BC127" i="1"/>
  <c r="BI127" i="1"/>
  <c r="BL126" i="1"/>
  <c r="AS129" i="1"/>
  <c r="AR128" i="1"/>
  <c r="E135" i="3" l="1"/>
  <c r="BD130" i="3"/>
  <c r="BK130" i="3"/>
  <c r="BC130" i="3"/>
  <c r="BJ130" i="3"/>
  <c r="BB130" i="3"/>
  <c r="BI130" i="3"/>
  <c r="BA130" i="3"/>
  <c r="BH130" i="3"/>
  <c r="AZ130" i="3"/>
  <c r="BG130" i="3"/>
  <c r="BF130" i="3"/>
  <c r="AY131" i="3"/>
  <c r="BE130" i="3"/>
  <c r="BM129" i="3"/>
  <c r="BL129" i="3"/>
  <c r="AS134" i="3"/>
  <c r="AR133" i="3"/>
  <c r="G132" i="3"/>
  <c r="H130" i="3"/>
  <c r="G129" i="1"/>
  <c r="H129" i="1" s="1"/>
  <c r="E130" i="1"/>
  <c r="AS130" i="1"/>
  <c r="AR129" i="1"/>
  <c r="BL127" i="1"/>
  <c r="AY129" i="1"/>
  <c r="BD128" i="1"/>
  <c r="BK128" i="1"/>
  <c r="BC128" i="1"/>
  <c r="BI128" i="1"/>
  <c r="BA128" i="1"/>
  <c r="BB128" i="1"/>
  <c r="AZ128" i="1"/>
  <c r="BG128" i="1"/>
  <c r="BH128" i="1"/>
  <c r="BE128" i="1"/>
  <c r="BJ128" i="1"/>
  <c r="BF128" i="1"/>
  <c r="AR134" i="3" l="1"/>
  <c r="AS135" i="3"/>
  <c r="BE131" i="3"/>
  <c r="BD131" i="3"/>
  <c r="BK131" i="3"/>
  <c r="BC131" i="3"/>
  <c r="BJ131" i="3"/>
  <c r="BB131" i="3"/>
  <c r="BI131" i="3"/>
  <c r="BA131" i="3"/>
  <c r="BH131" i="3"/>
  <c r="AY132" i="3"/>
  <c r="BF131" i="3"/>
  <c r="AZ131" i="3"/>
  <c r="BG131" i="3"/>
  <c r="H131" i="3"/>
  <c r="BL130" i="3"/>
  <c r="BM130" i="3"/>
  <c r="G133" i="3"/>
  <c r="E136" i="3"/>
  <c r="G130" i="1"/>
  <c r="H130" i="1" s="1"/>
  <c r="E131" i="1"/>
  <c r="AY130" i="1"/>
  <c r="BH129" i="1"/>
  <c r="AZ129" i="1"/>
  <c r="BG129" i="1"/>
  <c r="BE129" i="1"/>
  <c r="BC129" i="1"/>
  <c r="BB129" i="1"/>
  <c r="BA129" i="1"/>
  <c r="BI129" i="1"/>
  <c r="BK129" i="1"/>
  <c r="BF129" i="1"/>
  <c r="BD129" i="1"/>
  <c r="BJ129" i="1"/>
  <c r="BL128" i="1"/>
  <c r="AS131" i="1"/>
  <c r="AR130" i="1"/>
  <c r="H132" i="3" l="1"/>
  <c r="E137" i="3"/>
  <c r="BL131" i="3"/>
  <c r="AY133" i="3"/>
  <c r="BF132" i="3"/>
  <c r="BE132" i="3"/>
  <c r="BD132" i="3"/>
  <c r="BK132" i="3"/>
  <c r="BC132" i="3"/>
  <c r="BJ132" i="3"/>
  <c r="BB132" i="3"/>
  <c r="BH132" i="3"/>
  <c r="BG132" i="3"/>
  <c r="BA132" i="3"/>
  <c r="BI132" i="3"/>
  <c r="AZ132" i="3"/>
  <c r="G134" i="3"/>
  <c r="BM131" i="3"/>
  <c r="AS136" i="3"/>
  <c r="AR135" i="3"/>
  <c r="G131" i="1"/>
  <c r="H131" i="1" s="1"/>
  <c r="E132" i="1"/>
  <c r="AS132" i="1"/>
  <c r="AR131" i="1"/>
  <c r="BL129" i="1"/>
  <c r="AY131" i="1"/>
  <c r="BD130" i="1"/>
  <c r="BK130" i="1"/>
  <c r="BC130" i="1"/>
  <c r="BI130" i="1"/>
  <c r="BA130" i="1"/>
  <c r="BE130" i="1"/>
  <c r="BB130" i="1"/>
  <c r="AZ130" i="1"/>
  <c r="BH130" i="1"/>
  <c r="BJ130" i="1"/>
  <c r="BG130" i="1"/>
  <c r="BF130" i="1"/>
  <c r="BM132" i="3" l="1"/>
  <c r="BG133" i="3"/>
  <c r="AY134" i="3"/>
  <c r="BF133" i="3"/>
  <c r="BE133" i="3"/>
  <c r="BD133" i="3"/>
  <c r="BK133" i="3"/>
  <c r="BC133" i="3"/>
  <c r="AZ133" i="3"/>
  <c r="BI133" i="3"/>
  <c r="BH133" i="3"/>
  <c r="BJ133" i="3"/>
  <c r="BB133" i="3"/>
  <c r="BA133" i="3"/>
  <c r="G135" i="3"/>
  <c r="E138" i="3"/>
  <c r="BL132" i="3"/>
  <c r="H133" i="3"/>
  <c r="AS137" i="3"/>
  <c r="AR136" i="3"/>
  <c r="G132" i="1"/>
  <c r="H132" i="1" s="1"/>
  <c r="E133" i="1"/>
  <c r="AY132" i="1"/>
  <c r="BH131" i="1"/>
  <c r="AZ131" i="1"/>
  <c r="BG131" i="1"/>
  <c r="BE131" i="1"/>
  <c r="BD131" i="1"/>
  <c r="BC131" i="1"/>
  <c r="BB131" i="1"/>
  <c r="BJ131" i="1"/>
  <c r="BI131" i="1"/>
  <c r="BF131" i="1"/>
  <c r="BK131" i="1"/>
  <c r="BA131" i="1"/>
  <c r="BL130" i="1"/>
  <c r="AS133" i="1"/>
  <c r="AR132" i="1"/>
  <c r="BM133" i="3" l="1"/>
  <c r="G136" i="3"/>
  <c r="BL133" i="3"/>
  <c r="E139" i="3"/>
  <c r="H134" i="3"/>
  <c r="AS138" i="3"/>
  <c r="AR137" i="3"/>
  <c r="BH134" i="3"/>
  <c r="AZ134" i="3"/>
  <c r="BG134" i="3"/>
  <c r="AY135" i="3"/>
  <c r="BF134" i="3"/>
  <c r="BE134" i="3"/>
  <c r="BD134" i="3"/>
  <c r="BK134" i="3"/>
  <c r="BJ134" i="3"/>
  <c r="BI134" i="3"/>
  <c r="BB134" i="3"/>
  <c r="BA134" i="3"/>
  <c r="BC134" i="3"/>
  <c r="G133" i="1"/>
  <c r="H133" i="1" s="1"/>
  <c r="E134" i="1"/>
  <c r="AS134" i="1"/>
  <c r="AR133" i="1"/>
  <c r="BL131" i="1"/>
  <c r="AY133" i="1"/>
  <c r="BD132" i="1"/>
  <c r="BK132" i="1"/>
  <c r="BC132" i="1"/>
  <c r="BI132" i="1"/>
  <c r="BA132" i="1"/>
  <c r="BG132" i="1"/>
  <c r="BF132" i="1"/>
  <c r="BE132" i="1"/>
  <c r="BB132" i="1"/>
  <c r="AZ132" i="1"/>
  <c r="BJ132" i="1"/>
  <c r="BH132" i="1"/>
  <c r="E140" i="3" l="1"/>
  <c r="BL134" i="3"/>
  <c r="AS139" i="3"/>
  <c r="AR138" i="3"/>
  <c r="G137" i="3"/>
  <c r="BI135" i="3"/>
  <c r="BA135" i="3"/>
  <c r="BH135" i="3"/>
  <c r="AZ135" i="3"/>
  <c r="BG135" i="3"/>
  <c r="AY136" i="3"/>
  <c r="BF135" i="3"/>
  <c r="BE135" i="3"/>
  <c r="BJ135" i="3"/>
  <c r="BD135" i="3"/>
  <c r="BC135" i="3"/>
  <c r="BK135" i="3"/>
  <c r="BB135" i="3"/>
  <c r="H135" i="3"/>
  <c r="BM134" i="3"/>
  <c r="G134" i="1"/>
  <c r="H134" i="1" s="1"/>
  <c r="E135" i="1"/>
  <c r="BL132" i="1"/>
  <c r="AY134" i="1"/>
  <c r="BH133" i="1"/>
  <c r="AZ133" i="1"/>
  <c r="BG133" i="1"/>
  <c r="BE133" i="1"/>
  <c r="BI133" i="1"/>
  <c r="BF133" i="1"/>
  <c r="BD133" i="1"/>
  <c r="BC133" i="1"/>
  <c r="BB133" i="1"/>
  <c r="BK133" i="1"/>
  <c r="BA133" i="1"/>
  <c r="BJ133" i="1"/>
  <c r="AS135" i="1"/>
  <c r="AR134" i="1"/>
  <c r="G138" i="3" l="1"/>
  <c r="BL135" i="3"/>
  <c r="BJ136" i="3"/>
  <c r="BB136" i="3"/>
  <c r="BI136" i="3"/>
  <c r="BA136" i="3"/>
  <c r="BH136" i="3"/>
  <c r="AZ136" i="3"/>
  <c r="BG136" i="3"/>
  <c r="AY137" i="3"/>
  <c r="BF136" i="3"/>
  <c r="BD136" i="3"/>
  <c r="BC136" i="3"/>
  <c r="BK136" i="3"/>
  <c r="BE136" i="3"/>
  <c r="AS140" i="3"/>
  <c r="AR139" i="3"/>
  <c r="BM135" i="3"/>
  <c r="E141" i="3"/>
  <c r="H136" i="3"/>
  <c r="G135" i="1"/>
  <c r="H135" i="1" s="1"/>
  <c r="E136" i="1"/>
  <c r="AS136" i="1"/>
  <c r="AR135" i="1"/>
  <c r="BL133" i="1"/>
  <c r="AY135" i="1"/>
  <c r="BD134" i="1"/>
  <c r="BK134" i="1"/>
  <c r="BC134" i="1"/>
  <c r="BI134" i="1"/>
  <c r="BA134" i="1"/>
  <c r="BH134" i="1"/>
  <c r="BG134" i="1"/>
  <c r="BF134" i="1"/>
  <c r="BE134" i="1"/>
  <c r="BB134" i="1"/>
  <c r="AZ134" i="1"/>
  <c r="BJ134" i="1"/>
  <c r="BM136" i="3" l="1"/>
  <c r="BK137" i="3"/>
  <c r="BC137" i="3"/>
  <c r="BJ137" i="3"/>
  <c r="BB137" i="3"/>
  <c r="BI137" i="3"/>
  <c r="BA137" i="3"/>
  <c r="BH137" i="3"/>
  <c r="AZ137" i="3"/>
  <c r="BG137" i="3"/>
  <c r="AY138" i="3"/>
  <c r="BF137" i="3"/>
  <c r="BD137" i="3"/>
  <c r="BE137" i="3"/>
  <c r="E142" i="3"/>
  <c r="H137" i="3"/>
  <c r="AS141" i="3"/>
  <c r="AR140" i="3"/>
  <c r="BL136" i="3"/>
  <c r="G139" i="3"/>
  <c r="G136" i="1"/>
  <c r="H136" i="1" s="1"/>
  <c r="E137" i="1"/>
  <c r="BL134" i="1"/>
  <c r="AY136" i="1"/>
  <c r="BH135" i="1"/>
  <c r="AZ135" i="1"/>
  <c r="BG135" i="1"/>
  <c r="BE135" i="1"/>
  <c r="BJ135" i="1"/>
  <c r="BI135" i="1"/>
  <c r="BF135" i="1"/>
  <c r="BD135" i="1"/>
  <c r="BC135" i="1"/>
  <c r="BA135" i="1"/>
  <c r="BK135" i="1"/>
  <c r="BB135" i="1"/>
  <c r="AS137" i="1"/>
  <c r="AR136" i="1"/>
  <c r="AR141" i="3" l="1"/>
  <c r="AS142" i="3"/>
  <c r="BD138" i="3"/>
  <c r="BK138" i="3"/>
  <c r="BC138" i="3"/>
  <c r="BJ138" i="3"/>
  <c r="BB138" i="3"/>
  <c r="BI138" i="3"/>
  <c r="BA138" i="3"/>
  <c r="BH138" i="3"/>
  <c r="AZ138" i="3"/>
  <c r="BG138" i="3"/>
  <c r="AY139" i="3"/>
  <c r="BF138" i="3"/>
  <c r="BE138" i="3"/>
  <c r="H138" i="3"/>
  <c r="BL137" i="3"/>
  <c r="G140" i="3"/>
  <c r="E143" i="3"/>
  <c r="BM137" i="3"/>
  <c r="G137" i="1"/>
  <c r="H137" i="1" s="1"/>
  <c r="E138" i="1"/>
  <c r="BL135" i="1"/>
  <c r="AS138" i="1"/>
  <c r="AR137" i="1"/>
  <c r="AY137" i="1"/>
  <c r="BD136" i="1"/>
  <c r="BK136" i="1"/>
  <c r="BC136" i="1"/>
  <c r="BI136" i="1"/>
  <c r="BA136" i="1"/>
  <c r="BJ136" i="1"/>
  <c r="BH136" i="1"/>
  <c r="BG136" i="1"/>
  <c r="BF136" i="1"/>
  <c r="BE136" i="1"/>
  <c r="AZ136" i="1"/>
  <c r="BB136" i="1"/>
  <c r="G141" i="3" l="1"/>
  <c r="BE139" i="3"/>
  <c r="BD139" i="3"/>
  <c r="BK139" i="3"/>
  <c r="BC139" i="3"/>
  <c r="BJ139" i="3"/>
  <c r="BB139" i="3"/>
  <c r="BI139" i="3"/>
  <c r="BA139" i="3"/>
  <c r="BG139" i="3"/>
  <c r="AY140" i="3"/>
  <c r="BF139" i="3"/>
  <c r="AZ139" i="3"/>
  <c r="BH139" i="3"/>
  <c r="AS143" i="3"/>
  <c r="AR142" i="3"/>
  <c r="BM138" i="3"/>
  <c r="H139" i="3"/>
  <c r="E144" i="3"/>
  <c r="BL138" i="3"/>
  <c r="G138" i="1"/>
  <c r="H138" i="1" s="1"/>
  <c r="E139" i="1"/>
  <c r="BL136" i="1"/>
  <c r="AY138" i="1"/>
  <c r="BH137" i="1"/>
  <c r="AZ137" i="1"/>
  <c r="BG137" i="1"/>
  <c r="BE137" i="1"/>
  <c r="BK137" i="1"/>
  <c r="BJ137" i="1"/>
  <c r="BI137" i="1"/>
  <c r="BF137" i="1"/>
  <c r="BD137" i="1"/>
  <c r="BB137" i="1"/>
  <c r="BA137" i="1"/>
  <c r="BC137" i="1"/>
  <c r="AS139" i="1"/>
  <c r="AR138" i="1"/>
  <c r="BL139" i="3" l="1"/>
  <c r="BM139" i="3"/>
  <c r="AS144" i="3"/>
  <c r="AR143" i="3"/>
  <c r="AY141" i="3"/>
  <c r="BF140" i="3"/>
  <c r="BE140" i="3"/>
  <c r="BD140" i="3"/>
  <c r="BK140" i="3"/>
  <c r="BC140" i="3"/>
  <c r="BJ140" i="3"/>
  <c r="BB140" i="3"/>
  <c r="AZ140" i="3"/>
  <c r="BI140" i="3"/>
  <c r="BH140" i="3"/>
  <c r="BG140" i="3"/>
  <c r="BA140" i="3"/>
  <c r="G142" i="3"/>
  <c r="E145" i="3"/>
  <c r="H140" i="3"/>
  <c r="G139" i="1"/>
  <c r="H139" i="1" s="1"/>
  <c r="E140" i="1"/>
  <c r="AS140" i="1"/>
  <c r="AR139" i="1"/>
  <c r="BL137" i="1"/>
  <c r="AY139" i="1"/>
  <c r="BD138" i="1"/>
  <c r="BK138" i="1"/>
  <c r="BC138" i="1"/>
  <c r="BI138" i="1"/>
  <c r="BA138" i="1"/>
  <c r="BJ138" i="1"/>
  <c r="BH138" i="1"/>
  <c r="BG138" i="1"/>
  <c r="BF138" i="1"/>
  <c r="BB138" i="1"/>
  <c r="BE138" i="1"/>
  <c r="AZ138" i="1"/>
  <c r="E146" i="3" l="1"/>
  <c r="H141" i="3"/>
  <c r="BL140" i="3"/>
  <c r="BG141" i="3"/>
  <c r="AY142" i="3"/>
  <c r="BF141" i="3"/>
  <c r="BE141" i="3"/>
  <c r="BD141" i="3"/>
  <c r="BK141" i="3"/>
  <c r="BC141" i="3"/>
  <c r="BJ141" i="3"/>
  <c r="BI141" i="3"/>
  <c r="BH141" i="3"/>
  <c r="BB141" i="3"/>
  <c r="BA141" i="3"/>
  <c r="AZ141" i="3"/>
  <c r="G143" i="3"/>
  <c r="AS145" i="3"/>
  <c r="AR144" i="3"/>
  <c r="BM140" i="3"/>
  <c r="G140" i="1"/>
  <c r="H140" i="1" s="1"/>
  <c r="E141" i="1"/>
  <c r="BL138" i="1"/>
  <c r="AY140" i="1"/>
  <c r="BH139" i="1"/>
  <c r="AZ139" i="1"/>
  <c r="BG139" i="1"/>
  <c r="BE139" i="1"/>
  <c r="BA139" i="1"/>
  <c r="BK139" i="1"/>
  <c r="BJ139" i="1"/>
  <c r="BI139" i="1"/>
  <c r="BF139" i="1"/>
  <c r="BC139" i="1"/>
  <c r="BD139" i="1"/>
  <c r="BB139" i="1"/>
  <c r="AS141" i="1"/>
  <c r="AR140" i="1"/>
  <c r="BH142" i="3" l="1"/>
  <c r="AZ142" i="3"/>
  <c r="BG142" i="3"/>
  <c r="AY143" i="3"/>
  <c r="BF142" i="3"/>
  <c r="BE142" i="3"/>
  <c r="BD142" i="3"/>
  <c r="BC142" i="3"/>
  <c r="BB142" i="3"/>
  <c r="BA142" i="3"/>
  <c r="BK142" i="3"/>
  <c r="BJ142" i="3"/>
  <c r="BI142" i="3"/>
  <c r="H142" i="3"/>
  <c r="BM141" i="3"/>
  <c r="BL141" i="3"/>
  <c r="AS146" i="3"/>
  <c r="AR145" i="3"/>
  <c r="G144" i="3"/>
  <c r="E147" i="3"/>
  <c r="G141" i="1"/>
  <c r="H141" i="1" s="1"/>
  <c r="E142" i="1"/>
  <c r="BL139" i="1"/>
  <c r="AS142" i="1"/>
  <c r="AR141" i="1"/>
  <c r="AY141" i="1"/>
  <c r="BD140" i="1"/>
  <c r="BK140" i="1"/>
  <c r="BC140" i="1"/>
  <c r="BI140" i="1"/>
  <c r="BA140" i="1"/>
  <c r="AZ140" i="1"/>
  <c r="BJ140" i="1"/>
  <c r="BH140" i="1"/>
  <c r="BG140" i="1"/>
  <c r="BE140" i="1"/>
  <c r="BB140" i="1"/>
  <c r="BF140" i="1"/>
  <c r="AS147" i="3" l="1"/>
  <c r="AR146" i="3"/>
  <c r="BI143" i="3"/>
  <c r="BA143" i="3"/>
  <c r="BH143" i="3"/>
  <c r="AZ143" i="3"/>
  <c r="BG143" i="3"/>
  <c r="AY144" i="3"/>
  <c r="BF143" i="3"/>
  <c r="BE143" i="3"/>
  <c r="BB143" i="3"/>
  <c r="BK143" i="3"/>
  <c r="BJ143" i="3"/>
  <c r="BD143" i="3"/>
  <c r="BC143" i="3"/>
  <c r="H143" i="3"/>
  <c r="E148" i="3"/>
  <c r="G145" i="3"/>
  <c r="BM142" i="3"/>
  <c r="BL142" i="3"/>
  <c r="G142" i="1"/>
  <c r="H142" i="1" s="1"/>
  <c r="E143" i="1"/>
  <c r="AY142" i="1"/>
  <c r="BH141" i="1"/>
  <c r="AZ141" i="1"/>
  <c r="BG141" i="1"/>
  <c r="BE141" i="1"/>
  <c r="BB141" i="1"/>
  <c r="BA141" i="1"/>
  <c r="BK141" i="1"/>
  <c r="BJ141" i="1"/>
  <c r="BI141" i="1"/>
  <c r="BD141" i="1"/>
  <c r="BC141" i="1"/>
  <c r="BF141" i="1"/>
  <c r="BL140" i="1"/>
  <c r="AS143" i="1"/>
  <c r="AR142" i="1"/>
  <c r="AS148" i="3" l="1"/>
  <c r="AR147" i="3"/>
  <c r="BM143" i="3"/>
  <c r="H144" i="3"/>
  <c r="BJ144" i="3"/>
  <c r="BB144" i="3"/>
  <c r="BI144" i="3"/>
  <c r="BA144" i="3"/>
  <c r="BH144" i="3"/>
  <c r="AZ144" i="3"/>
  <c r="BG144" i="3"/>
  <c r="AY145" i="3"/>
  <c r="BF144" i="3"/>
  <c r="BK144" i="3"/>
  <c r="BE144" i="3"/>
  <c r="BD144" i="3"/>
  <c r="BC144" i="3"/>
  <c r="G146" i="3"/>
  <c r="BL143" i="3"/>
  <c r="E149" i="3"/>
  <c r="G143" i="1"/>
  <c r="H143" i="1" s="1"/>
  <c r="E144" i="1"/>
  <c r="AS144" i="1"/>
  <c r="AR143" i="1"/>
  <c r="BL141" i="1"/>
  <c r="AY143" i="1"/>
  <c r="BD142" i="1"/>
  <c r="BK142" i="1"/>
  <c r="BC142" i="1"/>
  <c r="BI142" i="1"/>
  <c r="BA142" i="1"/>
  <c r="BB142" i="1"/>
  <c r="AZ142" i="1"/>
  <c r="BJ142" i="1"/>
  <c r="BH142" i="1"/>
  <c r="BF142" i="1"/>
  <c r="BG142" i="1"/>
  <c r="BE142" i="1"/>
  <c r="E150" i="3" l="1"/>
  <c r="AR148" i="3"/>
  <c r="AS149" i="3"/>
  <c r="BK145" i="3"/>
  <c r="BC145" i="3"/>
  <c r="BJ145" i="3"/>
  <c r="BB145" i="3"/>
  <c r="BI145" i="3"/>
  <c r="BA145" i="3"/>
  <c r="BH145" i="3"/>
  <c r="AZ145" i="3"/>
  <c r="BG145" i="3"/>
  <c r="AY146" i="3"/>
  <c r="BF145" i="3"/>
  <c r="BE145" i="3"/>
  <c r="BD145" i="3"/>
  <c r="G147" i="3"/>
  <c r="H145" i="3"/>
  <c r="BL144" i="3"/>
  <c r="BM144" i="3"/>
  <c r="G144" i="1"/>
  <c r="H144" i="1" s="1"/>
  <c r="E145" i="1"/>
  <c r="BL142" i="1"/>
  <c r="AY144" i="1"/>
  <c r="BH143" i="1"/>
  <c r="AZ143" i="1"/>
  <c r="BG143" i="1"/>
  <c r="BE143" i="1"/>
  <c r="BC143" i="1"/>
  <c r="BB143" i="1"/>
  <c r="BA143" i="1"/>
  <c r="BK143" i="1"/>
  <c r="BJ143" i="1"/>
  <c r="BF143" i="1"/>
  <c r="BI143" i="1"/>
  <c r="BD143" i="1"/>
  <c r="AS145" i="1"/>
  <c r="AR144" i="1"/>
  <c r="BD146" i="3" l="1"/>
  <c r="BK146" i="3"/>
  <c r="BC146" i="3"/>
  <c r="BJ146" i="3"/>
  <c r="BB146" i="3"/>
  <c r="BI146" i="3"/>
  <c r="BA146" i="3"/>
  <c r="BH146" i="3"/>
  <c r="AZ146" i="3"/>
  <c r="AY147" i="3"/>
  <c r="BF146" i="3"/>
  <c r="BE146" i="3"/>
  <c r="BG146" i="3"/>
  <c r="H146" i="3"/>
  <c r="BL145" i="3"/>
  <c r="AS150" i="3"/>
  <c r="AR149" i="3"/>
  <c r="G148" i="3"/>
  <c r="BM145" i="3"/>
  <c r="E151" i="3"/>
  <c r="G145" i="1"/>
  <c r="H145" i="1" s="1"/>
  <c r="E146" i="1"/>
  <c r="AY145" i="1"/>
  <c r="BD144" i="1"/>
  <c r="BK144" i="1"/>
  <c r="BC144" i="1"/>
  <c r="BI144" i="1"/>
  <c r="BA144" i="1"/>
  <c r="BE144" i="1"/>
  <c r="BB144" i="1"/>
  <c r="AZ144" i="1"/>
  <c r="BJ144" i="1"/>
  <c r="BG144" i="1"/>
  <c r="BF144" i="1"/>
  <c r="BH144" i="1"/>
  <c r="AS146" i="1"/>
  <c r="AR145" i="1"/>
  <c r="BL143" i="1"/>
  <c r="BL146" i="3" l="1"/>
  <c r="H147" i="3"/>
  <c r="BM146" i="3"/>
  <c r="G149" i="3"/>
  <c r="E152" i="3"/>
  <c r="AS151" i="3"/>
  <c r="AR150" i="3"/>
  <c r="BE147" i="3"/>
  <c r="BD147" i="3"/>
  <c r="BK147" i="3"/>
  <c r="BC147" i="3"/>
  <c r="BJ147" i="3"/>
  <c r="BB147" i="3"/>
  <c r="BI147" i="3"/>
  <c r="BA147" i="3"/>
  <c r="BH147" i="3"/>
  <c r="BG147" i="3"/>
  <c r="BF147" i="3"/>
  <c r="AZ147" i="3"/>
  <c r="AY148" i="3"/>
  <c r="G146" i="1"/>
  <c r="H146" i="1" s="1"/>
  <c r="E147" i="1"/>
  <c r="AS147" i="1"/>
  <c r="AR146" i="1"/>
  <c r="BL144" i="1"/>
  <c r="AY146" i="1"/>
  <c r="BH145" i="1"/>
  <c r="AZ145" i="1"/>
  <c r="BG145" i="1"/>
  <c r="BE145" i="1"/>
  <c r="BD145" i="1"/>
  <c r="BC145" i="1"/>
  <c r="BB145" i="1"/>
  <c r="BA145" i="1"/>
  <c r="BK145" i="1"/>
  <c r="BI145" i="1"/>
  <c r="BF145" i="1"/>
  <c r="BJ145" i="1"/>
  <c r="G150" i="3" l="1"/>
  <c r="BM147" i="3"/>
  <c r="E153" i="3"/>
  <c r="AY149" i="3"/>
  <c r="BF148" i="3"/>
  <c r="BE148" i="3"/>
  <c r="BD148" i="3"/>
  <c r="BK148" i="3"/>
  <c r="BC148" i="3"/>
  <c r="BJ148" i="3"/>
  <c r="BB148" i="3"/>
  <c r="BI148" i="3"/>
  <c r="BH148" i="3"/>
  <c r="BG148" i="3"/>
  <c r="BA148" i="3"/>
  <c r="AZ148" i="3"/>
  <c r="AS152" i="3"/>
  <c r="AR151" i="3"/>
  <c r="BL147" i="3"/>
  <c r="H148" i="3"/>
  <c r="G147" i="1"/>
  <c r="H147" i="1" s="1"/>
  <c r="E148" i="1"/>
  <c r="BL145" i="1"/>
  <c r="AY147" i="1"/>
  <c r="BG146" i="1"/>
  <c r="BD146" i="1"/>
  <c r="BK146" i="1"/>
  <c r="BC146" i="1"/>
  <c r="BJ146" i="1"/>
  <c r="BB146" i="1"/>
  <c r="BI146" i="1"/>
  <c r="BA146" i="1"/>
  <c r="BH146" i="1"/>
  <c r="BF146" i="1"/>
  <c r="BE146" i="1"/>
  <c r="AZ146" i="1"/>
  <c r="AS148" i="1"/>
  <c r="AR147" i="1"/>
  <c r="BM148" i="3" l="1"/>
  <c r="BL148" i="3"/>
  <c r="AS153" i="3"/>
  <c r="AR152" i="3"/>
  <c r="E154" i="3"/>
  <c r="H149" i="3"/>
  <c r="BG149" i="3"/>
  <c r="AY150" i="3"/>
  <c r="BF149" i="3"/>
  <c r="BE149" i="3"/>
  <c r="BD149" i="3"/>
  <c r="BK149" i="3"/>
  <c r="BC149" i="3"/>
  <c r="BB149" i="3"/>
  <c r="BA149" i="3"/>
  <c r="AZ149" i="3"/>
  <c r="BJ149" i="3"/>
  <c r="BI149" i="3"/>
  <c r="BH149" i="3"/>
  <c r="G151" i="3"/>
  <c r="G148" i="1"/>
  <c r="H148" i="1" s="1"/>
  <c r="E149" i="1"/>
  <c r="AS149" i="1"/>
  <c r="AR148" i="1"/>
  <c r="BL146" i="1"/>
  <c r="AY148" i="1"/>
  <c r="BK147" i="1"/>
  <c r="BC147" i="1"/>
  <c r="BH147" i="1"/>
  <c r="AZ147" i="1"/>
  <c r="BG147" i="1"/>
  <c r="BF147" i="1"/>
  <c r="BE147" i="1"/>
  <c r="BJ147" i="1"/>
  <c r="BI147" i="1"/>
  <c r="BB147" i="1"/>
  <c r="BD147" i="1"/>
  <c r="BA147" i="1"/>
  <c r="BM149" i="3" l="1"/>
  <c r="E155" i="3"/>
  <c r="BL149" i="3"/>
  <c r="BH150" i="3"/>
  <c r="AZ150" i="3"/>
  <c r="BG150" i="3"/>
  <c r="AY151" i="3"/>
  <c r="BF150" i="3"/>
  <c r="BE150" i="3"/>
  <c r="BD150" i="3"/>
  <c r="BK150" i="3"/>
  <c r="BJ150" i="3"/>
  <c r="BI150" i="3"/>
  <c r="BC150" i="3"/>
  <c r="BA150" i="3"/>
  <c r="BB150" i="3"/>
  <c r="G152" i="3"/>
  <c r="AS154" i="3"/>
  <c r="AR153" i="3"/>
  <c r="H150" i="3"/>
  <c r="G149" i="1"/>
  <c r="H149" i="1" s="1"/>
  <c r="E150" i="1"/>
  <c r="BL147" i="1"/>
  <c r="AY149" i="1"/>
  <c r="BG148" i="1"/>
  <c r="BD148" i="1"/>
  <c r="BK148" i="1"/>
  <c r="BC148" i="1"/>
  <c r="BJ148" i="1"/>
  <c r="BB148" i="1"/>
  <c r="BI148" i="1"/>
  <c r="BA148" i="1"/>
  <c r="BF148" i="1"/>
  <c r="BE148" i="1"/>
  <c r="AZ148" i="1"/>
  <c r="BH148" i="1"/>
  <c r="AS150" i="1"/>
  <c r="AR149" i="1"/>
  <c r="BM150" i="3" l="1"/>
  <c r="BI151" i="3"/>
  <c r="BA151" i="3"/>
  <c r="BH151" i="3"/>
  <c r="AZ151" i="3"/>
  <c r="BG151" i="3"/>
  <c r="AY152" i="3"/>
  <c r="BF151" i="3"/>
  <c r="BE151" i="3"/>
  <c r="BK151" i="3"/>
  <c r="BJ151" i="3"/>
  <c r="BD151" i="3"/>
  <c r="BC151" i="3"/>
  <c r="BB151" i="3"/>
  <c r="BL150" i="3"/>
  <c r="AS155" i="3"/>
  <c r="AR154" i="3"/>
  <c r="H151" i="3"/>
  <c r="G153" i="3"/>
  <c r="E156" i="3"/>
  <c r="G150" i="1"/>
  <c r="H150" i="1" s="1"/>
  <c r="E151" i="1"/>
  <c r="BL148" i="1"/>
  <c r="AY150" i="1"/>
  <c r="BK149" i="1"/>
  <c r="BC149" i="1"/>
  <c r="BH149" i="1"/>
  <c r="AZ149" i="1"/>
  <c r="BG149" i="1"/>
  <c r="BF149" i="1"/>
  <c r="BE149" i="1"/>
  <c r="BJ149" i="1"/>
  <c r="BI149" i="1"/>
  <c r="BD149" i="1"/>
  <c r="BA149" i="1"/>
  <c r="BB149" i="1"/>
  <c r="AS151" i="1"/>
  <c r="AR150" i="1"/>
  <c r="BJ152" i="3" l="1"/>
  <c r="BB152" i="3"/>
  <c r="BI152" i="3"/>
  <c r="BA152" i="3"/>
  <c r="BH152" i="3"/>
  <c r="AZ152" i="3"/>
  <c r="BG152" i="3"/>
  <c r="AY153" i="3"/>
  <c r="BF152" i="3"/>
  <c r="BK152" i="3"/>
  <c r="BE152" i="3"/>
  <c r="BD152" i="3"/>
  <c r="BC152" i="3"/>
  <c r="H152" i="3"/>
  <c r="BL151" i="3"/>
  <c r="G154" i="3"/>
  <c r="E157" i="3"/>
  <c r="AS156" i="3"/>
  <c r="AR155" i="3"/>
  <c r="BM151" i="3"/>
  <c r="G151" i="1"/>
  <c r="H151" i="1" s="1"/>
  <c r="E152" i="1"/>
  <c r="AS152" i="1"/>
  <c r="AR151" i="1"/>
  <c r="BG150" i="1"/>
  <c r="BD150" i="1"/>
  <c r="BK150" i="1"/>
  <c r="BC150" i="1"/>
  <c r="BJ150" i="1"/>
  <c r="BB150" i="1"/>
  <c r="BI150" i="1"/>
  <c r="BA150" i="1"/>
  <c r="BE150" i="1"/>
  <c r="AZ150" i="1"/>
  <c r="BH150" i="1"/>
  <c r="BF150" i="1"/>
  <c r="AY151" i="1"/>
  <c r="BL149" i="1"/>
  <c r="AS157" i="3" l="1"/>
  <c r="AR156" i="3"/>
  <c r="BK153" i="3"/>
  <c r="BC153" i="3"/>
  <c r="BJ153" i="3"/>
  <c r="BB153" i="3"/>
  <c r="BI153" i="3"/>
  <c r="BA153" i="3"/>
  <c r="BH153" i="3"/>
  <c r="AZ153" i="3"/>
  <c r="BG153" i="3"/>
  <c r="BE153" i="3"/>
  <c r="BD153" i="3"/>
  <c r="BF153" i="3"/>
  <c r="H153" i="3"/>
  <c r="BL152" i="3"/>
  <c r="E158" i="3"/>
  <c r="BM152" i="3"/>
  <c r="G155" i="3"/>
  <c r="G152" i="1"/>
  <c r="H152" i="1" s="1"/>
  <c r="E153" i="1"/>
  <c r="AY152" i="1"/>
  <c r="BK151" i="1"/>
  <c r="BC151" i="1"/>
  <c r="BH151" i="1"/>
  <c r="AZ151" i="1"/>
  <c r="BG151" i="1"/>
  <c r="BF151" i="1"/>
  <c r="BE151" i="1"/>
  <c r="BJ151" i="1"/>
  <c r="BI151" i="1"/>
  <c r="BD151" i="1"/>
  <c r="BB151" i="1"/>
  <c r="BA151" i="1"/>
  <c r="BL150" i="1"/>
  <c r="AS153" i="1"/>
  <c r="AR152" i="1"/>
  <c r="BM153" i="3" l="1"/>
  <c r="AS158" i="3"/>
  <c r="AR157" i="3"/>
  <c r="G156" i="3"/>
  <c r="H154" i="3"/>
  <c r="E159" i="3"/>
  <c r="BL153" i="3"/>
  <c r="G153" i="1"/>
  <c r="H153" i="1" s="1"/>
  <c r="E154" i="1"/>
  <c r="AS154" i="1"/>
  <c r="AR153" i="1"/>
  <c r="BL151" i="1"/>
  <c r="AY153" i="1"/>
  <c r="BG152" i="1"/>
  <c r="BD152" i="1"/>
  <c r="BK152" i="1"/>
  <c r="BC152" i="1"/>
  <c r="BJ152" i="1"/>
  <c r="BB152" i="1"/>
  <c r="BI152" i="1"/>
  <c r="BA152" i="1"/>
  <c r="AZ152" i="1"/>
  <c r="BF152" i="1"/>
  <c r="BE152" i="1"/>
  <c r="BH152" i="1"/>
  <c r="H155" i="3" l="1"/>
  <c r="G157" i="3"/>
  <c r="AS159" i="3"/>
  <c r="AR158" i="3"/>
  <c r="E160" i="3"/>
  <c r="G154" i="1"/>
  <c r="H154" i="1" s="1"/>
  <c r="E155" i="1"/>
  <c r="BK153" i="1"/>
  <c r="BC153" i="1"/>
  <c r="BH153" i="1"/>
  <c r="AZ153" i="1"/>
  <c r="BG153" i="1"/>
  <c r="BF153" i="1"/>
  <c r="BE153" i="1"/>
  <c r="BJ153" i="1"/>
  <c r="BI153" i="1"/>
  <c r="BD153" i="1"/>
  <c r="BB153" i="1"/>
  <c r="BA153" i="1"/>
  <c r="BL152" i="1"/>
  <c r="AS155" i="1"/>
  <c r="AR154" i="1"/>
  <c r="H156" i="3" l="1"/>
  <c r="G158" i="3"/>
  <c r="AS160" i="3"/>
  <c r="AR159" i="3"/>
  <c r="E161" i="3"/>
  <c r="G155" i="1"/>
  <c r="H155" i="1" s="1"/>
  <c r="E156" i="1"/>
  <c r="BL153" i="1"/>
  <c r="AS156" i="1"/>
  <c r="AR155" i="1"/>
  <c r="G159" i="3" l="1"/>
  <c r="E162" i="3"/>
  <c r="H157" i="3"/>
  <c r="AS161" i="3"/>
  <c r="AR160" i="3"/>
  <c r="G156" i="1"/>
  <c r="H156" i="1" s="1"/>
  <c r="E157" i="1"/>
  <c r="AS157" i="1"/>
  <c r="AR156" i="1"/>
  <c r="H158" i="3" l="1"/>
  <c r="G160" i="3"/>
  <c r="E163" i="3"/>
  <c r="AS162" i="3"/>
  <c r="AR161" i="3"/>
  <c r="G157" i="1"/>
  <c r="H157" i="1" s="1"/>
  <c r="E158" i="1"/>
  <c r="AS158" i="1"/>
  <c r="AR157" i="1"/>
  <c r="AS163" i="3" l="1"/>
  <c r="AR162" i="3"/>
  <c r="E164" i="3"/>
  <c r="G161" i="3"/>
  <c r="H159" i="3"/>
  <c r="G158" i="1"/>
  <c r="H158" i="1" s="1"/>
  <c r="E159" i="1"/>
  <c r="AS159" i="1"/>
  <c r="AR158" i="1"/>
  <c r="H160" i="3" l="1"/>
  <c r="E165" i="3"/>
  <c r="AS164" i="3"/>
  <c r="AR163" i="3"/>
  <c r="G162" i="3"/>
  <c r="G159" i="1"/>
  <c r="H159" i="1" s="1"/>
  <c r="E160" i="1"/>
  <c r="AS160" i="1"/>
  <c r="AR159" i="1"/>
  <c r="G163" i="3" l="1"/>
  <c r="E166" i="3"/>
  <c r="AS165" i="3"/>
  <c r="AR164" i="3"/>
  <c r="H161" i="3"/>
  <c r="G160" i="1"/>
  <c r="H160" i="1" s="1"/>
  <c r="E161" i="1"/>
  <c r="AS161" i="1"/>
  <c r="AR160" i="1"/>
  <c r="AS166" i="3" l="1"/>
  <c r="AR165" i="3"/>
  <c r="E167" i="3"/>
  <c r="H162" i="3"/>
  <c r="G164" i="3"/>
  <c r="G161" i="1"/>
  <c r="H161" i="1" s="1"/>
  <c r="E162" i="1"/>
  <c r="AS162" i="1"/>
  <c r="AR161" i="1"/>
  <c r="H163" i="3" l="1"/>
  <c r="E168" i="3"/>
  <c r="G165" i="3"/>
  <c r="AS167" i="3"/>
  <c r="AR166" i="3"/>
  <c r="G162" i="1"/>
  <c r="H162" i="1" s="1"/>
  <c r="E163" i="1"/>
  <c r="AS163" i="1"/>
  <c r="AR162" i="1"/>
  <c r="H164" i="3" l="1"/>
  <c r="G166" i="3"/>
  <c r="E169" i="3"/>
  <c r="AS168" i="3"/>
  <c r="AR167" i="3"/>
  <c r="G163" i="1"/>
  <c r="H163" i="1" s="1"/>
  <c r="E164" i="1"/>
  <c r="AS164" i="1"/>
  <c r="AR163" i="1"/>
  <c r="H165" i="3" l="1"/>
  <c r="E170" i="3"/>
  <c r="G167" i="3"/>
  <c r="AS169" i="3"/>
  <c r="AR168" i="3"/>
  <c r="G164" i="1"/>
  <c r="H164" i="1" s="1"/>
  <c r="E165" i="1"/>
  <c r="AS165" i="1"/>
  <c r="AR164" i="1"/>
  <c r="AR169" i="3" l="1"/>
  <c r="AS170" i="3"/>
  <c r="H166" i="3"/>
  <c r="G168" i="3"/>
  <c r="E171" i="3"/>
  <c r="G165" i="1"/>
  <c r="H165" i="1" s="1"/>
  <c r="E166" i="1"/>
  <c r="AS166" i="1"/>
  <c r="AR165" i="1"/>
  <c r="H167" i="3" l="1"/>
  <c r="G169" i="3"/>
  <c r="AR170" i="3"/>
  <c r="AS171" i="3"/>
  <c r="E172" i="3"/>
  <c r="G166" i="1"/>
  <c r="H166" i="1" s="1"/>
  <c r="E167" i="1"/>
  <c r="AS167" i="1"/>
  <c r="AR166" i="1"/>
  <c r="AR171" i="3" l="1"/>
  <c r="AS172" i="3"/>
  <c r="G170" i="3"/>
  <c r="E173" i="3"/>
  <c r="H168" i="3"/>
  <c r="G167" i="1"/>
  <c r="H167" i="1" s="1"/>
  <c r="E168" i="1"/>
  <c r="AS168" i="1"/>
  <c r="AR167" i="1"/>
  <c r="G171" i="3" l="1"/>
  <c r="H169" i="3"/>
  <c r="AR172" i="3"/>
  <c r="AS173" i="3"/>
  <c r="E174" i="3"/>
  <c r="G168" i="1"/>
  <c r="H168" i="1" s="1"/>
  <c r="E169" i="1"/>
  <c r="AS169" i="1"/>
  <c r="AR168" i="1"/>
  <c r="H170" i="3" l="1"/>
  <c r="AR173" i="3"/>
  <c r="AS174" i="3"/>
  <c r="E175" i="3"/>
  <c r="G172" i="3"/>
  <c r="G169" i="1"/>
  <c r="H169" i="1" s="1"/>
  <c r="E170" i="1"/>
  <c r="AS170" i="1"/>
  <c r="AR169" i="1"/>
  <c r="E176" i="3" l="1"/>
  <c r="G173" i="3"/>
  <c r="AR174" i="3"/>
  <c r="AS175" i="3"/>
  <c r="H171" i="3"/>
  <c r="G170" i="1"/>
  <c r="H170" i="1" s="1"/>
  <c r="E171" i="1"/>
  <c r="AS171" i="1"/>
  <c r="AR170" i="1"/>
  <c r="AR175" i="3" l="1"/>
  <c r="AS176" i="3"/>
  <c r="G174" i="3"/>
  <c r="E177" i="3"/>
  <c r="H172" i="3"/>
  <c r="G171" i="1"/>
  <c r="H171" i="1" s="1"/>
  <c r="E172" i="1"/>
  <c r="AS172" i="1"/>
  <c r="AR171" i="1"/>
  <c r="E178" i="3" l="1"/>
  <c r="G175" i="3"/>
  <c r="H173" i="3"/>
  <c r="AR176" i="3"/>
  <c r="AS177" i="3"/>
  <c r="G172" i="1"/>
  <c r="H172" i="1" s="1"/>
  <c r="E173" i="1"/>
  <c r="AS173" i="1"/>
  <c r="AR172" i="1"/>
  <c r="AR177" i="3" l="1"/>
  <c r="AS178" i="3"/>
  <c r="E179" i="3"/>
  <c r="H174" i="3"/>
  <c r="G176" i="3"/>
  <c r="G173" i="1"/>
  <c r="H173" i="1" s="1"/>
  <c r="E174" i="1"/>
  <c r="AS174" i="1"/>
  <c r="AR173" i="1"/>
  <c r="H175" i="3" l="1"/>
  <c r="AR178" i="3"/>
  <c r="AS179" i="3"/>
  <c r="G177" i="3"/>
  <c r="E180" i="3"/>
  <c r="G174" i="1"/>
  <c r="H174" i="1" s="1"/>
  <c r="E175" i="1"/>
  <c r="AS175" i="1"/>
  <c r="AR174" i="1"/>
  <c r="G178" i="3" l="1"/>
  <c r="E181" i="3"/>
  <c r="H176" i="3"/>
  <c r="AR179" i="3"/>
  <c r="AS180" i="3"/>
  <c r="G175" i="1"/>
  <c r="H175" i="1" s="1"/>
  <c r="E176" i="1"/>
  <c r="AS176" i="1"/>
  <c r="AR175" i="1"/>
  <c r="H177" i="3" l="1"/>
  <c r="AR180" i="3"/>
  <c r="AS181" i="3"/>
  <c r="E182" i="3"/>
  <c r="G179" i="3"/>
  <c r="G176" i="1"/>
  <c r="H176" i="1" s="1"/>
  <c r="E177" i="1"/>
  <c r="AS177" i="1"/>
  <c r="AR176" i="1"/>
  <c r="AR181" i="3" l="1"/>
  <c r="AS182" i="3"/>
  <c r="E183" i="3"/>
  <c r="G180" i="3"/>
  <c r="H178" i="3"/>
  <c r="G177" i="1"/>
  <c r="H177" i="1" s="1"/>
  <c r="E178" i="1"/>
  <c r="AS178" i="1"/>
  <c r="AR177" i="1"/>
  <c r="G181" i="3" l="1"/>
  <c r="E184" i="3"/>
  <c r="H179" i="3"/>
  <c r="AR182" i="3"/>
  <c r="AS183" i="3"/>
  <c r="G178" i="1"/>
  <c r="H178" i="1" s="1"/>
  <c r="E179" i="1"/>
  <c r="AS179" i="1"/>
  <c r="AR178" i="1"/>
  <c r="E185" i="3" l="1"/>
  <c r="G182" i="3"/>
  <c r="AR183" i="3"/>
  <c r="AS184" i="3"/>
  <c r="H180" i="3"/>
  <c r="G179" i="1"/>
  <c r="H179" i="1" s="1"/>
  <c r="E180" i="1"/>
  <c r="AS180" i="1"/>
  <c r="AR179" i="1"/>
  <c r="G183" i="3" l="1"/>
  <c r="H181" i="3"/>
  <c r="E186" i="3"/>
  <c r="AR184" i="3"/>
  <c r="AS185" i="3"/>
  <c r="G180" i="1"/>
  <c r="H180" i="1" s="1"/>
  <c r="E181" i="1"/>
  <c r="AS181" i="1"/>
  <c r="AR180" i="1"/>
  <c r="H182" i="3" l="1"/>
  <c r="G184" i="3"/>
  <c r="AR185" i="3"/>
  <c r="AS186" i="3"/>
  <c r="E187" i="3"/>
  <c r="G181" i="1"/>
  <c r="H181" i="1" s="1"/>
  <c r="E182" i="1"/>
  <c r="AS182" i="1"/>
  <c r="AR181" i="1"/>
  <c r="AR186" i="3" l="1"/>
  <c r="AS187" i="3"/>
  <c r="E188" i="3"/>
  <c r="G185" i="3"/>
  <c r="H183" i="3"/>
  <c r="G182" i="1"/>
  <c r="H182" i="1" s="1"/>
  <c r="E183" i="1"/>
  <c r="AS183" i="1"/>
  <c r="AR182" i="1"/>
  <c r="G186" i="3" l="1"/>
  <c r="E189" i="3"/>
  <c r="H184" i="3"/>
  <c r="AR187" i="3"/>
  <c r="AS188" i="3"/>
  <c r="G183" i="1"/>
  <c r="H183" i="1" s="1"/>
  <c r="E184" i="1"/>
  <c r="AS184" i="1"/>
  <c r="AR183" i="1"/>
  <c r="E190" i="3" l="1"/>
  <c r="AR188" i="3"/>
  <c r="AS189" i="3"/>
  <c r="H185" i="3"/>
  <c r="G187" i="3"/>
  <c r="G184" i="1"/>
  <c r="H184" i="1" s="1"/>
  <c r="E185" i="1"/>
  <c r="AS185" i="1"/>
  <c r="AR184" i="1"/>
  <c r="H186" i="3" l="1"/>
  <c r="G188" i="3"/>
  <c r="E191" i="3"/>
  <c r="AR189" i="3"/>
  <c r="AS190" i="3"/>
  <c r="G185" i="1"/>
  <c r="H185" i="1" s="1"/>
  <c r="E186" i="1"/>
  <c r="AS186" i="1"/>
  <c r="AR185" i="1"/>
  <c r="AR190" i="3" l="1"/>
  <c r="AS191" i="3"/>
  <c r="H187" i="3"/>
  <c r="E192" i="3"/>
  <c r="G189" i="3"/>
  <c r="G186" i="1"/>
  <c r="H186" i="1" s="1"/>
  <c r="E187" i="1"/>
  <c r="AS187" i="1"/>
  <c r="AR186" i="1"/>
  <c r="H188" i="3" l="1"/>
  <c r="E193" i="3"/>
  <c r="AR191" i="3"/>
  <c r="AS192" i="3"/>
  <c r="G190" i="3"/>
  <c r="G187" i="1"/>
  <c r="H187" i="1" s="1"/>
  <c r="E188" i="1"/>
  <c r="AS188" i="1"/>
  <c r="AR187" i="1"/>
  <c r="H189" i="3" l="1"/>
  <c r="H190" i="3" s="1"/>
  <c r="G191" i="3"/>
  <c r="E194" i="3"/>
  <c r="AR192" i="3"/>
  <c r="AS193" i="3"/>
  <c r="G188" i="1"/>
  <c r="H188" i="1" s="1"/>
  <c r="E189" i="1"/>
  <c r="AS189" i="1"/>
  <c r="AR188" i="1"/>
  <c r="E195" i="3" l="1"/>
  <c r="AR193" i="3"/>
  <c r="AS194" i="3"/>
  <c r="G192" i="3"/>
  <c r="G189" i="1"/>
  <c r="H189" i="1" s="1"/>
  <c r="E190" i="1"/>
  <c r="AS190" i="1"/>
  <c r="AR189" i="1"/>
  <c r="G193" i="3" l="1"/>
  <c r="AR194" i="3"/>
  <c r="AS195" i="3"/>
  <c r="E196" i="3"/>
  <c r="H191" i="3"/>
  <c r="H192" i="3" s="1"/>
  <c r="G190" i="1"/>
  <c r="H190" i="1" s="1"/>
  <c r="E191" i="1"/>
  <c r="AS191" i="1"/>
  <c r="AR190" i="1"/>
  <c r="G194" i="3" l="1"/>
  <c r="AR195" i="3"/>
  <c r="AS196" i="3"/>
  <c r="E197" i="3"/>
  <c r="G191" i="1"/>
  <c r="H191" i="1" s="1"/>
  <c r="E192" i="1"/>
  <c r="AS192" i="1"/>
  <c r="AR191" i="1"/>
  <c r="AR196" i="3" l="1"/>
  <c r="AS197" i="3"/>
  <c r="G195" i="3"/>
  <c r="E198" i="3"/>
  <c r="H193" i="3"/>
  <c r="G192" i="1"/>
  <c r="H192" i="1" s="1"/>
  <c r="E193" i="1"/>
  <c r="AS193" i="1"/>
  <c r="AR192" i="1"/>
  <c r="H194" i="3" l="1"/>
  <c r="E199" i="3"/>
  <c r="G196" i="3"/>
  <c r="AR197" i="3"/>
  <c r="AS198" i="3"/>
  <c r="G193" i="1"/>
  <c r="H193" i="1" s="1"/>
  <c r="E194" i="1"/>
  <c r="AS194" i="1"/>
  <c r="AR193" i="1"/>
  <c r="G197" i="3" l="1"/>
  <c r="E200" i="3"/>
  <c r="AR198" i="3"/>
  <c r="AS199" i="3"/>
  <c r="H195" i="3"/>
  <c r="G194" i="1"/>
  <c r="H194" i="1" s="1"/>
  <c r="E195" i="1"/>
  <c r="AS195" i="1"/>
  <c r="AR194" i="1"/>
  <c r="E201" i="3" l="1"/>
  <c r="H196" i="3"/>
  <c r="H197" i="3" s="1"/>
  <c r="AR199" i="3"/>
  <c r="AS200" i="3"/>
  <c r="G198" i="3"/>
  <c r="G195" i="1"/>
  <c r="H195" i="1" s="1"/>
  <c r="E196" i="1"/>
  <c r="AS196" i="1"/>
  <c r="AR195" i="1"/>
  <c r="AR200" i="3" l="1"/>
  <c r="AS201" i="3"/>
  <c r="E202" i="3"/>
  <c r="G199" i="3"/>
  <c r="G196" i="1"/>
  <c r="H196" i="1" s="1"/>
  <c r="E197" i="1"/>
  <c r="AS197" i="1"/>
  <c r="AR196" i="1"/>
  <c r="G200" i="3" l="1"/>
  <c r="E203" i="3"/>
  <c r="H198" i="3"/>
  <c r="AR201" i="3"/>
  <c r="AS202" i="3"/>
  <c r="G197" i="1"/>
  <c r="H197" i="1" s="1"/>
  <c r="E198" i="1"/>
  <c r="AS198" i="1"/>
  <c r="AR197" i="1"/>
  <c r="H199" i="3" l="1"/>
  <c r="E204" i="3"/>
  <c r="AR202" i="3"/>
  <c r="AS203" i="3"/>
  <c r="G201" i="3"/>
  <c r="G198" i="1"/>
  <c r="H198" i="1" s="1"/>
  <c r="E199" i="1"/>
  <c r="AS199" i="1"/>
  <c r="AR198" i="1"/>
  <c r="H200" i="3" l="1"/>
  <c r="AR203" i="3"/>
  <c r="AS204" i="3"/>
  <c r="E205" i="3"/>
  <c r="G202" i="3"/>
  <c r="G199" i="1"/>
  <c r="H199" i="1" s="1"/>
  <c r="E200" i="1"/>
  <c r="AS200" i="1"/>
  <c r="AR199" i="1"/>
  <c r="H201" i="3" l="1"/>
  <c r="E206" i="3"/>
  <c r="AR204" i="3"/>
  <c r="AS205" i="3"/>
  <c r="G203" i="3"/>
  <c r="G200" i="1"/>
  <c r="H200" i="1" s="1"/>
  <c r="E201" i="1"/>
  <c r="AS201" i="1"/>
  <c r="AR200" i="1"/>
  <c r="E207" i="3" l="1"/>
  <c r="AR205" i="3"/>
  <c r="AS206" i="3"/>
  <c r="G204" i="3"/>
  <c r="H202" i="3"/>
  <c r="G201" i="1"/>
  <c r="H201" i="1" s="1"/>
  <c r="E202" i="1"/>
  <c r="AS202" i="1"/>
  <c r="AR201" i="1"/>
  <c r="AR206" i="3" l="1"/>
  <c r="AS207" i="3"/>
  <c r="H203" i="3"/>
  <c r="G205" i="3"/>
  <c r="E208" i="3"/>
  <c r="G202" i="1"/>
  <c r="H202" i="1" s="1"/>
  <c r="E203" i="1"/>
  <c r="AS203" i="1"/>
  <c r="AR202" i="1"/>
  <c r="G206" i="3" l="1"/>
  <c r="H204" i="3"/>
  <c r="E209" i="3"/>
  <c r="AR207" i="3"/>
  <c r="AS208" i="3"/>
  <c r="G203" i="1"/>
  <c r="H203" i="1" s="1"/>
  <c r="E204" i="1"/>
  <c r="AS204" i="1"/>
  <c r="AR203" i="1"/>
  <c r="E210" i="3" l="1"/>
  <c r="H205" i="3"/>
  <c r="AR208" i="3"/>
  <c r="AS209" i="3"/>
  <c r="G207" i="3"/>
  <c r="G204" i="1"/>
  <c r="H204" i="1" s="1"/>
  <c r="E205" i="1"/>
  <c r="AS205" i="1"/>
  <c r="AR204" i="1"/>
  <c r="AR209" i="3" l="1"/>
  <c r="AS210" i="3"/>
  <c r="H206" i="3"/>
  <c r="E211" i="3"/>
  <c r="G208" i="3"/>
  <c r="G205" i="1"/>
  <c r="H205" i="1" s="1"/>
  <c r="E206" i="1"/>
  <c r="AS206" i="1"/>
  <c r="AR205" i="1"/>
  <c r="E212" i="3" l="1"/>
  <c r="H207" i="3"/>
  <c r="AR210" i="3"/>
  <c r="AS211" i="3"/>
  <c r="G209" i="3"/>
  <c r="G206" i="1"/>
  <c r="H206" i="1" s="1"/>
  <c r="E207" i="1"/>
  <c r="AS207" i="1"/>
  <c r="AR206" i="1"/>
  <c r="H208" i="3" l="1"/>
  <c r="AR211" i="3"/>
  <c r="AS212" i="3"/>
  <c r="E213" i="3"/>
  <c r="G210" i="3"/>
  <c r="G207" i="1"/>
  <c r="H207" i="1" s="1"/>
  <c r="E208" i="1"/>
  <c r="AS208" i="1"/>
  <c r="AR207" i="1"/>
  <c r="E214" i="3" l="1"/>
  <c r="AR212" i="3"/>
  <c r="AS213" i="3"/>
  <c r="H209" i="3"/>
  <c r="G211" i="3"/>
  <c r="G208" i="1"/>
  <c r="H208" i="1" s="1"/>
  <c r="E209" i="1"/>
  <c r="AS209" i="1"/>
  <c r="AR208" i="1"/>
  <c r="H210" i="3" l="1"/>
  <c r="AR213" i="3"/>
  <c r="AS214" i="3"/>
  <c r="G212" i="3"/>
  <c r="E215" i="3"/>
  <c r="G209" i="1"/>
  <c r="H209" i="1" s="1"/>
  <c r="E210" i="1"/>
  <c r="AS210" i="1"/>
  <c r="AR209" i="1"/>
  <c r="G213" i="3" l="1"/>
  <c r="AR214" i="3"/>
  <c r="AS215" i="3"/>
  <c r="E216" i="3"/>
  <c r="H211" i="3"/>
  <c r="G210" i="1"/>
  <c r="H210" i="1" s="1"/>
  <c r="E211" i="1"/>
  <c r="AS211" i="1"/>
  <c r="AR210" i="1"/>
  <c r="E217" i="3" l="1"/>
  <c r="H212" i="3"/>
  <c r="AR215" i="3"/>
  <c r="AS216" i="3"/>
  <c r="G214" i="3"/>
  <c r="G211" i="1"/>
  <c r="H211" i="1" s="1"/>
  <c r="E212" i="1"/>
  <c r="AS212" i="1"/>
  <c r="AR211" i="1"/>
  <c r="AR216" i="3" l="1"/>
  <c r="AS217" i="3"/>
  <c r="H213" i="3"/>
  <c r="E218" i="3"/>
  <c r="G215" i="3"/>
  <c r="G212" i="1"/>
  <c r="H212" i="1" s="1"/>
  <c r="E213" i="1"/>
  <c r="AS213" i="1"/>
  <c r="AR212" i="1"/>
  <c r="H214" i="3" l="1"/>
  <c r="E219" i="3"/>
  <c r="G216" i="3"/>
  <c r="AR217" i="3"/>
  <c r="AS218" i="3"/>
  <c r="G213" i="1"/>
  <c r="H213" i="1" s="1"/>
  <c r="E214" i="1"/>
  <c r="AS214" i="1"/>
  <c r="AR213" i="1"/>
  <c r="G217" i="3" l="1"/>
  <c r="AR218" i="3"/>
  <c r="AS219" i="3"/>
  <c r="E220" i="3"/>
  <c r="H215" i="3"/>
  <c r="G214" i="1"/>
  <c r="H214" i="1" s="1"/>
  <c r="E215" i="1"/>
  <c r="AS215" i="1"/>
  <c r="AR214" i="1"/>
  <c r="AR219" i="3" l="1"/>
  <c r="AS220" i="3"/>
  <c r="H216" i="3"/>
  <c r="E221" i="3"/>
  <c r="G218" i="3"/>
  <c r="G215" i="1"/>
  <c r="H215" i="1" s="1"/>
  <c r="E216" i="1"/>
  <c r="AS216" i="1"/>
  <c r="AR215" i="1"/>
  <c r="E222" i="3" l="1"/>
  <c r="AR220" i="3"/>
  <c r="AS221" i="3"/>
  <c r="H217" i="3"/>
  <c r="G219" i="3"/>
  <c r="G216" i="1"/>
  <c r="H216" i="1" s="1"/>
  <c r="E217" i="1"/>
  <c r="AS217" i="1"/>
  <c r="AR216" i="1"/>
  <c r="H218" i="3" l="1"/>
  <c r="E223" i="3"/>
  <c r="AR221" i="3"/>
  <c r="AS222" i="3"/>
  <c r="G220" i="3"/>
  <c r="G217" i="1"/>
  <c r="H217" i="1" s="1"/>
  <c r="E218" i="1"/>
  <c r="AS218" i="1"/>
  <c r="AR217" i="1"/>
  <c r="E224" i="3" l="1"/>
  <c r="H219" i="3"/>
  <c r="AR222" i="3"/>
  <c r="AS223" i="3"/>
  <c r="G221" i="3"/>
  <c r="G218" i="1"/>
  <c r="H218" i="1" s="1"/>
  <c r="E219" i="1"/>
  <c r="AS219" i="1"/>
  <c r="AR218" i="1"/>
  <c r="AR223" i="3" l="1"/>
  <c r="AS224" i="3"/>
  <c r="H220" i="3"/>
  <c r="E225" i="3"/>
  <c r="G222" i="3"/>
  <c r="G219" i="1"/>
  <c r="H219" i="1" s="1"/>
  <c r="E220" i="1"/>
  <c r="AS220" i="1"/>
  <c r="AR219" i="1"/>
  <c r="E226" i="3" l="1"/>
  <c r="H221" i="3"/>
  <c r="G223" i="3"/>
  <c r="AR224" i="3"/>
  <c r="AS225" i="3"/>
  <c r="G220" i="1"/>
  <c r="H220" i="1" s="1"/>
  <c r="E221" i="1"/>
  <c r="AS221" i="1"/>
  <c r="AR220" i="1"/>
  <c r="G224" i="3" l="1"/>
  <c r="H222" i="3"/>
  <c r="E227" i="3"/>
  <c r="AR225" i="3"/>
  <c r="AS226" i="3"/>
  <c r="G221" i="1"/>
  <c r="H221" i="1" s="1"/>
  <c r="E222" i="1"/>
  <c r="AS222" i="1"/>
  <c r="AR221" i="1"/>
  <c r="E228" i="3" l="1"/>
  <c r="H223" i="3"/>
  <c r="AR226" i="3"/>
  <c r="AS227" i="3"/>
  <c r="G225" i="3"/>
  <c r="G222" i="1"/>
  <c r="H222" i="1" s="1"/>
  <c r="E223" i="1"/>
  <c r="AS223" i="1"/>
  <c r="AR222" i="1"/>
  <c r="AR227" i="3" l="1"/>
  <c r="AS228" i="3"/>
  <c r="H224" i="3"/>
  <c r="G226" i="3"/>
  <c r="E229" i="3"/>
  <c r="G223" i="1"/>
  <c r="H223" i="1" s="1"/>
  <c r="E224" i="1"/>
  <c r="AS224" i="1"/>
  <c r="AR223" i="1"/>
  <c r="G227" i="3" l="1"/>
  <c r="H225" i="3"/>
  <c r="E230" i="3"/>
  <c r="AR228" i="3"/>
  <c r="AS229" i="3"/>
  <c r="G224" i="1"/>
  <c r="H224" i="1" s="1"/>
  <c r="E225" i="1"/>
  <c r="AS225" i="1"/>
  <c r="AR224" i="1"/>
  <c r="E231" i="3" l="1"/>
  <c r="H226" i="3"/>
  <c r="AR229" i="3"/>
  <c r="AS230" i="3"/>
  <c r="G228" i="3"/>
  <c r="G225" i="1"/>
  <c r="H225" i="1" s="1"/>
  <c r="E226" i="1"/>
  <c r="AS226" i="1"/>
  <c r="AR225" i="1"/>
  <c r="H227" i="3" l="1"/>
  <c r="AR230" i="3"/>
  <c r="AS231" i="3"/>
  <c r="G229" i="3"/>
  <c r="E232" i="3"/>
  <c r="G226" i="1"/>
  <c r="H226" i="1" s="1"/>
  <c r="E227" i="1"/>
  <c r="AS227" i="1"/>
  <c r="AR226" i="1"/>
  <c r="E233" i="3" l="1"/>
  <c r="G230" i="3"/>
  <c r="AR231" i="3"/>
  <c r="AS232" i="3"/>
  <c r="H228" i="3"/>
  <c r="G227" i="1"/>
  <c r="H227" i="1" s="1"/>
  <c r="E228" i="1"/>
  <c r="AS228" i="1"/>
  <c r="AR227" i="1"/>
  <c r="AR232" i="3" l="1"/>
  <c r="AS233" i="3"/>
  <c r="G231" i="3"/>
  <c r="H229" i="3"/>
  <c r="E234" i="3"/>
  <c r="G228" i="1"/>
  <c r="H228" i="1" s="1"/>
  <c r="E229" i="1"/>
  <c r="AS229" i="1"/>
  <c r="AR228" i="1"/>
  <c r="E235" i="3" l="1"/>
  <c r="H230" i="3"/>
  <c r="G232" i="3"/>
  <c r="AR233" i="3"/>
  <c r="AS234" i="3"/>
  <c r="G229" i="1"/>
  <c r="H229" i="1" s="1"/>
  <c r="E230" i="1"/>
  <c r="AS230" i="1"/>
  <c r="AR229" i="1"/>
  <c r="G233" i="3" l="1"/>
  <c r="H231" i="3"/>
  <c r="AR234" i="3"/>
  <c r="AS235" i="3"/>
  <c r="E236" i="3"/>
  <c r="G230" i="1"/>
  <c r="H230" i="1" s="1"/>
  <c r="E231" i="1"/>
  <c r="AS231" i="1"/>
  <c r="AR230" i="1"/>
  <c r="AR235" i="3" l="1"/>
  <c r="AS236" i="3"/>
  <c r="H232" i="3"/>
  <c r="E237" i="3"/>
  <c r="G234" i="3"/>
  <c r="G231" i="1"/>
  <c r="H231" i="1" s="1"/>
  <c r="E232" i="1"/>
  <c r="AS232" i="1"/>
  <c r="AR231" i="1"/>
  <c r="E238" i="3" l="1"/>
  <c r="H233" i="3"/>
  <c r="AR236" i="3"/>
  <c r="AS237" i="3"/>
  <c r="G235" i="3"/>
  <c r="G232" i="1"/>
  <c r="H232" i="1" s="1"/>
  <c r="E233" i="1"/>
  <c r="AS233" i="1"/>
  <c r="AR232" i="1"/>
  <c r="AR237" i="3" l="1"/>
  <c r="AS238" i="3"/>
  <c r="H234" i="3"/>
  <c r="E239" i="3"/>
  <c r="G236" i="3"/>
  <c r="G233" i="1"/>
  <c r="H233" i="1" s="1"/>
  <c r="E234" i="1"/>
  <c r="AS234" i="1"/>
  <c r="AR233" i="1"/>
  <c r="E240" i="3" l="1"/>
  <c r="H235" i="3"/>
  <c r="AR238" i="3"/>
  <c r="AS239" i="3"/>
  <c r="G237" i="3"/>
  <c r="G234" i="1"/>
  <c r="H234" i="1" s="1"/>
  <c r="E235" i="1"/>
  <c r="AS235" i="1"/>
  <c r="AR234" i="1"/>
  <c r="AR239" i="3" l="1"/>
  <c r="AS240" i="3"/>
  <c r="H236" i="3"/>
  <c r="E241" i="3"/>
  <c r="G238" i="3"/>
  <c r="G235" i="1"/>
  <c r="H235" i="1" s="1"/>
  <c r="E236" i="1"/>
  <c r="AS236" i="1"/>
  <c r="AR235" i="1"/>
  <c r="E242" i="3" l="1"/>
  <c r="H237" i="3"/>
  <c r="AR240" i="3"/>
  <c r="AS241" i="3"/>
  <c r="G239" i="3"/>
  <c r="G236" i="1"/>
  <c r="H236" i="1" s="1"/>
  <c r="E237" i="1"/>
  <c r="AS237" i="1"/>
  <c r="AR236" i="1"/>
  <c r="AR241" i="3" l="1"/>
  <c r="AS242" i="3"/>
  <c r="H238" i="3"/>
  <c r="E243" i="3"/>
  <c r="G240" i="3"/>
  <c r="G237" i="1"/>
  <c r="H237" i="1" s="1"/>
  <c r="E238" i="1"/>
  <c r="AS238" i="1"/>
  <c r="AR237" i="1"/>
  <c r="E244" i="3" l="1"/>
  <c r="H239" i="3"/>
  <c r="AR242" i="3"/>
  <c r="AS243" i="3"/>
  <c r="G241" i="3"/>
  <c r="G238" i="1"/>
  <c r="H238" i="1" s="1"/>
  <c r="E239" i="1"/>
  <c r="AS239" i="1"/>
  <c r="AR238" i="1"/>
  <c r="H240" i="3" l="1"/>
  <c r="AR243" i="3"/>
  <c r="AS244" i="3"/>
  <c r="G242" i="3"/>
  <c r="E245" i="3"/>
  <c r="G239" i="1"/>
  <c r="H239" i="1" s="1"/>
  <c r="E240" i="1"/>
  <c r="AS240" i="1"/>
  <c r="AR239" i="1"/>
  <c r="H241" i="3" l="1"/>
  <c r="H242" i="3" s="1"/>
  <c r="G243" i="3"/>
  <c r="E246" i="3"/>
  <c r="AR244" i="3"/>
  <c r="AS245" i="3"/>
  <c r="G240" i="1"/>
  <c r="H240" i="1" s="1"/>
  <c r="E241" i="1"/>
  <c r="AS241" i="1"/>
  <c r="AR240" i="1"/>
  <c r="H243" i="3" l="1"/>
  <c r="G244" i="3"/>
  <c r="AR245" i="3"/>
  <c r="AS246" i="3"/>
  <c r="E247" i="3"/>
  <c r="G241" i="1"/>
  <c r="H241" i="1" s="1"/>
  <c r="E242" i="1"/>
  <c r="AS242" i="1"/>
  <c r="AR241" i="1"/>
  <c r="G245" i="3" l="1"/>
  <c r="AR246" i="3"/>
  <c r="AS247" i="3"/>
  <c r="E248" i="3"/>
  <c r="G242" i="1"/>
  <c r="H242" i="1" s="1"/>
  <c r="E243" i="1"/>
  <c r="AS243" i="1"/>
  <c r="AR242" i="1"/>
  <c r="AR247" i="3" l="1"/>
  <c r="AS248" i="3"/>
  <c r="E249" i="3"/>
  <c r="H244" i="3"/>
  <c r="G246" i="3"/>
  <c r="G243" i="1"/>
  <c r="H243" i="1" s="1"/>
  <c r="E244" i="1"/>
  <c r="AS244" i="1"/>
  <c r="AR243" i="1"/>
  <c r="E250" i="3" l="1"/>
  <c r="H245" i="3"/>
  <c r="AR248" i="3"/>
  <c r="AS249" i="3"/>
  <c r="G247" i="3"/>
  <c r="G244" i="1"/>
  <c r="H244" i="1" s="1"/>
  <c r="E245" i="1"/>
  <c r="AS245" i="1"/>
  <c r="AR244" i="1"/>
  <c r="AR249" i="3" l="1"/>
  <c r="AS250" i="3"/>
  <c r="H246" i="3"/>
  <c r="E251" i="3"/>
  <c r="G248" i="3"/>
  <c r="G245" i="1"/>
  <c r="H245" i="1" s="1"/>
  <c r="E246" i="1"/>
  <c r="AS246" i="1"/>
  <c r="AR245" i="1"/>
  <c r="E252" i="3" l="1"/>
  <c r="AR250" i="3"/>
  <c r="AS251" i="3"/>
  <c r="H247" i="3"/>
  <c r="G249" i="3"/>
  <c r="G246" i="1"/>
  <c r="H246" i="1" s="1"/>
  <c r="E247" i="1"/>
  <c r="AS247" i="1"/>
  <c r="AR246" i="1"/>
  <c r="H248" i="3" l="1"/>
  <c r="AR251" i="3"/>
  <c r="AS252" i="3"/>
  <c r="E253" i="3"/>
  <c r="G250" i="3"/>
  <c r="G247" i="1"/>
  <c r="H247" i="1" s="1"/>
  <c r="E248" i="1"/>
  <c r="AS248" i="1"/>
  <c r="AR247" i="1"/>
  <c r="E254" i="3" l="1"/>
  <c r="AR252" i="3"/>
  <c r="AS253" i="3"/>
  <c r="H249" i="3"/>
  <c r="G251" i="3"/>
  <c r="G248" i="1"/>
  <c r="H248" i="1" s="1"/>
  <c r="E249" i="1"/>
  <c r="AS249" i="1"/>
  <c r="AR248" i="1"/>
  <c r="AR253" i="3" l="1"/>
  <c r="AS254" i="3"/>
  <c r="E255" i="3"/>
  <c r="H250" i="3"/>
  <c r="G252" i="3"/>
  <c r="G249" i="1"/>
  <c r="H249" i="1" s="1"/>
  <c r="E250" i="1"/>
  <c r="AS250" i="1"/>
  <c r="AR249" i="1"/>
  <c r="H251" i="3" l="1"/>
  <c r="AR254" i="3"/>
  <c r="AS255" i="3"/>
  <c r="E256" i="3"/>
  <c r="G253" i="3"/>
  <c r="G250" i="1"/>
  <c r="H250" i="1" s="1"/>
  <c r="E251" i="1"/>
  <c r="AS251" i="1"/>
  <c r="AR250" i="1"/>
  <c r="E257" i="3" l="1"/>
  <c r="AR255" i="3"/>
  <c r="AS256" i="3"/>
  <c r="G254" i="3"/>
  <c r="H252" i="3"/>
  <c r="G251" i="1"/>
  <c r="H251" i="1" s="1"/>
  <c r="E252" i="1"/>
  <c r="AS252" i="1"/>
  <c r="AR251" i="1"/>
  <c r="G255" i="3" l="1"/>
  <c r="H253" i="3"/>
  <c r="H254" i="3" s="1"/>
  <c r="E258" i="3"/>
  <c r="AR256" i="3"/>
  <c r="AS257" i="3"/>
  <c r="G252" i="1"/>
  <c r="H252" i="1" s="1"/>
  <c r="E253" i="1"/>
  <c r="AS253" i="1"/>
  <c r="AR252" i="1"/>
  <c r="H255" i="3" l="1"/>
  <c r="E259" i="3"/>
  <c r="G256" i="3"/>
  <c r="AR257" i="3"/>
  <c r="AS258" i="3"/>
  <c r="G253" i="1"/>
  <c r="H253" i="1" s="1"/>
  <c r="E254" i="1"/>
  <c r="AS254" i="1"/>
  <c r="AR253" i="1"/>
  <c r="AS259" i="3" l="1"/>
  <c r="AR258" i="3"/>
  <c r="G257" i="3"/>
  <c r="E260" i="3"/>
  <c r="G254" i="1"/>
  <c r="H254" i="1" s="1"/>
  <c r="E255" i="1"/>
  <c r="AS255" i="1"/>
  <c r="AR254" i="1"/>
  <c r="G258" i="3" l="1"/>
  <c r="E261" i="3"/>
  <c r="H256" i="3"/>
  <c r="H257" i="3" s="1"/>
  <c r="AS260" i="3"/>
  <c r="AR259" i="3"/>
  <c r="G255" i="1"/>
  <c r="H255" i="1" s="1"/>
  <c r="E256" i="1"/>
  <c r="AS256" i="1"/>
  <c r="AR255" i="1"/>
  <c r="E262" i="3" l="1"/>
  <c r="H258" i="3"/>
  <c r="G259" i="3"/>
  <c r="AS261" i="3"/>
  <c r="AR260" i="3"/>
  <c r="G256" i="1"/>
  <c r="H256" i="1" s="1"/>
  <c r="E257" i="1"/>
  <c r="AS257" i="1"/>
  <c r="AR256" i="1"/>
  <c r="AS262" i="3" l="1"/>
  <c r="AR261" i="3"/>
  <c r="G260" i="3"/>
  <c r="E263" i="3"/>
  <c r="G257" i="1"/>
  <c r="H257" i="1" s="1"/>
  <c r="E258" i="1"/>
  <c r="AS258" i="1"/>
  <c r="AR257" i="1"/>
  <c r="E264" i="3" l="1"/>
  <c r="G261" i="3"/>
  <c r="AS263" i="3"/>
  <c r="AR262" i="3"/>
  <c r="H259" i="3"/>
  <c r="G258" i="1"/>
  <c r="H258" i="1" s="1"/>
  <c r="E259" i="1"/>
  <c r="AS259" i="1"/>
  <c r="AR258" i="1"/>
  <c r="AS264" i="3" l="1"/>
  <c r="AR263" i="3"/>
  <c r="G262" i="3"/>
  <c r="E265" i="3"/>
  <c r="H260" i="3"/>
  <c r="G259" i="1"/>
  <c r="H259" i="1" s="1"/>
  <c r="E260" i="1"/>
  <c r="AS260" i="1"/>
  <c r="AR259" i="1"/>
  <c r="AS265" i="3" l="1"/>
  <c r="AR264" i="3"/>
  <c r="E266" i="3"/>
  <c r="G263" i="3"/>
  <c r="H261" i="3"/>
  <c r="G260" i="1"/>
  <c r="H260" i="1" s="1"/>
  <c r="E261" i="1"/>
  <c r="AS261" i="1"/>
  <c r="AR260" i="1"/>
  <c r="AS266" i="3" l="1"/>
  <c r="AR265" i="3"/>
  <c r="G264" i="3"/>
  <c r="H262" i="3"/>
  <c r="E267" i="3"/>
  <c r="G261" i="1"/>
  <c r="H261" i="1" s="1"/>
  <c r="E262" i="1"/>
  <c r="AS262" i="1"/>
  <c r="AR261" i="1"/>
  <c r="AS267" i="3" l="1"/>
  <c r="AR266" i="3"/>
  <c r="E268" i="3"/>
  <c r="G265" i="3"/>
  <c r="H263" i="3"/>
  <c r="G262" i="1"/>
  <c r="H262" i="1" s="1"/>
  <c r="E263" i="1"/>
  <c r="AS263" i="1"/>
  <c r="AR262" i="1"/>
  <c r="AS268" i="3" l="1"/>
  <c r="AR267" i="3"/>
  <c r="G266" i="3"/>
  <c r="H264" i="3"/>
  <c r="E269" i="3"/>
  <c r="G263" i="1"/>
  <c r="H263" i="1" s="1"/>
  <c r="E264" i="1"/>
  <c r="AS264" i="1"/>
  <c r="AR263" i="1"/>
  <c r="AS269" i="3" l="1"/>
  <c r="AR268" i="3"/>
  <c r="E270" i="3"/>
  <c r="H265" i="3"/>
  <c r="H266" i="3" s="1"/>
  <c r="G267" i="3"/>
  <c r="G264" i="1"/>
  <c r="H264" i="1" s="1"/>
  <c r="E265" i="1"/>
  <c r="AS265" i="1"/>
  <c r="AR264" i="1"/>
  <c r="G268" i="3" l="1"/>
  <c r="E271" i="3"/>
  <c r="AS270" i="3"/>
  <c r="AR269" i="3"/>
  <c r="G265" i="1"/>
  <c r="H265" i="1" s="1"/>
  <c r="E266" i="1"/>
  <c r="AS266" i="1"/>
  <c r="AR265" i="1"/>
  <c r="AS271" i="3" l="1"/>
  <c r="AR270" i="3"/>
  <c r="H267" i="3"/>
  <c r="E272" i="3"/>
  <c r="G269" i="3"/>
  <c r="G266" i="1"/>
  <c r="H266" i="1" s="1"/>
  <c r="E267" i="1"/>
  <c r="AS267" i="1"/>
  <c r="AR266" i="1"/>
  <c r="AS272" i="3" l="1"/>
  <c r="AR271" i="3"/>
  <c r="E273" i="3"/>
  <c r="H268" i="3"/>
  <c r="H269" i="3" s="1"/>
  <c r="G270" i="3"/>
  <c r="G267" i="1"/>
  <c r="H267" i="1" s="1"/>
  <c r="E268" i="1"/>
  <c r="AS268" i="1"/>
  <c r="AR267" i="1"/>
  <c r="G271" i="3" l="1"/>
  <c r="AS273" i="3"/>
  <c r="AR272" i="3"/>
  <c r="E274" i="3"/>
  <c r="G268" i="1"/>
  <c r="H268" i="1" s="1"/>
  <c r="E269" i="1"/>
  <c r="AS269" i="1"/>
  <c r="AR268" i="1"/>
  <c r="G272" i="3" l="1"/>
  <c r="AS274" i="3"/>
  <c r="AR273" i="3"/>
  <c r="E275" i="3"/>
  <c r="H270" i="3"/>
  <c r="G269" i="1"/>
  <c r="H269" i="1" s="1"/>
  <c r="E270" i="1"/>
  <c r="AS270" i="1"/>
  <c r="AR269" i="1"/>
  <c r="E276" i="3" l="1"/>
  <c r="H271" i="3"/>
  <c r="G273" i="3"/>
  <c r="AS275" i="3"/>
  <c r="AR274" i="3"/>
  <c r="G270" i="1"/>
  <c r="H270" i="1" s="1"/>
  <c r="E271" i="1"/>
  <c r="AS271" i="1"/>
  <c r="AR270" i="1"/>
  <c r="AS276" i="3" l="1"/>
  <c r="AR275" i="3"/>
  <c r="H272" i="3"/>
  <c r="G274" i="3"/>
  <c r="E277" i="3"/>
  <c r="G271" i="1"/>
  <c r="H271" i="1" s="1"/>
  <c r="E272" i="1"/>
  <c r="AS272" i="1"/>
  <c r="AR271" i="1"/>
  <c r="AS277" i="3" l="1"/>
  <c r="AR276" i="3"/>
  <c r="G275" i="3"/>
  <c r="H273" i="3"/>
  <c r="E278" i="3"/>
  <c r="G272" i="1"/>
  <c r="H272" i="1" s="1"/>
  <c r="E273" i="1"/>
  <c r="AS273" i="1"/>
  <c r="AR272" i="1"/>
  <c r="AS278" i="3" l="1"/>
  <c r="AR277" i="3"/>
  <c r="H274" i="3"/>
  <c r="G276" i="3"/>
  <c r="E279" i="3"/>
  <c r="G273" i="1"/>
  <c r="H273" i="1" s="1"/>
  <c r="E274" i="1"/>
  <c r="AS274" i="1"/>
  <c r="AR273" i="1"/>
  <c r="G277" i="3" l="1"/>
  <c r="AS279" i="3"/>
  <c r="AR278" i="3"/>
  <c r="H275" i="3"/>
  <c r="H276" i="3" s="1"/>
  <c r="E280" i="3"/>
  <c r="G274" i="1"/>
  <c r="H274" i="1" s="1"/>
  <c r="E275" i="1"/>
  <c r="AS275" i="1"/>
  <c r="AR274" i="1"/>
  <c r="G278" i="3" l="1"/>
  <c r="AS280" i="3"/>
  <c r="AR279" i="3"/>
  <c r="H277" i="3"/>
  <c r="E281" i="3"/>
  <c r="G275" i="1"/>
  <c r="H275" i="1" s="1"/>
  <c r="E276" i="1"/>
  <c r="AS276" i="1"/>
  <c r="AR275" i="1"/>
  <c r="G279" i="3" l="1"/>
  <c r="H278" i="3"/>
  <c r="AS281" i="3"/>
  <c r="AR280" i="3"/>
  <c r="E282" i="3"/>
  <c r="G276" i="1"/>
  <c r="H276" i="1" s="1"/>
  <c r="E277" i="1"/>
  <c r="AS277" i="1"/>
  <c r="AR276" i="1"/>
  <c r="AS282" i="3" l="1"/>
  <c r="AR281" i="3"/>
  <c r="E283" i="3"/>
  <c r="G280" i="3"/>
  <c r="G277" i="1"/>
  <c r="H277" i="1" s="1"/>
  <c r="E278" i="1"/>
  <c r="AS278" i="1"/>
  <c r="AR277" i="1"/>
  <c r="G281" i="3" l="1"/>
  <c r="E284" i="3"/>
  <c r="AS283" i="3"/>
  <c r="AR282" i="3"/>
  <c r="H279" i="3"/>
  <c r="G278" i="1"/>
  <c r="H278" i="1" s="1"/>
  <c r="E279" i="1"/>
  <c r="AS279" i="1"/>
  <c r="AR278" i="1"/>
  <c r="E285" i="3" l="1"/>
  <c r="G282" i="3"/>
  <c r="H280" i="3"/>
  <c r="AS284" i="3"/>
  <c r="AR283" i="3"/>
  <c r="G279" i="1"/>
  <c r="H279" i="1" s="1"/>
  <c r="E280" i="1"/>
  <c r="AS280" i="1"/>
  <c r="AR279" i="1"/>
  <c r="AS285" i="3" l="1"/>
  <c r="AR284" i="3"/>
  <c r="E286" i="3"/>
  <c r="G283" i="3"/>
  <c r="H281" i="3"/>
  <c r="G280" i="1"/>
  <c r="H280" i="1" s="1"/>
  <c r="E281" i="1"/>
  <c r="AS281" i="1"/>
  <c r="AR280" i="1"/>
  <c r="E287" i="3" l="1"/>
  <c r="G284" i="3"/>
  <c r="H282" i="3"/>
  <c r="AS286" i="3"/>
  <c r="AR285" i="3"/>
  <c r="G281" i="1"/>
  <c r="H281" i="1" s="1"/>
  <c r="E282" i="1"/>
  <c r="AS282" i="1"/>
  <c r="AR281" i="1"/>
  <c r="H283" i="3" l="1"/>
  <c r="G285" i="3"/>
  <c r="AS287" i="3"/>
  <c r="AR286" i="3"/>
  <c r="E288" i="3"/>
  <c r="G282" i="1"/>
  <c r="H282" i="1" s="1"/>
  <c r="E283" i="1"/>
  <c r="AS283" i="1"/>
  <c r="AR282" i="1"/>
  <c r="E289" i="3" l="1"/>
  <c r="H284" i="3"/>
  <c r="AS288" i="3"/>
  <c r="AR287" i="3"/>
  <c r="G286" i="3"/>
  <c r="G283" i="1"/>
  <c r="H283" i="1" s="1"/>
  <c r="E284" i="1"/>
  <c r="AS284" i="1"/>
  <c r="AR283" i="1"/>
  <c r="E290" i="3" l="1"/>
  <c r="H285" i="3"/>
  <c r="AS289" i="3"/>
  <c r="AR288" i="3"/>
  <c r="G287" i="3"/>
  <c r="G284" i="1"/>
  <c r="H284" i="1" s="1"/>
  <c r="E285" i="1"/>
  <c r="AS285" i="1"/>
  <c r="AR284" i="1"/>
  <c r="H286" i="3" l="1"/>
  <c r="AS290" i="3"/>
  <c r="AR289" i="3"/>
  <c r="E291" i="3"/>
  <c r="G288" i="3"/>
  <c r="G285" i="1"/>
  <c r="H285" i="1" s="1"/>
  <c r="E286" i="1"/>
  <c r="AS286" i="1"/>
  <c r="AR285" i="1"/>
  <c r="E292" i="3" l="1"/>
  <c r="AS291" i="3"/>
  <c r="AR290" i="3"/>
  <c r="G289" i="3"/>
  <c r="H287" i="3"/>
  <c r="G286" i="1"/>
  <c r="H286" i="1" s="1"/>
  <c r="E287" i="1"/>
  <c r="AS287" i="1"/>
  <c r="AR286" i="1"/>
  <c r="AS292" i="3" l="1"/>
  <c r="AR291" i="3"/>
  <c r="G290" i="3"/>
  <c r="E293" i="3"/>
  <c r="H288" i="3"/>
  <c r="G287" i="1"/>
  <c r="H287" i="1" s="1"/>
  <c r="E288" i="1"/>
  <c r="AS288" i="1"/>
  <c r="AR287" i="1"/>
  <c r="G291" i="3" l="1"/>
  <c r="AS293" i="3"/>
  <c r="AR292" i="3"/>
  <c r="H289" i="3"/>
  <c r="E294" i="3"/>
  <c r="G288" i="1"/>
  <c r="H288" i="1" s="1"/>
  <c r="E289" i="1"/>
  <c r="AS289" i="1"/>
  <c r="AR288" i="1"/>
  <c r="G292" i="3" l="1"/>
  <c r="E295" i="3"/>
  <c r="H290" i="3"/>
  <c r="AS294" i="3"/>
  <c r="AR293" i="3"/>
  <c r="G289" i="1"/>
  <c r="H289" i="1" s="1"/>
  <c r="E290" i="1"/>
  <c r="AS290" i="1"/>
  <c r="AR289" i="1"/>
  <c r="E296" i="3" l="1"/>
  <c r="AS295" i="3"/>
  <c r="AR294" i="3"/>
  <c r="G293" i="3"/>
  <c r="H291" i="3"/>
  <c r="G290" i="1"/>
  <c r="H290" i="1" s="1"/>
  <c r="E291" i="1"/>
  <c r="AS291" i="1"/>
  <c r="AR290" i="1"/>
  <c r="H292" i="3" l="1"/>
  <c r="AS296" i="3"/>
  <c r="AR295" i="3"/>
  <c r="E297" i="3"/>
  <c r="G294" i="3"/>
  <c r="G291" i="1"/>
  <c r="H291" i="1" s="1"/>
  <c r="E292" i="1"/>
  <c r="AS292" i="1"/>
  <c r="AR291" i="1"/>
  <c r="E298" i="3" l="1"/>
  <c r="G295" i="3"/>
  <c r="AS297" i="3"/>
  <c r="AR296" i="3"/>
  <c r="H293" i="3"/>
  <c r="G292" i="1"/>
  <c r="H292" i="1" s="1"/>
  <c r="E293" i="1"/>
  <c r="AS293" i="1"/>
  <c r="AR292" i="1"/>
  <c r="AS298" i="3" l="1"/>
  <c r="AR297" i="3"/>
  <c r="G296" i="3"/>
  <c r="H294" i="3"/>
  <c r="E299" i="3"/>
  <c r="G293" i="1"/>
  <c r="H293" i="1" s="1"/>
  <c r="E294" i="1"/>
  <c r="AS294" i="1"/>
  <c r="AR293" i="1"/>
  <c r="G297" i="3" l="1"/>
  <c r="H295" i="3"/>
  <c r="H296" i="3" s="1"/>
  <c r="E300" i="3"/>
  <c r="AS299" i="3"/>
  <c r="AR298" i="3"/>
  <c r="G294" i="1"/>
  <c r="H294" i="1" s="1"/>
  <c r="E295" i="1"/>
  <c r="AS295" i="1"/>
  <c r="AR294" i="1"/>
  <c r="E301" i="3" l="1"/>
  <c r="H297" i="3"/>
  <c r="G298" i="3"/>
  <c r="AS300" i="3"/>
  <c r="AR299" i="3"/>
  <c r="G295" i="1"/>
  <c r="H295" i="1" s="1"/>
  <c r="E296" i="1"/>
  <c r="AS296" i="1"/>
  <c r="AR295" i="1"/>
  <c r="H298" i="3" l="1"/>
  <c r="G299" i="3"/>
  <c r="AS301" i="3"/>
  <c r="AR300" i="3"/>
  <c r="E302" i="3"/>
  <c r="G296" i="1"/>
  <c r="H296" i="1" s="1"/>
  <c r="E297" i="1"/>
  <c r="AS297" i="1"/>
  <c r="AR296" i="1"/>
  <c r="AS302" i="3" l="1"/>
  <c r="AR301" i="3"/>
  <c r="G300" i="3"/>
  <c r="H299" i="3"/>
  <c r="E303" i="3"/>
  <c r="G297" i="1"/>
  <c r="H297" i="1" s="1"/>
  <c r="E298" i="1"/>
  <c r="AS298" i="1"/>
  <c r="AR297" i="1"/>
  <c r="H300" i="3" l="1"/>
  <c r="G301" i="3"/>
  <c r="AS303" i="3"/>
  <c r="AR302" i="3"/>
  <c r="E304" i="3"/>
  <c r="G298" i="1"/>
  <c r="H298" i="1" s="1"/>
  <c r="E299" i="1"/>
  <c r="AS299" i="1"/>
  <c r="AR298" i="1"/>
  <c r="H301" i="3" l="1"/>
  <c r="AS304" i="3"/>
  <c r="AR303" i="3"/>
  <c r="E305" i="3"/>
  <c r="G302" i="3"/>
  <c r="G299" i="1"/>
  <c r="H299" i="1" s="1"/>
  <c r="E300" i="1"/>
  <c r="AS300" i="1"/>
  <c r="AR299" i="1"/>
  <c r="AS305" i="3" l="1"/>
  <c r="AR304" i="3"/>
  <c r="H302" i="3"/>
  <c r="G303" i="3"/>
  <c r="E306" i="3"/>
  <c r="G300" i="1"/>
  <c r="H300" i="1" s="1"/>
  <c r="E301" i="1"/>
  <c r="AS301" i="1"/>
  <c r="AR300" i="1"/>
  <c r="G304" i="3" l="1"/>
  <c r="E307" i="3"/>
  <c r="AS306" i="3"/>
  <c r="AR305" i="3"/>
  <c r="G301" i="1"/>
  <c r="H301" i="1" s="1"/>
  <c r="E302" i="1"/>
  <c r="AS302" i="1"/>
  <c r="AR301" i="1"/>
  <c r="G305" i="3" l="1"/>
  <c r="AS307" i="3"/>
  <c r="AR306" i="3"/>
  <c r="E308" i="3"/>
  <c r="H303" i="3"/>
  <c r="G302" i="1"/>
  <c r="H302" i="1" s="1"/>
  <c r="E303" i="1"/>
  <c r="AS303" i="1"/>
  <c r="AR302" i="1"/>
  <c r="AS308" i="3" l="1"/>
  <c r="AR307" i="3"/>
  <c r="H304" i="3"/>
  <c r="G306" i="3"/>
  <c r="E309" i="3"/>
  <c r="G303" i="1"/>
  <c r="H303" i="1" s="1"/>
  <c r="E304" i="1"/>
  <c r="AS304" i="1"/>
  <c r="AR303" i="1"/>
  <c r="G307" i="3" l="1"/>
  <c r="H305" i="3"/>
  <c r="H306" i="3" s="1"/>
  <c r="E310" i="3"/>
  <c r="AS309" i="3"/>
  <c r="AR308" i="3"/>
  <c r="G304" i="1"/>
  <c r="H304" i="1" s="1"/>
  <c r="E305" i="1"/>
  <c r="AS305" i="1"/>
  <c r="AR304" i="1"/>
  <c r="E311" i="3" l="1"/>
  <c r="AS310" i="3"/>
  <c r="AR309" i="3"/>
  <c r="G308" i="3"/>
  <c r="H307" i="3"/>
  <c r="G305" i="1"/>
  <c r="H305" i="1" s="1"/>
  <c r="E306" i="1"/>
  <c r="AS306" i="1"/>
  <c r="AR305" i="1"/>
  <c r="AS311" i="3" l="1"/>
  <c r="AR310" i="3"/>
  <c r="G309" i="3"/>
  <c r="H308" i="3"/>
  <c r="E312" i="3"/>
  <c r="G306" i="1"/>
  <c r="H306" i="1" s="1"/>
  <c r="E307" i="1"/>
  <c r="AS307" i="1"/>
  <c r="AR306" i="1"/>
  <c r="E313" i="3" l="1"/>
  <c r="G310" i="3"/>
  <c r="AS312" i="3"/>
  <c r="AR311" i="3"/>
  <c r="G307" i="1"/>
  <c r="H307" i="1" s="1"/>
  <c r="E308" i="1"/>
  <c r="AS308" i="1"/>
  <c r="AR307" i="1"/>
  <c r="AS313" i="3" l="1"/>
  <c r="AR312" i="3"/>
  <c r="G311" i="3"/>
  <c r="E314" i="3"/>
  <c r="H309" i="3"/>
  <c r="G308" i="1"/>
  <c r="H308" i="1" s="1"/>
  <c r="E309" i="1"/>
  <c r="AS309" i="1"/>
  <c r="AR308" i="1"/>
  <c r="G312" i="3" l="1"/>
  <c r="H310" i="3"/>
  <c r="E315" i="3"/>
  <c r="AS314" i="3"/>
  <c r="AR313" i="3"/>
  <c r="G309" i="1"/>
  <c r="H309" i="1" s="1"/>
  <c r="E310" i="1"/>
  <c r="AS310" i="1"/>
  <c r="AR309" i="1"/>
  <c r="H311" i="3" l="1"/>
  <c r="G313" i="3"/>
  <c r="AS315" i="3"/>
  <c r="AR314" i="3"/>
  <c r="E316" i="3"/>
  <c r="G310" i="1"/>
  <c r="H310" i="1" s="1"/>
  <c r="E311" i="1"/>
  <c r="AS311" i="1"/>
  <c r="AR310" i="1"/>
  <c r="G314" i="3" l="1"/>
  <c r="AS316" i="3"/>
  <c r="AR315" i="3"/>
  <c r="E317" i="3"/>
  <c r="H312" i="3"/>
  <c r="G311" i="1"/>
  <c r="H311" i="1" s="1"/>
  <c r="E312" i="1"/>
  <c r="AS312" i="1"/>
  <c r="AR311" i="1"/>
  <c r="AS317" i="3" l="1"/>
  <c r="AR316" i="3"/>
  <c r="E318" i="3"/>
  <c r="G315" i="3"/>
  <c r="H313" i="3"/>
  <c r="G312" i="1"/>
  <c r="H312" i="1" s="1"/>
  <c r="E313" i="1"/>
  <c r="AS313" i="1"/>
  <c r="AR312" i="1"/>
  <c r="E319" i="3" l="1"/>
  <c r="H314" i="3"/>
  <c r="AS318" i="3"/>
  <c r="AR317" i="3"/>
  <c r="G316" i="3"/>
  <c r="G313" i="1"/>
  <c r="H313" i="1" s="1"/>
  <c r="E314" i="1"/>
  <c r="AS314" i="1"/>
  <c r="AR313" i="1"/>
  <c r="H315" i="3" l="1"/>
  <c r="E320" i="3"/>
  <c r="AS319" i="3"/>
  <c r="AR318" i="3"/>
  <c r="G317" i="3"/>
  <c r="G314" i="1"/>
  <c r="H314" i="1" s="1"/>
  <c r="G315" i="1"/>
  <c r="E315" i="1"/>
  <c r="AS315" i="1"/>
  <c r="AR314" i="1"/>
  <c r="AS320" i="3" l="1"/>
  <c r="AR319" i="3"/>
  <c r="E321" i="3"/>
  <c r="G318" i="3"/>
  <c r="H316" i="3"/>
  <c r="H315" i="1"/>
  <c r="E316" i="1"/>
  <c r="AS316" i="1"/>
  <c r="AR315" i="1"/>
  <c r="E322" i="3" l="1"/>
  <c r="AS321" i="3"/>
  <c r="AR320" i="3"/>
  <c r="H317" i="3"/>
  <c r="H318" i="3" s="1"/>
  <c r="G319" i="3"/>
  <c r="G316" i="1"/>
  <c r="H316" i="1" s="1"/>
  <c r="E317" i="1"/>
  <c r="AS317" i="1"/>
  <c r="AR316" i="1"/>
  <c r="AS322" i="3" l="1"/>
  <c r="AR321" i="3"/>
  <c r="G320" i="3"/>
  <c r="E323" i="3"/>
  <c r="G317" i="1"/>
  <c r="H317" i="1" s="1"/>
  <c r="E318" i="1"/>
  <c r="AS318" i="1"/>
  <c r="AR317" i="1"/>
  <c r="AS323" i="3" l="1"/>
  <c r="AR322" i="3"/>
  <c r="E324" i="3"/>
  <c r="G321" i="3"/>
  <c r="H319" i="3"/>
  <c r="H320" i="3" s="1"/>
  <c r="G318" i="1"/>
  <c r="H318" i="1" s="1"/>
  <c r="E319" i="1"/>
  <c r="AS319" i="1"/>
  <c r="AR318" i="1"/>
  <c r="G322" i="3" l="1"/>
  <c r="H321" i="3"/>
  <c r="E325" i="3"/>
  <c r="AS324" i="3"/>
  <c r="AR323" i="3"/>
  <c r="G319" i="1"/>
  <c r="H319" i="1" s="1"/>
  <c r="E320" i="1"/>
  <c r="AS320" i="1"/>
  <c r="AR319" i="1"/>
  <c r="E326" i="3" l="1"/>
  <c r="AS325" i="3"/>
  <c r="AR324" i="3"/>
  <c r="G323" i="3"/>
  <c r="G320" i="1"/>
  <c r="H320" i="1" s="1"/>
  <c r="E321" i="1"/>
  <c r="AS321" i="1"/>
  <c r="AR320" i="1"/>
  <c r="AS326" i="3" l="1"/>
  <c r="AR325" i="3"/>
  <c r="E327" i="3"/>
  <c r="H322" i="3"/>
  <c r="H323" i="3" s="1"/>
  <c r="G324" i="3"/>
  <c r="G321" i="1"/>
  <c r="H321" i="1" s="1"/>
  <c r="E322" i="1"/>
  <c r="AS322" i="1"/>
  <c r="AR321" i="1"/>
  <c r="AS327" i="3" l="1"/>
  <c r="AR326" i="3"/>
  <c r="E328" i="3"/>
  <c r="G325" i="3"/>
  <c r="H324" i="3"/>
  <c r="G322" i="1"/>
  <c r="H322" i="1" s="1"/>
  <c r="E323" i="1"/>
  <c r="AS323" i="1"/>
  <c r="AR322" i="1"/>
  <c r="H325" i="3" l="1"/>
  <c r="E329" i="3"/>
  <c r="AS328" i="3"/>
  <c r="AR327" i="3"/>
  <c r="G326" i="3"/>
  <c r="G323" i="1"/>
  <c r="H323" i="1" s="1"/>
  <c r="E324" i="1"/>
  <c r="AS324" i="1"/>
  <c r="AR323" i="1"/>
  <c r="E330" i="3" l="1"/>
  <c r="G327" i="3"/>
  <c r="AS329" i="3"/>
  <c r="AR328" i="3"/>
  <c r="G324" i="1"/>
  <c r="H324" i="1" s="1"/>
  <c r="E325" i="1"/>
  <c r="AS325" i="1"/>
  <c r="AR324" i="1"/>
  <c r="G328" i="3" l="1"/>
  <c r="E331" i="3"/>
  <c r="H326" i="3"/>
  <c r="H327" i="3" s="1"/>
  <c r="AS330" i="3"/>
  <c r="AR329" i="3"/>
  <c r="G325" i="1"/>
  <c r="H325" i="1" s="1"/>
  <c r="E326" i="1"/>
  <c r="AS326" i="1"/>
  <c r="AR325" i="1"/>
  <c r="E332" i="3" l="1"/>
  <c r="AS331" i="3"/>
  <c r="AR330" i="3"/>
  <c r="G329" i="3"/>
  <c r="G326" i="1"/>
  <c r="H326" i="1" s="1"/>
  <c r="E327" i="1"/>
  <c r="AS327" i="1"/>
  <c r="AR326" i="1"/>
  <c r="G330" i="3" l="1"/>
  <c r="H328" i="3"/>
  <c r="H329" i="3" s="1"/>
  <c r="AS332" i="3"/>
  <c r="AR331" i="3"/>
  <c r="E333" i="3"/>
  <c r="G327" i="1"/>
  <c r="H327" i="1" s="1"/>
  <c r="E328" i="1"/>
  <c r="AS328" i="1"/>
  <c r="AR327" i="1"/>
  <c r="AS333" i="3" l="1"/>
  <c r="AR332" i="3"/>
  <c r="G331" i="3"/>
  <c r="E334" i="3"/>
  <c r="G328" i="1"/>
  <c r="H328" i="1" s="1"/>
  <c r="E329" i="1"/>
  <c r="AS329" i="1"/>
  <c r="AR328" i="1"/>
  <c r="H330" i="3" l="1"/>
  <c r="G332" i="3"/>
  <c r="AS334" i="3"/>
  <c r="AR333" i="3"/>
  <c r="E335" i="3"/>
  <c r="G329" i="1"/>
  <c r="H329" i="1" s="1"/>
  <c r="E330" i="1"/>
  <c r="AS330" i="1"/>
  <c r="AR329" i="1"/>
  <c r="AS335" i="3" l="1"/>
  <c r="AR334" i="3"/>
  <c r="H331" i="3"/>
  <c r="G333" i="3"/>
  <c r="E336" i="3"/>
  <c r="G330" i="1"/>
  <c r="H330" i="1" s="1"/>
  <c r="E331" i="1"/>
  <c r="AS331" i="1"/>
  <c r="AR330" i="1"/>
  <c r="AS336" i="3" l="1"/>
  <c r="AR335" i="3"/>
  <c r="G334" i="3"/>
  <c r="H332" i="3"/>
  <c r="E337" i="3"/>
  <c r="G331" i="1"/>
  <c r="H331" i="1" s="1"/>
  <c r="E332" i="1"/>
  <c r="AS332" i="1"/>
  <c r="AR331" i="1"/>
  <c r="G335" i="3" l="1"/>
  <c r="E338" i="3"/>
  <c r="AS337" i="3"/>
  <c r="AR336" i="3"/>
  <c r="H333" i="3"/>
  <c r="H334" i="3" s="1"/>
  <c r="G332" i="1"/>
  <c r="H332" i="1" s="1"/>
  <c r="E333" i="1"/>
  <c r="AS333" i="1"/>
  <c r="AR332" i="1"/>
  <c r="AS338" i="3" l="1"/>
  <c r="AR337" i="3"/>
  <c r="E339" i="3"/>
  <c r="G336" i="3"/>
  <c r="G333" i="1"/>
  <c r="H333" i="1" s="1"/>
  <c r="E334" i="1"/>
  <c r="AS334" i="1"/>
  <c r="AR333" i="1"/>
  <c r="E340" i="3" l="1"/>
  <c r="H335" i="3"/>
  <c r="AS339" i="3"/>
  <c r="AR338" i="3"/>
  <c r="G337" i="3"/>
  <c r="G334" i="1"/>
  <c r="H334" i="1" s="1"/>
  <c r="E335" i="1"/>
  <c r="AS335" i="1"/>
  <c r="AR334" i="1"/>
  <c r="AS340" i="3" l="1"/>
  <c r="AR339" i="3"/>
  <c r="H336" i="3"/>
  <c r="G338" i="3"/>
  <c r="E341" i="3"/>
  <c r="G335" i="1"/>
  <c r="H335" i="1" s="1"/>
  <c r="E336" i="1"/>
  <c r="AS336" i="1"/>
  <c r="AR335" i="1"/>
  <c r="G339" i="3" l="1"/>
  <c r="E342" i="3"/>
  <c r="AS341" i="3"/>
  <c r="AR340" i="3"/>
  <c r="H337" i="3"/>
  <c r="G336" i="1"/>
  <c r="H336" i="1" s="1"/>
  <c r="E337" i="1"/>
  <c r="AS337" i="1"/>
  <c r="AR336" i="1"/>
  <c r="E343" i="3" l="1"/>
  <c r="G340" i="3"/>
  <c r="H338" i="3"/>
  <c r="AS342" i="3"/>
  <c r="AR341" i="3"/>
  <c r="G337" i="1"/>
  <c r="H337" i="1" s="1"/>
  <c r="E338" i="1"/>
  <c r="AS338" i="1"/>
  <c r="AR337" i="1"/>
  <c r="H339" i="3" l="1"/>
  <c r="G341" i="3"/>
  <c r="AS343" i="3"/>
  <c r="AR342" i="3"/>
  <c r="E344" i="3"/>
  <c r="G338" i="1"/>
  <c r="H338" i="1" s="1"/>
  <c r="E339" i="1"/>
  <c r="AS339" i="1"/>
  <c r="AR338" i="1"/>
  <c r="G342" i="3" l="1"/>
  <c r="AS344" i="3"/>
  <c r="AR343" i="3"/>
  <c r="E345" i="3"/>
  <c r="H340" i="3"/>
  <c r="G339" i="1"/>
  <c r="H339" i="1" s="1"/>
  <c r="E340" i="1"/>
  <c r="AS340" i="1"/>
  <c r="AR339" i="1"/>
  <c r="H341" i="3" l="1"/>
  <c r="AS345" i="3"/>
  <c r="AR344" i="3"/>
  <c r="G343" i="3"/>
  <c r="E346" i="3"/>
  <c r="G340" i="1"/>
  <c r="H340" i="1" s="1"/>
  <c r="E341" i="1"/>
  <c r="AS341" i="1"/>
  <c r="AR340" i="1"/>
  <c r="H342" i="3" l="1"/>
  <c r="AS346" i="3"/>
  <c r="AR345" i="3"/>
  <c r="E347" i="3"/>
  <c r="G344" i="3"/>
  <c r="G341" i="1"/>
  <c r="H341" i="1" s="1"/>
  <c r="E342" i="1"/>
  <c r="AS342" i="1"/>
  <c r="AR341" i="1"/>
  <c r="E348" i="3" l="1"/>
  <c r="AS347" i="3"/>
  <c r="AR346" i="3"/>
  <c r="H343" i="3"/>
  <c r="G345" i="3"/>
  <c r="G342" i="1"/>
  <c r="H342" i="1" s="1"/>
  <c r="E343" i="1"/>
  <c r="AS343" i="1"/>
  <c r="AR342" i="1"/>
  <c r="AS348" i="3" l="1"/>
  <c r="AR347" i="3"/>
  <c r="H344" i="3"/>
  <c r="G346" i="3"/>
  <c r="E349" i="3"/>
  <c r="G343" i="1"/>
  <c r="H343" i="1" s="1"/>
  <c r="E344" i="1"/>
  <c r="AS344" i="1"/>
  <c r="AR343" i="1"/>
  <c r="G347" i="3" l="1"/>
  <c r="H345" i="3"/>
  <c r="AS349" i="3"/>
  <c r="AR348" i="3"/>
  <c r="E350" i="3"/>
  <c r="G344" i="1"/>
  <c r="H344" i="1" s="1"/>
  <c r="E345" i="1"/>
  <c r="AS345" i="1"/>
  <c r="AR344" i="1"/>
  <c r="AS350" i="3" l="1"/>
  <c r="AR349" i="3"/>
  <c r="H346" i="3"/>
  <c r="G348" i="3"/>
  <c r="E351" i="3"/>
  <c r="G345" i="1"/>
  <c r="H345" i="1" s="1"/>
  <c r="E346" i="1"/>
  <c r="AS346" i="1"/>
  <c r="AR345" i="1"/>
  <c r="G349" i="3" l="1"/>
  <c r="H347" i="3"/>
  <c r="H348" i="3" s="1"/>
  <c r="E352" i="3"/>
  <c r="AS351" i="3"/>
  <c r="AR350" i="3"/>
  <c r="G346" i="1"/>
  <c r="H346" i="1" s="1"/>
  <c r="E347" i="1"/>
  <c r="AS347" i="1"/>
  <c r="AR346" i="1"/>
  <c r="E353" i="3" l="1"/>
  <c r="AS352" i="3"/>
  <c r="AR351" i="3"/>
  <c r="H349" i="3"/>
  <c r="G350" i="3"/>
  <c r="G347" i="1"/>
  <c r="H347" i="1" s="1"/>
  <c r="E348" i="1"/>
  <c r="AS348" i="1"/>
  <c r="AR347" i="1"/>
  <c r="AS353" i="3" l="1"/>
  <c r="AR352" i="3"/>
  <c r="H350" i="3"/>
  <c r="G351" i="3"/>
  <c r="E354" i="3"/>
  <c r="G348" i="1"/>
  <c r="H348" i="1" s="1"/>
  <c r="E349" i="1"/>
  <c r="AS349" i="1"/>
  <c r="AR348" i="1"/>
  <c r="G352" i="3" l="1"/>
  <c r="E355" i="3"/>
  <c r="AS354" i="3"/>
  <c r="AR353" i="3"/>
  <c r="G349" i="1"/>
  <c r="H349" i="1" s="1"/>
  <c r="E350" i="1"/>
  <c r="AS350" i="1"/>
  <c r="AR349" i="1"/>
  <c r="AS355" i="3" l="1"/>
  <c r="AR354" i="3"/>
  <c r="G353" i="3"/>
  <c r="E356" i="3"/>
  <c r="H351" i="3"/>
  <c r="G350" i="1"/>
  <c r="H350" i="1" s="1"/>
  <c r="E351" i="1"/>
  <c r="AS351" i="1"/>
  <c r="AR350" i="1"/>
  <c r="H352" i="3" l="1"/>
  <c r="G354" i="3"/>
  <c r="AS356" i="3"/>
  <c r="AR355" i="3"/>
  <c r="E357" i="3"/>
  <c r="G351" i="1"/>
  <c r="H351" i="1" s="1"/>
  <c r="E352" i="1"/>
  <c r="AS352" i="1"/>
  <c r="AR351" i="1"/>
  <c r="E358" i="3" l="1"/>
  <c r="AS357" i="3"/>
  <c r="AR356" i="3"/>
  <c r="G355" i="3"/>
  <c r="H353" i="3"/>
  <c r="G352" i="1"/>
  <c r="H352" i="1" s="1"/>
  <c r="E353" i="1"/>
  <c r="AS353" i="1"/>
  <c r="AR352" i="1"/>
  <c r="G356" i="3" l="1"/>
  <c r="AS358" i="3"/>
  <c r="AR357" i="3"/>
  <c r="E359" i="3"/>
  <c r="H354" i="3"/>
  <c r="G353" i="1"/>
  <c r="H353" i="1" s="1"/>
  <c r="E354" i="1"/>
  <c r="AS354" i="1"/>
  <c r="AR353" i="1"/>
  <c r="H355" i="3" l="1"/>
  <c r="E360" i="3"/>
  <c r="AS359" i="3"/>
  <c r="AR358" i="3"/>
  <c r="G357" i="3"/>
  <c r="G354" i="1"/>
  <c r="H354" i="1" s="1"/>
  <c r="E355" i="1"/>
  <c r="AS355" i="1"/>
  <c r="AR354" i="1"/>
  <c r="E361" i="3" l="1"/>
  <c r="AS360" i="3"/>
  <c r="AR359" i="3"/>
  <c r="H356" i="3"/>
  <c r="H357" i="3" s="1"/>
  <c r="G358" i="3"/>
  <c r="G355" i="1"/>
  <c r="H355" i="1" s="1"/>
  <c r="E356" i="1"/>
  <c r="AS356" i="1"/>
  <c r="AR355" i="1"/>
  <c r="AS361" i="3" l="1"/>
  <c r="AR360" i="3"/>
  <c r="H358" i="3"/>
  <c r="G359" i="3"/>
  <c r="E362" i="3"/>
  <c r="G356" i="1"/>
  <c r="H356" i="1" s="1"/>
  <c r="E357" i="1"/>
  <c r="AS357" i="1"/>
  <c r="AR356" i="1"/>
  <c r="AS362" i="3" l="1"/>
  <c r="AR361" i="3"/>
  <c r="G360" i="3"/>
  <c r="E363" i="3"/>
  <c r="G357" i="1"/>
  <c r="H357" i="1" s="1"/>
  <c r="E358" i="1"/>
  <c r="AS358" i="1"/>
  <c r="AR357" i="1"/>
  <c r="G361" i="3" l="1"/>
  <c r="AS363" i="3"/>
  <c r="AR362" i="3"/>
  <c r="E364" i="3"/>
  <c r="H359" i="3"/>
  <c r="G358" i="1"/>
  <c r="H358" i="1" s="1"/>
  <c r="E359" i="1"/>
  <c r="AS359" i="1"/>
  <c r="AR358" i="1"/>
  <c r="H360" i="3" l="1"/>
  <c r="E365" i="3"/>
  <c r="G362" i="3"/>
  <c r="AS364" i="3"/>
  <c r="AR363" i="3"/>
  <c r="G359" i="1"/>
  <c r="H359" i="1" s="1"/>
  <c r="E360" i="1"/>
  <c r="AS360" i="1"/>
  <c r="AR359" i="1"/>
  <c r="G363" i="3" l="1"/>
  <c r="E366" i="3"/>
  <c r="AS365" i="3"/>
  <c r="AR364" i="3"/>
  <c r="H361" i="3"/>
  <c r="G360" i="1"/>
  <c r="H360" i="1" s="1"/>
  <c r="E361" i="1"/>
  <c r="AS361" i="1"/>
  <c r="AR360" i="1"/>
  <c r="E367" i="3" l="1"/>
  <c r="H362" i="3"/>
  <c r="G364" i="3"/>
  <c r="AS366" i="3"/>
  <c r="AR365" i="3"/>
  <c r="G361" i="1"/>
  <c r="H361" i="1" s="1"/>
  <c r="E362" i="1"/>
  <c r="AS362" i="1"/>
  <c r="AR361" i="1"/>
  <c r="E368" i="3" l="1"/>
  <c r="H363" i="3"/>
  <c r="H364" i="3" s="1"/>
  <c r="AS367" i="3"/>
  <c r="AR366" i="3"/>
  <c r="G365" i="3"/>
  <c r="G362" i="1"/>
  <c r="H362" i="1" s="1"/>
  <c r="E363" i="1"/>
  <c r="AS363" i="1"/>
  <c r="AR362" i="1"/>
  <c r="G366" i="3" l="1"/>
  <c r="AS368" i="3"/>
  <c r="AR367" i="3"/>
  <c r="E369" i="3"/>
  <c r="G363" i="1"/>
  <c r="H363" i="1" s="1"/>
  <c r="E364" i="1"/>
  <c r="AS364" i="1"/>
  <c r="AR363" i="1"/>
  <c r="AS369" i="3" l="1"/>
  <c r="AR368" i="3"/>
  <c r="G367" i="3"/>
  <c r="E370" i="3"/>
  <c r="H365" i="3"/>
  <c r="G364" i="1"/>
  <c r="H364" i="1" s="1"/>
  <c r="E365" i="1"/>
  <c r="AS365" i="1"/>
  <c r="AR364" i="1"/>
  <c r="G368" i="3" l="1"/>
  <c r="H366" i="3"/>
  <c r="E371" i="3"/>
  <c r="AS370" i="3"/>
  <c r="AR369" i="3"/>
  <c r="G365" i="1"/>
  <c r="H365" i="1" s="1"/>
  <c r="E366" i="1"/>
  <c r="AS366" i="1"/>
  <c r="AR365" i="1"/>
  <c r="E372" i="3" l="1"/>
  <c r="H367" i="3"/>
  <c r="G369" i="3"/>
  <c r="AS371" i="3"/>
  <c r="AR370" i="3"/>
  <c r="G366" i="1"/>
  <c r="H366" i="1" s="1"/>
  <c r="E367" i="1"/>
  <c r="AS367" i="1"/>
  <c r="AR366" i="1"/>
  <c r="G370" i="3" l="1"/>
  <c r="H368" i="3"/>
  <c r="H369" i="3" s="1"/>
  <c r="AS372" i="3"/>
  <c r="AR371" i="3"/>
  <c r="E373" i="3"/>
  <c r="G367" i="1"/>
  <c r="H367" i="1" s="1"/>
  <c r="E368" i="1"/>
  <c r="AS368" i="1"/>
  <c r="AR367" i="1"/>
  <c r="AS373" i="3" l="1"/>
  <c r="AR372" i="3"/>
  <c r="G371" i="3"/>
  <c r="E374" i="3"/>
  <c r="G368" i="1"/>
  <c r="H368" i="1" s="1"/>
  <c r="E369" i="1"/>
  <c r="AS369" i="1"/>
  <c r="AR368" i="1"/>
  <c r="E375" i="3" l="1"/>
  <c r="AS374" i="3"/>
  <c r="AR373" i="3"/>
  <c r="G372" i="3"/>
  <c r="H370" i="3"/>
  <c r="G369" i="1"/>
  <c r="H369" i="1" s="1"/>
  <c r="E370" i="1"/>
  <c r="AS370" i="1"/>
  <c r="AR369" i="1"/>
  <c r="AR374" i="3" l="1"/>
  <c r="AS375" i="3"/>
  <c r="H371" i="3"/>
  <c r="G373" i="3"/>
  <c r="E376" i="3"/>
  <c r="G370" i="1"/>
  <c r="H370" i="1" s="1"/>
  <c r="E371" i="1"/>
  <c r="AS371" i="1"/>
  <c r="AR370" i="1"/>
  <c r="H372" i="3" l="1"/>
  <c r="E377" i="3"/>
  <c r="G374" i="3"/>
  <c r="AR375" i="3"/>
  <c r="AS376" i="3"/>
  <c r="G371" i="1"/>
  <c r="H371" i="1" s="1"/>
  <c r="E372" i="1"/>
  <c r="AS372" i="1"/>
  <c r="AR371" i="1"/>
  <c r="G375" i="3" l="1"/>
  <c r="H373" i="3"/>
  <c r="H374" i="3" s="1"/>
  <c r="AR376" i="3"/>
  <c r="AS377" i="3"/>
  <c r="E378" i="3"/>
  <c r="G372" i="1"/>
  <c r="H372" i="1" s="1"/>
  <c r="E373" i="1"/>
  <c r="AS373" i="1"/>
  <c r="AR372" i="1"/>
  <c r="E379" i="3" l="1"/>
  <c r="G376" i="3"/>
  <c r="H375" i="3"/>
  <c r="AR377" i="3"/>
  <c r="AS378" i="3"/>
  <c r="G373" i="1"/>
  <c r="H373" i="1" s="1"/>
  <c r="E374" i="1"/>
  <c r="AS374" i="1"/>
  <c r="AR373" i="1"/>
  <c r="G377" i="3" l="1"/>
  <c r="E380" i="3"/>
  <c r="AS379" i="3"/>
  <c r="AR378" i="3"/>
  <c r="G374" i="1"/>
  <c r="H374" i="1" s="1"/>
  <c r="E375" i="1"/>
  <c r="AS375" i="1"/>
  <c r="AR374" i="1"/>
  <c r="E381" i="3" l="1"/>
  <c r="G378" i="3"/>
  <c r="AS380" i="3"/>
  <c r="AR379" i="3"/>
  <c r="H376" i="3"/>
  <c r="G375" i="1"/>
  <c r="H375" i="1" s="1"/>
  <c r="E376" i="1"/>
  <c r="AS376" i="1"/>
  <c r="AR375" i="1"/>
  <c r="AS381" i="3" l="1"/>
  <c r="AR380" i="3"/>
  <c r="G379" i="3"/>
  <c r="H377" i="3"/>
  <c r="E382" i="3"/>
  <c r="G376" i="1"/>
  <c r="H376" i="1" s="1"/>
  <c r="E377" i="1"/>
  <c r="AS377" i="1"/>
  <c r="AR376" i="1"/>
  <c r="H378" i="3" l="1"/>
  <c r="G380" i="3"/>
  <c r="E383" i="3"/>
  <c r="AS382" i="3"/>
  <c r="AR381" i="3"/>
  <c r="G377" i="1"/>
  <c r="H377" i="1" s="1"/>
  <c r="E378" i="1"/>
  <c r="AS378" i="1"/>
  <c r="AR377" i="1"/>
  <c r="E384" i="3" l="1"/>
  <c r="G381" i="3"/>
  <c r="AS383" i="3"/>
  <c r="AR382" i="3"/>
  <c r="H379" i="3"/>
  <c r="G378" i="1"/>
  <c r="H378" i="1" s="1"/>
  <c r="E379" i="1"/>
  <c r="AS379" i="1"/>
  <c r="AR378" i="1"/>
  <c r="G382" i="3" l="1"/>
  <c r="H380" i="3"/>
  <c r="H381" i="3" s="1"/>
  <c r="AS384" i="3"/>
  <c r="AR383" i="3"/>
  <c r="E385" i="3"/>
  <c r="G379" i="1"/>
  <c r="H379" i="1" s="1"/>
  <c r="E380" i="1"/>
  <c r="AS380" i="1"/>
  <c r="AR379" i="1"/>
  <c r="AS385" i="3" l="1"/>
  <c r="AR384" i="3"/>
  <c r="E386" i="3"/>
  <c r="H382" i="3"/>
  <c r="G383" i="3"/>
  <c r="G380" i="1"/>
  <c r="H380" i="1" s="1"/>
  <c r="E381" i="1"/>
  <c r="AS381" i="1"/>
  <c r="AR380" i="1"/>
  <c r="H383" i="3" l="1"/>
  <c r="G384" i="3"/>
  <c r="AS386" i="3"/>
  <c r="AR385" i="3"/>
  <c r="E387" i="3"/>
  <c r="G381" i="1"/>
  <c r="H381" i="1" s="1"/>
  <c r="E382" i="1"/>
  <c r="AS382" i="1"/>
  <c r="AR381" i="1"/>
  <c r="H384" i="3" l="1"/>
  <c r="E388" i="3"/>
  <c r="AS387" i="3"/>
  <c r="AR386" i="3"/>
  <c r="G385" i="3"/>
  <c r="G382" i="1"/>
  <c r="H382" i="1" s="1"/>
  <c r="E383" i="1"/>
  <c r="AS383" i="1"/>
  <c r="AR382" i="1"/>
  <c r="H385" i="3" l="1"/>
  <c r="G386" i="3"/>
  <c r="AS388" i="3"/>
  <c r="AR387" i="3"/>
  <c r="E389" i="3"/>
  <c r="G383" i="1"/>
  <c r="H383" i="1" s="1"/>
  <c r="E384" i="1"/>
  <c r="AS384" i="1"/>
  <c r="AR383" i="1"/>
  <c r="AS389" i="3" l="1"/>
  <c r="AR388" i="3"/>
  <c r="H386" i="3"/>
  <c r="G387" i="3"/>
  <c r="E390" i="3"/>
  <c r="G384" i="1"/>
  <c r="H384" i="1" s="1"/>
  <c r="E385" i="1"/>
  <c r="AS385" i="1"/>
  <c r="AR384" i="1"/>
  <c r="G388" i="3" l="1"/>
  <c r="E391" i="3"/>
  <c r="AS390" i="3"/>
  <c r="AR389" i="3"/>
  <c r="G385" i="1"/>
  <c r="H385" i="1" s="1"/>
  <c r="E386" i="1"/>
  <c r="AS386" i="1"/>
  <c r="AR385" i="1"/>
  <c r="E392" i="3" l="1"/>
  <c r="AS391" i="3"/>
  <c r="AR390" i="3"/>
  <c r="G389" i="3"/>
  <c r="H387" i="3"/>
  <c r="G386" i="1"/>
  <c r="H386" i="1" s="1"/>
  <c r="E387" i="1"/>
  <c r="AS387" i="1"/>
  <c r="AR386" i="1"/>
  <c r="AS392" i="3" l="1"/>
  <c r="AR391" i="3"/>
  <c r="E393" i="3"/>
  <c r="G390" i="3"/>
  <c r="H388" i="3"/>
  <c r="G387" i="1"/>
  <c r="H387" i="1" s="1"/>
  <c r="E388" i="1"/>
  <c r="AS388" i="1"/>
  <c r="AR387" i="1"/>
  <c r="E394" i="3" l="1"/>
  <c r="G391" i="3"/>
  <c r="H389" i="3"/>
  <c r="AS393" i="3"/>
  <c r="AR392" i="3"/>
  <c r="G388" i="1"/>
  <c r="H388" i="1" s="1"/>
  <c r="E389" i="1"/>
  <c r="AS389" i="1"/>
  <c r="AR388" i="1"/>
  <c r="H390" i="3" l="1"/>
  <c r="E395" i="3"/>
  <c r="G392" i="3"/>
  <c r="AS394" i="3"/>
  <c r="AR393" i="3"/>
  <c r="G389" i="1"/>
  <c r="H389" i="1" s="1"/>
  <c r="E390" i="1"/>
  <c r="AS390" i="1"/>
  <c r="AR389" i="1"/>
  <c r="G393" i="3" l="1"/>
  <c r="H391" i="3"/>
  <c r="H392" i="3" s="1"/>
  <c r="AS395" i="3"/>
  <c r="AR394" i="3"/>
  <c r="E396" i="3"/>
  <c r="G390" i="1"/>
  <c r="H390" i="1" s="1"/>
  <c r="E391" i="1"/>
  <c r="AS391" i="1"/>
  <c r="AR390" i="1"/>
  <c r="AS396" i="3" l="1"/>
  <c r="AR395" i="3"/>
  <c r="E397" i="3"/>
  <c r="G391" i="1"/>
  <c r="H391" i="1" s="1"/>
  <c r="E392" i="1"/>
  <c r="AS392" i="1"/>
  <c r="AR391" i="1"/>
  <c r="G394" i="3" l="1"/>
  <c r="R4" i="3"/>
  <c r="V4" i="3"/>
  <c r="U4" i="3"/>
  <c r="AS397" i="3"/>
  <c r="AR396" i="3"/>
  <c r="G395" i="3"/>
  <c r="H393" i="3"/>
  <c r="E398" i="3"/>
  <c r="G392" i="1"/>
  <c r="H392" i="1" s="1"/>
  <c r="E393" i="1"/>
  <c r="AS393" i="1"/>
  <c r="AR392" i="1"/>
  <c r="H394" i="3" l="1"/>
  <c r="O4" i="3"/>
  <c r="Z4" i="3"/>
  <c r="AS398" i="3"/>
  <c r="AR397" i="3"/>
  <c r="E399" i="3"/>
  <c r="G396" i="3"/>
  <c r="R5" i="3"/>
  <c r="G393" i="1"/>
  <c r="H393" i="1" s="1"/>
  <c r="E394" i="1"/>
  <c r="AS394" i="1"/>
  <c r="AR393" i="1"/>
  <c r="G397" i="3" l="1"/>
  <c r="R6" i="3"/>
  <c r="S5" i="3"/>
  <c r="T5" i="3" s="1"/>
  <c r="AS399" i="3"/>
  <c r="AR398" i="3"/>
  <c r="E400" i="3"/>
  <c r="H395" i="3"/>
  <c r="H396" i="3" s="1"/>
  <c r="G394" i="1"/>
  <c r="H394" i="1" s="1"/>
  <c r="U4" i="1"/>
  <c r="R4" i="1"/>
  <c r="E395" i="1"/>
  <c r="AS395" i="1"/>
  <c r="AR394" i="1"/>
  <c r="G398" i="3" l="1"/>
  <c r="H397" i="3"/>
  <c r="AS400" i="3"/>
  <c r="AR399" i="3"/>
  <c r="R7" i="3"/>
  <c r="S6" i="3"/>
  <c r="T6" i="3" s="1"/>
  <c r="E401" i="3"/>
  <c r="U5" i="3"/>
  <c r="G395" i="1"/>
  <c r="H395" i="1" s="1"/>
  <c r="E396" i="1"/>
  <c r="AS396" i="1"/>
  <c r="AR395" i="1"/>
  <c r="AS401" i="3" l="1"/>
  <c r="AR400" i="3"/>
  <c r="U6" i="3"/>
  <c r="E402" i="3"/>
  <c r="S7" i="3"/>
  <c r="T7" i="3" s="1"/>
  <c r="R8" i="3"/>
  <c r="G399" i="3"/>
  <c r="G396" i="1"/>
  <c r="H396" i="1" s="1"/>
  <c r="E397" i="1"/>
  <c r="AS397" i="1"/>
  <c r="AR396" i="1"/>
  <c r="G400" i="3" l="1"/>
  <c r="R9" i="3"/>
  <c r="S8" i="3"/>
  <c r="T8" i="3" s="1"/>
  <c r="H398" i="3"/>
  <c r="H399" i="3" s="1"/>
  <c r="U7" i="3"/>
  <c r="E403" i="3"/>
  <c r="AS402" i="3"/>
  <c r="AR401" i="3"/>
  <c r="G397" i="1"/>
  <c r="H397" i="1" s="1"/>
  <c r="E398" i="1"/>
  <c r="AS398" i="1"/>
  <c r="AR397" i="1"/>
  <c r="R10" i="3" l="1"/>
  <c r="S9" i="3"/>
  <c r="T9" i="3" s="1"/>
  <c r="H400" i="3"/>
  <c r="E404" i="3"/>
  <c r="G401" i="3"/>
  <c r="U8" i="3"/>
  <c r="AS403" i="3"/>
  <c r="AR402" i="3"/>
  <c r="G398" i="1"/>
  <c r="H398" i="1" s="1"/>
  <c r="E399" i="1"/>
  <c r="AS399" i="1"/>
  <c r="AR398" i="1"/>
  <c r="AS404" i="3" l="1"/>
  <c r="AR403" i="3"/>
  <c r="U9" i="3"/>
  <c r="S10" i="3"/>
  <c r="T10" i="3" s="1"/>
  <c r="R11" i="3"/>
  <c r="H401" i="3"/>
  <c r="G402" i="3"/>
  <c r="E405" i="3"/>
  <c r="G399" i="1"/>
  <c r="H399" i="1" s="1"/>
  <c r="E400" i="1"/>
  <c r="AS400" i="1"/>
  <c r="AR399" i="1"/>
  <c r="S11" i="3" l="1"/>
  <c r="T11" i="3" s="1"/>
  <c r="R12" i="3"/>
  <c r="U10" i="3"/>
  <c r="E406" i="3"/>
  <c r="AS405" i="3"/>
  <c r="AR404" i="3"/>
  <c r="G403" i="3"/>
  <c r="G400" i="1"/>
  <c r="H400" i="1" s="1"/>
  <c r="E401" i="1"/>
  <c r="AS401" i="1"/>
  <c r="AR400" i="1"/>
  <c r="AS406" i="3" l="1"/>
  <c r="AR405" i="3"/>
  <c r="R13" i="3"/>
  <c r="S12" i="3"/>
  <c r="T12" i="3" s="1"/>
  <c r="G404" i="3"/>
  <c r="U11" i="3"/>
  <c r="E407" i="3"/>
  <c r="H402" i="3"/>
  <c r="G401" i="1"/>
  <c r="H401" i="1" s="1"/>
  <c r="E402" i="1"/>
  <c r="AS402" i="1"/>
  <c r="AR401" i="1"/>
  <c r="S13" i="3" l="1"/>
  <c r="T13" i="3" s="1"/>
  <c r="R14" i="3"/>
  <c r="H403" i="3"/>
  <c r="H404" i="3" s="1"/>
  <c r="E408" i="3"/>
  <c r="G405" i="3"/>
  <c r="AS407" i="3"/>
  <c r="AR406" i="3"/>
  <c r="U12" i="3"/>
  <c r="G402" i="1"/>
  <c r="H402" i="1" s="1"/>
  <c r="E403" i="1"/>
  <c r="AS403" i="1"/>
  <c r="AR402" i="1"/>
  <c r="U13" i="3" l="1"/>
  <c r="R15" i="3"/>
  <c r="S14" i="3"/>
  <c r="T14" i="3" s="1"/>
  <c r="AS408" i="3"/>
  <c r="AR407" i="3"/>
  <c r="E409" i="3"/>
  <c r="G406" i="3"/>
  <c r="H405" i="3"/>
  <c r="G403" i="1"/>
  <c r="H403" i="1" s="1"/>
  <c r="E404" i="1"/>
  <c r="AS404" i="1"/>
  <c r="AR403" i="1"/>
  <c r="R16" i="3" l="1"/>
  <c r="S15" i="3"/>
  <c r="T15" i="3" s="1"/>
  <c r="E410" i="3"/>
  <c r="U14" i="3"/>
  <c r="G407" i="3"/>
  <c r="AS409" i="3"/>
  <c r="AR408" i="3"/>
  <c r="G404" i="1"/>
  <c r="H404" i="1" s="1"/>
  <c r="E405" i="1"/>
  <c r="AS405" i="1"/>
  <c r="AR404" i="1"/>
  <c r="S16" i="3" l="1"/>
  <c r="T16" i="3" s="1"/>
  <c r="R17" i="3"/>
  <c r="AS410" i="3"/>
  <c r="AR409" i="3"/>
  <c r="G408" i="3"/>
  <c r="U15" i="3"/>
  <c r="E411" i="3"/>
  <c r="H406" i="3"/>
  <c r="G405" i="1"/>
  <c r="H405" i="1" s="1"/>
  <c r="E406" i="1"/>
  <c r="AS406" i="1"/>
  <c r="AR405" i="1"/>
  <c r="G409" i="3" l="1"/>
  <c r="H407" i="3"/>
  <c r="S17" i="3"/>
  <c r="T17" i="3" s="1"/>
  <c r="R18" i="3"/>
  <c r="U16" i="3"/>
  <c r="AS411" i="3"/>
  <c r="AR410" i="3"/>
  <c r="E412" i="3"/>
  <c r="G406" i="1"/>
  <c r="H406" i="1" s="1"/>
  <c r="E407" i="1"/>
  <c r="AS407" i="1"/>
  <c r="AR406" i="1"/>
  <c r="H408" i="3" l="1"/>
  <c r="G410" i="3"/>
  <c r="U17" i="3"/>
  <c r="E413" i="3"/>
  <c r="S18" i="3"/>
  <c r="T18" i="3" s="1"/>
  <c r="R19" i="3"/>
  <c r="AS412" i="3"/>
  <c r="AR411" i="3"/>
  <c r="G407" i="1"/>
  <c r="H407" i="1" s="1"/>
  <c r="E408" i="1"/>
  <c r="AS408" i="1"/>
  <c r="AR407" i="1"/>
  <c r="S19" i="3" l="1"/>
  <c r="T19" i="3" s="1"/>
  <c r="R20" i="3"/>
  <c r="G411" i="3"/>
  <c r="H409" i="3"/>
  <c r="E414" i="3"/>
  <c r="U18" i="3"/>
  <c r="AS413" i="3"/>
  <c r="AR412" i="3"/>
  <c r="G408" i="1"/>
  <c r="H408" i="1" s="1"/>
  <c r="E409" i="1"/>
  <c r="AS409" i="1"/>
  <c r="AR408" i="1"/>
  <c r="R21" i="3" l="1"/>
  <c r="S20" i="3"/>
  <c r="T20" i="3" s="1"/>
  <c r="AS414" i="3"/>
  <c r="AR413" i="3"/>
  <c r="U19" i="3"/>
  <c r="G412" i="3"/>
  <c r="E415" i="3"/>
  <c r="H410" i="3"/>
  <c r="G409" i="1"/>
  <c r="H409" i="1" s="1"/>
  <c r="E410" i="1"/>
  <c r="AS410" i="1"/>
  <c r="AR409" i="1"/>
  <c r="H411" i="3" l="1"/>
  <c r="AS415" i="3"/>
  <c r="AR414" i="3"/>
  <c r="E416" i="3"/>
  <c r="U20" i="3"/>
  <c r="G413" i="3"/>
  <c r="R22" i="3"/>
  <c r="S21" i="3"/>
  <c r="T21" i="3" s="1"/>
  <c r="G410" i="1"/>
  <c r="H410" i="1" s="1"/>
  <c r="E411" i="1"/>
  <c r="AS411" i="1"/>
  <c r="AR410" i="1"/>
  <c r="G414" i="3" l="1"/>
  <c r="E417" i="3"/>
  <c r="R23" i="3"/>
  <c r="S22" i="3"/>
  <c r="T22" i="3" s="1"/>
  <c r="U21" i="3"/>
  <c r="H412" i="3"/>
  <c r="AS416" i="3"/>
  <c r="AR415" i="3"/>
  <c r="G411" i="1"/>
  <c r="H411" i="1" s="1"/>
  <c r="E412" i="1"/>
  <c r="AS412" i="1"/>
  <c r="AR411" i="1"/>
  <c r="E418" i="3" l="1"/>
  <c r="U22" i="3"/>
  <c r="AS417" i="3"/>
  <c r="AR416" i="3"/>
  <c r="G415" i="3"/>
  <c r="H413" i="3"/>
  <c r="S23" i="3"/>
  <c r="T23" i="3" s="1"/>
  <c r="R24" i="3"/>
  <c r="G412" i="1"/>
  <c r="H412" i="1" s="1"/>
  <c r="E413" i="1"/>
  <c r="AS413" i="1"/>
  <c r="AR412" i="1"/>
  <c r="R25" i="3" l="1"/>
  <c r="S24" i="3"/>
  <c r="T24" i="3" s="1"/>
  <c r="G416" i="3"/>
  <c r="E419" i="3"/>
  <c r="AS418" i="3"/>
  <c r="AR417" i="3"/>
  <c r="U23" i="3"/>
  <c r="H414" i="3"/>
  <c r="G413" i="1"/>
  <c r="H413" i="1" s="1"/>
  <c r="E414" i="1"/>
  <c r="AS414" i="1"/>
  <c r="AR413" i="1"/>
  <c r="U24" i="3" l="1"/>
  <c r="G417" i="3"/>
  <c r="AS419" i="3"/>
  <c r="AR418" i="3"/>
  <c r="H415" i="3"/>
  <c r="E420" i="3"/>
  <c r="R26" i="3"/>
  <c r="S25" i="3"/>
  <c r="T25" i="3" s="1"/>
  <c r="G414" i="1"/>
  <c r="H414" i="1" s="1"/>
  <c r="E415" i="1"/>
  <c r="AS415" i="1"/>
  <c r="AR414" i="1"/>
  <c r="H416" i="3" l="1"/>
  <c r="E421" i="3"/>
  <c r="G418" i="3"/>
  <c r="AS420" i="3"/>
  <c r="AR419" i="3"/>
  <c r="S26" i="3"/>
  <c r="T26" i="3" s="1"/>
  <c r="R27" i="3"/>
  <c r="U25" i="3"/>
  <c r="G415" i="1"/>
  <c r="H415" i="1" s="1"/>
  <c r="E416" i="1"/>
  <c r="AS416" i="1"/>
  <c r="AR415" i="1"/>
  <c r="E422" i="3" l="1"/>
  <c r="AS421" i="3"/>
  <c r="AR420" i="3"/>
  <c r="U26" i="3"/>
  <c r="H417" i="3"/>
  <c r="R28" i="3"/>
  <c r="S27" i="3"/>
  <c r="T27" i="3" s="1"/>
  <c r="G419" i="3"/>
  <c r="G416" i="1"/>
  <c r="H416" i="1" s="1"/>
  <c r="E417" i="1"/>
  <c r="AS417" i="1"/>
  <c r="AR416" i="1"/>
  <c r="AS422" i="3" l="1"/>
  <c r="AR421" i="3"/>
  <c r="E423" i="3"/>
  <c r="U27" i="3"/>
  <c r="G420" i="3"/>
  <c r="R29" i="3"/>
  <c r="S28" i="3"/>
  <c r="T28" i="3" s="1"/>
  <c r="H418" i="3"/>
  <c r="G417" i="1"/>
  <c r="H417" i="1" s="1"/>
  <c r="E418" i="1"/>
  <c r="AS418" i="1"/>
  <c r="AR417" i="1"/>
  <c r="H419" i="3" l="1"/>
  <c r="U28" i="3"/>
  <c r="AS423" i="3"/>
  <c r="AR422" i="3"/>
  <c r="G421" i="3"/>
  <c r="S29" i="3"/>
  <c r="T29" i="3" s="1"/>
  <c r="R30" i="3"/>
  <c r="E424" i="3"/>
  <c r="G418" i="1"/>
  <c r="H418" i="1" s="1"/>
  <c r="E419" i="1"/>
  <c r="AS419" i="1"/>
  <c r="AR418" i="1"/>
  <c r="H420" i="3" l="1"/>
  <c r="E425" i="3"/>
  <c r="S30" i="3"/>
  <c r="T30" i="3" s="1"/>
  <c r="R31" i="3"/>
  <c r="AS424" i="3"/>
  <c r="AR423" i="3"/>
  <c r="U29" i="3"/>
  <c r="G422" i="3"/>
  <c r="G419" i="1"/>
  <c r="H419" i="1" s="1"/>
  <c r="E420" i="1"/>
  <c r="AS420" i="1"/>
  <c r="AR419" i="1"/>
  <c r="AS425" i="3" l="1"/>
  <c r="AR424" i="3"/>
  <c r="R32" i="3"/>
  <c r="S31" i="3"/>
  <c r="T31" i="3" s="1"/>
  <c r="G423" i="3"/>
  <c r="H421" i="3"/>
  <c r="U30" i="3"/>
  <c r="E426" i="3"/>
  <c r="G420" i="1"/>
  <c r="H420" i="1" s="1"/>
  <c r="E421" i="1"/>
  <c r="AS421" i="1"/>
  <c r="AR420" i="1"/>
  <c r="H422" i="3" l="1"/>
  <c r="U31" i="3"/>
  <c r="R33" i="3"/>
  <c r="S32" i="3"/>
  <c r="T32" i="3" s="1"/>
  <c r="G424" i="3"/>
  <c r="E427" i="3"/>
  <c r="AS426" i="3"/>
  <c r="AR425" i="3"/>
  <c r="G421" i="1"/>
  <c r="H421" i="1" s="1"/>
  <c r="E422" i="1"/>
  <c r="AS422" i="1"/>
  <c r="AR421" i="1"/>
  <c r="AS427" i="3" l="1"/>
  <c r="AR426" i="3"/>
  <c r="U32" i="3"/>
  <c r="H423" i="3"/>
  <c r="R34" i="3"/>
  <c r="S33" i="3"/>
  <c r="T33" i="3" s="1"/>
  <c r="E428" i="3"/>
  <c r="G425" i="3"/>
  <c r="G422" i="1"/>
  <c r="H422" i="1" s="1"/>
  <c r="E423" i="1"/>
  <c r="AS423" i="1"/>
  <c r="AR422" i="1"/>
  <c r="H424" i="3" l="1"/>
  <c r="U33" i="3"/>
  <c r="G426" i="3"/>
  <c r="E429" i="3"/>
  <c r="S34" i="3"/>
  <c r="T34" i="3" s="1"/>
  <c r="R35" i="3"/>
  <c r="AS428" i="3"/>
  <c r="AR427" i="3"/>
  <c r="G423" i="1"/>
  <c r="H423" i="1" s="1"/>
  <c r="E424" i="1"/>
  <c r="AS424" i="1"/>
  <c r="AR423" i="1"/>
  <c r="U34" i="3" l="1"/>
  <c r="E430" i="3"/>
  <c r="AS429" i="3"/>
  <c r="AR428" i="3"/>
  <c r="H425" i="3"/>
  <c r="H426" i="3" s="1"/>
  <c r="G427" i="3"/>
  <c r="R36" i="3"/>
  <c r="S35" i="3"/>
  <c r="T35" i="3" s="1"/>
  <c r="G424" i="1"/>
  <c r="H424" i="1" s="1"/>
  <c r="E425" i="1"/>
  <c r="AS425" i="1"/>
  <c r="AR424" i="1"/>
  <c r="AS430" i="3" l="1"/>
  <c r="AR429" i="3"/>
  <c r="S36" i="3"/>
  <c r="T36" i="3" s="1"/>
  <c r="R37" i="3"/>
  <c r="U35" i="3"/>
  <c r="E431" i="3"/>
  <c r="G428" i="3"/>
  <c r="H427" i="3"/>
  <c r="G425" i="1"/>
  <c r="H425" i="1" s="1"/>
  <c r="E426" i="1"/>
  <c r="AS426" i="1"/>
  <c r="AR425" i="1"/>
  <c r="AS431" i="3" l="1"/>
  <c r="AR430" i="3"/>
  <c r="G429" i="3"/>
  <c r="E432" i="3"/>
  <c r="U36" i="3"/>
  <c r="R38" i="3"/>
  <c r="S37" i="3"/>
  <c r="T37" i="3" s="1"/>
  <c r="G426" i="1"/>
  <c r="H426" i="1" s="1"/>
  <c r="E427" i="1"/>
  <c r="AS427" i="1"/>
  <c r="AR426" i="1"/>
  <c r="G430" i="3" l="1"/>
  <c r="E433" i="3"/>
  <c r="AS432" i="3"/>
  <c r="AR431" i="3"/>
  <c r="S38" i="3"/>
  <c r="T38" i="3" s="1"/>
  <c r="R39" i="3"/>
  <c r="U37" i="3"/>
  <c r="H428" i="3"/>
  <c r="H429" i="3" s="1"/>
  <c r="G427" i="1"/>
  <c r="H427" i="1" s="1"/>
  <c r="E428" i="1"/>
  <c r="AS428" i="1"/>
  <c r="AR427" i="1"/>
  <c r="E434" i="3" l="1"/>
  <c r="G431" i="3"/>
  <c r="R40" i="3"/>
  <c r="S39" i="3"/>
  <c r="T39" i="3" s="1"/>
  <c r="AS433" i="3"/>
  <c r="AR432" i="3"/>
  <c r="U38" i="3"/>
  <c r="G428" i="1"/>
  <c r="H428" i="1" s="1"/>
  <c r="E429" i="1"/>
  <c r="AS429" i="1"/>
  <c r="AR428" i="1"/>
  <c r="G432" i="3" l="1"/>
  <c r="E435" i="3"/>
  <c r="U39" i="3"/>
  <c r="AS434" i="3"/>
  <c r="AR433" i="3"/>
  <c r="H430" i="3"/>
  <c r="S40" i="3"/>
  <c r="T40" i="3" s="1"/>
  <c r="R41" i="3"/>
  <c r="G429" i="1"/>
  <c r="H429" i="1" s="1"/>
  <c r="E430" i="1"/>
  <c r="AS430" i="1"/>
  <c r="AR429" i="1"/>
  <c r="S41" i="3" l="1"/>
  <c r="T41" i="3" s="1"/>
  <c r="R42" i="3"/>
  <c r="H431" i="3"/>
  <c r="E436" i="3"/>
  <c r="AS435" i="3"/>
  <c r="AR434" i="3"/>
  <c r="G433" i="3"/>
  <c r="U40" i="3"/>
  <c r="G430" i="1"/>
  <c r="H430" i="1" s="1"/>
  <c r="E431" i="1"/>
  <c r="AS431" i="1"/>
  <c r="AR430" i="1"/>
  <c r="U41" i="3" l="1"/>
  <c r="E437" i="3"/>
  <c r="H432" i="3"/>
  <c r="R43" i="3"/>
  <c r="S42" i="3"/>
  <c r="T42" i="3" s="1"/>
  <c r="AS436" i="3"/>
  <c r="AR435" i="3"/>
  <c r="G434" i="3"/>
  <c r="G431" i="1"/>
  <c r="H431" i="1" s="1"/>
  <c r="E432" i="1"/>
  <c r="AS432" i="1"/>
  <c r="AR431" i="1"/>
  <c r="E438" i="3" l="1"/>
  <c r="U42" i="3"/>
  <c r="R44" i="3"/>
  <c r="S43" i="3"/>
  <c r="T43" i="3" s="1"/>
  <c r="G435" i="3"/>
  <c r="H433" i="3"/>
  <c r="AS437" i="3"/>
  <c r="AR436" i="3"/>
  <c r="G432" i="1"/>
  <c r="H432" i="1" s="1"/>
  <c r="E433" i="1"/>
  <c r="AS433" i="1"/>
  <c r="AR432" i="1"/>
  <c r="AS438" i="3" l="1"/>
  <c r="AR437" i="3"/>
  <c r="R45" i="3"/>
  <c r="S44" i="3"/>
  <c r="T44" i="3" s="1"/>
  <c r="H434" i="3"/>
  <c r="H435" i="3" s="1"/>
  <c r="G436" i="3"/>
  <c r="E439" i="3"/>
  <c r="U43" i="3"/>
  <c r="G433" i="1"/>
  <c r="H433" i="1" s="1"/>
  <c r="E434" i="1"/>
  <c r="AS434" i="1"/>
  <c r="AR433" i="1"/>
  <c r="S45" i="3" l="1"/>
  <c r="T45" i="3" s="1"/>
  <c r="R46" i="3"/>
  <c r="E440" i="3"/>
  <c r="U44" i="3"/>
  <c r="G437" i="3"/>
  <c r="AS439" i="3"/>
  <c r="AR438" i="3"/>
  <c r="G434" i="1"/>
  <c r="H434" i="1" s="1"/>
  <c r="E435" i="1"/>
  <c r="AS435" i="1"/>
  <c r="AR434" i="1"/>
  <c r="G438" i="3" l="1"/>
  <c r="R47" i="3"/>
  <c r="S46" i="3"/>
  <c r="T46" i="3" s="1"/>
  <c r="U45" i="3"/>
  <c r="E441" i="3"/>
  <c r="AS440" i="3"/>
  <c r="AR439" i="3"/>
  <c r="H436" i="3"/>
  <c r="G435" i="1"/>
  <c r="H435" i="1" s="1"/>
  <c r="E436" i="1"/>
  <c r="AS436" i="1"/>
  <c r="AR435" i="1"/>
  <c r="R48" i="3" l="1"/>
  <c r="S47" i="3"/>
  <c r="T47" i="3" s="1"/>
  <c r="E442" i="3"/>
  <c r="U46" i="3"/>
  <c r="G439" i="3"/>
  <c r="H437" i="3"/>
  <c r="H438" i="3" s="1"/>
  <c r="AS441" i="3"/>
  <c r="AR440" i="3"/>
  <c r="G436" i="1"/>
  <c r="H436" i="1" s="1"/>
  <c r="E437" i="1"/>
  <c r="AS437" i="1"/>
  <c r="AR436" i="1"/>
  <c r="E443" i="3" l="1"/>
  <c r="AS442" i="3"/>
  <c r="AR441" i="3"/>
  <c r="G440" i="3"/>
  <c r="H439" i="3"/>
  <c r="U47" i="3"/>
  <c r="S48" i="3"/>
  <c r="T48" i="3" s="1"/>
  <c r="R49" i="3"/>
  <c r="G437" i="1"/>
  <c r="H437" i="1" s="1"/>
  <c r="E438" i="1"/>
  <c r="AS438" i="1"/>
  <c r="AR437" i="1"/>
  <c r="AS443" i="3" l="1"/>
  <c r="AR442" i="3"/>
  <c r="R50" i="3"/>
  <c r="S49" i="3"/>
  <c r="T49" i="3" s="1"/>
  <c r="G441" i="3"/>
  <c r="E444" i="3"/>
  <c r="U48" i="3"/>
  <c r="G438" i="1"/>
  <c r="H438" i="1" s="1"/>
  <c r="E439" i="1"/>
  <c r="AS439" i="1"/>
  <c r="AR438" i="1"/>
  <c r="E445" i="3" l="1"/>
  <c r="AS444" i="3"/>
  <c r="AR443" i="3"/>
  <c r="R51" i="3"/>
  <c r="S50" i="3"/>
  <c r="T50" i="3" s="1"/>
  <c r="U49" i="3"/>
  <c r="G442" i="3"/>
  <c r="H440" i="3"/>
  <c r="G439" i="1"/>
  <c r="H439" i="1" s="1"/>
  <c r="E440" i="1"/>
  <c r="AS440" i="1"/>
  <c r="AR439" i="1"/>
  <c r="U50" i="3" l="1"/>
  <c r="E446" i="3"/>
  <c r="AS445" i="3"/>
  <c r="AR444" i="3"/>
  <c r="H441" i="3"/>
  <c r="S51" i="3"/>
  <c r="T51" i="3" s="1"/>
  <c r="R52" i="3"/>
  <c r="G443" i="3"/>
  <c r="G440" i="1"/>
  <c r="H440" i="1" s="1"/>
  <c r="E441" i="1"/>
  <c r="AS441" i="1"/>
  <c r="AR440" i="1"/>
  <c r="G444" i="3" l="1"/>
  <c r="E447" i="3"/>
  <c r="U51" i="3"/>
  <c r="H442" i="3"/>
  <c r="H443" i="3" s="1"/>
  <c r="AS446" i="3"/>
  <c r="AR445" i="3"/>
  <c r="R53" i="3"/>
  <c r="S52" i="3"/>
  <c r="T52" i="3" s="1"/>
  <c r="G441" i="1"/>
  <c r="H441" i="1" s="1"/>
  <c r="E442" i="1"/>
  <c r="AS442" i="1"/>
  <c r="AR441" i="1"/>
  <c r="E448" i="3" l="1"/>
  <c r="U52" i="3"/>
  <c r="AS447" i="3"/>
  <c r="AR446" i="3"/>
  <c r="S53" i="3"/>
  <c r="T53" i="3" s="1"/>
  <c r="R54" i="3"/>
  <c r="H444" i="3"/>
  <c r="G445" i="3"/>
  <c r="G442" i="1"/>
  <c r="H442" i="1" s="1"/>
  <c r="E443" i="1"/>
  <c r="AS443" i="1"/>
  <c r="AR442" i="1"/>
  <c r="U53" i="3" l="1"/>
  <c r="R55" i="3"/>
  <c r="S54" i="3"/>
  <c r="T54" i="3" s="1"/>
  <c r="G446" i="3"/>
  <c r="AS448" i="3"/>
  <c r="AR447" i="3"/>
  <c r="E449" i="3"/>
  <c r="G443" i="1"/>
  <c r="H443" i="1" s="1"/>
  <c r="E444" i="1"/>
  <c r="AS444" i="1"/>
  <c r="AR443" i="1"/>
  <c r="U54" i="3" l="1"/>
  <c r="H445" i="3"/>
  <c r="H446" i="3" s="1"/>
  <c r="R56" i="3"/>
  <c r="S55" i="3"/>
  <c r="T55" i="3" s="1"/>
  <c r="G447" i="3"/>
  <c r="E450" i="3"/>
  <c r="AS449" i="3"/>
  <c r="AR448" i="3"/>
  <c r="G444" i="1"/>
  <c r="H444" i="1" s="1"/>
  <c r="E445" i="1"/>
  <c r="AS445" i="1"/>
  <c r="AR444" i="1"/>
  <c r="S56" i="3" l="1"/>
  <c r="T56" i="3" s="1"/>
  <c r="R57" i="3"/>
  <c r="E451" i="3"/>
  <c r="U55" i="3"/>
  <c r="G448" i="3"/>
  <c r="AS450" i="3"/>
  <c r="AR449" i="3"/>
  <c r="G445" i="1"/>
  <c r="H445" i="1" s="1"/>
  <c r="E446" i="1"/>
  <c r="AS446" i="1"/>
  <c r="AR445" i="1"/>
  <c r="R58" i="3" l="1"/>
  <c r="S57" i="3"/>
  <c r="T57" i="3" s="1"/>
  <c r="E452" i="3"/>
  <c r="AS451" i="3"/>
  <c r="AR450" i="3"/>
  <c r="G449" i="3"/>
  <c r="U56" i="3"/>
  <c r="H447" i="3"/>
  <c r="G446" i="1"/>
  <c r="H446" i="1" s="1"/>
  <c r="E447" i="1"/>
  <c r="AS447" i="1"/>
  <c r="AR446" i="1"/>
  <c r="AS452" i="3" l="1"/>
  <c r="AR451" i="3"/>
  <c r="E453" i="3"/>
  <c r="R59" i="3"/>
  <c r="S58" i="3"/>
  <c r="T58" i="3" s="1"/>
  <c r="H448" i="3"/>
  <c r="G450" i="3"/>
  <c r="U57" i="3"/>
  <c r="G447" i="1"/>
  <c r="H447" i="1" s="1"/>
  <c r="E448" i="1"/>
  <c r="AS448" i="1"/>
  <c r="AR447" i="1"/>
  <c r="E454" i="3" l="1"/>
  <c r="H449" i="3"/>
  <c r="U58" i="3"/>
  <c r="AR452" i="3"/>
  <c r="AS453" i="3"/>
  <c r="S59" i="3"/>
  <c r="T59" i="3" s="1"/>
  <c r="R60" i="3"/>
  <c r="G451" i="3"/>
  <c r="G448" i="1"/>
  <c r="H448" i="1" s="1"/>
  <c r="E449" i="1"/>
  <c r="AS449" i="1"/>
  <c r="AR448" i="1"/>
  <c r="H450" i="3" l="1"/>
  <c r="G452" i="3"/>
  <c r="R61" i="3"/>
  <c r="S60" i="3"/>
  <c r="T60" i="3" s="1"/>
  <c r="E455" i="3"/>
  <c r="U59" i="3"/>
  <c r="AS454" i="3"/>
  <c r="AR453" i="3"/>
  <c r="G449" i="1"/>
  <c r="H449" i="1" s="1"/>
  <c r="E450" i="1"/>
  <c r="AS450" i="1"/>
  <c r="AR449" i="1"/>
  <c r="G453" i="3" l="1"/>
  <c r="E456" i="3"/>
  <c r="AR454" i="3"/>
  <c r="AS455" i="3"/>
  <c r="H451" i="3"/>
  <c r="H452" i="3" s="1"/>
  <c r="S61" i="3"/>
  <c r="T61" i="3" s="1"/>
  <c r="R62" i="3"/>
  <c r="U60" i="3"/>
  <c r="G450" i="1"/>
  <c r="H450" i="1" s="1"/>
  <c r="E451" i="1"/>
  <c r="AS451" i="1"/>
  <c r="AR450" i="1"/>
  <c r="AS456" i="3" l="1"/>
  <c r="AR455" i="3"/>
  <c r="U61" i="3"/>
  <c r="R63" i="3"/>
  <c r="S62" i="3"/>
  <c r="T62" i="3" s="1"/>
  <c r="E457" i="3"/>
  <c r="G454" i="3"/>
  <c r="G451" i="1"/>
  <c r="H451" i="1" s="1"/>
  <c r="E452" i="1"/>
  <c r="AS452" i="1"/>
  <c r="AR451" i="1"/>
  <c r="H453" i="3" l="1"/>
  <c r="U62" i="3"/>
  <c r="E458" i="3"/>
  <c r="AR456" i="3"/>
  <c r="AS457" i="3"/>
  <c r="G455" i="3"/>
  <c r="R64" i="3"/>
  <c r="S63" i="3"/>
  <c r="T63" i="3" s="1"/>
  <c r="G452" i="1"/>
  <c r="H452" i="1" s="1"/>
  <c r="E453" i="1"/>
  <c r="AS453" i="1"/>
  <c r="AR452" i="1"/>
  <c r="E459" i="3" l="1"/>
  <c r="S64" i="3"/>
  <c r="T64" i="3" s="1"/>
  <c r="R65" i="3"/>
  <c r="U63" i="3"/>
  <c r="H454" i="3"/>
  <c r="G456" i="3"/>
  <c r="AS458" i="3"/>
  <c r="AR457" i="3"/>
  <c r="G453" i="1"/>
  <c r="H453" i="1" s="1"/>
  <c r="E454" i="1"/>
  <c r="AS454" i="1"/>
  <c r="AR453" i="1"/>
  <c r="AS459" i="3" l="1"/>
  <c r="AR458" i="3"/>
  <c r="G457" i="3"/>
  <c r="E460" i="3"/>
  <c r="S65" i="3"/>
  <c r="T65" i="3" s="1"/>
  <c r="R66" i="3"/>
  <c r="H455" i="3"/>
  <c r="U64" i="3"/>
  <c r="G454" i="1"/>
  <c r="H454" i="1" s="1"/>
  <c r="E455" i="1"/>
  <c r="AS455" i="1"/>
  <c r="AR454" i="1"/>
  <c r="E461" i="3" l="1"/>
  <c r="U65" i="3"/>
  <c r="H456" i="3"/>
  <c r="G458" i="3"/>
  <c r="R67" i="3"/>
  <c r="S66" i="3"/>
  <c r="T66" i="3" s="1"/>
  <c r="AS460" i="3"/>
  <c r="AR459" i="3"/>
  <c r="G455" i="1"/>
  <c r="H455" i="1" s="1"/>
  <c r="E456" i="1"/>
  <c r="AS456" i="1"/>
  <c r="AR455" i="1"/>
  <c r="U66" i="3" l="1"/>
  <c r="R68" i="3"/>
  <c r="S67" i="3"/>
  <c r="T67" i="3" s="1"/>
  <c r="AR460" i="3"/>
  <c r="AS461" i="3"/>
  <c r="E462" i="3"/>
  <c r="G459" i="3"/>
  <c r="H457" i="3"/>
  <c r="H458" i="3" s="1"/>
  <c r="G456" i="1"/>
  <c r="H456" i="1" s="1"/>
  <c r="E457" i="1"/>
  <c r="AS457" i="1"/>
  <c r="AR456" i="1"/>
  <c r="AR461" i="3" l="1"/>
  <c r="AS462" i="3"/>
  <c r="R69" i="3"/>
  <c r="S68" i="3"/>
  <c r="T68" i="3" s="1"/>
  <c r="G460" i="3"/>
  <c r="H459" i="3"/>
  <c r="U67" i="3"/>
  <c r="E463" i="3"/>
  <c r="G457" i="1"/>
  <c r="H457" i="1" s="1"/>
  <c r="E458" i="1"/>
  <c r="AS458" i="1"/>
  <c r="AR457" i="1"/>
  <c r="S69" i="3" l="1"/>
  <c r="T69" i="3" s="1"/>
  <c r="R70" i="3"/>
  <c r="E464" i="3"/>
  <c r="AS463" i="3"/>
  <c r="AR462" i="3"/>
  <c r="G461" i="3"/>
  <c r="U68" i="3"/>
  <c r="G458" i="1"/>
  <c r="H458" i="1" s="1"/>
  <c r="E459" i="1"/>
  <c r="AS459" i="1"/>
  <c r="AR458" i="1"/>
  <c r="E465" i="3" l="1"/>
  <c r="AR463" i="3"/>
  <c r="AS464" i="3"/>
  <c r="R71" i="3"/>
  <c r="S70" i="3"/>
  <c r="T70" i="3" s="1"/>
  <c r="G462" i="3"/>
  <c r="U69" i="3"/>
  <c r="H460" i="3"/>
  <c r="G459" i="1"/>
  <c r="H459" i="1" s="1"/>
  <c r="E460" i="1"/>
  <c r="AS460" i="1"/>
  <c r="AR459" i="1"/>
  <c r="G463" i="3" l="1"/>
  <c r="E466" i="3"/>
  <c r="H461" i="3"/>
  <c r="H462" i="3" s="1"/>
  <c r="U70" i="3"/>
  <c r="R72" i="3"/>
  <c r="S71" i="3"/>
  <c r="T71" i="3" s="1"/>
  <c r="AR464" i="3"/>
  <c r="AS465" i="3"/>
  <c r="G460" i="1"/>
  <c r="H460" i="1" s="1"/>
  <c r="E461" i="1"/>
  <c r="AS461" i="1"/>
  <c r="AR460" i="1"/>
  <c r="E467" i="3" l="1"/>
  <c r="S72" i="3"/>
  <c r="T72" i="3" s="1"/>
  <c r="R73" i="3"/>
  <c r="AR465" i="3"/>
  <c r="AS466" i="3"/>
  <c r="U71" i="3"/>
  <c r="H463" i="3"/>
  <c r="G464" i="3"/>
  <c r="G461" i="1"/>
  <c r="H461" i="1" s="1"/>
  <c r="E462" i="1"/>
  <c r="AS462" i="1"/>
  <c r="AR461" i="1"/>
  <c r="U72" i="3" l="1"/>
  <c r="E468" i="3"/>
  <c r="AR466" i="3"/>
  <c r="AS467" i="3"/>
  <c r="G465" i="3"/>
  <c r="S73" i="3"/>
  <c r="T73" i="3" s="1"/>
  <c r="R74" i="3"/>
  <c r="G462" i="1"/>
  <c r="H462" i="1" s="1"/>
  <c r="E463" i="1"/>
  <c r="AS463" i="1"/>
  <c r="AR462" i="1"/>
  <c r="E469" i="3" l="1"/>
  <c r="G466" i="3"/>
  <c r="R75" i="3"/>
  <c r="S74" i="3"/>
  <c r="T74" i="3" s="1"/>
  <c r="U73" i="3"/>
  <c r="AS468" i="3"/>
  <c r="AR467" i="3"/>
  <c r="H464" i="3"/>
  <c r="G463" i="1"/>
  <c r="H463" i="1" s="1"/>
  <c r="E464" i="1"/>
  <c r="AS464" i="1"/>
  <c r="AR463" i="1"/>
  <c r="G467" i="3" l="1"/>
  <c r="AR468" i="3"/>
  <c r="AS469" i="3"/>
  <c r="U74" i="3"/>
  <c r="E470" i="3"/>
  <c r="R76" i="3"/>
  <c r="S75" i="3"/>
  <c r="T75" i="3" s="1"/>
  <c r="H465" i="3"/>
  <c r="H466" i="3" s="1"/>
  <c r="G464" i="1"/>
  <c r="H464" i="1" s="1"/>
  <c r="E465" i="1"/>
  <c r="AS465" i="1"/>
  <c r="AR464" i="1"/>
  <c r="R77" i="3" l="1"/>
  <c r="S76" i="3"/>
  <c r="T76" i="3" s="1"/>
  <c r="E471" i="3"/>
  <c r="G468" i="3"/>
  <c r="H467" i="3"/>
  <c r="U75" i="3"/>
  <c r="AR469" i="3"/>
  <c r="AS470" i="3"/>
  <c r="G465" i="1"/>
  <c r="H465" i="1" s="1"/>
  <c r="E466" i="1"/>
  <c r="AS466" i="1"/>
  <c r="AR465" i="1"/>
  <c r="E472" i="3" l="1"/>
  <c r="AS471" i="3"/>
  <c r="AR470" i="3"/>
  <c r="S77" i="3"/>
  <c r="T77" i="3" s="1"/>
  <c r="R78" i="3"/>
  <c r="H468" i="3"/>
  <c r="G469" i="3"/>
  <c r="U76" i="3"/>
  <c r="G466" i="1"/>
  <c r="H466" i="1" s="1"/>
  <c r="E467" i="1"/>
  <c r="AS467" i="1"/>
  <c r="AR466" i="1"/>
  <c r="AR471" i="3" l="1"/>
  <c r="AS472" i="3"/>
  <c r="E473" i="3"/>
  <c r="H469" i="3"/>
  <c r="G470" i="3"/>
  <c r="R79" i="3"/>
  <c r="S78" i="3"/>
  <c r="T78" i="3" s="1"/>
  <c r="U77" i="3"/>
  <c r="G467" i="1"/>
  <c r="H467" i="1" s="1"/>
  <c r="E468" i="1"/>
  <c r="AS468" i="1"/>
  <c r="AR467" i="1"/>
  <c r="U78" i="3" l="1"/>
  <c r="AS473" i="3"/>
  <c r="AR472" i="3"/>
  <c r="E474" i="3"/>
  <c r="G471" i="3"/>
  <c r="H470" i="3"/>
  <c r="R80" i="3"/>
  <c r="S79" i="3"/>
  <c r="T79" i="3" s="1"/>
  <c r="G468" i="1"/>
  <c r="H468" i="1" s="1"/>
  <c r="E469" i="1"/>
  <c r="AS469" i="1"/>
  <c r="AR468" i="1"/>
  <c r="AR473" i="3" l="1"/>
  <c r="AS474" i="3"/>
  <c r="S80" i="3"/>
  <c r="T80" i="3" s="1"/>
  <c r="R81" i="3"/>
  <c r="E475" i="3"/>
  <c r="G472" i="3"/>
  <c r="U79" i="3"/>
  <c r="G469" i="1"/>
  <c r="H469" i="1" s="1"/>
  <c r="E470" i="1"/>
  <c r="AS470" i="1"/>
  <c r="AR469" i="1"/>
  <c r="S81" i="3" l="1"/>
  <c r="T81" i="3" s="1"/>
  <c r="R82" i="3"/>
  <c r="E476" i="3"/>
  <c r="U80" i="3"/>
  <c r="G473" i="3"/>
  <c r="AS475" i="3"/>
  <c r="AR474" i="3"/>
  <c r="H471" i="3"/>
  <c r="G470" i="1"/>
  <c r="H470" i="1" s="1"/>
  <c r="E471" i="1"/>
  <c r="AS471" i="1"/>
  <c r="AR470" i="1"/>
  <c r="H472" i="3" l="1"/>
  <c r="G474" i="3"/>
  <c r="R83" i="3"/>
  <c r="S82" i="3"/>
  <c r="T82" i="3" s="1"/>
  <c r="U81" i="3"/>
  <c r="AS476" i="3"/>
  <c r="AR475" i="3"/>
  <c r="E477" i="3"/>
  <c r="G471" i="1"/>
  <c r="H471" i="1" s="1"/>
  <c r="E472" i="1"/>
  <c r="AS472" i="1"/>
  <c r="AR471" i="1"/>
  <c r="AS477" i="3" l="1"/>
  <c r="AR476" i="3"/>
  <c r="E478" i="3"/>
  <c r="G475" i="3"/>
  <c r="H473" i="3"/>
  <c r="U82" i="3"/>
  <c r="R84" i="3"/>
  <c r="S83" i="3"/>
  <c r="T83" i="3" s="1"/>
  <c r="G472" i="1"/>
  <c r="H472" i="1" s="1"/>
  <c r="E473" i="1"/>
  <c r="AS473" i="1"/>
  <c r="AR472" i="1"/>
  <c r="U83" i="3" l="1"/>
  <c r="E479" i="3"/>
  <c r="H474" i="3"/>
  <c r="AR477" i="3"/>
  <c r="AS478" i="3"/>
  <c r="G476" i="3"/>
  <c r="R85" i="3"/>
  <c r="S84" i="3"/>
  <c r="T84" i="3" s="1"/>
  <c r="G473" i="1"/>
  <c r="H473" i="1" s="1"/>
  <c r="E474" i="1"/>
  <c r="AS474" i="1"/>
  <c r="AR473" i="1"/>
  <c r="E480" i="3" l="1"/>
  <c r="S85" i="3"/>
  <c r="T85" i="3" s="1"/>
  <c r="R86" i="3"/>
  <c r="U84" i="3"/>
  <c r="H475" i="3"/>
  <c r="G477" i="3"/>
  <c r="AS479" i="3"/>
  <c r="AR478" i="3"/>
  <c r="G474" i="1"/>
  <c r="H474" i="1" s="1"/>
  <c r="E475" i="1"/>
  <c r="AS475" i="1"/>
  <c r="AR474" i="1"/>
  <c r="AR479" i="3" l="1"/>
  <c r="AS480" i="3"/>
  <c r="E481" i="3"/>
  <c r="G478" i="3"/>
  <c r="H476" i="3"/>
  <c r="H477" i="3" s="1"/>
  <c r="U85" i="3"/>
  <c r="S86" i="3"/>
  <c r="T86" i="3" s="1"/>
  <c r="R87" i="3"/>
  <c r="G475" i="1"/>
  <c r="H475" i="1" s="1"/>
  <c r="E476" i="1"/>
  <c r="AS476" i="1"/>
  <c r="AR475" i="1"/>
  <c r="G479" i="3" l="1"/>
  <c r="U86" i="3"/>
  <c r="E482" i="3"/>
  <c r="AS481" i="3"/>
  <c r="AR480" i="3"/>
  <c r="R88" i="3"/>
  <c r="S87" i="3"/>
  <c r="T87" i="3" s="1"/>
  <c r="G476" i="1"/>
  <c r="H476" i="1" s="1"/>
  <c r="E477" i="1"/>
  <c r="AS477" i="1"/>
  <c r="AR476" i="1"/>
  <c r="U87" i="3" l="1"/>
  <c r="E483" i="3"/>
  <c r="R89" i="3"/>
  <c r="S88" i="3"/>
  <c r="T88" i="3" s="1"/>
  <c r="G480" i="3"/>
  <c r="H478" i="3"/>
  <c r="AR481" i="3"/>
  <c r="AS482" i="3"/>
  <c r="G477" i="1"/>
  <c r="H477" i="1" s="1"/>
  <c r="E478" i="1"/>
  <c r="AS478" i="1"/>
  <c r="AR477" i="1"/>
  <c r="AR482" i="3" l="1"/>
  <c r="AS483" i="3"/>
  <c r="H479" i="3"/>
  <c r="H480" i="3" s="1"/>
  <c r="G481" i="3"/>
  <c r="E484" i="3"/>
  <c r="S89" i="3"/>
  <c r="T89" i="3" s="1"/>
  <c r="R90" i="3"/>
  <c r="U88" i="3"/>
  <c r="G478" i="1"/>
  <c r="H478" i="1" s="1"/>
  <c r="E479" i="1"/>
  <c r="AS479" i="1"/>
  <c r="AR478" i="1"/>
  <c r="U89" i="3" l="1"/>
  <c r="AS484" i="3"/>
  <c r="AR483" i="3"/>
  <c r="E485" i="3"/>
  <c r="S90" i="3"/>
  <c r="T90" i="3" s="1"/>
  <c r="R91" i="3"/>
  <c r="G482" i="3"/>
  <c r="G479" i="1"/>
  <c r="H479" i="1" s="1"/>
  <c r="E480" i="1"/>
  <c r="AS480" i="1"/>
  <c r="AR479" i="1"/>
  <c r="AS485" i="3" l="1"/>
  <c r="AR484" i="3"/>
  <c r="R92" i="3"/>
  <c r="S91" i="3"/>
  <c r="T91" i="3" s="1"/>
  <c r="G483" i="3"/>
  <c r="U90" i="3"/>
  <c r="H481" i="3"/>
  <c r="E486" i="3"/>
  <c r="G480" i="1"/>
  <c r="H480" i="1" s="1"/>
  <c r="E481" i="1"/>
  <c r="AS481" i="1"/>
  <c r="AR480" i="1"/>
  <c r="R93" i="3" l="1"/>
  <c r="S92" i="3"/>
  <c r="T92" i="3" s="1"/>
  <c r="AR485" i="3"/>
  <c r="AS486" i="3"/>
  <c r="E487" i="3"/>
  <c r="H482" i="3"/>
  <c r="H483" i="3" s="1"/>
  <c r="U91" i="3"/>
  <c r="G484" i="3"/>
  <c r="G481" i="1"/>
  <c r="H481" i="1" s="1"/>
  <c r="E482" i="1"/>
  <c r="AS482" i="1"/>
  <c r="AR481" i="1"/>
  <c r="G485" i="3" l="1"/>
  <c r="U92" i="3"/>
  <c r="AR486" i="3"/>
  <c r="AS487" i="3"/>
  <c r="H484" i="3"/>
  <c r="E488" i="3"/>
  <c r="S93" i="3"/>
  <c r="T93" i="3" s="1"/>
  <c r="R94" i="3"/>
  <c r="G482" i="1"/>
  <c r="H482" i="1" s="1"/>
  <c r="E483" i="1"/>
  <c r="AS483" i="1"/>
  <c r="AR482" i="1"/>
  <c r="U93" i="3" l="1"/>
  <c r="E489" i="3"/>
  <c r="S94" i="3"/>
  <c r="T94" i="3" s="1"/>
  <c r="R95" i="3"/>
  <c r="G486" i="3"/>
  <c r="AR487" i="3"/>
  <c r="AS488" i="3"/>
  <c r="G483" i="1"/>
  <c r="H483" i="1" s="1"/>
  <c r="E484" i="1"/>
  <c r="AS484" i="1"/>
  <c r="AR483" i="1"/>
  <c r="E490" i="3" l="1"/>
  <c r="U94" i="3"/>
  <c r="G487" i="3"/>
  <c r="H485" i="3"/>
  <c r="R96" i="3"/>
  <c r="S95" i="3"/>
  <c r="T95" i="3" s="1"/>
  <c r="AS489" i="3"/>
  <c r="AR488" i="3"/>
  <c r="G484" i="1"/>
  <c r="H484" i="1" s="1"/>
  <c r="E485" i="1"/>
  <c r="AS485" i="1"/>
  <c r="AR484" i="1"/>
  <c r="E491" i="3" l="1"/>
  <c r="S96" i="3"/>
  <c r="T96" i="3" s="1"/>
  <c r="R97" i="3"/>
  <c r="AR489" i="3"/>
  <c r="AS490" i="3"/>
  <c r="G488" i="3"/>
  <c r="U95" i="3"/>
  <c r="H486" i="3"/>
  <c r="G485" i="1"/>
  <c r="H485" i="1" s="1"/>
  <c r="E486" i="1"/>
  <c r="AS486" i="1"/>
  <c r="AR485" i="1"/>
  <c r="G489" i="3" l="1"/>
  <c r="H487" i="3"/>
  <c r="H488" i="3" s="1"/>
  <c r="U96" i="3"/>
  <c r="E492" i="3"/>
  <c r="AR490" i="3"/>
  <c r="AS491" i="3"/>
  <c r="S97" i="3"/>
  <c r="T97" i="3" s="1"/>
  <c r="R98" i="3"/>
  <c r="G486" i="1"/>
  <c r="H486" i="1" s="1"/>
  <c r="E487" i="1"/>
  <c r="AS487" i="1"/>
  <c r="AR486" i="1"/>
  <c r="U97" i="3" l="1"/>
  <c r="R99" i="3"/>
  <c r="S98" i="3"/>
  <c r="T98" i="3" s="1"/>
  <c r="AR491" i="3"/>
  <c r="AS492" i="3"/>
  <c r="G490" i="3"/>
  <c r="E493" i="3"/>
  <c r="G487" i="1"/>
  <c r="H487" i="1" s="1"/>
  <c r="E488" i="1"/>
  <c r="AS488" i="1"/>
  <c r="AR487" i="1"/>
  <c r="AS493" i="3" l="1"/>
  <c r="AR492" i="3"/>
  <c r="G491" i="3"/>
  <c r="R100" i="3"/>
  <c r="S99" i="3"/>
  <c r="T99" i="3" s="1"/>
  <c r="U98" i="3"/>
  <c r="E494" i="3"/>
  <c r="H489" i="3"/>
  <c r="G488" i="1"/>
  <c r="H488" i="1" s="1"/>
  <c r="E489" i="1"/>
  <c r="AS489" i="1"/>
  <c r="AR488" i="1"/>
  <c r="G492" i="3" l="1"/>
  <c r="E495" i="3"/>
  <c r="AR493" i="3"/>
  <c r="AS494" i="3"/>
  <c r="R101" i="3"/>
  <c r="S100" i="3"/>
  <c r="T100" i="3" s="1"/>
  <c r="U99" i="3"/>
  <c r="H490" i="3"/>
  <c r="G489" i="1"/>
  <c r="H489" i="1" s="1"/>
  <c r="E490" i="1"/>
  <c r="AS490" i="1"/>
  <c r="AR489" i="1"/>
  <c r="AR494" i="3" l="1"/>
  <c r="AS495" i="3"/>
  <c r="S101" i="3"/>
  <c r="T101" i="3" s="1"/>
  <c r="R102" i="3"/>
  <c r="E496" i="3"/>
  <c r="H491" i="3"/>
  <c r="G493" i="3"/>
  <c r="U100" i="3"/>
  <c r="G490" i="1"/>
  <c r="H490" i="1" s="1"/>
  <c r="E491" i="1"/>
  <c r="AS491" i="1"/>
  <c r="AR490" i="1"/>
  <c r="E497" i="3" l="1"/>
  <c r="S102" i="3"/>
  <c r="T102" i="3" s="1"/>
  <c r="R103" i="3"/>
  <c r="AR495" i="3"/>
  <c r="AS496" i="3"/>
  <c r="G494" i="3"/>
  <c r="H492" i="3"/>
  <c r="U101" i="3"/>
  <c r="G491" i="1"/>
  <c r="H491" i="1" s="1"/>
  <c r="E492" i="1"/>
  <c r="AS492" i="1"/>
  <c r="AR491" i="1"/>
  <c r="G495" i="3" l="1"/>
  <c r="AS497" i="3"/>
  <c r="AR496" i="3"/>
  <c r="S103" i="3"/>
  <c r="T103" i="3" s="1"/>
  <c r="R104" i="3"/>
  <c r="U102" i="3"/>
  <c r="H493" i="3"/>
  <c r="H494" i="3" s="1"/>
  <c r="E498" i="3"/>
  <c r="G492" i="1"/>
  <c r="H492" i="1" s="1"/>
  <c r="E493" i="1"/>
  <c r="AS493" i="1"/>
  <c r="AR492" i="1"/>
  <c r="AR497" i="3" l="1"/>
  <c r="AS498" i="3"/>
  <c r="U103" i="3"/>
  <c r="R105" i="3"/>
  <c r="S104" i="3"/>
  <c r="T104" i="3" s="1"/>
  <c r="G496" i="3"/>
  <c r="E499" i="3"/>
  <c r="G493" i="1"/>
  <c r="H493" i="1" s="1"/>
  <c r="E494" i="1"/>
  <c r="AS494" i="1"/>
  <c r="AR493" i="1"/>
  <c r="G497" i="3" l="1"/>
  <c r="AR498" i="3"/>
  <c r="AS499" i="3"/>
  <c r="U104" i="3"/>
  <c r="H495" i="3"/>
  <c r="E500" i="3"/>
  <c r="R106" i="3"/>
  <c r="S105" i="3"/>
  <c r="T105" i="3" s="1"/>
  <c r="G494" i="1"/>
  <c r="H494" i="1" s="1"/>
  <c r="E495" i="1"/>
  <c r="AS495" i="1"/>
  <c r="AR494" i="1"/>
  <c r="S106" i="3" l="1"/>
  <c r="T106" i="3" s="1"/>
  <c r="R107" i="3"/>
  <c r="G498" i="3"/>
  <c r="U105" i="3"/>
  <c r="E501" i="3"/>
  <c r="H496" i="3"/>
  <c r="AS500" i="3"/>
  <c r="AR499" i="3"/>
  <c r="G495" i="1"/>
  <c r="H495" i="1" s="1"/>
  <c r="E496" i="1"/>
  <c r="AS496" i="1"/>
  <c r="AR495" i="1"/>
  <c r="H497" i="3" l="1"/>
  <c r="S107" i="3"/>
  <c r="T107" i="3" s="1"/>
  <c r="R108" i="3"/>
  <c r="G499" i="3"/>
  <c r="E502" i="3"/>
  <c r="U106" i="3"/>
  <c r="AS501" i="3"/>
  <c r="AR500" i="3"/>
  <c r="G496" i="1"/>
  <c r="H496" i="1" s="1"/>
  <c r="E497" i="1"/>
  <c r="AS497" i="1"/>
  <c r="AR496" i="1"/>
  <c r="G500" i="3" l="1"/>
  <c r="S108" i="3"/>
  <c r="T108" i="3" s="1"/>
  <c r="R109" i="3"/>
  <c r="U107" i="3"/>
  <c r="AR501" i="3"/>
  <c r="AS502" i="3"/>
  <c r="E503" i="3"/>
  <c r="H498" i="3"/>
  <c r="G497" i="1"/>
  <c r="H497" i="1" s="1"/>
  <c r="E498" i="1"/>
  <c r="AS498" i="1"/>
  <c r="AR497" i="1"/>
  <c r="E504" i="3" l="1"/>
  <c r="H499" i="3"/>
  <c r="G501" i="3"/>
  <c r="AR502" i="3"/>
  <c r="AS503" i="3"/>
  <c r="U108" i="3"/>
  <c r="S109" i="3"/>
  <c r="T109" i="3" s="1"/>
  <c r="R110" i="3"/>
  <c r="G498" i="1"/>
  <c r="H498" i="1" s="1"/>
  <c r="E499" i="1"/>
  <c r="AS499" i="1"/>
  <c r="AR498" i="1"/>
  <c r="G502" i="3" l="1"/>
  <c r="U109" i="3"/>
  <c r="H500" i="3"/>
  <c r="AS504" i="3"/>
  <c r="AR503" i="3"/>
  <c r="S110" i="3"/>
  <c r="T110" i="3" s="1"/>
  <c r="R111" i="3"/>
  <c r="E505" i="3"/>
  <c r="G499" i="1"/>
  <c r="H499" i="1" s="1"/>
  <c r="E500" i="1"/>
  <c r="AS500" i="1"/>
  <c r="AR499" i="1"/>
  <c r="H501" i="3" l="1"/>
  <c r="E506" i="3"/>
  <c r="G503" i="3"/>
  <c r="AR504" i="3"/>
  <c r="AS505" i="3"/>
  <c r="S111" i="3"/>
  <c r="T111" i="3" s="1"/>
  <c r="R112" i="3"/>
  <c r="U110" i="3"/>
  <c r="G500" i="1"/>
  <c r="H500" i="1" s="1"/>
  <c r="E501" i="1"/>
  <c r="AS501" i="1"/>
  <c r="AR500" i="1"/>
  <c r="G504" i="3" l="1"/>
  <c r="E507" i="3"/>
  <c r="H502" i="3"/>
  <c r="U111" i="3"/>
  <c r="R113" i="3"/>
  <c r="S112" i="3"/>
  <c r="T112" i="3" s="1"/>
  <c r="AS506" i="3"/>
  <c r="AR505" i="3"/>
  <c r="G501" i="1"/>
  <c r="H501" i="1" s="1"/>
  <c r="E502" i="1"/>
  <c r="AS502" i="1"/>
  <c r="AR501" i="1"/>
  <c r="R114" i="3" l="1"/>
  <c r="S113" i="3"/>
  <c r="T113" i="3" s="1"/>
  <c r="H503" i="3"/>
  <c r="U112" i="3"/>
  <c r="G505" i="3"/>
  <c r="AR506" i="3"/>
  <c r="AS507" i="3"/>
  <c r="E508" i="3"/>
  <c r="G502" i="1"/>
  <c r="H502" i="1" s="1"/>
  <c r="E503" i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AS503" i="1"/>
  <c r="AR502" i="1"/>
  <c r="U113" i="3" l="1"/>
  <c r="S114" i="3"/>
  <c r="T114" i="3" s="1"/>
  <c r="R115" i="3"/>
  <c r="AR507" i="3"/>
  <c r="AS508" i="3"/>
  <c r="H504" i="3"/>
  <c r="E509" i="3"/>
  <c r="G506" i="3"/>
  <c r="G503" i="1"/>
  <c r="H503" i="1" s="1"/>
  <c r="G504" i="1"/>
  <c r="AS504" i="1"/>
  <c r="AR503" i="1"/>
  <c r="G507" i="3" l="1"/>
  <c r="E510" i="3"/>
  <c r="S115" i="3"/>
  <c r="T115" i="3" s="1"/>
  <c r="R116" i="3"/>
  <c r="H505" i="3"/>
  <c r="H506" i="3" s="1"/>
  <c r="AS509" i="3"/>
  <c r="AR508" i="3"/>
  <c r="U114" i="3"/>
  <c r="G505" i="1"/>
  <c r="H504" i="1"/>
  <c r="AS505" i="1"/>
  <c r="AR504" i="1"/>
  <c r="E511" i="3" l="1"/>
  <c r="S116" i="3"/>
  <c r="T116" i="3" s="1"/>
  <c r="R117" i="3"/>
  <c r="AR509" i="3"/>
  <c r="AS510" i="3"/>
  <c r="U115" i="3"/>
  <c r="G508" i="3"/>
  <c r="G506" i="1"/>
  <c r="H505" i="1"/>
  <c r="AS506" i="1"/>
  <c r="AR505" i="1"/>
  <c r="H507" i="3" l="1"/>
  <c r="H508" i="3" s="1"/>
  <c r="S117" i="3"/>
  <c r="T117" i="3" s="1"/>
  <c r="R118" i="3"/>
  <c r="G509" i="3"/>
  <c r="AS511" i="3"/>
  <c r="AR510" i="3"/>
  <c r="U116" i="3"/>
  <c r="E512" i="3"/>
  <c r="G507" i="1"/>
  <c r="H506" i="1"/>
  <c r="AS507" i="1"/>
  <c r="AR506" i="1"/>
  <c r="AR511" i="3" l="1"/>
  <c r="AS512" i="3"/>
  <c r="S118" i="3"/>
  <c r="T118" i="3" s="1"/>
  <c r="R119" i="3"/>
  <c r="H509" i="3"/>
  <c r="G510" i="3"/>
  <c r="U117" i="3"/>
  <c r="E513" i="3"/>
  <c r="G508" i="1"/>
  <c r="H507" i="1"/>
  <c r="AS508" i="1"/>
  <c r="AR507" i="1"/>
  <c r="R120" i="3" l="1"/>
  <c r="S119" i="3"/>
  <c r="T119" i="3" s="1"/>
  <c r="E514" i="3"/>
  <c r="U118" i="3"/>
  <c r="AS513" i="3"/>
  <c r="AR512" i="3"/>
  <c r="G511" i="3"/>
  <c r="G509" i="1"/>
  <c r="H508" i="1"/>
  <c r="AS509" i="1"/>
  <c r="AR508" i="1"/>
  <c r="E515" i="3" l="1"/>
  <c r="R121" i="3"/>
  <c r="S120" i="3"/>
  <c r="T120" i="3" s="1"/>
  <c r="AS514" i="3"/>
  <c r="AR513" i="3"/>
  <c r="G512" i="3"/>
  <c r="U119" i="3"/>
  <c r="H510" i="3"/>
  <c r="G510" i="1"/>
  <c r="H509" i="1"/>
  <c r="AS510" i="1"/>
  <c r="AR509" i="1"/>
  <c r="R122" i="3" l="1"/>
  <c r="S121" i="3"/>
  <c r="T121" i="3" s="1"/>
  <c r="AS515" i="3"/>
  <c r="AR514" i="3"/>
  <c r="H511" i="3"/>
  <c r="E516" i="3"/>
  <c r="G513" i="3"/>
  <c r="U120" i="3"/>
  <c r="G511" i="1"/>
  <c r="H510" i="1"/>
  <c r="AS511" i="1"/>
  <c r="AR510" i="1"/>
  <c r="G514" i="3" l="1"/>
  <c r="E517" i="3"/>
  <c r="H512" i="3"/>
  <c r="U121" i="3"/>
  <c r="S122" i="3"/>
  <c r="T122" i="3" s="1"/>
  <c r="R123" i="3"/>
  <c r="AR515" i="3"/>
  <c r="AS516" i="3"/>
  <c r="G512" i="1"/>
  <c r="H511" i="1"/>
  <c r="AS512" i="1"/>
  <c r="AR511" i="1"/>
  <c r="E518" i="3" l="1"/>
  <c r="S123" i="3"/>
  <c r="T123" i="3" s="1"/>
  <c r="R124" i="3"/>
  <c r="G515" i="3"/>
  <c r="AS517" i="3"/>
  <c r="AR516" i="3"/>
  <c r="U122" i="3"/>
  <c r="H513" i="3"/>
  <c r="G513" i="1"/>
  <c r="H512" i="1"/>
  <c r="AS513" i="1"/>
  <c r="AR512" i="1"/>
  <c r="U123" i="3" l="1"/>
  <c r="E519" i="3"/>
  <c r="AR517" i="3"/>
  <c r="AS518" i="3"/>
  <c r="G516" i="3"/>
  <c r="H514" i="3"/>
  <c r="S124" i="3"/>
  <c r="T124" i="3" s="1"/>
  <c r="R125" i="3"/>
  <c r="G514" i="1"/>
  <c r="H513" i="1"/>
  <c r="AS514" i="1"/>
  <c r="AR513" i="1"/>
  <c r="H515" i="3" l="1"/>
  <c r="E520" i="3"/>
  <c r="U124" i="3"/>
  <c r="G517" i="3"/>
  <c r="AR518" i="3"/>
  <c r="AS519" i="3"/>
  <c r="S125" i="3"/>
  <c r="T125" i="3" s="1"/>
  <c r="R126" i="3"/>
  <c r="G515" i="1"/>
  <c r="H514" i="1"/>
  <c r="AS515" i="1"/>
  <c r="AR514" i="1"/>
  <c r="G518" i="3" l="1"/>
  <c r="S126" i="3"/>
  <c r="T126" i="3" s="1"/>
  <c r="R127" i="3"/>
  <c r="E521" i="3"/>
  <c r="AR519" i="3"/>
  <c r="AS520" i="3"/>
  <c r="H516" i="3"/>
  <c r="H517" i="3" s="1"/>
  <c r="U125" i="3"/>
  <c r="G516" i="1"/>
  <c r="H515" i="1"/>
  <c r="AS516" i="1"/>
  <c r="AR515" i="1"/>
  <c r="U126" i="3" l="1"/>
  <c r="H518" i="3"/>
  <c r="AS521" i="3"/>
  <c r="AR520" i="3"/>
  <c r="G519" i="3"/>
  <c r="R128" i="3"/>
  <c r="S127" i="3"/>
  <c r="T127" i="3" s="1"/>
  <c r="E522" i="3"/>
  <c r="G517" i="1"/>
  <c r="H516" i="1"/>
  <c r="AS517" i="1"/>
  <c r="AR516" i="1"/>
  <c r="AR521" i="3" l="1"/>
  <c r="AS522" i="3"/>
  <c r="R129" i="3"/>
  <c r="S128" i="3"/>
  <c r="T128" i="3" s="1"/>
  <c r="G520" i="3"/>
  <c r="U127" i="3"/>
  <c r="E523" i="3"/>
  <c r="G518" i="1"/>
  <c r="H517" i="1"/>
  <c r="AS518" i="1"/>
  <c r="AR517" i="1"/>
  <c r="G521" i="3" l="1"/>
  <c r="U128" i="3"/>
  <c r="E524" i="3"/>
  <c r="H519" i="3"/>
  <c r="H520" i="3" s="1"/>
  <c r="R130" i="3"/>
  <c r="S129" i="3"/>
  <c r="T129" i="3" s="1"/>
  <c r="AR522" i="3"/>
  <c r="AS523" i="3"/>
  <c r="G519" i="1"/>
  <c r="H518" i="1"/>
  <c r="AS519" i="1"/>
  <c r="AR518" i="1"/>
  <c r="U129" i="3" l="1"/>
  <c r="AR523" i="3"/>
  <c r="AS524" i="3"/>
  <c r="G522" i="3"/>
  <c r="S130" i="3"/>
  <c r="T130" i="3" s="1"/>
  <c r="R131" i="3"/>
  <c r="E525" i="3"/>
  <c r="G520" i="1"/>
  <c r="H519" i="1"/>
  <c r="AS520" i="1"/>
  <c r="AR519" i="1"/>
  <c r="S131" i="3" l="1"/>
  <c r="T131" i="3" s="1"/>
  <c r="R132" i="3"/>
  <c r="AS525" i="3"/>
  <c r="AR524" i="3"/>
  <c r="G523" i="3"/>
  <c r="H521" i="3"/>
  <c r="E526" i="3"/>
  <c r="U130" i="3"/>
  <c r="G521" i="1"/>
  <c r="H520" i="1"/>
  <c r="AS521" i="1"/>
  <c r="AR520" i="1"/>
  <c r="S132" i="3" l="1"/>
  <c r="T132" i="3" s="1"/>
  <c r="R133" i="3"/>
  <c r="U131" i="3"/>
  <c r="H522" i="3"/>
  <c r="AR525" i="3"/>
  <c r="AS526" i="3"/>
  <c r="G524" i="3"/>
  <c r="E527" i="3"/>
  <c r="G522" i="1"/>
  <c r="H521" i="1"/>
  <c r="AS522" i="1"/>
  <c r="AR521" i="1"/>
  <c r="H523" i="3" l="1"/>
  <c r="U132" i="3"/>
  <c r="S133" i="3"/>
  <c r="T133" i="3" s="1"/>
  <c r="R134" i="3"/>
  <c r="E528" i="3"/>
  <c r="G525" i="3"/>
  <c r="AS527" i="3"/>
  <c r="AR526" i="3"/>
  <c r="G523" i="1"/>
  <c r="H522" i="1"/>
  <c r="AS523" i="1"/>
  <c r="AR522" i="1"/>
  <c r="E529" i="3" l="1"/>
  <c r="U133" i="3"/>
  <c r="S134" i="3"/>
  <c r="T134" i="3" s="1"/>
  <c r="R135" i="3"/>
  <c r="H524" i="3"/>
  <c r="AR527" i="3"/>
  <c r="AS528" i="3"/>
  <c r="G526" i="3"/>
  <c r="G524" i="1"/>
  <c r="H523" i="1"/>
  <c r="AS524" i="1"/>
  <c r="AR523" i="1"/>
  <c r="R136" i="3" l="1"/>
  <c r="S135" i="3"/>
  <c r="T135" i="3" s="1"/>
  <c r="AS529" i="3"/>
  <c r="AR528" i="3"/>
  <c r="E530" i="3"/>
  <c r="G527" i="3"/>
  <c r="U134" i="3"/>
  <c r="H525" i="3"/>
  <c r="G525" i="1"/>
  <c r="H524" i="1"/>
  <c r="AS525" i="1"/>
  <c r="AR524" i="1"/>
  <c r="G528" i="3" l="1"/>
  <c r="H526" i="3"/>
  <c r="H527" i="3" s="1"/>
  <c r="U135" i="3"/>
  <c r="R137" i="3"/>
  <c r="S136" i="3"/>
  <c r="T136" i="3" s="1"/>
  <c r="E531" i="3"/>
  <c r="AR529" i="3"/>
  <c r="AS530" i="3"/>
  <c r="G526" i="1"/>
  <c r="H525" i="1"/>
  <c r="AS526" i="1"/>
  <c r="AR525" i="1"/>
  <c r="AR530" i="3" l="1"/>
  <c r="AS531" i="3"/>
  <c r="U136" i="3"/>
  <c r="G529" i="3"/>
  <c r="E532" i="3"/>
  <c r="R138" i="3"/>
  <c r="S137" i="3"/>
  <c r="T137" i="3" s="1"/>
  <c r="G527" i="1"/>
  <c r="H526" i="1"/>
  <c r="AS527" i="1"/>
  <c r="AR526" i="1"/>
  <c r="H528" i="3" l="1"/>
  <c r="E533" i="3"/>
  <c r="U137" i="3"/>
  <c r="AR531" i="3"/>
  <c r="AS532" i="3"/>
  <c r="S138" i="3"/>
  <c r="T138" i="3" s="1"/>
  <c r="R139" i="3"/>
  <c r="G530" i="3"/>
  <c r="G528" i="1"/>
  <c r="H527" i="1"/>
  <c r="AS528" i="1"/>
  <c r="AR527" i="1"/>
  <c r="S139" i="3" l="1"/>
  <c r="T139" i="3" s="1"/>
  <c r="R140" i="3"/>
  <c r="H529" i="3"/>
  <c r="AS533" i="3"/>
  <c r="AR532" i="3"/>
  <c r="E534" i="3"/>
  <c r="G531" i="3"/>
  <c r="U138" i="3"/>
  <c r="G529" i="1"/>
  <c r="H528" i="1"/>
  <c r="AS529" i="1"/>
  <c r="AR528" i="1"/>
  <c r="S140" i="3" l="1"/>
  <c r="T140" i="3" s="1"/>
  <c r="R141" i="3"/>
  <c r="AS534" i="3"/>
  <c r="AR533" i="3"/>
  <c r="E535" i="3"/>
  <c r="U139" i="3"/>
  <c r="H530" i="3"/>
  <c r="G532" i="3"/>
  <c r="G530" i="1"/>
  <c r="H529" i="1"/>
  <c r="AS530" i="1"/>
  <c r="AR529" i="1"/>
  <c r="G533" i="3" l="1"/>
  <c r="S141" i="3"/>
  <c r="T141" i="3" s="1"/>
  <c r="R142" i="3"/>
  <c r="U140" i="3"/>
  <c r="H531" i="3"/>
  <c r="H532" i="3" s="1"/>
  <c r="AR534" i="3"/>
  <c r="AS535" i="3"/>
  <c r="E536" i="3"/>
  <c r="G531" i="1"/>
  <c r="H530" i="1"/>
  <c r="AS531" i="1"/>
  <c r="AR530" i="1"/>
  <c r="S142" i="3" l="1"/>
  <c r="T142" i="3" s="1"/>
  <c r="R143" i="3"/>
  <c r="H533" i="3"/>
  <c r="U141" i="3"/>
  <c r="G534" i="3"/>
  <c r="E537" i="3"/>
  <c r="AR535" i="3"/>
  <c r="AS536" i="3"/>
  <c r="G532" i="1"/>
  <c r="H531" i="1"/>
  <c r="AS532" i="1"/>
  <c r="AR531" i="1"/>
  <c r="S143" i="3" l="1"/>
  <c r="T143" i="3" s="1"/>
  <c r="R144" i="3"/>
  <c r="U142" i="3"/>
  <c r="E538" i="3"/>
  <c r="AS537" i="3"/>
  <c r="AR536" i="3"/>
  <c r="H534" i="3"/>
  <c r="G535" i="3"/>
  <c r="G533" i="1"/>
  <c r="H532" i="1"/>
  <c r="AS533" i="1"/>
  <c r="AR532" i="1"/>
  <c r="R145" i="3" l="1"/>
  <c r="S144" i="3"/>
  <c r="T144" i="3" s="1"/>
  <c r="G536" i="3"/>
  <c r="U143" i="3"/>
  <c r="AR537" i="3"/>
  <c r="AS538" i="3"/>
  <c r="E539" i="3"/>
  <c r="G534" i="1"/>
  <c r="H533" i="1"/>
  <c r="AS534" i="1"/>
  <c r="AR533" i="1"/>
  <c r="AS539" i="3" l="1"/>
  <c r="AR538" i="3"/>
  <c r="R146" i="3"/>
  <c r="S145" i="3"/>
  <c r="T145" i="3" s="1"/>
  <c r="G537" i="3"/>
  <c r="U144" i="3"/>
  <c r="E540" i="3"/>
  <c r="H535" i="3"/>
  <c r="G535" i="1"/>
  <c r="H534" i="1"/>
  <c r="AS535" i="1"/>
  <c r="AR534" i="1"/>
  <c r="U145" i="3" l="1"/>
  <c r="G538" i="3"/>
  <c r="AR539" i="3"/>
  <c r="AS540" i="3"/>
  <c r="S146" i="3"/>
  <c r="T146" i="3" s="1"/>
  <c r="R147" i="3"/>
  <c r="H536" i="3"/>
  <c r="E541" i="3"/>
  <c r="G536" i="1"/>
  <c r="H535" i="1"/>
  <c r="AS536" i="1"/>
  <c r="AR535" i="1"/>
  <c r="H537" i="3" l="1"/>
  <c r="E542" i="3"/>
  <c r="G539" i="3"/>
  <c r="S147" i="3"/>
  <c r="T147" i="3" s="1"/>
  <c r="R148" i="3"/>
  <c r="U146" i="3"/>
  <c r="AS541" i="3"/>
  <c r="AR540" i="3"/>
  <c r="G537" i="1"/>
  <c r="H536" i="1"/>
  <c r="AS537" i="1"/>
  <c r="AR536" i="1"/>
  <c r="G540" i="3" l="1"/>
  <c r="E543" i="3"/>
  <c r="AS542" i="3"/>
  <c r="AR541" i="3"/>
  <c r="H538" i="3"/>
  <c r="U147" i="3"/>
  <c r="S148" i="3"/>
  <c r="T148" i="3" s="1"/>
  <c r="R149" i="3"/>
  <c r="G538" i="1"/>
  <c r="H537" i="1"/>
  <c r="AS538" i="1"/>
  <c r="AR537" i="1"/>
  <c r="H539" i="3" l="1"/>
  <c r="G541" i="3"/>
  <c r="AR542" i="3"/>
  <c r="AS543" i="3"/>
  <c r="U148" i="3"/>
  <c r="S149" i="3"/>
  <c r="T149" i="3" s="1"/>
  <c r="R150" i="3"/>
  <c r="E544" i="3"/>
  <c r="G539" i="1"/>
  <c r="H538" i="1"/>
  <c r="AS539" i="1"/>
  <c r="AR538" i="1"/>
  <c r="AR543" i="3" l="1"/>
  <c r="AS544" i="3"/>
  <c r="G542" i="3"/>
  <c r="U149" i="3"/>
  <c r="S150" i="3"/>
  <c r="T150" i="3" s="1"/>
  <c r="R151" i="3"/>
  <c r="E545" i="3"/>
  <c r="H540" i="3"/>
  <c r="G540" i="1"/>
  <c r="H539" i="1"/>
  <c r="AS540" i="1"/>
  <c r="AR539" i="1"/>
  <c r="R152" i="3" l="1"/>
  <c r="S151" i="3"/>
  <c r="T151" i="3" s="1"/>
  <c r="U150" i="3"/>
  <c r="AR544" i="3"/>
  <c r="AS545" i="3"/>
  <c r="H541" i="3"/>
  <c r="E546" i="3"/>
  <c r="G543" i="3"/>
  <c r="G541" i="1"/>
  <c r="H540" i="1"/>
  <c r="AS541" i="1"/>
  <c r="AR540" i="1"/>
  <c r="U151" i="3" l="1"/>
  <c r="R153" i="3"/>
  <c r="S152" i="3"/>
  <c r="T152" i="3" s="1"/>
  <c r="E547" i="3"/>
  <c r="G544" i="3"/>
  <c r="H542" i="3"/>
  <c r="AS546" i="3"/>
  <c r="AR545" i="3"/>
  <c r="G542" i="1"/>
  <c r="H541" i="1"/>
  <c r="AS542" i="1"/>
  <c r="AR541" i="1"/>
  <c r="G545" i="3" l="1"/>
  <c r="U152" i="3"/>
  <c r="E548" i="3"/>
  <c r="AS547" i="3"/>
  <c r="AR546" i="3"/>
  <c r="H543" i="3"/>
  <c r="H544" i="3" s="1"/>
  <c r="R154" i="3"/>
  <c r="S153" i="3"/>
  <c r="T153" i="3" s="1"/>
  <c r="G543" i="1"/>
  <c r="H542" i="1"/>
  <c r="AS543" i="1"/>
  <c r="AR542" i="1"/>
  <c r="E549" i="3" l="1"/>
  <c r="U153" i="3"/>
  <c r="R155" i="3"/>
  <c r="S154" i="3"/>
  <c r="T154" i="3" s="1"/>
  <c r="AR547" i="3"/>
  <c r="AS548" i="3"/>
  <c r="G546" i="3"/>
  <c r="G544" i="1"/>
  <c r="H543" i="1"/>
  <c r="AS544" i="1"/>
  <c r="AR543" i="1"/>
  <c r="AS549" i="3" l="1"/>
  <c r="AR548" i="3"/>
  <c r="E550" i="3"/>
  <c r="H545" i="3"/>
  <c r="U154" i="3"/>
  <c r="R156" i="3"/>
  <c r="S155" i="3"/>
  <c r="T155" i="3" s="1"/>
  <c r="G547" i="3"/>
  <c r="G545" i="1"/>
  <c r="H544" i="1"/>
  <c r="AS545" i="1"/>
  <c r="AR544" i="1"/>
  <c r="E551" i="3" l="1"/>
  <c r="R157" i="3"/>
  <c r="S156" i="3"/>
  <c r="T156" i="3" s="1"/>
  <c r="G548" i="3"/>
  <c r="AS550" i="3"/>
  <c r="AR549" i="3"/>
  <c r="U155" i="3"/>
  <c r="H546" i="3"/>
  <c r="G546" i="1"/>
  <c r="H545" i="1"/>
  <c r="AS546" i="1"/>
  <c r="AR545" i="1"/>
  <c r="R158" i="3" l="1"/>
  <c r="S157" i="3"/>
  <c r="T157" i="3" s="1"/>
  <c r="E552" i="3"/>
  <c r="AS551" i="3"/>
  <c r="AR550" i="3"/>
  <c r="H547" i="3"/>
  <c r="U156" i="3"/>
  <c r="G549" i="3"/>
  <c r="G547" i="1"/>
  <c r="H546" i="1"/>
  <c r="AS547" i="1"/>
  <c r="AR546" i="1"/>
  <c r="AR551" i="3" l="1"/>
  <c r="AS552" i="3"/>
  <c r="E553" i="3"/>
  <c r="G550" i="3"/>
  <c r="U157" i="3"/>
  <c r="R159" i="3"/>
  <c r="S158" i="3"/>
  <c r="T158" i="3" s="1"/>
  <c r="H548" i="3"/>
  <c r="H549" i="3" s="1"/>
  <c r="G548" i="1"/>
  <c r="H547" i="1"/>
  <c r="AS548" i="1"/>
  <c r="AR547" i="1"/>
  <c r="G551" i="3" l="1"/>
  <c r="U158" i="3"/>
  <c r="E554" i="3"/>
  <c r="S159" i="3"/>
  <c r="T159" i="3" s="1"/>
  <c r="R160" i="3"/>
  <c r="AR552" i="3"/>
  <c r="AS553" i="3"/>
  <c r="G549" i="1"/>
  <c r="H548" i="1"/>
  <c r="AS549" i="1"/>
  <c r="AR548" i="1"/>
  <c r="AR553" i="3" l="1"/>
  <c r="AS554" i="3"/>
  <c r="U159" i="3"/>
  <c r="S160" i="3"/>
  <c r="T160" i="3" s="1"/>
  <c r="R161" i="3"/>
  <c r="E555" i="3"/>
  <c r="H550" i="3"/>
  <c r="H551" i="3" s="1"/>
  <c r="G552" i="3"/>
  <c r="G550" i="1"/>
  <c r="H549" i="1"/>
  <c r="AS550" i="1"/>
  <c r="AR549" i="1"/>
  <c r="E556" i="3" l="1"/>
  <c r="U160" i="3"/>
  <c r="S161" i="3"/>
  <c r="T161" i="3" s="1"/>
  <c r="R162" i="3"/>
  <c r="AR554" i="3"/>
  <c r="AS555" i="3"/>
  <c r="G553" i="3"/>
  <c r="G551" i="1"/>
  <c r="H550" i="1"/>
  <c r="AS551" i="1"/>
  <c r="AR550" i="1"/>
  <c r="AR555" i="3" l="1"/>
  <c r="AS556" i="3"/>
  <c r="U161" i="3"/>
  <c r="S162" i="3"/>
  <c r="T162" i="3" s="1"/>
  <c r="R163" i="3"/>
  <c r="E557" i="3"/>
  <c r="G554" i="3"/>
  <c r="H552" i="3"/>
  <c r="G552" i="1"/>
  <c r="H551" i="1"/>
  <c r="AS552" i="1"/>
  <c r="AR551" i="1"/>
  <c r="U162" i="3" l="1"/>
  <c r="AR556" i="3"/>
  <c r="AS557" i="3"/>
  <c r="G555" i="3"/>
  <c r="E558" i="3"/>
  <c r="H553" i="3"/>
  <c r="H554" i="3" s="1"/>
  <c r="S163" i="3"/>
  <c r="T163" i="3" s="1"/>
  <c r="R164" i="3"/>
  <c r="G553" i="1"/>
  <c r="H552" i="1"/>
  <c r="AS553" i="1"/>
  <c r="AR552" i="1"/>
  <c r="E559" i="3" l="1"/>
  <c r="AR557" i="3"/>
  <c r="AS558" i="3"/>
  <c r="S164" i="3"/>
  <c r="T164" i="3" s="1"/>
  <c r="R165" i="3"/>
  <c r="G556" i="3"/>
  <c r="U163" i="3"/>
  <c r="G554" i="1"/>
  <c r="H553" i="1"/>
  <c r="AS554" i="1"/>
  <c r="AR553" i="1"/>
  <c r="S165" i="3" l="1"/>
  <c r="T165" i="3" s="1"/>
  <c r="R166" i="3"/>
  <c r="AS559" i="3"/>
  <c r="AR558" i="3"/>
  <c r="E560" i="3"/>
  <c r="U164" i="3"/>
  <c r="G557" i="3"/>
  <c r="H555" i="3"/>
  <c r="H556" i="3" s="1"/>
  <c r="G555" i="1"/>
  <c r="H554" i="1"/>
  <c r="AS555" i="1"/>
  <c r="AR554" i="1"/>
  <c r="S166" i="3" l="1"/>
  <c r="T166" i="3" s="1"/>
  <c r="R167" i="3"/>
  <c r="H557" i="3"/>
  <c r="U165" i="3"/>
  <c r="AR559" i="3"/>
  <c r="AS560" i="3"/>
  <c r="G558" i="3"/>
  <c r="E561" i="3"/>
  <c r="G556" i="1"/>
  <c r="H555" i="1"/>
  <c r="AS556" i="1"/>
  <c r="AR555" i="1"/>
  <c r="AR560" i="3" l="1"/>
  <c r="AS561" i="3"/>
  <c r="S167" i="3"/>
  <c r="T167" i="3" s="1"/>
  <c r="R168" i="3"/>
  <c r="U166" i="3"/>
  <c r="E562" i="3"/>
  <c r="H558" i="3"/>
  <c r="G559" i="3"/>
  <c r="G557" i="1"/>
  <c r="H556" i="1"/>
  <c r="AS557" i="1"/>
  <c r="AR556" i="1"/>
  <c r="E563" i="3" l="1"/>
  <c r="U167" i="3"/>
  <c r="S168" i="3"/>
  <c r="T168" i="3" s="1"/>
  <c r="R169" i="3"/>
  <c r="G560" i="3"/>
  <c r="AS562" i="3"/>
  <c r="AR561" i="3"/>
  <c r="G558" i="1"/>
  <c r="H557" i="1"/>
  <c r="AS558" i="1"/>
  <c r="AR557" i="1"/>
  <c r="U168" i="3" l="1"/>
  <c r="S169" i="3"/>
  <c r="T169" i="3" s="1"/>
  <c r="R170" i="3"/>
  <c r="AS563" i="3"/>
  <c r="AR562" i="3"/>
  <c r="E564" i="3"/>
  <c r="G561" i="3"/>
  <c r="H559" i="3"/>
  <c r="H560" i="3" s="1"/>
  <c r="G559" i="1"/>
  <c r="H558" i="1"/>
  <c r="AS559" i="1"/>
  <c r="AR558" i="1"/>
  <c r="U169" i="3" l="1"/>
  <c r="AR563" i="3"/>
  <c r="AS564" i="3"/>
  <c r="E565" i="3"/>
  <c r="G562" i="3"/>
  <c r="R171" i="3"/>
  <c r="S170" i="3"/>
  <c r="T170" i="3" s="1"/>
  <c r="G560" i="1"/>
  <c r="H559" i="1"/>
  <c r="AS560" i="1"/>
  <c r="AR559" i="1"/>
  <c r="R172" i="3" l="1"/>
  <c r="S171" i="3"/>
  <c r="T171" i="3" s="1"/>
  <c r="E566" i="3"/>
  <c r="U170" i="3"/>
  <c r="G563" i="3"/>
  <c r="H561" i="3"/>
  <c r="AR564" i="3"/>
  <c r="AS565" i="3"/>
  <c r="G561" i="1"/>
  <c r="H560" i="1"/>
  <c r="AS561" i="1"/>
  <c r="AR560" i="1"/>
  <c r="G564" i="3" l="1"/>
  <c r="E567" i="3"/>
  <c r="AR565" i="3"/>
  <c r="AS566" i="3"/>
  <c r="U171" i="3"/>
  <c r="S172" i="3"/>
  <c r="T172" i="3" s="1"/>
  <c r="R173" i="3"/>
  <c r="H562" i="3"/>
  <c r="G562" i="1"/>
  <c r="H561" i="1"/>
  <c r="AS562" i="1"/>
  <c r="AR561" i="1"/>
  <c r="S173" i="3" l="1"/>
  <c r="T173" i="3" s="1"/>
  <c r="R174" i="3"/>
  <c r="G565" i="3"/>
  <c r="U172" i="3"/>
  <c r="AS567" i="3"/>
  <c r="AR566" i="3"/>
  <c r="E568" i="3"/>
  <c r="H563" i="3"/>
  <c r="H564" i="3" s="1"/>
  <c r="G563" i="1"/>
  <c r="H562" i="1"/>
  <c r="AS563" i="1"/>
  <c r="AR562" i="1"/>
  <c r="U173" i="3" l="1"/>
  <c r="R175" i="3"/>
  <c r="S174" i="3"/>
  <c r="T174" i="3" s="1"/>
  <c r="E569" i="3"/>
  <c r="AR567" i="3"/>
  <c r="AS568" i="3"/>
  <c r="G566" i="3"/>
  <c r="G564" i="1"/>
  <c r="H563" i="1"/>
  <c r="AS564" i="1"/>
  <c r="AR563" i="1"/>
  <c r="G567" i="3" l="1"/>
  <c r="U174" i="3"/>
  <c r="R176" i="3"/>
  <c r="S175" i="3"/>
  <c r="T175" i="3" s="1"/>
  <c r="E570" i="3"/>
  <c r="AR568" i="3"/>
  <c r="AS569" i="3"/>
  <c r="H565" i="3"/>
  <c r="G565" i="1"/>
  <c r="H564" i="1"/>
  <c r="AS565" i="1"/>
  <c r="AR564" i="1"/>
  <c r="AS570" i="3" l="1"/>
  <c r="AR569" i="3"/>
  <c r="U175" i="3"/>
  <c r="E571" i="3"/>
  <c r="H566" i="3"/>
  <c r="S176" i="3"/>
  <c r="T176" i="3" s="1"/>
  <c r="R177" i="3"/>
  <c r="G568" i="3"/>
  <c r="G566" i="1"/>
  <c r="H565" i="1"/>
  <c r="AS566" i="1"/>
  <c r="AR565" i="1"/>
  <c r="U176" i="3" l="1"/>
  <c r="H567" i="3"/>
  <c r="H568" i="3" s="1"/>
  <c r="E572" i="3"/>
  <c r="S177" i="3"/>
  <c r="T177" i="3" s="1"/>
  <c r="R178" i="3"/>
  <c r="G569" i="3"/>
  <c r="AS571" i="3"/>
  <c r="AR570" i="3"/>
  <c r="G567" i="1"/>
  <c r="H566" i="1"/>
  <c r="AS567" i="1"/>
  <c r="AR566" i="1"/>
  <c r="R179" i="3" l="1"/>
  <c r="S178" i="3"/>
  <c r="T178" i="3" s="1"/>
  <c r="U177" i="3"/>
  <c r="AR571" i="3"/>
  <c r="AS572" i="3"/>
  <c r="E573" i="3"/>
  <c r="G570" i="3"/>
  <c r="G568" i="1"/>
  <c r="H567" i="1"/>
  <c r="AS568" i="1"/>
  <c r="AR567" i="1"/>
  <c r="AR572" i="3" l="1"/>
  <c r="AS573" i="3"/>
  <c r="U178" i="3"/>
  <c r="E574" i="3"/>
  <c r="G571" i="3"/>
  <c r="H569" i="3"/>
  <c r="R180" i="3"/>
  <c r="S179" i="3"/>
  <c r="T179" i="3" s="1"/>
  <c r="G569" i="1"/>
  <c r="H568" i="1"/>
  <c r="AS569" i="1"/>
  <c r="AR568" i="1"/>
  <c r="AR573" i="3" l="1"/>
  <c r="AS574" i="3"/>
  <c r="S180" i="3"/>
  <c r="T180" i="3" s="1"/>
  <c r="R181" i="3"/>
  <c r="U179" i="3"/>
  <c r="G572" i="3"/>
  <c r="H570" i="3"/>
  <c r="H571" i="3" s="1"/>
  <c r="E575" i="3"/>
  <c r="G570" i="1"/>
  <c r="H569" i="1"/>
  <c r="AS570" i="1"/>
  <c r="AR569" i="1"/>
  <c r="E576" i="3" l="1"/>
  <c r="G573" i="3"/>
  <c r="H572" i="3"/>
  <c r="AS575" i="3"/>
  <c r="AR574" i="3"/>
  <c r="S181" i="3"/>
  <c r="T181" i="3" s="1"/>
  <c r="R182" i="3"/>
  <c r="U180" i="3"/>
  <c r="G571" i="1"/>
  <c r="H570" i="1"/>
  <c r="AS571" i="1"/>
  <c r="AR570" i="1"/>
  <c r="G574" i="3" l="1"/>
  <c r="AS576" i="3"/>
  <c r="AR575" i="3"/>
  <c r="E577" i="3"/>
  <c r="U181" i="3"/>
  <c r="R183" i="3"/>
  <c r="S182" i="3"/>
  <c r="T182" i="3" s="1"/>
  <c r="G572" i="1"/>
  <c r="H571" i="1"/>
  <c r="AS572" i="1"/>
  <c r="AR571" i="1"/>
  <c r="R184" i="3" l="1"/>
  <c r="S183" i="3"/>
  <c r="T183" i="3" s="1"/>
  <c r="AR576" i="3"/>
  <c r="AS577" i="3"/>
  <c r="U182" i="3"/>
  <c r="G575" i="3"/>
  <c r="E578" i="3"/>
  <c r="H573" i="3"/>
  <c r="G573" i="1"/>
  <c r="H572" i="1"/>
  <c r="AS573" i="1"/>
  <c r="AR572" i="1"/>
  <c r="H574" i="3" l="1"/>
  <c r="E579" i="3"/>
  <c r="U183" i="3"/>
  <c r="AR577" i="3"/>
  <c r="AS578" i="3"/>
  <c r="G576" i="3"/>
  <c r="S184" i="3"/>
  <c r="T184" i="3" s="1"/>
  <c r="R185" i="3"/>
  <c r="G574" i="1"/>
  <c r="H573" i="1"/>
  <c r="AS574" i="1"/>
  <c r="AR573" i="1"/>
  <c r="H575" i="3" l="1"/>
  <c r="G577" i="3"/>
  <c r="AS579" i="3"/>
  <c r="AR578" i="3"/>
  <c r="R186" i="3"/>
  <c r="S185" i="3"/>
  <c r="T185" i="3" s="1"/>
  <c r="U184" i="3"/>
  <c r="E580" i="3"/>
  <c r="G575" i="1"/>
  <c r="H574" i="1"/>
  <c r="AS575" i="1"/>
  <c r="AR574" i="1"/>
  <c r="G578" i="3" l="1"/>
  <c r="U185" i="3"/>
  <c r="S186" i="3"/>
  <c r="T186" i="3" s="1"/>
  <c r="R187" i="3"/>
  <c r="E581" i="3"/>
  <c r="AS580" i="3"/>
  <c r="AR579" i="3"/>
  <c r="H576" i="3"/>
  <c r="G576" i="1"/>
  <c r="H575" i="1"/>
  <c r="AS576" i="1"/>
  <c r="AR575" i="1"/>
  <c r="E582" i="3" l="1"/>
  <c r="R188" i="3"/>
  <c r="S187" i="3"/>
  <c r="T187" i="3" s="1"/>
  <c r="G579" i="3"/>
  <c r="H577" i="3"/>
  <c r="H578" i="3" s="1"/>
  <c r="AR580" i="3"/>
  <c r="AS581" i="3"/>
  <c r="U186" i="3"/>
  <c r="G577" i="1"/>
  <c r="H576" i="1"/>
  <c r="AS577" i="1"/>
  <c r="AR576" i="1"/>
  <c r="E583" i="3" l="1"/>
  <c r="U187" i="3"/>
  <c r="G580" i="3"/>
  <c r="H579" i="3"/>
  <c r="S188" i="3"/>
  <c r="T188" i="3" s="1"/>
  <c r="R189" i="3"/>
  <c r="AS582" i="3"/>
  <c r="AR581" i="3"/>
  <c r="G578" i="1"/>
  <c r="H577" i="1"/>
  <c r="AS578" i="1"/>
  <c r="AR577" i="1"/>
  <c r="AR582" i="3" l="1"/>
  <c r="AS583" i="3"/>
  <c r="E584" i="3"/>
  <c r="U188" i="3"/>
  <c r="R190" i="3"/>
  <c r="S189" i="3"/>
  <c r="T189" i="3" s="1"/>
  <c r="G581" i="3"/>
  <c r="G579" i="1"/>
  <c r="H578" i="1"/>
  <c r="AS579" i="1"/>
  <c r="AR578" i="1"/>
  <c r="E585" i="3" l="1"/>
  <c r="AS584" i="3"/>
  <c r="AR583" i="3"/>
  <c r="H580" i="3"/>
  <c r="S190" i="3"/>
  <c r="T190" i="3" s="1"/>
  <c r="R191" i="3"/>
  <c r="U189" i="3"/>
  <c r="G582" i="3"/>
  <c r="G580" i="1"/>
  <c r="H579" i="1"/>
  <c r="AS580" i="1"/>
  <c r="AR579" i="1"/>
  <c r="AR584" i="3" l="1"/>
  <c r="AS585" i="3"/>
  <c r="R192" i="3"/>
  <c r="S191" i="3"/>
  <c r="T191" i="3" s="1"/>
  <c r="E586" i="3"/>
  <c r="U190" i="3"/>
  <c r="G583" i="3"/>
  <c r="H581" i="3"/>
  <c r="G581" i="1"/>
  <c r="H580" i="1"/>
  <c r="AS581" i="1"/>
  <c r="AR580" i="1"/>
  <c r="G584" i="3" l="1"/>
  <c r="AR585" i="3"/>
  <c r="AS586" i="3"/>
  <c r="H582" i="3"/>
  <c r="H583" i="3" s="1"/>
  <c r="E587" i="3"/>
  <c r="U191" i="3"/>
  <c r="S192" i="3"/>
  <c r="T192" i="3" s="1"/>
  <c r="R193" i="3"/>
  <c r="G582" i="1"/>
  <c r="H581" i="1"/>
  <c r="AS582" i="1"/>
  <c r="AR581" i="1"/>
  <c r="E588" i="3" l="1"/>
  <c r="R194" i="3"/>
  <c r="S193" i="3"/>
  <c r="T193" i="3" s="1"/>
  <c r="G585" i="3"/>
  <c r="AS587" i="3"/>
  <c r="AR586" i="3"/>
  <c r="U192" i="3"/>
  <c r="G583" i="1"/>
  <c r="H582" i="1"/>
  <c r="AS583" i="1"/>
  <c r="AR582" i="1"/>
  <c r="AR587" i="3" l="1"/>
  <c r="AS588" i="3"/>
  <c r="G586" i="3"/>
  <c r="H584" i="3"/>
  <c r="U193" i="3"/>
  <c r="E589" i="3"/>
  <c r="S194" i="3"/>
  <c r="T194" i="3" s="1"/>
  <c r="R195" i="3"/>
  <c r="G584" i="1"/>
  <c r="H583" i="1"/>
  <c r="AS584" i="1"/>
  <c r="AR583" i="1"/>
  <c r="E590" i="3" l="1"/>
  <c r="AR588" i="3"/>
  <c r="AS589" i="3"/>
  <c r="R196" i="3"/>
  <c r="S195" i="3"/>
  <c r="T195" i="3" s="1"/>
  <c r="U194" i="3"/>
  <c r="G587" i="3"/>
  <c r="H585" i="3"/>
  <c r="G585" i="1"/>
  <c r="H584" i="1"/>
  <c r="AS585" i="1"/>
  <c r="AR584" i="1"/>
  <c r="AR589" i="3" l="1"/>
  <c r="AS590" i="3"/>
  <c r="U195" i="3"/>
  <c r="E591" i="3"/>
  <c r="G588" i="3"/>
  <c r="H586" i="3"/>
  <c r="H587" i="3" s="1"/>
  <c r="S196" i="3"/>
  <c r="T196" i="3" s="1"/>
  <c r="R197" i="3"/>
  <c r="G586" i="1"/>
  <c r="H585" i="1"/>
  <c r="AS586" i="1"/>
  <c r="AR585" i="1"/>
  <c r="R198" i="3" l="1"/>
  <c r="S197" i="3"/>
  <c r="T197" i="3" s="1"/>
  <c r="E592" i="3"/>
  <c r="U196" i="3"/>
  <c r="AR590" i="3"/>
  <c r="AS591" i="3"/>
  <c r="G589" i="3"/>
  <c r="H588" i="3"/>
  <c r="G587" i="1"/>
  <c r="H586" i="1"/>
  <c r="AS587" i="1"/>
  <c r="AR586" i="1"/>
  <c r="U197" i="3" l="1"/>
  <c r="E593" i="3"/>
  <c r="G590" i="3"/>
  <c r="S198" i="3"/>
  <c r="T198" i="3" s="1"/>
  <c r="R199" i="3"/>
  <c r="AR591" i="3"/>
  <c r="AS592" i="3"/>
  <c r="G588" i="1"/>
  <c r="H587" i="1"/>
  <c r="AS588" i="1"/>
  <c r="AR587" i="1"/>
  <c r="E594" i="3" l="1"/>
  <c r="U198" i="3"/>
  <c r="G591" i="3"/>
  <c r="R200" i="3"/>
  <c r="S199" i="3"/>
  <c r="T199" i="3" s="1"/>
  <c r="AR592" i="3"/>
  <c r="AS593" i="3"/>
  <c r="H589" i="3"/>
  <c r="G589" i="1"/>
  <c r="H588" i="1"/>
  <c r="AS589" i="1"/>
  <c r="AR588" i="1"/>
  <c r="E595" i="3" l="1"/>
  <c r="S200" i="3"/>
  <c r="T200" i="3" s="1"/>
  <c r="R201" i="3"/>
  <c r="U199" i="3"/>
  <c r="H590" i="3"/>
  <c r="G592" i="3"/>
  <c r="AR593" i="3"/>
  <c r="AS594" i="3"/>
  <c r="G590" i="1"/>
  <c r="H589" i="1"/>
  <c r="AS590" i="1"/>
  <c r="AR589" i="1"/>
  <c r="R202" i="3" l="1"/>
  <c r="S201" i="3"/>
  <c r="T201" i="3" s="1"/>
  <c r="AS595" i="3"/>
  <c r="AR594" i="3"/>
  <c r="U200" i="3"/>
  <c r="E596" i="3"/>
  <c r="G593" i="3"/>
  <c r="H591" i="3"/>
  <c r="G591" i="1"/>
  <c r="H590" i="1"/>
  <c r="AS591" i="1"/>
  <c r="AR590" i="1"/>
  <c r="AR595" i="3" l="1"/>
  <c r="AS596" i="3"/>
  <c r="E597" i="3"/>
  <c r="S202" i="3"/>
  <c r="T202" i="3" s="1"/>
  <c r="R203" i="3"/>
  <c r="H592" i="3"/>
  <c r="H593" i="3" s="1"/>
  <c r="G594" i="3"/>
  <c r="U201" i="3"/>
  <c r="G592" i="1"/>
  <c r="H591" i="1"/>
  <c r="AS592" i="1"/>
  <c r="AR591" i="1"/>
  <c r="U202" i="3" l="1"/>
  <c r="E598" i="3"/>
  <c r="G595" i="3"/>
  <c r="AR596" i="3"/>
  <c r="AS597" i="3"/>
  <c r="H594" i="3"/>
  <c r="R204" i="3"/>
  <c r="S203" i="3"/>
  <c r="T203" i="3" s="1"/>
  <c r="G593" i="1"/>
  <c r="H592" i="1"/>
  <c r="AS593" i="1"/>
  <c r="AR592" i="1"/>
  <c r="H595" i="3" l="1"/>
  <c r="AR597" i="3"/>
  <c r="AS598" i="3"/>
  <c r="U203" i="3"/>
  <c r="G596" i="3"/>
  <c r="S204" i="3"/>
  <c r="T204" i="3" s="1"/>
  <c r="R205" i="3"/>
  <c r="E599" i="3"/>
  <c r="G594" i="1"/>
  <c r="H593" i="1"/>
  <c r="AS594" i="1"/>
  <c r="AR593" i="1"/>
  <c r="AR598" i="3" l="1"/>
  <c r="AS599" i="3"/>
  <c r="H596" i="3"/>
  <c r="G597" i="3"/>
  <c r="E600" i="3"/>
  <c r="U204" i="3"/>
  <c r="R206" i="3"/>
  <c r="S205" i="3"/>
  <c r="T205" i="3" s="1"/>
  <c r="G595" i="1"/>
  <c r="H594" i="1"/>
  <c r="AS595" i="1"/>
  <c r="AR594" i="1"/>
  <c r="U205" i="3" l="1"/>
  <c r="AR599" i="3"/>
  <c r="AS600" i="3"/>
  <c r="G598" i="3"/>
  <c r="E601" i="3"/>
  <c r="S206" i="3"/>
  <c r="T206" i="3" s="1"/>
  <c r="R207" i="3"/>
  <c r="G596" i="1"/>
  <c r="H595" i="1"/>
  <c r="AS596" i="1"/>
  <c r="AR595" i="1"/>
  <c r="R208" i="3" l="1"/>
  <c r="S207" i="3"/>
  <c r="T207" i="3" s="1"/>
  <c r="H597" i="3"/>
  <c r="AR600" i="3"/>
  <c r="AS601" i="3"/>
  <c r="U206" i="3"/>
  <c r="E602" i="3"/>
  <c r="G599" i="3"/>
  <c r="G597" i="1"/>
  <c r="H596" i="1"/>
  <c r="AS597" i="1"/>
  <c r="AR596" i="1"/>
  <c r="U207" i="3" l="1"/>
  <c r="G600" i="3"/>
  <c r="S208" i="3"/>
  <c r="T208" i="3" s="1"/>
  <c r="R209" i="3"/>
  <c r="AR601" i="3"/>
  <c r="AS602" i="3"/>
  <c r="E603" i="3"/>
  <c r="H598" i="3"/>
  <c r="H599" i="3" s="1"/>
  <c r="G598" i="1"/>
  <c r="H597" i="1"/>
  <c r="AS598" i="1"/>
  <c r="AR597" i="1"/>
  <c r="U208" i="3" l="1"/>
  <c r="E604" i="3"/>
  <c r="R210" i="3"/>
  <c r="S209" i="3"/>
  <c r="T209" i="3" s="1"/>
  <c r="G601" i="3"/>
  <c r="AR602" i="3"/>
  <c r="AS603" i="3"/>
  <c r="G599" i="1"/>
  <c r="H598" i="1"/>
  <c r="AS599" i="1"/>
  <c r="AR598" i="1"/>
  <c r="E605" i="3" l="1"/>
  <c r="U209" i="3"/>
  <c r="S210" i="3"/>
  <c r="T210" i="3" s="1"/>
  <c r="R211" i="3"/>
  <c r="G602" i="3"/>
  <c r="AR603" i="3"/>
  <c r="AS604" i="3"/>
  <c r="H600" i="3"/>
  <c r="G600" i="1"/>
  <c r="H599" i="1"/>
  <c r="AS600" i="1"/>
  <c r="AR599" i="1"/>
  <c r="AR604" i="3" l="1"/>
  <c r="AS605" i="3"/>
  <c r="H601" i="3"/>
  <c r="U210" i="3"/>
  <c r="E606" i="3"/>
  <c r="R212" i="3"/>
  <c r="S211" i="3"/>
  <c r="T211" i="3" s="1"/>
  <c r="G603" i="3"/>
  <c r="G601" i="1"/>
  <c r="H600" i="1"/>
  <c r="AS601" i="1"/>
  <c r="AR600" i="1"/>
  <c r="E607" i="3" l="1"/>
  <c r="G604" i="3"/>
  <c r="AR605" i="3"/>
  <c r="AS606" i="3"/>
  <c r="U211" i="3"/>
  <c r="H602" i="3"/>
  <c r="H603" i="3" s="1"/>
  <c r="S212" i="3"/>
  <c r="T212" i="3" s="1"/>
  <c r="R213" i="3"/>
  <c r="G602" i="1"/>
  <c r="H601" i="1"/>
  <c r="AS602" i="1"/>
  <c r="AR601" i="1"/>
  <c r="U212" i="3" l="1"/>
  <c r="R214" i="3"/>
  <c r="S213" i="3"/>
  <c r="T213" i="3" s="1"/>
  <c r="G605" i="3"/>
  <c r="AR606" i="3"/>
  <c r="AS607" i="3"/>
  <c r="H604" i="3"/>
  <c r="E608" i="3"/>
  <c r="G603" i="1"/>
  <c r="H602" i="1"/>
  <c r="AS603" i="1"/>
  <c r="AR602" i="1"/>
  <c r="E609" i="3" l="1"/>
  <c r="U213" i="3"/>
  <c r="AR607" i="3"/>
  <c r="AS608" i="3"/>
  <c r="S214" i="3"/>
  <c r="T214" i="3" s="1"/>
  <c r="R215" i="3"/>
  <c r="G606" i="3"/>
  <c r="G604" i="1"/>
  <c r="H603" i="1"/>
  <c r="AS604" i="1"/>
  <c r="AR603" i="1"/>
  <c r="G607" i="3" l="1"/>
  <c r="E610" i="3"/>
  <c r="H605" i="3"/>
  <c r="H606" i="3" s="1"/>
  <c r="U214" i="3"/>
  <c r="R216" i="3"/>
  <c r="S215" i="3"/>
  <c r="T215" i="3" s="1"/>
  <c r="AR608" i="3"/>
  <c r="AS609" i="3"/>
  <c r="G605" i="1"/>
  <c r="H604" i="1"/>
  <c r="AS605" i="1"/>
  <c r="AR604" i="1"/>
  <c r="AR609" i="3" l="1"/>
  <c r="AS610" i="3"/>
  <c r="U215" i="3"/>
  <c r="S216" i="3"/>
  <c r="T216" i="3" s="1"/>
  <c r="R217" i="3"/>
  <c r="E611" i="3"/>
  <c r="H607" i="3"/>
  <c r="G608" i="3"/>
  <c r="G606" i="1"/>
  <c r="H605" i="1"/>
  <c r="AS606" i="1"/>
  <c r="AR605" i="1"/>
  <c r="H608" i="3" l="1"/>
  <c r="G609" i="3"/>
  <c r="U216" i="3"/>
  <c r="AS611" i="3"/>
  <c r="AR610" i="3"/>
  <c r="E612" i="3"/>
  <c r="R218" i="3"/>
  <c r="S217" i="3"/>
  <c r="T217" i="3" s="1"/>
  <c r="G607" i="1"/>
  <c r="H606" i="1"/>
  <c r="AS607" i="1"/>
  <c r="AR606" i="1"/>
  <c r="G610" i="3" l="1"/>
  <c r="U217" i="3"/>
  <c r="E613" i="3"/>
  <c r="AR611" i="3"/>
  <c r="AS612" i="3"/>
  <c r="S218" i="3"/>
  <c r="T218" i="3" s="1"/>
  <c r="R219" i="3"/>
  <c r="G608" i="1"/>
  <c r="H607" i="1"/>
  <c r="AS608" i="1"/>
  <c r="AR607" i="1"/>
  <c r="U218" i="3" l="1"/>
  <c r="G611" i="3"/>
  <c r="AR612" i="3"/>
  <c r="AS613" i="3"/>
  <c r="R220" i="3"/>
  <c r="S219" i="3"/>
  <c r="T219" i="3" s="1"/>
  <c r="E614" i="3"/>
  <c r="H609" i="3"/>
  <c r="H610" i="3" s="1"/>
  <c r="G609" i="1"/>
  <c r="H608" i="1"/>
  <c r="AS609" i="1"/>
  <c r="AR608" i="1"/>
  <c r="AR613" i="3" l="1"/>
  <c r="AS614" i="3"/>
  <c r="H611" i="3"/>
  <c r="G612" i="3"/>
  <c r="E615" i="3"/>
  <c r="U219" i="3"/>
  <c r="S220" i="3"/>
  <c r="T220" i="3" s="1"/>
  <c r="R221" i="3"/>
  <c r="G610" i="1"/>
  <c r="H609" i="1"/>
  <c r="AS610" i="1"/>
  <c r="AR609" i="1"/>
  <c r="G613" i="3" l="1"/>
  <c r="AR614" i="3"/>
  <c r="AS615" i="3"/>
  <c r="E616" i="3"/>
  <c r="R222" i="3"/>
  <c r="S221" i="3"/>
  <c r="T221" i="3" s="1"/>
  <c r="U220" i="3"/>
  <c r="G611" i="1"/>
  <c r="H610" i="1"/>
  <c r="AS611" i="1"/>
  <c r="AR610" i="1"/>
  <c r="E617" i="3" l="1"/>
  <c r="AS616" i="3"/>
  <c r="AR615" i="3"/>
  <c r="S222" i="3"/>
  <c r="T222" i="3" s="1"/>
  <c r="R223" i="3"/>
  <c r="G614" i="3"/>
  <c r="U221" i="3"/>
  <c r="H612" i="3"/>
  <c r="H613" i="3" s="1"/>
  <c r="G612" i="1"/>
  <c r="H611" i="1"/>
  <c r="AS612" i="1"/>
  <c r="AR611" i="1"/>
  <c r="U222" i="3" l="1"/>
  <c r="H614" i="3"/>
  <c r="G615" i="3"/>
  <c r="AR616" i="3"/>
  <c r="AS617" i="3"/>
  <c r="E618" i="3"/>
  <c r="R224" i="3"/>
  <c r="S223" i="3"/>
  <c r="T223" i="3" s="1"/>
  <c r="G613" i="1"/>
  <c r="H612" i="1"/>
  <c r="AS613" i="1"/>
  <c r="AR612" i="1"/>
  <c r="G616" i="3" l="1"/>
  <c r="S224" i="3"/>
  <c r="T224" i="3" s="1"/>
  <c r="R225" i="3"/>
  <c r="E619" i="3"/>
  <c r="AR617" i="3"/>
  <c r="AS618" i="3"/>
  <c r="U223" i="3"/>
  <c r="G614" i="1"/>
  <c r="H613" i="1"/>
  <c r="AS614" i="1"/>
  <c r="AR613" i="1"/>
  <c r="E620" i="3" l="1"/>
  <c r="R226" i="3"/>
  <c r="S225" i="3"/>
  <c r="T225" i="3" s="1"/>
  <c r="G617" i="3"/>
  <c r="H615" i="3"/>
  <c r="U224" i="3"/>
  <c r="AR618" i="3"/>
  <c r="AS619" i="3"/>
  <c r="G615" i="1"/>
  <c r="H614" i="1"/>
  <c r="AS615" i="1"/>
  <c r="AR614" i="1"/>
  <c r="S226" i="3" l="1"/>
  <c r="T226" i="3" s="1"/>
  <c r="R227" i="3"/>
  <c r="AR619" i="3"/>
  <c r="AS620" i="3"/>
  <c r="U225" i="3"/>
  <c r="H616" i="3"/>
  <c r="G618" i="3"/>
  <c r="E621" i="3"/>
  <c r="G616" i="1"/>
  <c r="H615" i="1"/>
  <c r="AS616" i="1"/>
  <c r="AR615" i="1"/>
  <c r="G619" i="3" l="1"/>
  <c r="R228" i="3"/>
  <c r="S227" i="3"/>
  <c r="T227" i="3" s="1"/>
  <c r="U226" i="3"/>
  <c r="H617" i="3"/>
  <c r="H618" i="3" s="1"/>
  <c r="E622" i="3"/>
  <c r="AR620" i="3"/>
  <c r="AS621" i="3"/>
  <c r="G617" i="1"/>
  <c r="H616" i="1"/>
  <c r="AS617" i="1"/>
  <c r="AR616" i="1"/>
  <c r="S228" i="3" l="1"/>
  <c r="T228" i="3" s="1"/>
  <c r="R229" i="3"/>
  <c r="U227" i="3"/>
  <c r="G620" i="3"/>
  <c r="AR621" i="3"/>
  <c r="AS622" i="3"/>
  <c r="E623" i="3"/>
  <c r="G618" i="1"/>
  <c r="H617" i="1"/>
  <c r="AS618" i="1"/>
  <c r="AR617" i="1"/>
  <c r="AR622" i="3" l="1"/>
  <c r="AS623" i="3"/>
  <c r="R230" i="3"/>
  <c r="S229" i="3"/>
  <c r="T229" i="3" s="1"/>
  <c r="U228" i="3"/>
  <c r="G621" i="3"/>
  <c r="H619" i="3"/>
  <c r="H620" i="3" s="1"/>
  <c r="E624" i="3"/>
  <c r="G619" i="1"/>
  <c r="H618" i="1"/>
  <c r="AS619" i="1"/>
  <c r="AR618" i="1"/>
  <c r="H621" i="3" l="1"/>
  <c r="S230" i="3"/>
  <c r="T230" i="3" s="1"/>
  <c r="R231" i="3"/>
  <c r="G622" i="3"/>
  <c r="U229" i="3"/>
  <c r="E625" i="3"/>
  <c r="AR623" i="3"/>
  <c r="AS624" i="3"/>
  <c r="G620" i="1"/>
  <c r="H619" i="1"/>
  <c r="AS620" i="1"/>
  <c r="AR619" i="1"/>
  <c r="H622" i="3" l="1"/>
  <c r="AR624" i="3"/>
  <c r="AS625" i="3"/>
  <c r="G623" i="3"/>
  <c r="R232" i="3"/>
  <c r="S231" i="3"/>
  <c r="T231" i="3" s="1"/>
  <c r="U230" i="3"/>
  <c r="E626" i="3"/>
  <c r="G621" i="1"/>
  <c r="H620" i="1"/>
  <c r="AS621" i="1"/>
  <c r="AR620" i="1"/>
  <c r="S232" i="3" l="1"/>
  <c r="T232" i="3" s="1"/>
  <c r="R233" i="3"/>
  <c r="E627" i="3"/>
  <c r="G624" i="3"/>
  <c r="H623" i="3"/>
  <c r="AR625" i="3"/>
  <c r="AS626" i="3"/>
  <c r="U231" i="3"/>
  <c r="G622" i="1"/>
  <c r="H621" i="1"/>
  <c r="AS622" i="1"/>
  <c r="AR621" i="1"/>
  <c r="R234" i="3" l="1"/>
  <c r="S233" i="3"/>
  <c r="T233" i="3" s="1"/>
  <c r="E628" i="3"/>
  <c r="AS627" i="3"/>
  <c r="AR626" i="3"/>
  <c r="G625" i="3"/>
  <c r="U232" i="3"/>
  <c r="G623" i="1"/>
  <c r="H622" i="1"/>
  <c r="AS623" i="1"/>
  <c r="AR622" i="1"/>
  <c r="AR627" i="3" l="1"/>
  <c r="AS628" i="3"/>
  <c r="E629" i="3"/>
  <c r="G626" i="3"/>
  <c r="S234" i="3"/>
  <c r="T234" i="3" s="1"/>
  <c r="R235" i="3"/>
  <c r="U233" i="3"/>
  <c r="H624" i="3"/>
  <c r="H625" i="3" s="1"/>
  <c r="G624" i="1"/>
  <c r="H623" i="1"/>
  <c r="AS624" i="1"/>
  <c r="AR623" i="1"/>
  <c r="G627" i="3" l="1"/>
  <c r="U234" i="3"/>
  <c r="E630" i="3"/>
  <c r="R236" i="3"/>
  <c r="S235" i="3"/>
  <c r="T235" i="3" s="1"/>
  <c r="H626" i="3"/>
  <c r="AR628" i="3"/>
  <c r="AS629" i="3"/>
  <c r="G625" i="1"/>
  <c r="H624" i="1"/>
  <c r="AS625" i="1"/>
  <c r="AR624" i="1"/>
  <c r="U235" i="3" l="1"/>
  <c r="S236" i="3"/>
  <c r="T236" i="3" s="1"/>
  <c r="R237" i="3"/>
  <c r="AR629" i="3"/>
  <c r="AS630" i="3"/>
  <c r="E631" i="3"/>
  <c r="G628" i="3"/>
  <c r="G626" i="1"/>
  <c r="H625" i="1"/>
  <c r="AS626" i="1"/>
  <c r="AR625" i="1"/>
  <c r="G629" i="3" l="1"/>
  <c r="AS631" i="3"/>
  <c r="AR630" i="3"/>
  <c r="R238" i="3"/>
  <c r="S237" i="3"/>
  <c r="T237" i="3" s="1"/>
  <c r="H627" i="3"/>
  <c r="H628" i="3" s="1"/>
  <c r="E632" i="3"/>
  <c r="U236" i="3"/>
  <c r="G627" i="1"/>
  <c r="H626" i="1"/>
  <c r="AS627" i="1"/>
  <c r="AR626" i="1"/>
  <c r="AR631" i="3" l="1"/>
  <c r="AS632" i="3"/>
  <c r="U237" i="3"/>
  <c r="G630" i="3"/>
  <c r="E633" i="3"/>
  <c r="S238" i="3"/>
  <c r="T238" i="3" s="1"/>
  <c r="R239" i="3"/>
  <c r="G628" i="1"/>
  <c r="H627" i="1"/>
  <c r="AS628" i="1"/>
  <c r="AR627" i="1"/>
  <c r="G631" i="3" l="1"/>
  <c r="R240" i="3"/>
  <c r="S239" i="3"/>
  <c r="T239" i="3" s="1"/>
  <c r="H629" i="3"/>
  <c r="H630" i="3" s="1"/>
  <c r="U238" i="3"/>
  <c r="AR632" i="3"/>
  <c r="AS633" i="3"/>
  <c r="E634" i="3"/>
  <c r="G629" i="1"/>
  <c r="H628" i="1"/>
  <c r="AS629" i="1"/>
  <c r="AR628" i="1"/>
  <c r="U239" i="3" l="1"/>
  <c r="E635" i="3"/>
  <c r="G632" i="3"/>
  <c r="AR633" i="3"/>
  <c r="AS634" i="3"/>
  <c r="S240" i="3"/>
  <c r="T240" i="3" s="1"/>
  <c r="R241" i="3"/>
  <c r="G630" i="1"/>
  <c r="H629" i="1"/>
  <c r="AS630" i="1"/>
  <c r="AR629" i="1"/>
  <c r="G633" i="3" l="1"/>
  <c r="E636" i="3"/>
  <c r="U240" i="3"/>
  <c r="R242" i="3"/>
  <c r="S241" i="3"/>
  <c r="T241" i="3" s="1"/>
  <c r="AS635" i="3"/>
  <c r="AR634" i="3"/>
  <c r="H631" i="3"/>
  <c r="H632" i="3" s="1"/>
  <c r="G631" i="1"/>
  <c r="H630" i="1"/>
  <c r="AS631" i="1"/>
  <c r="AR630" i="1"/>
  <c r="E637" i="3" l="1"/>
  <c r="U241" i="3"/>
  <c r="H633" i="3"/>
  <c r="G634" i="3"/>
  <c r="AR635" i="3"/>
  <c r="AS636" i="3"/>
  <c r="S242" i="3"/>
  <c r="T242" i="3" s="1"/>
  <c r="R243" i="3"/>
  <c r="G632" i="1"/>
  <c r="H631" i="1"/>
  <c r="AS632" i="1"/>
  <c r="AR631" i="1"/>
  <c r="AR636" i="3" l="1"/>
  <c r="AS637" i="3"/>
  <c r="U242" i="3"/>
  <c r="R244" i="3"/>
  <c r="S243" i="3"/>
  <c r="T243" i="3" s="1"/>
  <c r="G635" i="3"/>
  <c r="E638" i="3"/>
  <c r="G633" i="1"/>
  <c r="H632" i="1"/>
  <c r="AS633" i="1"/>
  <c r="AR632" i="1"/>
  <c r="H634" i="3" l="1"/>
  <c r="S244" i="3"/>
  <c r="T244" i="3" s="1"/>
  <c r="R245" i="3"/>
  <c r="E639" i="3"/>
  <c r="AR637" i="3"/>
  <c r="AS638" i="3"/>
  <c r="G636" i="3"/>
  <c r="U243" i="3"/>
  <c r="G634" i="1"/>
  <c r="H633" i="1"/>
  <c r="AS634" i="1"/>
  <c r="AR633" i="1"/>
  <c r="H635" i="3" l="1"/>
  <c r="U244" i="3"/>
  <c r="R246" i="3"/>
  <c r="S245" i="3"/>
  <c r="T245" i="3" s="1"/>
  <c r="E640" i="3"/>
  <c r="AS639" i="3"/>
  <c r="AR638" i="3"/>
  <c r="G637" i="3"/>
  <c r="G635" i="1"/>
  <c r="H634" i="1"/>
  <c r="AS635" i="1"/>
  <c r="AR634" i="1"/>
  <c r="AS640" i="3" l="1"/>
  <c r="AR639" i="3"/>
  <c r="U245" i="3"/>
  <c r="G638" i="3"/>
  <c r="S246" i="3"/>
  <c r="T246" i="3" s="1"/>
  <c r="R247" i="3"/>
  <c r="E641" i="3"/>
  <c r="H636" i="3"/>
  <c r="H637" i="3" s="1"/>
  <c r="G636" i="1"/>
  <c r="H635" i="1"/>
  <c r="AS636" i="1"/>
  <c r="AR635" i="1"/>
  <c r="R248" i="3" l="1"/>
  <c r="S247" i="3"/>
  <c r="T247" i="3" s="1"/>
  <c r="AR640" i="3"/>
  <c r="AS641" i="3"/>
  <c r="U246" i="3"/>
  <c r="G639" i="3"/>
  <c r="H638" i="3"/>
  <c r="E642" i="3"/>
  <c r="G637" i="1"/>
  <c r="H636" i="1"/>
  <c r="AS637" i="1"/>
  <c r="AR636" i="1"/>
  <c r="AR641" i="3" l="1"/>
  <c r="AS642" i="3"/>
  <c r="U247" i="3"/>
  <c r="G640" i="3"/>
  <c r="E643" i="3"/>
  <c r="S248" i="3"/>
  <c r="T248" i="3" s="1"/>
  <c r="R249" i="3"/>
  <c r="G638" i="1"/>
  <c r="H637" i="1"/>
  <c r="AS638" i="1"/>
  <c r="AR637" i="1"/>
  <c r="AS643" i="3" l="1"/>
  <c r="AR642" i="3"/>
  <c r="R250" i="3"/>
  <c r="S249" i="3"/>
  <c r="T249" i="3" s="1"/>
  <c r="H639" i="3"/>
  <c r="E644" i="3"/>
  <c r="G641" i="3"/>
  <c r="U248" i="3"/>
  <c r="G639" i="1"/>
  <c r="H638" i="1"/>
  <c r="AS639" i="1"/>
  <c r="AR638" i="1"/>
  <c r="S250" i="3" l="1"/>
  <c r="T250" i="3" s="1"/>
  <c r="R251" i="3"/>
  <c r="E645" i="3"/>
  <c r="U249" i="3"/>
  <c r="G642" i="3"/>
  <c r="H640" i="3"/>
  <c r="AR643" i="3"/>
  <c r="AS644" i="3"/>
  <c r="G640" i="1"/>
  <c r="H639" i="1"/>
  <c r="AS640" i="1"/>
  <c r="AR639" i="1"/>
  <c r="G643" i="3" l="1"/>
  <c r="R252" i="3"/>
  <c r="S251" i="3"/>
  <c r="T251" i="3" s="1"/>
  <c r="AS645" i="3"/>
  <c r="AR644" i="3"/>
  <c r="E646" i="3"/>
  <c r="U250" i="3"/>
  <c r="H641" i="3"/>
  <c r="H642" i="3" s="1"/>
  <c r="G641" i="1"/>
  <c r="H640" i="1"/>
  <c r="AS641" i="1"/>
  <c r="AR640" i="1"/>
  <c r="H643" i="3" l="1"/>
  <c r="S252" i="3"/>
  <c r="T252" i="3" s="1"/>
  <c r="R253" i="3"/>
  <c r="U251" i="3"/>
  <c r="E647" i="3"/>
  <c r="AS646" i="3"/>
  <c r="AR645" i="3"/>
  <c r="G644" i="3"/>
  <c r="G642" i="1"/>
  <c r="H641" i="1"/>
  <c r="AS642" i="1"/>
  <c r="AR641" i="1"/>
  <c r="R254" i="3" l="1"/>
  <c r="S253" i="3"/>
  <c r="T253" i="3" s="1"/>
  <c r="E648" i="3"/>
  <c r="AS647" i="3"/>
  <c r="AR646" i="3"/>
  <c r="G645" i="3"/>
  <c r="U252" i="3"/>
  <c r="G643" i="1"/>
  <c r="H642" i="1"/>
  <c r="AS643" i="1"/>
  <c r="AR642" i="1"/>
  <c r="U253" i="3" l="1"/>
  <c r="E649" i="3"/>
  <c r="H644" i="3"/>
  <c r="AS648" i="3"/>
  <c r="AR647" i="3"/>
  <c r="G646" i="3"/>
  <c r="S254" i="3"/>
  <c r="T254" i="3" s="1"/>
  <c r="R255" i="3"/>
  <c r="G644" i="1"/>
  <c r="H643" i="1"/>
  <c r="AS644" i="1"/>
  <c r="AR643" i="1"/>
  <c r="E650" i="3" l="1"/>
  <c r="G647" i="3"/>
  <c r="R256" i="3"/>
  <c r="S255" i="3"/>
  <c r="T255" i="3" s="1"/>
  <c r="U254" i="3"/>
  <c r="AS649" i="3"/>
  <c r="AR648" i="3"/>
  <c r="H645" i="3"/>
  <c r="H646" i="3" s="1"/>
  <c r="G645" i="1"/>
  <c r="H644" i="1"/>
  <c r="AS645" i="1"/>
  <c r="AR644" i="1"/>
  <c r="S256" i="3" l="1"/>
  <c r="T256" i="3" s="1"/>
  <c r="R257" i="3"/>
  <c r="G648" i="3"/>
  <c r="U255" i="3"/>
  <c r="AR649" i="3"/>
  <c r="AS650" i="3"/>
  <c r="E651" i="3"/>
  <c r="G646" i="1"/>
  <c r="H645" i="1"/>
  <c r="AS646" i="1"/>
  <c r="AR645" i="1"/>
  <c r="G649" i="3" l="1"/>
  <c r="H647" i="3"/>
  <c r="H648" i="3" s="1"/>
  <c r="E652" i="3"/>
  <c r="R258" i="3"/>
  <c r="S257" i="3"/>
  <c r="T257" i="3" s="1"/>
  <c r="U256" i="3"/>
  <c r="AS651" i="3"/>
  <c r="AR650" i="3"/>
  <c r="G647" i="1"/>
  <c r="H646" i="1"/>
  <c r="AS647" i="1"/>
  <c r="AR646" i="1"/>
  <c r="E653" i="3" l="1"/>
  <c r="AR651" i="3"/>
  <c r="AS652" i="3"/>
  <c r="U257" i="3"/>
  <c r="R259" i="3"/>
  <c r="S258" i="3"/>
  <c r="T258" i="3" s="1"/>
  <c r="G650" i="3"/>
  <c r="G648" i="1"/>
  <c r="H647" i="1"/>
  <c r="AS648" i="1"/>
  <c r="AR647" i="1"/>
  <c r="S259" i="3" l="1"/>
  <c r="T259" i="3" s="1"/>
  <c r="R260" i="3"/>
  <c r="U258" i="3"/>
  <c r="H649" i="3"/>
  <c r="AS653" i="3"/>
  <c r="AR652" i="3"/>
  <c r="E654" i="3"/>
  <c r="G651" i="3"/>
  <c r="G649" i="1"/>
  <c r="H648" i="1"/>
  <c r="AS649" i="1"/>
  <c r="AR648" i="1"/>
  <c r="U259" i="3" l="1"/>
  <c r="G652" i="3"/>
  <c r="S260" i="3"/>
  <c r="T260" i="3" s="1"/>
  <c r="R261" i="3"/>
  <c r="E655" i="3"/>
  <c r="AR653" i="3"/>
  <c r="AS654" i="3"/>
  <c r="H650" i="3"/>
  <c r="H651" i="3" s="1"/>
  <c r="G650" i="1"/>
  <c r="H649" i="1"/>
  <c r="AS650" i="1"/>
  <c r="AR649" i="1"/>
  <c r="U260" i="3" l="1"/>
  <c r="S261" i="3"/>
  <c r="T261" i="3" s="1"/>
  <c r="R262" i="3"/>
  <c r="G653" i="3"/>
  <c r="H652" i="3"/>
  <c r="AS655" i="3"/>
  <c r="AR654" i="3"/>
  <c r="E656" i="3"/>
  <c r="G651" i="1"/>
  <c r="H650" i="1"/>
  <c r="AS651" i="1"/>
  <c r="AR650" i="1"/>
  <c r="E657" i="3" l="1"/>
  <c r="U261" i="3"/>
  <c r="H653" i="3"/>
  <c r="S262" i="3"/>
  <c r="T262" i="3" s="1"/>
  <c r="R263" i="3"/>
  <c r="G654" i="3"/>
  <c r="AS656" i="3"/>
  <c r="AR655" i="3"/>
  <c r="G652" i="1"/>
  <c r="H651" i="1"/>
  <c r="AS652" i="1"/>
  <c r="AR651" i="1"/>
  <c r="AS657" i="3" l="1"/>
  <c r="AR656" i="3"/>
  <c r="G655" i="3"/>
  <c r="U262" i="3"/>
  <c r="S263" i="3"/>
  <c r="T263" i="3" s="1"/>
  <c r="R264" i="3"/>
  <c r="E658" i="3"/>
  <c r="G653" i="1"/>
  <c r="H652" i="1"/>
  <c r="AS653" i="1"/>
  <c r="AR652" i="1"/>
  <c r="U263" i="3" l="1"/>
  <c r="AR657" i="3"/>
  <c r="AS658" i="3"/>
  <c r="E659" i="3"/>
  <c r="G656" i="3"/>
  <c r="S264" i="3"/>
  <c r="T264" i="3" s="1"/>
  <c r="R265" i="3"/>
  <c r="H654" i="3"/>
  <c r="G654" i="1"/>
  <c r="H653" i="1"/>
  <c r="AS654" i="1"/>
  <c r="AR653" i="1"/>
  <c r="H655" i="3" l="1"/>
  <c r="H656" i="3" s="1"/>
  <c r="E660" i="3"/>
  <c r="AS659" i="3"/>
  <c r="AR658" i="3"/>
  <c r="G657" i="3"/>
  <c r="S265" i="3"/>
  <c r="T265" i="3" s="1"/>
  <c r="R266" i="3"/>
  <c r="U264" i="3"/>
  <c r="G655" i="1"/>
  <c r="H654" i="1"/>
  <c r="AS655" i="1"/>
  <c r="AR654" i="1"/>
  <c r="G658" i="3" l="1"/>
  <c r="AS660" i="3"/>
  <c r="AR659" i="3"/>
  <c r="S266" i="3"/>
  <c r="T266" i="3" s="1"/>
  <c r="R267" i="3"/>
  <c r="U265" i="3"/>
  <c r="H657" i="3"/>
  <c r="E661" i="3"/>
  <c r="G656" i="1"/>
  <c r="H655" i="1"/>
  <c r="AS656" i="1"/>
  <c r="AR655" i="1"/>
  <c r="AS661" i="3" l="1"/>
  <c r="AR660" i="3"/>
  <c r="G659" i="3"/>
  <c r="H658" i="3"/>
  <c r="U266" i="3"/>
  <c r="E662" i="3"/>
  <c r="S267" i="3"/>
  <c r="T267" i="3" s="1"/>
  <c r="R268" i="3"/>
  <c r="G657" i="1"/>
  <c r="H656" i="1"/>
  <c r="AS657" i="1"/>
  <c r="AR656" i="1"/>
  <c r="U267" i="3" l="1"/>
  <c r="AR661" i="3"/>
  <c r="AS662" i="3"/>
  <c r="S268" i="3"/>
  <c r="T268" i="3" s="1"/>
  <c r="R269" i="3"/>
  <c r="G660" i="3"/>
  <c r="E663" i="3"/>
  <c r="G658" i="1"/>
  <c r="H657" i="1"/>
  <c r="AS658" i="1"/>
  <c r="AR657" i="1"/>
  <c r="U268" i="3" l="1"/>
  <c r="G661" i="3"/>
  <c r="AS663" i="3"/>
  <c r="AR662" i="3"/>
  <c r="S269" i="3"/>
  <c r="T269" i="3" s="1"/>
  <c r="R270" i="3"/>
  <c r="H659" i="3"/>
  <c r="H660" i="3" s="1"/>
  <c r="E664" i="3"/>
  <c r="G659" i="1"/>
  <c r="H658" i="1"/>
  <c r="AS659" i="1"/>
  <c r="AR658" i="1"/>
  <c r="U269" i="3" l="1"/>
  <c r="AR663" i="3"/>
  <c r="AS664" i="3"/>
  <c r="S270" i="3"/>
  <c r="T270" i="3" s="1"/>
  <c r="R271" i="3"/>
  <c r="H661" i="3"/>
  <c r="G662" i="3"/>
  <c r="E665" i="3"/>
  <c r="G660" i="1"/>
  <c r="H659" i="1"/>
  <c r="AS660" i="1"/>
  <c r="AR659" i="1"/>
  <c r="E666" i="3" l="1"/>
  <c r="AS665" i="3"/>
  <c r="AR664" i="3"/>
  <c r="U270" i="3"/>
  <c r="S271" i="3"/>
  <c r="T271" i="3" s="1"/>
  <c r="R272" i="3"/>
  <c r="G663" i="3"/>
  <c r="G661" i="1"/>
  <c r="H660" i="1"/>
  <c r="AS661" i="1"/>
  <c r="AR660" i="1"/>
  <c r="E667" i="3" l="1"/>
  <c r="S272" i="3"/>
  <c r="T272" i="3" s="1"/>
  <c r="R273" i="3"/>
  <c r="G664" i="3"/>
  <c r="AR665" i="3"/>
  <c r="AS666" i="3"/>
  <c r="U271" i="3"/>
  <c r="H662" i="3"/>
  <c r="H663" i="3" s="1"/>
  <c r="G662" i="1"/>
  <c r="H661" i="1"/>
  <c r="AS662" i="1"/>
  <c r="AR661" i="1"/>
  <c r="AR666" i="3" l="1"/>
  <c r="AS667" i="3"/>
  <c r="U272" i="3"/>
  <c r="G665" i="3"/>
  <c r="E668" i="3"/>
  <c r="S273" i="3"/>
  <c r="T273" i="3" s="1"/>
  <c r="R274" i="3"/>
  <c r="G663" i="1"/>
  <c r="H662" i="1"/>
  <c r="AS663" i="1"/>
  <c r="AR662" i="1"/>
  <c r="U273" i="3" l="1"/>
  <c r="G666" i="3"/>
  <c r="S274" i="3"/>
  <c r="T274" i="3" s="1"/>
  <c r="R275" i="3"/>
  <c r="E669" i="3"/>
  <c r="AR667" i="3"/>
  <c r="AS668" i="3"/>
  <c r="H664" i="3"/>
  <c r="H665" i="3" s="1"/>
  <c r="G664" i="1"/>
  <c r="H663" i="1"/>
  <c r="AS664" i="1"/>
  <c r="AR663" i="1"/>
  <c r="G667" i="3" l="1"/>
  <c r="H666" i="3"/>
  <c r="AS669" i="3"/>
  <c r="AR668" i="3"/>
  <c r="E670" i="3"/>
  <c r="S275" i="3"/>
  <c r="T275" i="3" s="1"/>
  <c r="R276" i="3"/>
  <c r="U274" i="3"/>
  <c r="G665" i="1"/>
  <c r="H664" i="1"/>
  <c r="AS665" i="1"/>
  <c r="AR664" i="1"/>
  <c r="E671" i="3" l="1"/>
  <c r="H667" i="3"/>
  <c r="G668" i="3"/>
  <c r="U275" i="3"/>
  <c r="S276" i="3"/>
  <c r="T276" i="3" s="1"/>
  <c r="R277" i="3"/>
  <c r="AR669" i="3"/>
  <c r="AS670" i="3"/>
  <c r="G666" i="1"/>
  <c r="H665" i="1"/>
  <c r="AS666" i="1"/>
  <c r="AR665" i="1"/>
  <c r="G669" i="3" l="1"/>
  <c r="AS671" i="3"/>
  <c r="AR670" i="3"/>
  <c r="U276" i="3"/>
  <c r="S277" i="3"/>
  <c r="T277" i="3" s="1"/>
  <c r="R278" i="3"/>
  <c r="E672" i="3"/>
  <c r="G667" i="1"/>
  <c r="H666" i="1"/>
  <c r="AS667" i="1"/>
  <c r="AR666" i="1"/>
  <c r="AR671" i="3" l="1"/>
  <c r="AS672" i="3"/>
  <c r="G670" i="3"/>
  <c r="S278" i="3"/>
  <c r="T278" i="3" s="1"/>
  <c r="R279" i="3"/>
  <c r="U277" i="3"/>
  <c r="H668" i="3"/>
  <c r="H669" i="3" s="1"/>
  <c r="E673" i="3"/>
  <c r="G668" i="1"/>
  <c r="H667" i="1"/>
  <c r="AS668" i="1"/>
  <c r="AR667" i="1"/>
  <c r="H670" i="3" l="1"/>
  <c r="G671" i="3"/>
  <c r="E674" i="3"/>
  <c r="AS673" i="3"/>
  <c r="AR672" i="3"/>
  <c r="U278" i="3"/>
  <c r="S279" i="3"/>
  <c r="T279" i="3" s="1"/>
  <c r="R280" i="3"/>
  <c r="G669" i="1"/>
  <c r="H668" i="1"/>
  <c r="AS669" i="1"/>
  <c r="AR668" i="1"/>
  <c r="E675" i="3" l="1"/>
  <c r="S280" i="3"/>
  <c r="T280" i="3" s="1"/>
  <c r="R281" i="3"/>
  <c r="G672" i="3"/>
  <c r="U279" i="3"/>
  <c r="AR673" i="3"/>
  <c r="AS674" i="3"/>
  <c r="G670" i="1"/>
  <c r="H669" i="1"/>
  <c r="AS670" i="1"/>
  <c r="AR669" i="1"/>
  <c r="U280" i="3" l="1"/>
  <c r="G673" i="3"/>
  <c r="S281" i="3"/>
  <c r="T281" i="3" s="1"/>
  <c r="R282" i="3"/>
  <c r="E676" i="3"/>
  <c r="AR674" i="3"/>
  <c r="AS675" i="3"/>
  <c r="H671" i="3"/>
  <c r="G671" i="1"/>
  <c r="H670" i="1"/>
  <c r="AS671" i="1"/>
  <c r="AR670" i="1"/>
  <c r="H672" i="3" l="1"/>
  <c r="G674" i="3"/>
  <c r="E677" i="3"/>
  <c r="AR675" i="3"/>
  <c r="AS676" i="3"/>
  <c r="S282" i="3"/>
  <c r="T282" i="3" s="1"/>
  <c r="R283" i="3"/>
  <c r="U281" i="3"/>
  <c r="G672" i="1"/>
  <c r="H671" i="1"/>
  <c r="AS672" i="1"/>
  <c r="AR671" i="1"/>
  <c r="E678" i="3" l="1"/>
  <c r="AS677" i="3"/>
  <c r="AR676" i="3"/>
  <c r="S283" i="3"/>
  <c r="T283" i="3" s="1"/>
  <c r="R284" i="3"/>
  <c r="G675" i="3"/>
  <c r="U282" i="3"/>
  <c r="H673" i="3"/>
  <c r="G673" i="1"/>
  <c r="H672" i="1"/>
  <c r="AS673" i="1"/>
  <c r="AR672" i="1"/>
  <c r="G676" i="3" l="1"/>
  <c r="E679" i="3"/>
  <c r="AR677" i="3"/>
  <c r="AS678" i="3"/>
  <c r="S284" i="3"/>
  <c r="T284" i="3" s="1"/>
  <c r="R285" i="3"/>
  <c r="H674" i="3"/>
  <c r="H675" i="3" s="1"/>
  <c r="U283" i="3"/>
  <c r="G674" i="1"/>
  <c r="H673" i="1"/>
  <c r="AS674" i="1"/>
  <c r="AR673" i="1"/>
  <c r="AR678" i="3" l="1"/>
  <c r="AS679" i="3"/>
  <c r="E680" i="3"/>
  <c r="S285" i="3"/>
  <c r="T285" i="3" s="1"/>
  <c r="R286" i="3"/>
  <c r="G677" i="3"/>
  <c r="U284" i="3"/>
  <c r="G675" i="1"/>
  <c r="H674" i="1"/>
  <c r="AS675" i="1"/>
  <c r="AR674" i="1"/>
  <c r="G678" i="3" l="1"/>
  <c r="S286" i="3"/>
  <c r="T286" i="3" s="1"/>
  <c r="R287" i="3"/>
  <c r="E681" i="3"/>
  <c r="AS680" i="3"/>
  <c r="AR679" i="3"/>
  <c r="U285" i="3"/>
  <c r="H676" i="3"/>
  <c r="H677" i="3" s="1"/>
  <c r="G676" i="1"/>
  <c r="H675" i="1"/>
  <c r="AS676" i="1"/>
  <c r="AR675" i="1"/>
  <c r="U286" i="3" l="1"/>
  <c r="G679" i="3"/>
  <c r="S287" i="3"/>
  <c r="T287" i="3" s="1"/>
  <c r="R288" i="3"/>
  <c r="AS681" i="3"/>
  <c r="AR680" i="3"/>
  <c r="E682" i="3"/>
  <c r="G677" i="1"/>
  <c r="H676" i="1"/>
  <c r="AS677" i="1"/>
  <c r="AR676" i="1"/>
  <c r="H678" i="3" l="1"/>
  <c r="AR681" i="3"/>
  <c r="AS682" i="3"/>
  <c r="S288" i="3"/>
  <c r="T288" i="3" s="1"/>
  <c r="R289" i="3"/>
  <c r="U287" i="3"/>
  <c r="G680" i="3"/>
  <c r="E683" i="3"/>
  <c r="G678" i="1"/>
  <c r="H677" i="1"/>
  <c r="AS678" i="1"/>
  <c r="AR677" i="1"/>
  <c r="E684" i="3" l="1"/>
  <c r="S289" i="3"/>
  <c r="T289" i="3" s="1"/>
  <c r="R290" i="3"/>
  <c r="AS683" i="3"/>
  <c r="AR682" i="3"/>
  <c r="G681" i="3"/>
  <c r="U288" i="3"/>
  <c r="H679" i="3"/>
  <c r="H680" i="3" s="1"/>
  <c r="G679" i="1"/>
  <c r="H678" i="1"/>
  <c r="AS679" i="1"/>
  <c r="AR678" i="1"/>
  <c r="H681" i="3" l="1"/>
  <c r="G682" i="3"/>
  <c r="AR683" i="3"/>
  <c r="AS684" i="3"/>
  <c r="E685" i="3"/>
  <c r="U289" i="3"/>
  <c r="S290" i="3"/>
  <c r="T290" i="3" s="1"/>
  <c r="R291" i="3"/>
  <c r="G680" i="1"/>
  <c r="H679" i="1"/>
  <c r="AS680" i="1"/>
  <c r="AR679" i="1"/>
  <c r="U290" i="3" l="1"/>
  <c r="S291" i="3"/>
  <c r="T291" i="3" s="1"/>
  <c r="R292" i="3"/>
  <c r="E686" i="3"/>
  <c r="AS685" i="3"/>
  <c r="AR684" i="3"/>
  <c r="G683" i="3"/>
  <c r="G681" i="1"/>
  <c r="H680" i="1"/>
  <c r="AS681" i="1"/>
  <c r="AR680" i="1"/>
  <c r="AR685" i="3" l="1"/>
  <c r="AS686" i="3"/>
  <c r="E687" i="3"/>
  <c r="G684" i="3"/>
  <c r="S292" i="3"/>
  <c r="T292" i="3" s="1"/>
  <c r="R293" i="3"/>
  <c r="U291" i="3"/>
  <c r="H682" i="3"/>
  <c r="H683" i="3" s="1"/>
  <c r="G682" i="1"/>
  <c r="H681" i="1"/>
  <c r="AS682" i="1"/>
  <c r="AR681" i="1"/>
  <c r="G685" i="3" l="1"/>
  <c r="U292" i="3"/>
  <c r="S293" i="3"/>
  <c r="T293" i="3" s="1"/>
  <c r="R294" i="3"/>
  <c r="E688" i="3"/>
  <c r="AS687" i="3"/>
  <c r="AR686" i="3"/>
  <c r="G683" i="1"/>
  <c r="H682" i="1"/>
  <c r="AS683" i="1"/>
  <c r="AR682" i="1"/>
  <c r="U293" i="3" l="1"/>
  <c r="E689" i="3"/>
  <c r="AS688" i="3"/>
  <c r="AR687" i="3"/>
  <c r="S294" i="3"/>
  <c r="T294" i="3" s="1"/>
  <c r="R295" i="3"/>
  <c r="G686" i="3"/>
  <c r="H684" i="3"/>
  <c r="G684" i="1"/>
  <c r="H683" i="1"/>
  <c r="AS684" i="1"/>
  <c r="AR683" i="1"/>
  <c r="G687" i="3" l="1"/>
  <c r="H685" i="3"/>
  <c r="H686" i="3" s="1"/>
  <c r="U294" i="3"/>
  <c r="S295" i="3"/>
  <c r="T295" i="3" s="1"/>
  <c r="R296" i="3"/>
  <c r="E690" i="3"/>
  <c r="AR688" i="3"/>
  <c r="AS689" i="3"/>
  <c r="G685" i="1"/>
  <c r="H684" i="1"/>
  <c r="AS685" i="1"/>
  <c r="AR684" i="1"/>
  <c r="G688" i="3" l="1"/>
  <c r="U295" i="3"/>
  <c r="H687" i="3"/>
  <c r="AR689" i="3"/>
  <c r="AS690" i="3"/>
  <c r="E691" i="3"/>
  <c r="S296" i="3"/>
  <c r="T296" i="3" s="1"/>
  <c r="R297" i="3"/>
  <c r="G686" i="1"/>
  <c r="H685" i="1"/>
  <c r="AS686" i="1"/>
  <c r="AR685" i="1"/>
  <c r="S297" i="3" l="1"/>
  <c r="T297" i="3" s="1"/>
  <c r="R298" i="3"/>
  <c r="H688" i="3"/>
  <c r="U296" i="3"/>
  <c r="E692" i="3"/>
  <c r="AS691" i="3"/>
  <c r="AR690" i="3"/>
  <c r="G689" i="3"/>
  <c r="G687" i="1"/>
  <c r="H686" i="1"/>
  <c r="AS687" i="1"/>
  <c r="AR686" i="1"/>
  <c r="AS692" i="3" l="1"/>
  <c r="AR691" i="3"/>
  <c r="S298" i="3"/>
  <c r="T298" i="3" s="1"/>
  <c r="R299" i="3"/>
  <c r="H689" i="3"/>
  <c r="G690" i="3"/>
  <c r="E693" i="3"/>
  <c r="U297" i="3"/>
  <c r="G688" i="1"/>
  <c r="H687" i="1"/>
  <c r="AS688" i="1"/>
  <c r="AR687" i="1"/>
  <c r="S299" i="3" l="1"/>
  <c r="T299" i="3" s="1"/>
  <c r="R300" i="3"/>
  <c r="E694" i="3"/>
  <c r="AS693" i="3"/>
  <c r="AR692" i="3"/>
  <c r="U298" i="3"/>
  <c r="G691" i="3"/>
  <c r="G689" i="1"/>
  <c r="H688" i="1"/>
  <c r="AS689" i="1"/>
  <c r="AR688" i="1"/>
  <c r="U299" i="3" l="1"/>
  <c r="E695" i="3"/>
  <c r="H690" i="3"/>
  <c r="G692" i="3"/>
  <c r="S300" i="3"/>
  <c r="T300" i="3" s="1"/>
  <c r="R301" i="3"/>
  <c r="AS694" i="3"/>
  <c r="AR693" i="3"/>
  <c r="G690" i="1"/>
  <c r="H689" i="1"/>
  <c r="AS690" i="1"/>
  <c r="AR689" i="1"/>
  <c r="AS695" i="3" l="1"/>
  <c r="AR694" i="3"/>
  <c r="E696" i="3"/>
  <c r="H691" i="3"/>
  <c r="U300" i="3"/>
  <c r="S301" i="3"/>
  <c r="T301" i="3" s="1"/>
  <c r="R302" i="3"/>
  <c r="G693" i="3"/>
  <c r="G691" i="1"/>
  <c r="H690" i="1"/>
  <c r="AS691" i="1"/>
  <c r="AR690" i="1"/>
  <c r="G694" i="3" l="1"/>
  <c r="U301" i="3"/>
  <c r="AS696" i="3"/>
  <c r="AR695" i="3"/>
  <c r="S302" i="3"/>
  <c r="T302" i="3" s="1"/>
  <c r="R303" i="3"/>
  <c r="E697" i="3"/>
  <c r="H692" i="3"/>
  <c r="H693" i="3" s="1"/>
  <c r="G692" i="1"/>
  <c r="H691" i="1"/>
  <c r="AS692" i="1"/>
  <c r="AR691" i="1"/>
  <c r="G695" i="3" l="1"/>
  <c r="E698" i="3"/>
  <c r="AS697" i="3"/>
  <c r="AR696" i="3"/>
  <c r="U302" i="3"/>
  <c r="S303" i="3"/>
  <c r="T303" i="3" s="1"/>
  <c r="R304" i="3"/>
  <c r="G693" i="1"/>
  <c r="H692" i="1"/>
  <c r="AS693" i="1"/>
  <c r="AR692" i="1"/>
  <c r="AS698" i="3" l="1"/>
  <c r="AR697" i="3"/>
  <c r="U303" i="3"/>
  <c r="E699" i="3"/>
  <c r="H694" i="3"/>
  <c r="H695" i="3" s="1"/>
  <c r="S304" i="3"/>
  <c r="T304" i="3" s="1"/>
  <c r="R305" i="3"/>
  <c r="G696" i="3"/>
  <c r="G694" i="1"/>
  <c r="H693" i="1"/>
  <c r="AS694" i="1"/>
  <c r="AR693" i="1"/>
  <c r="AS699" i="3" l="1"/>
  <c r="AR698" i="3"/>
  <c r="E700" i="3"/>
  <c r="H696" i="3"/>
  <c r="G697" i="3"/>
  <c r="U304" i="3"/>
  <c r="S305" i="3"/>
  <c r="T305" i="3" s="1"/>
  <c r="R306" i="3"/>
  <c r="G695" i="1"/>
  <c r="H694" i="1"/>
  <c r="AS695" i="1"/>
  <c r="AR694" i="1"/>
  <c r="S306" i="3" l="1"/>
  <c r="T306" i="3" s="1"/>
  <c r="R307" i="3"/>
  <c r="E701" i="3"/>
  <c r="U305" i="3"/>
  <c r="G698" i="3"/>
  <c r="AS700" i="3"/>
  <c r="AR699" i="3"/>
  <c r="G696" i="1"/>
  <c r="H695" i="1"/>
  <c r="AS696" i="1"/>
  <c r="AR695" i="1"/>
  <c r="E702" i="3" l="1"/>
  <c r="S307" i="3"/>
  <c r="T307" i="3" s="1"/>
  <c r="R308" i="3"/>
  <c r="U306" i="3"/>
  <c r="G699" i="3"/>
  <c r="AS701" i="3"/>
  <c r="AR700" i="3"/>
  <c r="H697" i="3"/>
  <c r="H698" i="3" s="1"/>
  <c r="G697" i="1"/>
  <c r="H696" i="1"/>
  <c r="AS697" i="1"/>
  <c r="AR696" i="1"/>
  <c r="U307" i="3" l="1"/>
  <c r="E703" i="3"/>
  <c r="H699" i="3"/>
  <c r="AS702" i="3"/>
  <c r="AR701" i="3"/>
  <c r="S308" i="3"/>
  <c r="T308" i="3" s="1"/>
  <c r="R309" i="3"/>
  <c r="G700" i="3"/>
  <c r="G698" i="1"/>
  <c r="H697" i="1"/>
  <c r="AS698" i="1"/>
  <c r="AR697" i="1"/>
  <c r="E704" i="3" l="1"/>
  <c r="AS703" i="3"/>
  <c r="AR702" i="3"/>
  <c r="G701" i="3"/>
  <c r="U308" i="3"/>
  <c r="S309" i="3"/>
  <c r="T309" i="3" s="1"/>
  <c r="R310" i="3"/>
  <c r="G699" i="1"/>
  <c r="H698" i="1"/>
  <c r="AS699" i="1"/>
  <c r="AR698" i="1"/>
  <c r="AS704" i="3" l="1"/>
  <c r="AR703" i="3"/>
  <c r="G702" i="3"/>
  <c r="H700" i="3"/>
  <c r="H701" i="3" s="1"/>
  <c r="S310" i="3"/>
  <c r="T310" i="3" s="1"/>
  <c r="R311" i="3"/>
  <c r="E705" i="3"/>
  <c r="U309" i="3"/>
  <c r="G700" i="1"/>
  <c r="H699" i="1"/>
  <c r="AS700" i="1"/>
  <c r="AR699" i="1"/>
  <c r="AS705" i="3" l="1"/>
  <c r="AR704" i="3"/>
  <c r="E706" i="3"/>
  <c r="S311" i="3"/>
  <c r="T311" i="3" s="1"/>
  <c r="R312" i="3"/>
  <c r="U310" i="3"/>
  <c r="H702" i="3"/>
  <c r="G703" i="3"/>
  <c r="G701" i="1"/>
  <c r="H700" i="1"/>
  <c r="AS701" i="1"/>
  <c r="AR700" i="1"/>
  <c r="G704" i="3" l="1"/>
  <c r="E707" i="3"/>
  <c r="U311" i="3"/>
  <c r="S312" i="3"/>
  <c r="T312" i="3" s="1"/>
  <c r="R313" i="3"/>
  <c r="AS706" i="3"/>
  <c r="AR705" i="3"/>
  <c r="G702" i="1"/>
  <c r="H701" i="1"/>
  <c r="AS702" i="1"/>
  <c r="AR701" i="1"/>
  <c r="S313" i="3" l="1"/>
  <c r="T313" i="3" s="1"/>
  <c r="R314" i="3"/>
  <c r="G705" i="3"/>
  <c r="U312" i="3"/>
  <c r="AS707" i="3"/>
  <c r="AR706" i="3"/>
  <c r="E708" i="3"/>
  <c r="H703" i="3"/>
  <c r="H704" i="3" s="1"/>
  <c r="G703" i="1"/>
  <c r="H702" i="1"/>
  <c r="AS703" i="1"/>
  <c r="AR702" i="1"/>
  <c r="U313" i="3" l="1"/>
  <c r="G706" i="3"/>
  <c r="E709" i="3"/>
  <c r="AS708" i="3"/>
  <c r="AR707" i="3"/>
  <c r="S314" i="3"/>
  <c r="T314" i="3" s="1"/>
  <c r="R315" i="3"/>
  <c r="G704" i="1"/>
  <c r="H703" i="1"/>
  <c r="AS704" i="1"/>
  <c r="AR703" i="1"/>
  <c r="AS709" i="3" l="1"/>
  <c r="AR708" i="3"/>
  <c r="E710" i="3"/>
  <c r="G707" i="3"/>
  <c r="H705" i="3"/>
  <c r="S315" i="3"/>
  <c r="T315" i="3" s="1"/>
  <c r="R316" i="3"/>
  <c r="U314" i="3"/>
  <c r="G705" i="1"/>
  <c r="H704" i="1"/>
  <c r="AS705" i="1"/>
  <c r="AR704" i="1"/>
  <c r="U315" i="3" l="1"/>
  <c r="E711" i="3"/>
  <c r="G708" i="3"/>
  <c r="S316" i="3"/>
  <c r="T316" i="3" s="1"/>
  <c r="R317" i="3"/>
  <c r="AS710" i="3"/>
  <c r="AR709" i="3"/>
  <c r="H706" i="3"/>
  <c r="H707" i="3" s="1"/>
  <c r="G706" i="1"/>
  <c r="H705" i="1"/>
  <c r="AS706" i="1"/>
  <c r="AR705" i="1"/>
  <c r="E712" i="3" l="1"/>
  <c r="U316" i="3"/>
  <c r="AS711" i="3"/>
  <c r="AR710" i="3"/>
  <c r="H708" i="3"/>
  <c r="G709" i="3"/>
  <c r="S317" i="3"/>
  <c r="T317" i="3" s="1"/>
  <c r="R318" i="3"/>
  <c r="G707" i="1"/>
  <c r="H706" i="1"/>
  <c r="AS707" i="1"/>
  <c r="AR706" i="1"/>
  <c r="AS712" i="3" l="1"/>
  <c r="AR711" i="3"/>
  <c r="U317" i="3"/>
  <c r="S318" i="3"/>
  <c r="T318" i="3" s="1"/>
  <c r="R319" i="3"/>
  <c r="G710" i="3"/>
  <c r="H709" i="3"/>
  <c r="E713" i="3"/>
  <c r="G708" i="1"/>
  <c r="H707" i="1"/>
  <c r="AS708" i="1"/>
  <c r="AR707" i="1"/>
  <c r="U318" i="3" l="1"/>
  <c r="E714" i="3"/>
  <c r="S319" i="3"/>
  <c r="T319" i="3" s="1"/>
  <c r="R320" i="3"/>
  <c r="AS713" i="3"/>
  <c r="AR712" i="3"/>
  <c r="H710" i="3"/>
  <c r="G711" i="3"/>
  <c r="G709" i="1"/>
  <c r="H708" i="1"/>
  <c r="AS709" i="1"/>
  <c r="AR708" i="1"/>
  <c r="G712" i="3" l="1"/>
  <c r="E715" i="3"/>
  <c r="AS714" i="3"/>
  <c r="AR713" i="3"/>
  <c r="S320" i="3"/>
  <c r="T320" i="3" s="1"/>
  <c r="R321" i="3"/>
  <c r="U319" i="3"/>
  <c r="G710" i="1"/>
  <c r="H709" i="1"/>
  <c r="AS710" i="1"/>
  <c r="AR709" i="1"/>
  <c r="E716" i="3" l="1"/>
  <c r="AR714" i="3"/>
  <c r="AS715" i="3"/>
  <c r="U320" i="3"/>
  <c r="S321" i="3"/>
  <c r="T321" i="3" s="1"/>
  <c r="R322" i="3"/>
  <c r="G713" i="3"/>
  <c r="H711" i="3"/>
  <c r="G711" i="1"/>
  <c r="H710" i="1"/>
  <c r="AS711" i="1"/>
  <c r="AR710" i="1"/>
  <c r="AS716" i="3" l="1"/>
  <c r="AR715" i="3"/>
  <c r="H712" i="3"/>
  <c r="H713" i="3" s="1"/>
  <c r="E717" i="3"/>
  <c r="G714" i="3"/>
  <c r="S322" i="3"/>
  <c r="T322" i="3" s="1"/>
  <c r="R323" i="3"/>
  <c r="U321" i="3"/>
  <c r="G712" i="1"/>
  <c r="H711" i="1"/>
  <c r="AS712" i="1"/>
  <c r="AR711" i="1"/>
  <c r="U322" i="3" l="1"/>
  <c r="S323" i="3"/>
  <c r="T323" i="3" s="1"/>
  <c r="R324" i="3"/>
  <c r="G715" i="3"/>
  <c r="E718" i="3"/>
  <c r="AS717" i="3"/>
  <c r="AR716" i="3"/>
  <c r="G713" i="1"/>
  <c r="H712" i="1"/>
  <c r="AS713" i="1"/>
  <c r="AR712" i="1"/>
  <c r="H714" i="3" l="1"/>
  <c r="G716" i="3"/>
  <c r="AS718" i="3"/>
  <c r="AR717" i="3"/>
  <c r="S324" i="3"/>
  <c r="T324" i="3" s="1"/>
  <c r="R325" i="3"/>
  <c r="U323" i="3"/>
  <c r="E719" i="3"/>
  <c r="G714" i="1"/>
  <c r="H713" i="1"/>
  <c r="AS714" i="1"/>
  <c r="AR713" i="1"/>
  <c r="G717" i="3" l="1"/>
  <c r="U324" i="3"/>
  <c r="H715" i="3"/>
  <c r="H716" i="3" s="1"/>
  <c r="E720" i="3"/>
  <c r="AS719" i="3"/>
  <c r="AR718" i="3"/>
  <c r="S325" i="3"/>
  <c r="T325" i="3" s="1"/>
  <c r="R326" i="3"/>
  <c r="G715" i="1"/>
  <c r="H714" i="1"/>
  <c r="AS715" i="1"/>
  <c r="AR714" i="1"/>
  <c r="U325" i="3" l="1"/>
  <c r="AS720" i="3"/>
  <c r="AR719" i="3"/>
  <c r="E721" i="3"/>
  <c r="S326" i="3"/>
  <c r="T326" i="3" s="1"/>
  <c r="R327" i="3"/>
  <c r="G718" i="3"/>
  <c r="H717" i="3"/>
  <c r="G716" i="1"/>
  <c r="H715" i="1"/>
  <c r="AS716" i="1"/>
  <c r="AR715" i="1"/>
  <c r="U326" i="3" l="1"/>
  <c r="E722" i="3"/>
  <c r="G719" i="3"/>
  <c r="AS721" i="3"/>
  <c r="AR720" i="3"/>
  <c r="S327" i="3"/>
  <c r="T327" i="3" s="1"/>
  <c r="R328" i="3"/>
  <c r="G717" i="1"/>
  <c r="H716" i="1"/>
  <c r="AS717" i="1"/>
  <c r="AR716" i="1"/>
  <c r="E723" i="3" l="1"/>
  <c r="AS722" i="3"/>
  <c r="AR721" i="3"/>
  <c r="U327" i="3"/>
  <c r="S328" i="3"/>
  <c r="T328" i="3" s="1"/>
  <c r="R329" i="3"/>
  <c r="G720" i="3"/>
  <c r="H718" i="3"/>
  <c r="G718" i="1"/>
  <c r="H717" i="1"/>
  <c r="AS718" i="1"/>
  <c r="AR717" i="1"/>
  <c r="AS723" i="3" l="1"/>
  <c r="AR722" i="3"/>
  <c r="E724" i="3"/>
  <c r="U328" i="3"/>
  <c r="S329" i="3"/>
  <c r="T329" i="3" s="1"/>
  <c r="R330" i="3"/>
  <c r="G721" i="3"/>
  <c r="H719" i="3"/>
  <c r="G719" i="1"/>
  <c r="H718" i="1"/>
  <c r="AS719" i="1"/>
  <c r="AR718" i="1"/>
  <c r="G722" i="3" l="1"/>
  <c r="U329" i="3"/>
  <c r="E725" i="3"/>
  <c r="S330" i="3"/>
  <c r="T330" i="3" s="1"/>
  <c r="R331" i="3"/>
  <c r="H720" i="3"/>
  <c r="H721" i="3" s="1"/>
  <c r="AS724" i="3"/>
  <c r="AR723" i="3"/>
  <c r="G720" i="1"/>
  <c r="H719" i="1"/>
  <c r="AS720" i="1"/>
  <c r="AR719" i="1"/>
  <c r="E726" i="3" l="1"/>
  <c r="AS725" i="3"/>
  <c r="AR724" i="3"/>
  <c r="U330" i="3"/>
  <c r="S331" i="3"/>
  <c r="T331" i="3" s="1"/>
  <c r="R332" i="3"/>
  <c r="G723" i="3"/>
  <c r="G721" i="1"/>
  <c r="H720" i="1"/>
  <c r="AS721" i="1"/>
  <c r="AR720" i="1"/>
  <c r="E727" i="3" l="1"/>
  <c r="U331" i="3"/>
  <c r="H722" i="3"/>
  <c r="G724" i="3"/>
  <c r="S332" i="3"/>
  <c r="T332" i="3" s="1"/>
  <c r="R333" i="3"/>
  <c r="AS726" i="3"/>
  <c r="AR725" i="3"/>
  <c r="G722" i="1"/>
  <c r="H721" i="1"/>
  <c r="AS722" i="1"/>
  <c r="AR721" i="1"/>
  <c r="G725" i="3" l="1"/>
  <c r="E728" i="3"/>
  <c r="AS727" i="3"/>
  <c r="AR726" i="3"/>
  <c r="S333" i="3"/>
  <c r="T333" i="3" s="1"/>
  <c r="R334" i="3"/>
  <c r="U332" i="3"/>
  <c r="H723" i="3"/>
  <c r="H724" i="3" s="1"/>
  <c r="G723" i="1"/>
  <c r="H722" i="1"/>
  <c r="AS723" i="1"/>
  <c r="AR722" i="1"/>
  <c r="E729" i="3" l="1"/>
  <c r="H725" i="3"/>
  <c r="G726" i="3"/>
  <c r="AS728" i="3"/>
  <c r="AR727" i="3"/>
  <c r="U333" i="3"/>
  <c r="S334" i="3"/>
  <c r="T334" i="3" s="1"/>
  <c r="R335" i="3"/>
  <c r="G724" i="1"/>
  <c r="H723" i="1"/>
  <c r="AS724" i="1"/>
  <c r="AR723" i="1"/>
  <c r="U334" i="3" l="1"/>
  <c r="E730" i="3"/>
  <c r="AS729" i="3"/>
  <c r="AR728" i="3"/>
  <c r="S335" i="3"/>
  <c r="T335" i="3" s="1"/>
  <c r="R336" i="3"/>
  <c r="H726" i="3"/>
  <c r="G727" i="3"/>
  <c r="G725" i="1"/>
  <c r="H724" i="1"/>
  <c r="AS725" i="1"/>
  <c r="AR724" i="1"/>
  <c r="H727" i="3" l="1"/>
  <c r="AS730" i="3"/>
  <c r="AR729" i="3"/>
  <c r="G728" i="3"/>
  <c r="U335" i="3"/>
  <c r="E731" i="3"/>
  <c r="S336" i="3"/>
  <c r="T336" i="3" s="1"/>
  <c r="R337" i="3"/>
  <c r="G726" i="1"/>
  <c r="H725" i="1"/>
  <c r="AS726" i="1"/>
  <c r="AR725" i="1"/>
  <c r="U336" i="3" l="1"/>
  <c r="G729" i="3"/>
  <c r="H728" i="3"/>
  <c r="S337" i="3"/>
  <c r="T337" i="3" s="1"/>
  <c r="R338" i="3"/>
  <c r="E732" i="3"/>
  <c r="AS731" i="3"/>
  <c r="AR730" i="3"/>
  <c r="G727" i="1"/>
  <c r="H726" i="1"/>
  <c r="AS727" i="1"/>
  <c r="AR726" i="1"/>
  <c r="U337" i="3" l="1"/>
  <c r="AR731" i="3"/>
  <c r="AS732" i="3"/>
  <c r="G730" i="3"/>
  <c r="E733" i="3"/>
  <c r="S338" i="3"/>
  <c r="T338" i="3" s="1"/>
  <c r="R339" i="3"/>
  <c r="G728" i="1"/>
  <c r="H727" i="1"/>
  <c r="AS728" i="1"/>
  <c r="AR727" i="1"/>
  <c r="G731" i="3" l="1"/>
  <c r="H729" i="3"/>
  <c r="H730" i="3" s="1"/>
  <c r="U338" i="3"/>
  <c r="S339" i="3"/>
  <c r="T339" i="3" s="1"/>
  <c r="R340" i="3"/>
  <c r="E734" i="3"/>
  <c r="AR732" i="3"/>
  <c r="AS733" i="3"/>
  <c r="G729" i="1"/>
  <c r="H728" i="1"/>
  <c r="AS729" i="1"/>
  <c r="AR728" i="1"/>
  <c r="AS734" i="3" l="1"/>
  <c r="AR733" i="3"/>
  <c r="G732" i="3"/>
  <c r="U339" i="3"/>
  <c r="E735" i="3"/>
  <c r="S340" i="3"/>
  <c r="T340" i="3" s="1"/>
  <c r="R341" i="3"/>
  <c r="G730" i="1"/>
  <c r="H729" i="1"/>
  <c r="AS730" i="1"/>
  <c r="AR729" i="1"/>
  <c r="E736" i="3" l="1"/>
  <c r="H731" i="3"/>
  <c r="AR734" i="3"/>
  <c r="AS735" i="3"/>
  <c r="U340" i="3"/>
  <c r="G733" i="3"/>
  <c r="S341" i="3"/>
  <c r="T341" i="3" s="1"/>
  <c r="R342" i="3"/>
  <c r="G731" i="1"/>
  <c r="H730" i="1"/>
  <c r="AS731" i="1"/>
  <c r="AR730" i="1"/>
  <c r="G734" i="3" l="1"/>
  <c r="AR735" i="3"/>
  <c r="AS736" i="3"/>
  <c r="U341" i="3"/>
  <c r="S342" i="3"/>
  <c r="T342" i="3" s="1"/>
  <c r="R343" i="3"/>
  <c r="H732" i="3"/>
  <c r="E737" i="3"/>
  <c r="G732" i="1"/>
  <c r="H731" i="1"/>
  <c r="AS732" i="1"/>
  <c r="AR731" i="1"/>
  <c r="G735" i="3" l="1"/>
  <c r="S343" i="3"/>
  <c r="T343" i="3" s="1"/>
  <c r="R344" i="3"/>
  <c r="E738" i="3"/>
  <c r="U342" i="3"/>
  <c r="AR736" i="3"/>
  <c r="AS737" i="3"/>
  <c r="H733" i="3"/>
  <c r="H734" i="3" s="1"/>
  <c r="G733" i="1"/>
  <c r="H732" i="1"/>
  <c r="AS733" i="1"/>
  <c r="AR732" i="1"/>
  <c r="S344" i="3" l="1"/>
  <c r="T344" i="3" s="1"/>
  <c r="R345" i="3"/>
  <c r="E739" i="3"/>
  <c r="AR737" i="3"/>
  <c r="AS738" i="3"/>
  <c r="H735" i="3"/>
  <c r="G736" i="3"/>
  <c r="U343" i="3"/>
  <c r="G734" i="1"/>
  <c r="H733" i="1"/>
  <c r="AS734" i="1"/>
  <c r="AR733" i="1"/>
  <c r="S345" i="3" l="1"/>
  <c r="T345" i="3" s="1"/>
  <c r="R346" i="3"/>
  <c r="G737" i="3"/>
  <c r="AS739" i="3"/>
  <c r="AR738" i="3"/>
  <c r="U344" i="3"/>
  <c r="E740" i="3"/>
  <c r="G735" i="1"/>
  <c r="H734" i="1"/>
  <c r="AS735" i="1"/>
  <c r="AR734" i="1"/>
  <c r="S346" i="3" l="1"/>
  <c r="T346" i="3" s="1"/>
  <c r="R347" i="3"/>
  <c r="G738" i="3"/>
  <c r="E741" i="3"/>
  <c r="U345" i="3"/>
  <c r="AR739" i="3"/>
  <c r="AS740" i="3"/>
  <c r="H736" i="3"/>
  <c r="H737" i="3" s="1"/>
  <c r="G736" i="1"/>
  <c r="H735" i="1"/>
  <c r="AS736" i="1"/>
  <c r="AR735" i="1"/>
  <c r="G739" i="3" l="1"/>
  <c r="S347" i="3"/>
  <c r="T347" i="3" s="1"/>
  <c r="R348" i="3"/>
  <c r="E742" i="3"/>
  <c r="AR740" i="3"/>
  <c r="AS741" i="3"/>
  <c r="U346" i="3"/>
  <c r="G737" i="1"/>
  <c r="H736" i="1"/>
  <c r="AS737" i="1"/>
  <c r="AR736" i="1"/>
  <c r="U347" i="3" l="1"/>
  <c r="G740" i="3"/>
  <c r="E743" i="3"/>
  <c r="H738" i="3"/>
  <c r="AR741" i="3"/>
  <c r="AS742" i="3"/>
  <c r="S348" i="3"/>
  <c r="T348" i="3" s="1"/>
  <c r="R349" i="3"/>
  <c r="G738" i="1"/>
  <c r="H737" i="1"/>
  <c r="AS738" i="1"/>
  <c r="AR737" i="1"/>
  <c r="AS743" i="3" l="1"/>
  <c r="AR742" i="3"/>
  <c r="H739" i="3"/>
  <c r="U348" i="3"/>
  <c r="G741" i="3"/>
  <c r="S349" i="3"/>
  <c r="T349" i="3" s="1"/>
  <c r="R350" i="3"/>
  <c r="E744" i="3"/>
  <c r="G739" i="1"/>
  <c r="H738" i="1"/>
  <c r="AS739" i="1"/>
  <c r="AR738" i="1"/>
  <c r="U349" i="3" l="1"/>
  <c r="H740" i="3"/>
  <c r="G742" i="3"/>
  <c r="E745" i="3"/>
  <c r="S350" i="3"/>
  <c r="T350" i="3" s="1"/>
  <c r="R351" i="3"/>
  <c r="AR743" i="3"/>
  <c r="AS744" i="3"/>
  <c r="G740" i="1"/>
  <c r="H739" i="1"/>
  <c r="AS740" i="1"/>
  <c r="AR739" i="1"/>
  <c r="U350" i="3" l="1"/>
  <c r="E746" i="3"/>
  <c r="H741" i="3"/>
  <c r="AR744" i="3"/>
  <c r="AS745" i="3"/>
  <c r="S351" i="3"/>
  <c r="T351" i="3" s="1"/>
  <c r="R352" i="3"/>
  <c r="G743" i="3"/>
  <c r="G741" i="1"/>
  <c r="H740" i="1"/>
  <c r="AS741" i="1"/>
  <c r="AR740" i="1"/>
  <c r="G744" i="3" l="1"/>
  <c r="E747" i="3"/>
  <c r="S352" i="3"/>
  <c r="T352" i="3" s="1"/>
  <c r="R353" i="3"/>
  <c r="U351" i="3"/>
  <c r="H742" i="3"/>
  <c r="H743" i="3" s="1"/>
  <c r="AR745" i="3"/>
  <c r="AS746" i="3"/>
  <c r="G742" i="1"/>
  <c r="H741" i="1"/>
  <c r="AS742" i="1"/>
  <c r="AR741" i="1"/>
  <c r="E748" i="3" l="1"/>
  <c r="S353" i="3"/>
  <c r="T353" i="3" s="1"/>
  <c r="R354" i="3"/>
  <c r="G745" i="3"/>
  <c r="AR746" i="3"/>
  <c r="AS747" i="3"/>
  <c r="U352" i="3"/>
  <c r="G743" i="1"/>
  <c r="H742" i="1"/>
  <c r="AS743" i="1"/>
  <c r="AR742" i="1"/>
  <c r="U353" i="3" l="1"/>
  <c r="H744" i="3"/>
  <c r="G746" i="3"/>
  <c r="S354" i="3"/>
  <c r="T354" i="3" s="1"/>
  <c r="R355" i="3"/>
  <c r="AR747" i="3"/>
  <c r="AS748" i="3"/>
  <c r="E749" i="3"/>
  <c r="G744" i="1"/>
  <c r="H743" i="1"/>
  <c r="AS744" i="1"/>
  <c r="AR743" i="1"/>
  <c r="G747" i="3" l="1"/>
  <c r="E750" i="3"/>
  <c r="AR748" i="3"/>
  <c r="AS749" i="3"/>
  <c r="U354" i="3"/>
  <c r="H745" i="3"/>
  <c r="S355" i="3"/>
  <c r="T355" i="3" s="1"/>
  <c r="R356" i="3"/>
  <c r="G745" i="1"/>
  <c r="H744" i="1"/>
  <c r="AS745" i="1"/>
  <c r="AR744" i="1"/>
  <c r="E751" i="3" l="1"/>
  <c r="AR749" i="3"/>
  <c r="AS750" i="3"/>
  <c r="G748" i="3"/>
  <c r="U355" i="3"/>
  <c r="S356" i="3"/>
  <c r="T356" i="3" s="1"/>
  <c r="R357" i="3"/>
  <c r="H746" i="3"/>
  <c r="G746" i="1"/>
  <c r="H745" i="1"/>
  <c r="AS746" i="1"/>
  <c r="AR745" i="1"/>
  <c r="H747" i="3" l="1"/>
  <c r="H748" i="3" s="1"/>
  <c r="E752" i="3"/>
  <c r="S357" i="3"/>
  <c r="T357" i="3" s="1"/>
  <c r="R358" i="3"/>
  <c r="AR750" i="3"/>
  <c r="AS751" i="3"/>
  <c r="G749" i="3"/>
  <c r="U356" i="3"/>
  <c r="G747" i="1"/>
  <c r="H746" i="1"/>
  <c r="AS747" i="1"/>
  <c r="AR746" i="1"/>
  <c r="AR751" i="3" l="1"/>
  <c r="AS752" i="3"/>
  <c r="E753" i="3"/>
  <c r="U357" i="3"/>
  <c r="G750" i="3"/>
  <c r="H749" i="3"/>
  <c r="S358" i="3"/>
  <c r="T358" i="3" s="1"/>
  <c r="R359" i="3"/>
  <c r="G748" i="1"/>
  <c r="H747" i="1"/>
  <c r="AS748" i="1"/>
  <c r="AR747" i="1"/>
  <c r="U358" i="3" l="1"/>
  <c r="E754" i="3"/>
  <c r="H750" i="3"/>
  <c r="G751" i="3"/>
  <c r="AR752" i="3"/>
  <c r="AS753" i="3"/>
  <c r="S359" i="3"/>
  <c r="T359" i="3" s="1"/>
  <c r="R360" i="3"/>
  <c r="G749" i="1"/>
  <c r="H748" i="1"/>
  <c r="AS749" i="1"/>
  <c r="AR748" i="1"/>
  <c r="S360" i="3" l="1"/>
  <c r="T360" i="3" s="1"/>
  <c r="R361" i="3"/>
  <c r="AS754" i="3"/>
  <c r="AR753" i="3"/>
  <c r="E755" i="3"/>
  <c r="G752" i="3"/>
  <c r="U359" i="3"/>
  <c r="G750" i="1"/>
  <c r="H749" i="1"/>
  <c r="AS750" i="1"/>
  <c r="AR749" i="1"/>
  <c r="S361" i="3" l="1"/>
  <c r="T361" i="3" s="1"/>
  <c r="R362" i="3"/>
  <c r="G753" i="3"/>
  <c r="E756" i="3"/>
  <c r="U360" i="3"/>
  <c r="AR754" i="3"/>
  <c r="AS755" i="3"/>
  <c r="H751" i="3"/>
  <c r="H752" i="3" s="1"/>
  <c r="G751" i="1"/>
  <c r="H750" i="1"/>
  <c r="AS751" i="1"/>
  <c r="AR750" i="1"/>
  <c r="AR755" i="3" l="1"/>
  <c r="AS756" i="3"/>
  <c r="S362" i="3"/>
  <c r="T362" i="3" s="1"/>
  <c r="R363" i="3"/>
  <c r="U361" i="3"/>
  <c r="H753" i="3"/>
  <c r="G754" i="3"/>
  <c r="E757" i="3"/>
  <c r="G752" i="1"/>
  <c r="H751" i="1"/>
  <c r="AS752" i="1"/>
  <c r="AR751" i="1"/>
  <c r="U362" i="3" l="1"/>
  <c r="E758" i="3"/>
  <c r="S363" i="3"/>
  <c r="T363" i="3" s="1"/>
  <c r="R364" i="3"/>
  <c r="G755" i="3"/>
  <c r="AR756" i="3"/>
  <c r="AS757" i="3"/>
  <c r="G753" i="1"/>
  <c r="H752" i="1"/>
  <c r="AS753" i="1"/>
  <c r="AR752" i="1"/>
  <c r="E759" i="3" l="1"/>
  <c r="G756" i="3"/>
  <c r="U363" i="3"/>
  <c r="S364" i="3"/>
  <c r="T364" i="3" s="1"/>
  <c r="R365" i="3"/>
  <c r="AR757" i="3"/>
  <c r="AS758" i="3"/>
  <c r="H754" i="3"/>
  <c r="G754" i="1"/>
  <c r="H753" i="1"/>
  <c r="AS754" i="1"/>
  <c r="AR753" i="1"/>
  <c r="G757" i="3" l="1"/>
  <c r="AS759" i="3"/>
  <c r="AR758" i="3"/>
  <c r="R366" i="3"/>
  <c r="S365" i="3"/>
  <c r="T365" i="3" s="1"/>
  <c r="H755" i="3"/>
  <c r="H756" i="3" s="1"/>
  <c r="U364" i="3"/>
  <c r="E760" i="3"/>
  <c r="G755" i="1"/>
  <c r="H754" i="1"/>
  <c r="AS755" i="1"/>
  <c r="AR754" i="1"/>
  <c r="E761" i="3" l="1"/>
  <c r="U365" i="3"/>
  <c r="AR759" i="3"/>
  <c r="AS760" i="3"/>
  <c r="G758" i="3"/>
  <c r="S366" i="3"/>
  <c r="T366" i="3" s="1"/>
  <c r="R367" i="3"/>
  <c r="H757" i="3"/>
  <c r="G756" i="1"/>
  <c r="H755" i="1"/>
  <c r="AS756" i="1"/>
  <c r="AR755" i="1"/>
  <c r="AR760" i="3" l="1"/>
  <c r="AS761" i="3"/>
  <c r="U366" i="3"/>
  <c r="G759" i="3"/>
  <c r="E762" i="3"/>
  <c r="R368" i="3"/>
  <c r="S367" i="3"/>
  <c r="T367" i="3" s="1"/>
  <c r="G757" i="1"/>
  <c r="H756" i="1"/>
  <c r="AS757" i="1"/>
  <c r="AR756" i="1"/>
  <c r="AR761" i="3" l="1"/>
  <c r="AS762" i="3"/>
  <c r="U367" i="3"/>
  <c r="E763" i="3"/>
  <c r="H758" i="3"/>
  <c r="S368" i="3"/>
  <c r="T368" i="3" s="1"/>
  <c r="R369" i="3"/>
  <c r="G760" i="3"/>
  <c r="G758" i="1"/>
  <c r="H757" i="1"/>
  <c r="AS758" i="1"/>
  <c r="AR757" i="1"/>
  <c r="E764" i="3" l="1"/>
  <c r="U368" i="3"/>
  <c r="G761" i="3"/>
  <c r="S369" i="3"/>
  <c r="T369" i="3" s="1"/>
  <c r="R370" i="3"/>
  <c r="AR762" i="3"/>
  <c r="AS763" i="3"/>
  <c r="H759" i="3"/>
  <c r="H760" i="3" s="1"/>
  <c r="G759" i="1"/>
  <c r="H758" i="1"/>
  <c r="AS759" i="1"/>
  <c r="AR758" i="1"/>
  <c r="S370" i="3" l="1"/>
  <c r="T370" i="3" s="1"/>
  <c r="R371" i="3"/>
  <c r="U369" i="3"/>
  <c r="AR763" i="3"/>
  <c r="AS764" i="3"/>
  <c r="G762" i="3"/>
  <c r="E765" i="3"/>
  <c r="G760" i="1"/>
  <c r="H759" i="1"/>
  <c r="AS760" i="1"/>
  <c r="AR759" i="1"/>
  <c r="S371" i="3" l="1"/>
  <c r="T371" i="3" s="1"/>
  <c r="R372" i="3"/>
  <c r="U370" i="3"/>
  <c r="E766" i="3"/>
  <c r="G763" i="3"/>
  <c r="AR764" i="3"/>
  <c r="AS765" i="3"/>
  <c r="H761" i="3"/>
  <c r="H762" i="3" s="1"/>
  <c r="G761" i="1"/>
  <c r="H760" i="1"/>
  <c r="AS761" i="1"/>
  <c r="AR760" i="1"/>
  <c r="AR765" i="3" l="1"/>
  <c r="AS766" i="3"/>
  <c r="U371" i="3"/>
  <c r="E767" i="3"/>
  <c r="S372" i="3"/>
  <c r="T372" i="3" s="1"/>
  <c r="R373" i="3"/>
  <c r="G764" i="3"/>
  <c r="G762" i="1"/>
  <c r="H761" i="1"/>
  <c r="AS762" i="1"/>
  <c r="AR761" i="1"/>
  <c r="AR766" i="3" l="1"/>
  <c r="AS767" i="3"/>
  <c r="E768" i="3"/>
  <c r="S373" i="3"/>
  <c r="T373" i="3" s="1"/>
  <c r="R374" i="3"/>
  <c r="U372" i="3"/>
  <c r="G765" i="3"/>
  <c r="H763" i="3"/>
  <c r="H764" i="3" s="1"/>
  <c r="G763" i="1"/>
  <c r="H762" i="1"/>
  <c r="AS763" i="1"/>
  <c r="AR762" i="1"/>
  <c r="G766" i="3" l="1"/>
  <c r="U373" i="3"/>
  <c r="E769" i="3"/>
  <c r="AR767" i="3"/>
  <c r="AS768" i="3"/>
  <c r="H765" i="3"/>
  <c r="S374" i="3"/>
  <c r="T374" i="3" s="1"/>
  <c r="R375" i="3"/>
  <c r="G764" i="1"/>
  <c r="H763" i="1"/>
  <c r="AS764" i="1"/>
  <c r="AR763" i="1"/>
  <c r="E770" i="3" l="1"/>
  <c r="U374" i="3"/>
  <c r="AR768" i="3"/>
  <c r="AS769" i="3"/>
  <c r="G767" i="3"/>
  <c r="H766" i="3"/>
  <c r="R376" i="3"/>
  <c r="S375" i="3"/>
  <c r="T375" i="3" s="1"/>
  <c r="G765" i="1"/>
  <c r="H764" i="1"/>
  <c r="AS765" i="1"/>
  <c r="AR764" i="1"/>
  <c r="AS770" i="3" l="1"/>
  <c r="AR769" i="3"/>
  <c r="U375" i="3"/>
  <c r="H767" i="3"/>
  <c r="E771" i="3"/>
  <c r="S376" i="3"/>
  <c r="T376" i="3" s="1"/>
  <c r="R377" i="3"/>
  <c r="G768" i="3"/>
  <c r="G766" i="1"/>
  <c r="H765" i="1"/>
  <c r="AS766" i="1"/>
  <c r="AR765" i="1"/>
  <c r="E772" i="3" l="1"/>
  <c r="U376" i="3"/>
  <c r="G769" i="3"/>
  <c r="S377" i="3"/>
  <c r="T377" i="3" s="1"/>
  <c r="R378" i="3"/>
  <c r="AR770" i="3"/>
  <c r="AS771" i="3"/>
  <c r="G767" i="1"/>
  <c r="H766" i="1"/>
  <c r="AS767" i="1"/>
  <c r="AR766" i="1"/>
  <c r="G770" i="3" l="1"/>
  <c r="AR771" i="3"/>
  <c r="AS772" i="3"/>
  <c r="E773" i="3"/>
  <c r="H768" i="3"/>
  <c r="H769" i="3" s="1"/>
  <c r="U377" i="3"/>
  <c r="R379" i="3"/>
  <c r="S378" i="3"/>
  <c r="T378" i="3" s="1"/>
  <c r="G768" i="1"/>
  <c r="H767" i="1"/>
  <c r="AS768" i="1"/>
  <c r="AR767" i="1"/>
  <c r="S379" i="3" l="1"/>
  <c r="T379" i="3" s="1"/>
  <c r="R380" i="3"/>
  <c r="G771" i="3"/>
  <c r="AR772" i="3"/>
  <c r="AS773" i="3"/>
  <c r="U378" i="3"/>
  <c r="E774" i="3"/>
  <c r="G769" i="1"/>
  <c r="H768" i="1"/>
  <c r="AS769" i="1"/>
  <c r="AR768" i="1"/>
  <c r="G772" i="3" l="1"/>
  <c r="E775" i="3"/>
  <c r="AR773" i="3"/>
  <c r="AS774" i="3"/>
  <c r="R381" i="3"/>
  <c r="S380" i="3"/>
  <c r="T380" i="3" s="1"/>
  <c r="H770" i="3"/>
  <c r="H771" i="3" s="1"/>
  <c r="U379" i="3"/>
  <c r="G770" i="1"/>
  <c r="H769" i="1"/>
  <c r="AS770" i="1"/>
  <c r="AR769" i="1"/>
  <c r="S381" i="3" l="1"/>
  <c r="T381" i="3" s="1"/>
  <c r="R382" i="3"/>
  <c r="E776" i="3"/>
  <c r="G773" i="3"/>
  <c r="AS775" i="3"/>
  <c r="AR774" i="3"/>
  <c r="U380" i="3"/>
  <c r="G771" i="1"/>
  <c r="H770" i="1"/>
  <c r="AS771" i="1"/>
  <c r="AR770" i="1"/>
  <c r="U381" i="3" l="1"/>
  <c r="R383" i="3"/>
  <c r="S382" i="3"/>
  <c r="T382" i="3" s="1"/>
  <c r="E777" i="3"/>
  <c r="H772" i="3"/>
  <c r="H773" i="3" s="1"/>
  <c r="AR775" i="3"/>
  <c r="AS776" i="3"/>
  <c r="G774" i="3"/>
  <c r="G772" i="1"/>
  <c r="H771" i="1"/>
  <c r="AS772" i="1"/>
  <c r="AR771" i="1"/>
  <c r="R384" i="3" l="1"/>
  <c r="S383" i="3"/>
  <c r="T383" i="3" s="1"/>
  <c r="AR776" i="3"/>
  <c r="AS777" i="3"/>
  <c r="U382" i="3"/>
  <c r="G775" i="3"/>
  <c r="E778" i="3"/>
  <c r="G773" i="1"/>
  <c r="H772" i="1"/>
  <c r="AS773" i="1"/>
  <c r="AR772" i="1"/>
  <c r="E779" i="3" l="1"/>
  <c r="H774" i="3"/>
  <c r="R385" i="3"/>
  <c r="S384" i="3"/>
  <c r="T384" i="3" s="1"/>
  <c r="AR777" i="3"/>
  <c r="AS778" i="3"/>
  <c r="G776" i="3"/>
  <c r="U383" i="3"/>
  <c r="G774" i="1"/>
  <c r="H773" i="1"/>
  <c r="AS774" i="1"/>
  <c r="AR773" i="1"/>
  <c r="E780" i="3" l="1"/>
  <c r="U384" i="3"/>
  <c r="H775" i="3"/>
  <c r="G777" i="3"/>
  <c r="AR778" i="3"/>
  <c r="AS779" i="3"/>
  <c r="R386" i="3"/>
  <c r="S385" i="3"/>
  <c r="T385" i="3" s="1"/>
  <c r="G775" i="1"/>
  <c r="H774" i="1"/>
  <c r="AS775" i="1"/>
  <c r="AR774" i="1"/>
  <c r="U385" i="3" l="1"/>
  <c r="AR779" i="3"/>
  <c r="AS780" i="3"/>
  <c r="G778" i="3"/>
  <c r="H776" i="3"/>
  <c r="E781" i="3"/>
  <c r="R387" i="3"/>
  <c r="S386" i="3"/>
  <c r="T386" i="3" s="1"/>
  <c r="G776" i="1"/>
  <c r="H775" i="1"/>
  <c r="AS776" i="1"/>
  <c r="AR775" i="1"/>
  <c r="E782" i="3" l="1"/>
  <c r="H777" i="3"/>
  <c r="U386" i="3"/>
  <c r="AR780" i="3"/>
  <c r="AS781" i="3"/>
  <c r="R388" i="3"/>
  <c r="S387" i="3"/>
  <c r="T387" i="3" s="1"/>
  <c r="G779" i="3"/>
  <c r="G777" i="1"/>
  <c r="H776" i="1"/>
  <c r="AS777" i="1"/>
  <c r="AR776" i="1"/>
  <c r="AR781" i="3" l="1"/>
  <c r="AS782" i="3"/>
  <c r="E783" i="3"/>
  <c r="U387" i="3"/>
  <c r="G780" i="3"/>
  <c r="R389" i="3"/>
  <c r="S388" i="3"/>
  <c r="T388" i="3" s="1"/>
  <c r="H778" i="3"/>
  <c r="H779" i="3" s="1"/>
  <c r="G778" i="1"/>
  <c r="H777" i="1"/>
  <c r="AS778" i="1"/>
  <c r="AR777" i="1"/>
  <c r="H780" i="3" l="1"/>
  <c r="U388" i="3"/>
  <c r="S389" i="3"/>
  <c r="T389" i="3" s="1"/>
  <c r="R390" i="3"/>
  <c r="E784" i="3"/>
  <c r="AS783" i="3"/>
  <c r="AR782" i="3"/>
  <c r="G781" i="3"/>
  <c r="G779" i="1"/>
  <c r="H778" i="1"/>
  <c r="AS779" i="1"/>
  <c r="AR778" i="1"/>
  <c r="AS784" i="3" l="1"/>
  <c r="AR783" i="3"/>
  <c r="R391" i="3"/>
  <c r="S390" i="3"/>
  <c r="T390" i="3" s="1"/>
  <c r="H781" i="3"/>
  <c r="G782" i="3"/>
  <c r="U389" i="3"/>
  <c r="G780" i="1"/>
  <c r="H779" i="1"/>
  <c r="AS780" i="1"/>
  <c r="AR779" i="1"/>
  <c r="H782" i="3" l="1"/>
  <c r="G783" i="3"/>
  <c r="R392" i="3"/>
  <c r="S391" i="3"/>
  <c r="T391" i="3" s="1"/>
  <c r="AR784" i="3"/>
  <c r="AS785" i="3"/>
  <c r="U390" i="3"/>
  <c r="G781" i="1"/>
  <c r="H780" i="1"/>
  <c r="AS781" i="1"/>
  <c r="AR780" i="1"/>
  <c r="R393" i="3" l="1"/>
  <c r="S392" i="3"/>
  <c r="T392" i="3" s="1"/>
  <c r="U391" i="3"/>
  <c r="G784" i="3"/>
  <c r="AR785" i="3"/>
  <c r="AS786" i="3"/>
  <c r="G782" i="1"/>
  <c r="H781" i="1"/>
  <c r="AS782" i="1"/>
  <c r="AR781" i="1"/>
  <c r="S393" i="3" l="1"/>
  <c r="T393" i="3" s="1"/>
  <c r="R394" i="3"/>
  <c r="U392" i="3"/>
  <c r="H783" i="3"/>
  <c r="AS787" i="3"/>
  <c r="AR786" i="3"/>
  <c r="G783" i="1"/>
  <c r="H782" i="1"/>
  <c r="AS783" i="1"/>
  <c r="AR782" i="1"/>
  <c r="AS788" i="3" l="1"/>
  <c r="AR787" i="3"/>
  <c r="H784" i="3"/>
  <c r="U393" i="3"/>
  <c r="R395" i="3"/>
  <c r="S394" i="3"/>
  <c r="G784" i="1"/>
  <c r="H783" i="1"/>
  <c r="AS784" i="1"/>
  <c r="AR783" i="1"/>
  <c r="R396" i="3" l="1"/>
  <c r="S395" i="3"/>
  <c r="T395" i="3" s="1"/>
  <c r="T394" i="3"/>
  <c r="U394" i="3" s="1"/>
  <c r="AR788" i="3"/>
  <c r="AS789" i="3"/>
  <c r="H784" i="1"/>
  <c r="AS785" i="1"/>
  <c r="AR784" i="1"/>
  <c r="U395" i="3" l="1"/>
  <c r="AR789" i="3"/>
  <c r="AS790" i="3"/>
  <c r="R397" i="3"/>
  <c r="S396" i="3"/>
  <c r="T396" i="3" s="1"/>
  <c r="R5" i="1"/>
  <c r="AS786" i="1"/>
  <c r="AR785" i="1"/>
  <c r="S397" i="3" l="1"/>
  <c r="T397" i="3" s="1"/>
  <c r="R398" i="3"/>
  <c r="AR790" i="3"/>
  <c r="AS791" i="3"/>
  <c r="U396" i="3"/>
  <c r="S5" i="1"/>
  <c r="R6" i="1"/>
  <c r="AS787" i="1"/>
  <c r="AR786" i="1"/>
  <c r="U397" i="3" l="1"/>
  <c r="AS792" i="3"/>
  <c r="AR791" i="3"/>
  <c r="R399" i="3"/>
  <c r="S398" i="3"/>
  <c r="T398" i="3" s="1"/>
  <c r="T5" i="1"/>
  <c r="R7" i="1"/>
  <c r="S6" i="1"/>
  <c r="T6" i="1" s="1"/>
  <c r="AS788" i="1"/>
  <c r="AR787" i="1"/>
  <c r="AR792" i="3" l="1"/>
  <c r="AS793" i="3"/>
  <c r="S399" i="3"/>
  <c r="T399" i="3" s="1"/>
  <c r="R400" i="3"/>
  <c r="U398" i="3"/>
  <c r="R8" i="1"/>
  <c r="U5" i="1"/>
  <c r="U6" i="1" s="1"/>
  <c r="S7" i="1"/>
  <c r="T7" i="1" s="1"/>
  <c r="AS789" i="1"/>
  <c r="AR788" i="1"/>
  <c r="R9" i="1" l="1"/>
  <c r="R10" i="1" s="1"/>
  <c r="U399" i="3"/>
  <c r="S400" i="3"/>
  <c r="T400" i="3" s="1"/>
  <c r="R401" i="3"/>
  <c r="AR793" i="3"/>
  <c r="AS794" i="3"/>
  <c r="U7" i="1"/>
  <c r="S8" i="1"/>
  <c r="T8" i="1" s="1"/>
  <c r="AS790" i="1"/>
  <c r="AR789" i="1"/>
  <c r="AS795" i="3" l="1"/>
  <c r="AR794" i="3"/>
  <c r="S401" i="3"/>
  <c r="T401" i="3" s="1"/>
  <c r="R402" i="3"/>
  <c r="U400" i="3"/>
  <c r="U8" i="1"/>
  <c r="S9" i="1"/>
  <c r="T9" i="1" s="1"/>
  <c r="R11" i="1"/>
  <c r="AS791" i="1"/>
  <c r="AR790" i="1"/>
  <c r="S402" i="3" l="1"/>
  <c r="T402" i="3" s="1"/>
  <c r="R403" i="3"/>
  <c r="AR795" i="3"/>
  <c r="AS796" i="3"/>
  <c r="U401" i="3"/>
  <c r="U9" i="1"/>
  <c r="S10" i="1"/>
  <c r="T10" i="1" s="1"/>
  <c r="R12" i="1"/>
  <c r="AS792" i="1"/>
  <c r="AR791" i="1"/>
  <c r="U402" i="3" l="1"/>
  <c r="S403" i="3"/>
  <c r="T403" i="3" s="1"/>
  <c r="R404" i="3"/>
  <c r="AR796" i="3"/>
  <c r="AS797" i="3"/>
  <c r="U10" i="1"/>
  <c r="R13" i="1"/>
  <c r="S11" i="1"/>
  <c r="T11" i="1" s="1"/>
  <c r="AS793" i="1"/>
  <c r="AR792" i="1"/>
  <c r="AR797" i="3" l="1"/>
  <c r="AS798" i="3"/>
  <c r="U403" i="3"/>
  <c r="S404" i="3"/>
  <c r="T404" i="3" s="1"/>
  <c r="R405" i="3"/>
  <c r="R14" i="1"/>
  <c r="U11" i="1"/>
  <c r="S12" i="1"/>
  <c r="T12" i="1" s="1"/>
  <c r="AS794" i="1"/>
  <c r="AR793" i="1"/>
  <c r="R15" i="1" l="1"/>
  <c r="R16" i="1" s="1"/>
  <c r="S405" i="3"/>
  <c r="T405" i="3" s="1"/>
  <c r="R406" i="3"/>
  <c r="U404" i="3"/>
  <c r="AR798" i="3"/>
  <c r="AS799" i="3"/>
  <c r="U12" i="1"/>
  <c r="S13" i="1"/>
  <c r="T13" i="1" s="1"/>
  <c r="AS795" i="1"/>
  <c r="AR794" i="1"/>
  <c r="U405" i="3" l="1"/>
  <c r="S406" i="3"/>
  <c r="T406" i="3" s="1"/>
  <c r="R407" i="3"/>
  <c r="AR799" i="3"/>
  <c r="AS800" i="3"/>
  <c r="U13" i="1"/>
  <c r="S14" i="1"/>
  <c r="T14" i="1" s="1"/>
  <c r="R17" i="1"/>
  <c r="AS796" i="1"/>
  <c r="AR795" i="1"/>
  <c r="U406" i="3" l="1"/>
  <c r="S407" i="3"/>
  <c r="T407" i="3" s="1"/>
  <c r="R408" i="3"/>
  <c r="AS801" i="3"/>
  <c r="AR800" i="3"/>
  <c r="U14" i="1"/>
  <c r="S15" i="1"/>
  <c r="T15" i="1" s="1"/>
  <c r="R18" i="1"/>
  <c r="AS797" i="1"/>
  <c r="AR796" i="1"/>
  <c r="S408" i="3" l="1"/>
  <c r="T408" i="3" s="1"/>
  <c r="R409" i="3"/>
  <c r="AR801" i="3"/>
  <c r="AS802" i="3"/>
  <c r="U407" i="3"/>
  <c r="U15" i="1"/>
  <c r="S16" i="1"/>
  <c r="T16" i="1" s="1"/>
  <c r="R19" i="1"/>
  <c r="AS798" i="1"/>
  <c r="AR797" i="1"/>
  <c r="S409" i="3" l="1"/>
  <c r="T409" i="3" s="1"/>
  <c r="R410" i="3"/>
  <c r="U408" i="3"/>
  <c r="AR802" i="3"/>
  <c r="AS803" i="3"/>
  <c r="U16" i="1"/>
  <c r="S17" i="1"/>
  <c r="T17" i="1" s="1"/>
  <c r="R20" i="1"/>
  <c r="AS799" i="1"/>
  <c r="AR798" i="1"/>
  <c r="AS804" i="3" l="1"/>
  <c r="AR803" i="3"/>
  <c r="U409" i="3"/>
  <c r="S410" i="3"/>
  <c r="T410" i="3" s="1"/>
  <c r="R411" i="3"/>
  <c r="U17" i="1"/>
  <c r="S18" i="1"/>
  <c r="T18" i="1" s="1"/>
  <c r="R21" i="1"/>
  <c r="AS800" i="1"/>
  <c r="AR799" i="1"/>
  <c r="U410" i="3" l="1"/>
  <c r="S411" i="3"/>
  <c r="T411" i="3" s="1"/>
  <c r="R412" i="3"/>
  <c r="AR804" i="3"/>
  <c r="AS805" i="3"/>
  <c r="U18" i="1"/>
  <c r="S19" i="1"/>
  <c r="T19" i="1" s="1"/>
  <c r="R22" i="1"/>
  <c r="AS801" i="1"/>
  <c r="AR800" i="1"/>
  <c r="U411" i="3" l="1"/>
  <c r="AR805" i="3"/>
  <c r="AS806" i="3"/>
  <c r="S412" i="3"/>
  <c r="T412" i="3" s="1"/>
  <c r="R413" i="3"/>
  <c r="U19" i="1"/>
  <c r="S20" i="1"/>
  <c r="T20" i="1" s="1"/>
  <c r="R23" i="1"/>
  <c r="AS802" i="1"/>
  <c r="AR801" i="1"/>
  <c r="U412" i="3" l="1"/>
  <c r="AS807" i="3"/>
  <c r="AR806" i="3"/>
  <c r="S413" i="3"/>
  <c r="T413" i="3" s="1"/>
  <c r="R414" i="3"/>
  <c r="U20" i="1"/>
  <c r="S21" i="1"/>
  <c r="T21" i="1" s="1"/>
  <c r="R24" i="1"/>
  <c r="AS803" i="1"/>
  <c r="AR802" i="1"/>
  <c r="AR807" i="3" l="1"/>
  <c r="AS808" i="3"/>
  <c r="S414" i="3"/>
  <c r="T414" i="3" s="1"/>
  <c r="R415" i="3"/>
  <c r="U413" i="3"/>
  <c r="U21" i="1"/>
  <c r="S22" i="1"/>
  <c r="T22" i="1" s="1"/>
  <c r="R25" i="1"/>
  <c r="AS804" i="1"/>
  <c r="AR803" i="1"/>
  <c r="S415" i="3" l="1"/>
  <c r="T415" i="3" s="1"/>
  <c r="R416" i="3"/>
  <c r="U414" i="3"/>
  <c r="AS809" i="3"/>
  <c r="AR808" i="3"/>
  <c r="U22" i="1"/>
  <c r="S23" i="1"/>
  <c r="T23" i="1" s="1"/>
  <c r="R26" i="1"/>
  <c r="AS805" i="1"/>
  <c r="AR804" i="1"/>
  <c r="U415" i="3" l="1"/>
  <c r="S416" i="3"/>
  <c r="T416" i="3" s="1"/>
  <c r="R417" i="3"/>
  <c r="AR809" i="3"/>
  <c r="AS810" i="3"/>
  <c r="U23" i="1"/>
  <c r="S24" i="1"/>
  <c r="T24" i="1" s="1"/>
  <c r="R27" i="1"/>
  <c r="AS806" i="1"/>
  <c r="AR805" i="1"/>
  <c r="AR810" i="3" l="1"/>
  <c r="AS811" i="3"/>
  <c r="S417" i="3"/>
  <c r="T417" i="3" s="1"/>
  <c r="R418" i="3"/>
  <c r="U416" i="3"/>
  <c r="U24" i="1"/>
  <c r="S25" i="1"/>
  <c r="T25" i="1" s="1"/>
  <c r="R28" i="1"/>
  <c r="AS807" i="1"/>
  <c r="AR806" i="1"/>
  <c r="U417" i="3" l="1"/>
  <c r="S418" i="3"/>
  <c r="T418" i="3" s="1"/>
  <c r="R419" i="3"/>
  <c r="AS812" i="3"/>
  <c r="AR811" i="3"/>
  <c r="U25" i="1"/>
  <c r="S26" i="1"/>
  <c r="T26" i="1" s="1"/>
  <c r="R29" i="1"/>
  <c r="AS808" i="1"/>
  <c r="AR807" i="1"/>
  <c r="AR812" i="3" l="1"/>
  <c r="AS813" i="3"/>
  <c r="U418" i="3"/>
  <c r="S419" i="3"/>
  <c r="T419" i="3" s="1"/>
  <c r="R420" i="3"/>
  <c r="U26" i="1"/>
  <c r="S27" i="1"/>
  <c r="T27" i="1" s="1"/>
  <c r="R30" i="1"/>
  <c r="AS809" i="1"/>
  <c r="AR808" i="1"/>
  <c r="U419" i="3" l="1"/>
  <c r="S420" i="3"/>
  <c r="T420" i="3" s="1"/>
  <c r="R421" i="3"/>
  <c r="AR813" i="3"/>
  <c r="AS814" i="3"/>
  <c r="U27" i="1"/>
  <c r="S28" i="1"/>
  <c r="T28" i="1" s="1"/>
  <c r="R31" i="1"/>
  <c r="AS810" i="1"/>
  <c r="AR809" i="1"/>
  <c r="U420" i="3" l="1"/>
  <c r="AS815" i="3"/>
  <c r="AR814" i="3"/>
  <c r="S421" i="3"/>
  <c r="T421" i="3" s="1"/>
  <c r="R422" i="3"/>
  <c r="U28" i="1"/>
  <c r="S29" i="1"/>
  <c r="T29" i="1" s="1"/>
  <c r="R32" i="1"/>
  <c r="AS811" i="1"/>
  <c r="AR810" i="1"/>
  <c r="AR815" i="3" l="1"/>
  <c r="AS816" i="3"/>
  <c r="U421" i="3"/>
  <c r="S422" i="3"/>
  <c r="T422" i="3" s="1"/>
  <c r="R423" i="3"/>
  <c r="U29" i="1"/>
  <c r="S30" i="1"/>
  <c r="T30" i="1" s="1"/>
  <c r="R33" i="1"/>
  <c r="AS812" i="1"/>
  <c r="AR811" i="1"/>
  <c r="U422" i="3" l="1"/>
  <c r="S423" i="3"/>
  <c r="T423" i="3" s="1"/>
  <c r="R424" i="3"/>
  <c r="AR816" i="3"/>
  <c r="AS817" i="3"/>
  <c r="U30" i="1"/>
  <c r="S31" i="1"/>
  <c r="T31" i="1" s="1"/>
  <c r="R34" i="1"/>
  <c r="AS813" i="1"/>
  <c r="AR812" i="1"/>
  <c r="AR817" i="3" l="1"/>
  <c r="AS818" i="3"/>
  <c r="S424" i="3"/>
  <c r="T424" i="3" s="1"/>
  <c r="R425" i="3"/>
  <c r="U423" i="3"/>
  <c r="U31" i="1"/>
  <c r="S32" i="1"/>
  <c r="T32" i="1" s="1"/>
  <c r="R35" i="1"/>
  <c r="AS814" i="1"/>
  <c r="AR813" i="1"/>
  <c r="S425" i="3" l="1"/>
  <c r="T425" i="3" s="1"/>
  <c r="R426" i="3"/>
  <c r="AR818" i="3"/>
  <c r="AS819" i="3"/>
  <c r="U424" i="3"/>
  <c r="U32" i="1"/>
  <c r="S33" i="1"/>
  <c r="T33" i="1" s="1"/>
  <c r="R36" i="1"/>
  <c r="AS815" i="1"/>
  <c r="AR814" i="1"/>
  <c r="AR819" i="3" l="1"/>
  <c r="AS820" i="3"/>
  <c r="U425" i="3"/>
  <c r="S426" i="3"/>
  <c r="T426" i="3" s="1"/>
  <c r="R427" i="3"/>
  <c r="U33" i="1"/>
  <c r="S34" i="1"/>
  <c r="T34" i="1" s="1"/>
  <c r="R37" i="1"/>
  <c r="AS816" i="1"/>
  <c r="AR815" i="1"/>
  <c r="U426" i="3" l="1"/>
  <c r="AS821" i="3"/>
  <c r="AR820" i="3"/>
  <c r="S427" i="3"/>
  <c r="T427" i="3" s="1"/>
  <c r="R428" i="3"/>
  <c r="U34" i="1"/>
  <c r="S35" i="1"/>
  <c r="T35" i="1" s="1"/>
  <c r="R38" i="1"/>
  <c r="AS817" i="1"/>
  <c r="AR816" i="1"/>
  <c r="U427" i="3" l="1"/>
  <c r="S428" i="3"/>
  <c r="T428" i="3" s="1"/>
  <c r="R429" i="3"/>
  <c r="AR821" i="3"/>
  <c r="AS822" i="3"/>
  <c r="U35" i="1"/>
  <c r="S36" i="1"/>
  <c r="T36" i="1" s="1"/>
  <c r="R39" i="1"/>
  <c r="AS818" i="1"/>
  <c r="AR817" i="1"/>
  <c r="S429" i="3" l="1"/>
  <c r="T429" i="3" s="1"/>
  <c r="R430" i="3"/>
  <c r="AR822" i="3"/>
  <c r="AS823" i="3"/>
  <c r="U428" i="3"/>
  <c r="U36" i="1"/>
  <c r="S37" i="1"/>
  <c r="T37" i="1" s="1"/>
  <c r="R40" i="1"/>
  <c r="AS819" i="1"/>
  <c r="AR818" i="1"/>
  <c r="AS824" i="3" l="1"/>
  <c r="AR823" i="3"/>
  <c r="U429" i="3"/>
  <c r="S430" i="3"/>
  <c r="T430" i="3" s="1"/>
  <c r="R431" i="3"/>
  <c r="U37" i="1"/>
  <c r="S38" i="1"/>
  <c r="T38" i="1" s="1"/>
  <c r="R41" i="1"/>
  <c r="AS820" i="1"/>
  <c r="AR819" i="1"/>
  <c r="AR824" i="3" l="1"/>
  <c r="AS825" i="3"/>
  <c r="U430" i="3"/>
  <c r="S431" i="3"/>
  <c r="T431" i="3" s="1"/>
  <c r="R432" i="3"/>
  <c r="U38" i="1"/>
  <c r="S39" i="1"/>
  <c r="T39" i="1" s="1"/>
  <c r="R42" i="1"/>
  <c r="AS821" i="1"/>
  <c r="AR820" i="1"/>
  <c r="U431" i="3" l="1"/>
  <c r="AR825" i="3"/>
  <c r="AS826" i="3"/>
  <c r="S432" i="3"/>
  <c r="T432" i="3" s="1"/>
  <c r="R433" i="3"/>
  <c r="U39" i="1"/>
  <c r="S40" i="1"/>
  <c r="T40" i="1" s="1"/>
  <c r="R43" i="1"/>
  <c r="AS822" i="1"/>
  <c r="AR821" i="1"/>
  <c r="U432" i="3" l="1"/>
  <c r="AS827" i="3"/>
  <c r="AR826" i="3"/>
  <c r="S433" i="3"/>
  <c r="T433" i="3" s="1"/>
  <c r="R434" i="3"/>
  <c r="U40" i="1"/>
  <c r="S41" i="1"/>
  <c r="T41" i="1" s="1"/>
  <c r="R44" i="1"/>
  <c r="AS823" i="1"/>
  <c r="AR822" i="1"/>
  <c r="AR827" i="3" l="1"/>
  <c r="AS828" i="3"/>
  <c r="U433" i="3"/>
  <c r="S434" i="3"/>
  <c r="T434" i="3" s="1"/>
  <c r="R435" i="3"/>
  <c r="U41" i="1"/>
  <c r="S42" i="1"/>
  <c r="T42" i="1" s="1"/>
  <c r="R45" i="1"/>
  <c r="AS824" i="1"/>
  <c r="AR823" i="1"/>
  <c r="U434" i="3" l="1"/>
  <c r="S435" i="3"/>
  <c r="T435" i="3" s="1"/>
  <c r="R436" i="3"/>
  <c r="AR828" i="3"/>
  <c r="AS829" i="3"/>
  <c r="U42" i="1"/>
  <c r="S43" i="1"/>
  <c r="T43" i="1" s="1"/>
  <c r="R46" i="1"/>
  <c r="AS825" i="1"/>
  <c r="AR824" i="1"/>
  <c r="S436" i="3" l="1"/>
  <c r="T436" i="3" s="1"/>
  <c r="R437" i="3"/>
  <c r="AR829" i="3"/>
  <c r="AS830" i="3"/>
  <c r="U435" i="3"/>
  <c r="U43" i="1"/>
  <c r="S44" i="1"/>
  <c r="T44" i="1" s="1"/>
  <c r="R47" i="1"/>
  <c r="AS826" i="1"/>
  <c r="AR825" i="1"/>
  <c r="U436" i="3" l="1"/>
  <c r="S437" i="3"/>
  <c r="T437" i="3" s="1"/>
  <c r="R438" i="3"/>
  <c r="AR830" i="3"/>
  <c r="AS831" i="3"/>
  <c r="U44" i="1"/>
  <c r="S45" i="1"/>
  <c r="T45" i="1" s="1"/>
  <c r="R48" i="1"/>
  <c r="AS827" i="1"/>
  <c r="AR826" i="1"/>
  <c r="S438" i="3" l="1"/>
  <c r="T438" i="3" s="1"/>
  <c r="R439" i="3"/>
  <c r="U437" i="3"/>
  <c r="AR831" i="3"/>
  <c r="AS832" i="3"/>
  <c r="U45" i="1"/>
  <c r="S46" i="1"/>
  <c r="T46" i="1" s="1"/>
  <c r="R49" i="1"/>
  <c r="AS828" i="1"/>
  <c r="AR827" i="1"/>
  <c r="AR832" i="3" l="1"/>
  <c r="AS833" i="3"/>
  <c r="U438" i="3"/>
  <c r="S439" i="3"/>
  <c r="T439" i="3" s="1"/>
  <c r="R440" i="3"/>
  <c r="U46" i="1"/>
  <c r="S47" i="1"/>
  <c r="T47" i="1" s="1"/>
  <c r="R50" i="1"/>
  <c r="AS829" i="1"/>
  <c r="AR828" i="1"/>
  <c r="U439" i="3" l="1"/>
  <c r="AR833" i="3"/>
  <c r="AS834" i="3"/>
  <c r="S440" i="3"/>
  <c r="T440" i="3" s="1"/>
  <c r="R441" i="3"/>
  <c r="U47" i="1"/>
  <c r="S48" i="1"/>
  <c r="T48" i="1" s="1"/>
  <c r="R51" i="1"/>
  <c r="AS830" i="1"/>
  <c r="AR829" i="1"/>
  <c r="AR834" i="3" l="1"/>
  <c r="AS835" i="3"/>
  <c r="U440" i="3"/>
  <c r="S441" i="3"/>
  <c r="T441" i="3" s="1"/>
  <c r="R442" i="3"/>
  <c r="U48" i="1"/>
  <c r="S49" i="1"/>
  <c r="T49" i="1" s="1"/>
  <c r="R52" i="1"/>
  <c r="AS831" i="1"/>
  <c r="AR830" i="1"/>
  <c r="AR835" i="3" l="1"/>
  <c r="AS836" i="3"/>
  <c r="S442" i="3"/>
  <c r="T442" i="3" s="1"/>
  <c r="R443" i="3"/>
  <c r="U441" i="3"/>
  <c r="U49" i="1"/>
  <c r="S50" i="1"/>
  <c r="T50" i="1" s="1"/>
  <c r="R53" i="1"/>
  <c r="AS832" i="1"/>
  <c r="AR831" i="1"/>
  <c r="U442" i="3" l="1"/>
  <c r="S443" i="3"/>
  <c r="T443" i="3" s="1"/>
  <c r="R444" i="3"/>
  <c r="AR836" i="3"/>
  <c r="AS837" i="3"/>
  <c r="U50" i="1"/>
  <c r="S51" i="1"/>
  <c r="T51" i="1" s="1"/>
  <c r="R54" i="1"/>
  <c r="AS833" i="1"/>
  <c r="AR832" i="1"/>
  <c r="U443" i="3" l="1"/>
  <c r="S444" i="3"/>
  <c r="T444" i="3" s="1"/>
  <c r="R445" i="3"/>
  <c r="AR837" i="3"/>
  <c r="AS838" i="3"/>
  <c r="U51" i="1"/>
  <c r="S52" i="1"/>
  <c r="T52" i="1" s="1"/>
  <c r="R55" i="1"/>
  <c r="AS834" i="1"/>
  <c r="AR833" i="1"/>
  <c r="U444" i="3" l="1"/>
  <c r="S445" i="3"/>
  <c r="T445" i="3" s="1"/>
  <c r="R446" i="3"/>
  <c r="AR838" i="3"/>
  <c r="AS839" i="3"/>
  <c r="U52" i="1"/>
  <c r="S53" i="1"/>
  <c r="T53" i="1" s="1"/>
  <c r="R56" i="1"/>
  <c r="AS835" i="1"/>
  <c r="AR834" i="1"/>
  <c r="S446" i="3" l="1"/>
  <c r="T446" i="3" s="1"/>
  <c r="R447" i="3"/>
  <c r="AR839" i="3"/>
  <c r="AS840" i="3"/>
  <c r="U445" i="3"/>
  <c r="U53" i="1"/>
  <c r="S54" i="1"/>
  <c r="T54" i="1" s="1"/>
  <c r="R57" i="1"/>
  <c r="AS836" i="1"/>
  <c r="AR835" i="1"/>
  <c r="S447" i="3" l="1"/>
  <c r="T447" i="3" s="1"/>
  <c r="R448" i="3"/>
  <c r="U446" i="3"/>
  <c r="AS841" i="3"/>
  <c r="AR840" i="3"/>
  <c r="U54" i="1"/>
  <c r="S55" i="1"/>
  <c r="T55" i="1" s="1"/>
  <c r="R58" i="1"/>
  <c r="AS837" i="1"/>
  <c r="AR836" i="1"/>
  <c r="AR841" i="3" l="1"/>
  <c r="AS842" i="3"/>
  <c r="U447" i="3"/>
  <c r="S448" i="3"/>
  <c r="T448" i="3" s="1"/>
  <c r="R449" i="3"/>
  <c r="U55" i="1"/>
  <c r="S56" i="1"/>
  <c r="T56" i="1" s="1"/>
  <c r="R59" i="1"/>
  <c r="AS838" i="1"/>
  <c r="AR837" i="1"/>
  <c r="S449" i="3" l="1"/>
  <c r="T449" i="3" s="1"/>
  <c r="R450" i="3"/>
  <c r="U448" i="3"/>
  <c r="AR842" i="3"/>
  <c r="AS843" i="3"/>
  <c r="U56" i="1"/>
  <c r="S57" i="1"/>
  <c r="T57" i="1" s="1"/>
  <c r="R60" i="1"/>
  <c r="AS839" i="1"/>
  <c r="AR838" i="1"/>
  <c r="AS844" i="3" l="1"/>
  <c r="AR843" i="3"/>
  <c r="U449" i="3"/>
  <c r="S450" i="3"/>
  <c r="T450" i="3" s="1"/>
  <c r="R451" i="3"/>
  <c r="U57" i="1"/>
  <c r="S58" i="1"/>
  <c r="T58" i="1" s="1"/>
  <c r="R61" i="1"/>
  <c r="AS840" i="1"/>
  <c r="AR839" i="1"/>
  <c r="AR844" i="3" l="1"/>
  <c r="AS845" i="3"/>
  <c r="S451" i="3"/>
  <c r="T451" i="3" s="1"/>
  <c r="R452" i="3"/>
  <c r="U450" i="3"/>
  <c r="U58" i="1"/>
  <c r="S59" i="1"/>
  <c r="T59" i="1" s="1"/>
  <c r="R62" i="1"/>
  <c r="AS841" i="1"/>
  <c r="AR840" i="1"/>
  <c r="AR845" i="3" l="1"/>
  <c r="AS846" i="3"/>
  <c r="U451" i="3"/>
  <c r="R453" i="3"/>
  <c r="S452" i="3"/>
  <c r="T452" i="3" s="1"/>
  <c r="U59" i="1"/>
  <c r="S60" i="1"/>
  <c r="T60" i="1" s="1"/>
  <c r="R63" i="1"/>
  <c r="AS842" i="1"/>
  <c r="AR841" i="1"/>
  <c r="S453" i="3" l="1"/>
  <c r="T453" i="3" s="1"/>
  <c r="R454" i="3"/>
  <c r="U452" i="3"/>
  <c r="AS847" i="3"/>
  <c r="AR846" i="3"/>
  <c r="U60" i="1"/>
  <c r="S61" i="1"/>
  <c r="T61" i="1" s="1"/>
  <c r="R64" i="1"/>
  <c r="AS843" i="1"/>
  <c r="AR842" i="1"/>
  <c r="U453" i="3" l="1"/>
  <c r="R455" i="3"/>
  <c r="S454" i="3"/>
  <c r="T454" i="3" s="1"/>
  <c r="AR847" i="3"/>
  <c r="AS848" i="3"/>
  <c r="U61" i="1"/>
  <c r="S62" i="1"/>
  <c r="T62" i="1" s="1"/>
  <c r="R65" i="1"/>
  <c r="AS844" i="1"/>
  <c r="AR843" i="1"/>
  <c r="S455" i="3" l="1"/>
  <c r="T455" i="3" s="1"/>
  <c r="R456" i="3"/>
  <c r="AR848" i="3"/>
  <c r="AS849" i="3"/>
  <c r="U454" i="3"/>
  <c r="U62" i="1"/>
  <c r="S63" i="1"/>
  <c r="T63" i="1" s="1"/>
  <c r="R66" i="1"/>
  <c r="AS845" i="1"/>
  <c r="AR844" i="1"/>
  <c r="R457" i="3" l="1"/>
  <c r="S456" i="3"/>
  <c r="T456" i="3" s="1"/>
  <c r="U455" i="3"/>
  <c r="AR849" i="3"/>
  <c r="AS850" i="3"/>
  <c r="U63" i="1"/>
  <c r="S64" i="1"/>
  <c r="T64" i="1" s="1"/>
  <c r="R67" i="1"/>
  <c r="AS846" i="1"/>
  <c r="AR845" i="1"/>
  <c r="U456" i="3" l="1"/>
  <c r="AR850" i="3"/>
  <c r="AS851" i="3"/>
  <c r="S457" i="3"/>
  <c r="T457" i="3" s="1"/>
  <c r="R458" i="3"/>
  <c r="U64" i="1"/>
  <c r="S65" i="1"/>
  <c r="T65" i="1" s="1"/>
  <c r="R68" i="1"/>
  <c r="AS847" i="1"/>
  <c r="AR846" i="1"/>
  <c r="S458" i="3" l="1"/>
  <c r="T458" i="3" s="1"/>
  <c r="R459" i="3"/>
  <c r="AR851" i="3"/>
  <c r="AS852" i="3"/>
  <c r="U457" i="3"/>
  <c r="U65" i="1"/>
  <c r="S66" i="1"/>
  <c r="T66" i="1" s="1"/>
  <c r="R69" i="1"/>
  <c r="AS848" i="1"/>
  <c r="AR847" i="1"/>
  <c r="AS853" i="3" l="1"/>
  <c r="AR852" i="3"/>
  <c r="S459" i="3"/>
  <c r="T459" i="3" s="1"/>
  <c r="R460" i="3"/>
  <c r="U458" i="3"/>
  <c r="U66" i="1"/>
  <c r="S67" i="1"/>
  <c r="T67" i="1" s="1"/>
  <c r="R70" i="1"/>
  <c r="AS849" i="1"/>
  <c r="AR848" i="1"/>
  <c r="S460" i="3" l="1"/>
  <c r="T460" i="3" s="1"/>
  <c r="R461" i="3"/>
  <c r="AR853" i="3"/>
  <c r="AS854" i="3"/>
  <c r="U459" i="3"/>
  <c r="U67" i="1"/>
  <c r="S68" i="1"/>
  <c r="T68" i="1" s="1"/>
  <c r="R71" i="1"/>
  <c r="AS850" i="1"/>
  <c r="AR849" i="1"/>
  <c r="S461" i="3" l="1"/>
  <c r="T461" i="3" s="1"/>
  <c r="R462" i="3"/>
  <c r="U460" i="3"/>
  <c r="AS855" i="3"/>
  <c r="AR854" i="3"/>
  <c r="U68" i="1"/>
  <c r="S69" i="1"/>
  <c r="T69" i="1" s="1"/>
  <c r="R72" i="1"/>
  <c r="AS851" i="1"/>
  <c r="AR850" i="1"/>
  <c r="U461" i="3" l="1"/>
  <c r="S462" i="3"/>
  <c r="T462" i="3" s="1"/>
  <c r="R463" i="3"/>
  <c r="AR855" i="3"/>
  <c r="AS856" i="3"/>
  <c r="U69" i="1"/>
  <c r="S70" i="1"/>
  <c r="T70" i="1" s="1"/>
  <c r="R73" i="1"/>
  <c r="AS852" i="1"/>
  <c r="AR851" i="1"/>
  <c r="AS857" i="3" l="1"/>
  <c r="AR856" i="3"/>
  <c r="U462" i="3"/>
  <c r="S463" i="3"/>
  <c r="T463" i="3" s="1"/>
  <c r="R464" i="3"/>
  <c r="U70" i="1"/>
  <c r="S71" i="1"/>
  <c r="T71" i="1" s="1"/>
  <c r="R74" i="1"/>
  <c r="AS853" i="1"/>
  <c r="AR852" i="1"/>
  <c r="S464" i="3" l="1"/>
  <c r="T464" i="3" s="1"/>
  <c r="R465" i="3"/>
  <c r="U463" i="3"/>
  <c r="AR857" i="3"/>
  <c r="AS858" i="3"/>
  <c r="U71" i="1"/>
  <c r="S72" i="1"/>
  <c r="T72" i="1" s="1"/>
  <c r="R75" i="1"/>
  <c r="AS854" i="1"/>
  <c r="AR853" i="1"/>
  <c r="U464" i="3" l="1"/>
  <c r="S465" i="3"/>
  <c r="T465" i="3" s="1"/>
  <c r="R466" i="3"/>
  <c r="AR858" i="3"/>
  <c r="AS859" i="3"/>
  <c r="U72" i="1"/>
  <c r="S73" i="1"/>
  <c r="T73" i="1" s="1"/>
  <c r="R76" i="1"/>
  <c r="AS855" i="1"/>
  <c r="AR854" i="1"/>
  <c r="S466" i="3" l="1"/>
  <c r="T466" i="3" s="1"/>
  <c r="R467" i="3"/>
  <c r="AS860" i="3"/>
  <c r="AR859" i="3"/>
  <c r="U465" i="3"/>
  <c r="U73" i="1"/>
  <c r="S74" i="1"/>
  <c r="T74" i="1" s="1"/>
  <c r="R77" i="1"/>
  <c r="AS856" i="1"/>
  <c r="AR855" i="1"/>
  <c r="S467" i="3" l="1"/>
  <c r="T467" i="3" s="1"/>
  <c r="R468" i="3"/>
  <c r="U466" i="3"/>
  <c r="AS861" i="3"/>
  <c r="AR860" i="3"/>
  <c r="U74" i="1"/>
  <c r="S75" i="1"/>
  <c r="T75" i="1" s="1"/>
  <c r="R78" i="1"/>
  <c r="AS857" i="1"/>
  <c r="AR856" i="1"/>
  <c r="AR861" i="3" l="1"/>
  <c r="AS862" i="3"/>
  <c r="U467" i="3"/>
  <c r="S468" i="3"/>
  <c r="T468" i="3" s="1"/>
  <c r="R469" i="3"/>
  <c r="U75" i="1"/>
  <c r="S76" i="1"/>
  <c r="T76" i="1" s="1"/>
  <c r="R79" i="1"/>
  <c r="AS858" i="1"/>
  <c r="AR857" i="1"/>
  <c r="S469" i="3" l="1"/>
  <c r="T469" i="3" s="1"/>
  <c r="R470" i="3"/>
  <c r="U468" i="3"/>
  <c r="AR862" i="3"/>
  <c r="AS863" i="3"/>
  <c r="U76" i="1"/>
  <c r="S77" i="1"/>
  <c r="T77" i="1" s="1"/>
  <c r="R80" i="1"/>
  <c r="AS859" i="1"/>
  <c r="AR858" i="1"/>
  <c r="AR863" i="3" l="1"/>
  <c r="AS864" i="3"/>
  <c r="U469" i="3"/>
  <c r="S470" i="3"/>
  <c r="T470" i="3" s="1"/>
  <c r="R471" i="3"/>
  <c r="U77" i="1"/>
  <c r="S78" i="1"/>
  <c r="T78" i="1" s="1"/>
  <c r="R81" i="1"/>
  <c r="AS860" i="1"/>
  <c r="AR859" i="1"/>
  <c r="U470" i="3" l="1"/>
  <c r="AS865" i="3"/>
  <c r="AR864" i="3"/>
  <c r="S471" i="3"/>
  <c r="T471" i="3" s="1"/>
  <c r="R472" i="3"/>
  <c r="U78" i="1"/>
  <c r="S79" i="1"/>
  <c r="T79" i="1" s="1"/>
  <c r="R82" i="1"/>
  <c r="AS861" i="1"/>
  <c r="AR860" i="1"/>
  <c r="AR865" i="3" l="1"/>
  <c r="AS866" i="3"/>
  <c r="S472" i="3"/>
  <c r="T472" i="3" s="1"/>
  <c r="R473" i="3"/>
  <c r="U471" i="3"/>
  <c r="U79" i="1"/>
  <c r="S80" i="1"/>
  <c r="T80" i="1" s="1"/>
  <c r="R83" i="1"/>
  <c r="AS862" i="1"/>
  <c r="AR861" i="1"/>
  <c r="U472" i="3" l="1"/>
  <c r="AR866" i="3"/>
  <c r="AS867" i="3"/>
  <c r="S473" i="3"/>
  <c r="T473" i="3" s="1"/>
  <c r="R474" i="3"/>
  <c r="U80" i="1"/>
  <c r="S81" i="1"/>
  <c r="T81" i="1" s="1"/>
  <c r="R84" i="1"/>
  <c r="AS863" i="1"/>
  <c r="AR862" i="1"/>
  <c r="AR867" i="3" l="1"/>
  <c r="AS868" i="3"/>
  <c r="S474" i="3"/>
  <c r="T474" i="3" s="1"/>
  <c r="R475" i="3"/>
  <c r="U473" i="3"/>
  <c r="U81" i="1"/>
  <c r="S82" i="1"/>
  <c r="T82" i="1" s="1"/>
  <c r="R85" i="1"/>
  <c r="AS864" i="1"/>
  <c r="AR863" i="1"/>
  <c r="U474" i="3" l="1"/>
  <c r="S475" i="3"/>
  <c r="T475" i="3" s="1"/>
  <c r="R476" i="3"/>
  <c r="AS869" i="3"/>
  <c r="AR868" i="3"/>
  <c r="U82" i="1"/>
  <c r="S83" i="1"/>
  <c r="T83" i="1" s="1"/>
  <c r="R86" i="1"/>
  <c r="AS865" i="1"/>
  <c r="AR864" i="1"/>
  <c r="AR869" i="3" l="1"/>
  <c r="AS870" i="3"/>
  <c r="S476" i="3"/>
  <c r="T476" i="3" s="1"/>
  <c r="R477" i="3"/>
  <c r="U475" i="3"/>
  <c r="U83" i="1"/>
  <c r="S84" i="1"/>
  <c r="T84" i="1" s="1"/>
  <c r="R87" i="1"/>
  <c r="AS866" i="1"/>
  <c r="AR865" i="1"/>
  <c r="S477" i="3" l="1"/>
  <c r="T477" i="3" s="1"/>
  <c r="R478" i="3"/>
  <c r="U476" i="3"/>
  <c r="AR870" i="3"/>
  <c r="AS871" i="3"/>
  <c r="U84" i="1"/>
  <c r="S85" i="1"/>
  <c r="T85" i="1" s="1"/>
  <c r="R88" i="1"/>
  <c r="AS867" i="1"/>
  <c r="AR866" i="1"/>
  <c r="U477" i="3" l="1"/>
  <c r="S478" i="3"/>
  <c r="T478" i="3" s="1"/>
  <c r="R479" i="3"/>
  <c r="AS872" i="3"/>
  <c r="AR871" i="3"/>
  <c r="U85" i="1"/>
  <c r="S86" i="1"/>
  <c r="T86" i="1" s="1"/>
  <c r="R89" i="1"/>
  <c r="AS868" i="1"/>
  <c r="AR867" i="1"/>
  <c r="AS873" i="3" l="1"/>
  <c r="AR872" i="3"/>
  <c r="S479" i="3"/>
  <c r="T479" i="3" s="1"/>
  <c r="R480" i="3"/>
  <c r="U478" i="3"/>
  <c r="U86" i="1"/>
  <c r="S87" i="1"/>
  <c r="T87" i="1" s="1"/>
  <c r="R90" i="1"/>
  <c r="AS869" i="1"/>
  <c r="AR868" i="1"/>
  <c r="AR873" i="3" l="1"/>
  <c r="AS874" i="3"/>
  <c r="U479" i="3"/>
  <c r="S480" i="3"/>
  <c r="T480" i="3" s="1"/>
  <c r="R481" i="3"/>
  <c r="U87" i="1"/>
  <c r="S88" i="1"/>
  <c r="T88" i="1" s="1"/>
  <c r="R91" i="1"/>
  <c r="AS870" i="1"/>
  <c r="AR869" i="1"/>
  <c r="S481" i="3" l="1"/>
  <c r="T481" i="3" s="1"/>
  <c r="R482" i="3"/>
  <c r="U480" i="3"/>
  <c r="AS875" i="3"/>
  <c r="AR874" i="3"/>
  <c r="U88" i="1"/>
  <c r="S89" i="1"/>
  <c r="T89" i="1" s="1"/>
  <c r="R92" i="1"/>
  <c r="AS871" i="1"/>
  <c r="AR870" i="1"/>
  <c r="AR875" i="3" l="1"/>
  <c r="AS876" i="3"/>
  <c r="S482" i="3"/>
  <c r="T482" i="3" s="1"/>
  <c r="R483" i="3"/>
  <c r="U481" i="3"/>
  <c r="U89" i="1"/>
  <c r="S90" i="1"/>
  <c r="T90" i="1" s="1"/>
  <c r="R93" i="1"/>
  <c r="AS872" i="1"/>
  <c r="AR871" i="1"/>
  <c r="U482" i="3" l="1"/>
  <c r="S483" i="3"/>
  <c r="T483" i="3" s="1"/>
  <c r="R484" i="3"/>
  <c r="AS877" i="3"/>
  <c r="AR876" i="3"/>
  <c r="U90" i="1"/>
  <c r="S91" i="1"/>
  <c r="T91" i="1" s="1"/>
  <c r="R94" i="1"/>
  <c r="AS873" i="1"/>
  <c r="AR872" i="1"/>
  <c r="AR877" i="3" l="1"/>
  <c r="AS878" i="3"/>
  <c r="U483" i="3"/>
  <c r="S484" i="3"/>
  <c r="T484" i="3" s="1"/>
  <c r="R485" i="3"/>
  <c r="U91" i="1"/>
  <c r="S92" i="1"/>
  <c r="T92" i="1" s="1"/>
  <c r="R95" i="1"/>
  <c r="AS874" i="1"/>
  <c r="AR873" i="1"/>
  <c r="U484" i="3" l="1"/>
  <c r="S485" i="3"/>
  <c r="T485" i="3" s="1"/>
  <c r="R486" i="3"/>
  <c r="AR878" i="3"/>
  <c r="AS879" i="3"/>
  <c r="U92" i="1"/>
  <c r="S93" i="1"/>
  <c r="T93" i="1" s="1"/>
  <c r="R96" i="1"/>
  <c r="AS875" i="1"/>
  <c r="AR874" i="1"/>
  <c r="U485" i="3" l="1"/>
  <c r="AS880" i="3"/>
  <c r="AR879" i="3"/>
  <c r="S486" i="3"/>
  <c r="T486" i="3" s="1"/>
  <c r="R487" i="3"/>
  <c r="U93" i="1"/>
  <c r="S94" i="1"/>
  <c r="T94" i="1" s="1"/>
  <c r="R97" i="1"/>
  <c r="AS876" i="1"/>
  <c r="AR875" i="1"/>
  <c r="S487" i="3" l="1"/>
  <c r="T487" i="3" s="1"/>
  <c r="R488" i="3"/>
  <c r="AS881" i="3"/>
  <c r="AR880" i="3"/>
  <c r="U486" i="3"/>
  <c r="U94" i="1"/>
  <c r="S95" i="1"/>
  <c r="T95" i="1" s="1"/>
  <c r="R98" i="1"/>
  <c r="AS877" i="1"/>
  <c r="AR876" i="1"/>
  <c r="AR881" i="3" l="1"/>
  <c r="AS882" i="3"/>
  <c r="S488" i="3"/>
  <c r="T488" i="3" s="1"/>
  <c r="R489" i="3"/>
  <c r="U487" i="3"/>
  <c r="U95" i="1"/>
  <c r="S96" i="1"/>
  <c r="T96" i="1" s="1"/>
  <c r="R99" i="1"/>
  <c r="AS878" i="1"/>
  <c r="AR877" i="1"/>
  <c r="S489" i="3" l="1"/>
  <c r="T489" i="3" s="1"/>
  <c r="R490" i="3"/>
  <c r="U488" i="3"/>
  <c r="AR882" i="3"/>
  <c r="AS883" i="3"/>
  <c r="U96" i="1"/>
  <c r="S97" i="1"/>
  <c r="T97" i="1" s="1"/>
  <c r="R100" i="1"/>
  <c r="AS879" i="1"/>
  <c r="AR878" i="1"/>
  <c r="S490" i="3" l="1"/>
  <c r="T490" i="3" s="1"/>
  <c r="R491" i="3"/>
  <c r="AR883" i="3"/>
  <c r="AS884" i="3"/>
  <c r="U489" i="3"/>
  <c r="U97" i="1"/>
  <c r="S98" i="1"/>
  <c r="T98" i="1" s="1"/>
  <c r="R101" i="1"/>
  <c r="AS880" i="1"/>
  <c r="AR879" i="1"/>
  <c r="U490" i="3" l="1"/>
  <c r="AS885" i="3"/>
  <c r="AR884" i="3"/>
  <c r="S491" i="3"/>
  <c r="T491" i="3" s="1"/>
  <c r="R492" i="3"/>
  <c r="U98" i="1"/>
  <c r="S99" i="1"/>
  <c r="T99" i="1" s="1"/>
  <c r="R102" i="1"/>
  <c r="AS881" i="1"/>
  <c r="AR880" i="1"/>
  <c r="AR885" i="3" l="1"/>
  <c r="AS886" i="3"/>
  <c r="U491" i="3"/>
  <c r="S492" i="3"/>
  <c r="T492" i="3" s="1"/>
  <c r="R493" i="3"/>
  <c r="U99" i="1"/>
  <c r="S100" i="1"/>
  <c r="T100" i="1" s="1"/>
  <c r="R103" i="1"/>
  <c r="AS882" i="1"/>
  <c r="AR881" i="1"/>
  <c r="S493" i="3" l="1"/>
  <c r="T493" i="3" s="1"/>
  <c r="R494" i="3"/>
  <c r="U492" i="3"/>
  <c r="AS887" i="3"/>
  <c r="AR886" i="3"/>
  <c r="U100" i="1"/>
  <c r="S101" i="1"/>
  <c r="T101" i="1" s="1"/>
  <c r="R104" i="1"/>
  <c r="AS883" i="1"/>
  <c r="AR882" i="1"/>
  <c r="U493" i="3" l="1"/>
  <c r="S494" i="3"/>
  <c r="T494" i="3" s="1"/>
  <c r="R495" i="3"/>
  <c r="AR887" i="3"/>
  <c r="AS888" i="3"/>
  <c r="U101" i="1"/>
  <c r="S102" i="1"/>
  <c r="T102" i="1" s="1"/>
  <c r="R105" i="1"/>
  <c r="AS884" i="1"/>
  <c r="AR883" i="1"/>
  <c r="S495" i="3" l="1"/>
  <c r="T495" i="3" s="1"/>
  <c r="R496" i="3"/>
  <c r="AS889" i="3"/>
  <c r="AR888" i="3"/>
  <c r="U494" i="3"/>
  <c r="U102" i="1"/>
  <c r="S103" i="1"/>
  <c r="T103" i="1" s="1"/>
  <c r="R106" i="1"/>
  <c r="AS885" i="1"/>
  <c r="AR884" i="1"/>
  <c r="S496" i="3" l="1"/>
  <c r="T496" i="3" s="1"/>
  <c r="R497" i="3"/>
  <c r="U495" i="3"/>
  <c r="AR889" i="3"/>
  <c r="AS890" i="3"/>
  <c r="U103" i="1"/>
  <c r="S104" i="1"/>
  <c r="T104" i="1" s="1"/>
  <c r="R107" i="1"/>
  <c r="AS886" i="1"/>
  <c r="AR885" i="1"/>
  <c r="AR890" i="3" l="1"/>
  <c r="AS891" i="3"/>
  <c r="U496" i="3"/>
  <c r="S497" i="3"/>
  <c r="T497" i="3" s="1"/>
  <c r="R498" i="3"/>
  <c r="U104" i="1"/>
  <c r="S105" i="1"/>
  <c r="T105" i="1" s="1"/>
  <c r="R108" i="1"/>
  <c r="AS887" i="1"/>
  <c r="AR886" i="1"/>
  <c r="S498" i="3" l="1"/>
  <c r="T498" i="3" s="1"/>
  <c r="R499" i="3"/>
  <c r="U497" i="3"/>
  <c r="AS892" i="3"/>
  <c r="AR891" i="3"/>
  <c r="U105" i="1"/>
  <c r="S106" i="1"/>
  <c r="T106" i="1" s="1"/>
  <c r="R109" i="1"/>
  <c r="AS888" i="1"/>
  <c r="AR887" i="1"/>
  <c r="U498" i="3" l="1"/>
  <c r="S499" i="3"/>
  <c r="T499" i="3" s="1"/>
  <c r="R500" i="3"/>
  <c r="AS893" i="3"/>
  <c r="AR892" i="3"/>
  <c r="U106" i="1"/>
  <c r="S107" i="1"/>
  <c r="T107" i="1" s="1"/>
  <c r="R110" i="1"/>
  <c r="AS889" i="1"/>
  <c r="AR888" i="1"/>
  <c r="AR893" i="3" l="1"/>
  <c r="AS894" i="3"/>
  <c r="S500" i="3"/>
  <c r="T500" i="3" s="1"/>
  <c r="R501" i="3"/>
  <c r="U499" i="3"/>
  <c r="U107" i="1"/>
  <c r="S108" i="1"/>
  <c r="T108" i="1" s="1"/>
  <c r="R111" i="1"/>
  <c r="AS890" i="1"/>
  <c r="AR889" i="1"/>
  <c r="U500" i="3" l="1"/>
  <c r="S501" i="3"/>
  <c r="T501" i="3" s="1"/>
  <c r="R502" i="3"/>
  <c r="AR894" i="3"/>
  <c r="AS895" i="3"/>
  <c r="U108" i="1"/>
  <c r="S109" i="1"/>
  <c r="T109" i="1" s="1"/>
  <c r="R112" i="1"/>
  <c r="AS891" i="1"/>
  <c r="AR890" i="1"/>
  <c r="S502" i="3" l="1"/>
  <c r="T502" i="3" s="1"/>
  <c r="R503" i="3"/>
  <c r="U501" i="3"/>
  <c r="AR895" i="3"/>
  <c r="AS896" i="3"/>
  <c r="U109" i="1"/>
  <c r="S110" i="1"/>
  <c r="T110" i="1" s="1"/>
  <c r="R113" i="1"/>
  <c r="AS892" i="1"/>
  <c r="AR891" i="1"/>
  <c r="AS897" i="3" l="1"/>
  <c r="AR896" i="3"/>
  <c r="U502" i="3"/>
  <c r="S503" i="3"/>
  <c r="T503" i="3" s="1"/>
  <c r="R504" i="3"/>
  <c r="U110" i="1"/>
  <c r="S111" i="1"/>
  <c r="T111" i="1" s="1"/>
  <c r="R114" i="1"/>
  <c r="AS893" i="1"/>
  <c r="AR892" i="1"/>
  <c r="U503" i="3" l="1"/>
  <c r="AR897" i="3"/>
  <c r="AS898" i="3"/>
  <c r="R505" i="3"/>
  <c r="S504" i="3"/>
  <c r="T504" i="3" s="1"/>
  <c r="U111" i="1"/>
  <c r="S112" i="1"/>
  <c r="T112" i="1" s="1"/>
  <c r="R115" i="1"/>
  <c r="AS894" i="1"/>
  <c r="AR893" i="1"/>
  <c r="AR898" i="3" l="1"/>
  <c r="AS899" i="3"/>
  <c r="S505" i="3"/>
  <c r="T505" i="3" s="1"/>
  <c r="R506" i="3"/>
  <c r="U504" i="3"/>
  <c r="U112" i="1"/>
  <c r="S113" i="1"/>
  <c r="T113" i="1" s="1"/>
  <c r="R116" i="1"/>
  <c r="AS895" i="1"/>
  <c r="AR894" i="1"/>
  <c r="S506" i="3" l="1"/>
  <c r="T506" i="3" s="1"/>
  <c r="R507" i="3"/>
  <c r="AR899" i="3"/>
  <c r="AS900" i="3"/>
  <c r="U505" i="3"/>
  <c r="U113" i="1"/>
  <c r="S114" i="1"/>
  <c r="T114" i="1" s="1"/>
  <c r="R117" i="1"/>
  <c r="AS896" i="1"/>
  <c r="AR895" i="1"/>
  <c r="S507" i="3" l="1"/>
  <c r="T507" i="3" s="1"/>
  <c r="R508" i="3"/>
  <c r="U506" i="3"/>
  <c r="AS901" i="3"/>
  <c r="AR900" i="3"/>
  <c r="U114" i="1"/>
  <c r="S115" i="1"/>
  <c r="T115" i="1" s="1"/>
  <c r="R118" i="1"/>
  <c r="AS897" i="1"/>
  <c r="AR896" i="1"/>
  <c r="R509" i="3" l="1"/>
  <c r="S508" i="3"/>
  <c r="T508" i="3" s="1"/>
  <c r="AR901" i="3"/>
  <c r="AS902" i="3"/>
  <c r="U507" i="3"/>
  <c r="U115" i="1"/>
  <c r="S116" i="1"/>
  <c r="T116" i="1" s="1"/>
  <c r="R119" i="1"/>
  <c r="AS898" i="1"/>
  <c r="AR897" i="1"/>
  <c r="U508" i="3" l="1"/>
  <c r="AR902" i="3"/>
  <c r="AS903" i="3"/>
  <c r="S509" i="3"/>
  <c r="T509" i="3" s="1"/>
  <c r="R510" i="3"/>
  <c r="U116" i="1"/>
  <c r="S117" i="1"/>
  <c r="T117" i="1" s="1"/>
  <c r="R120" i="1"/>
  <c r="AS899" i="1"/>
  <c r="AR898" i="1"/>
  <c r="AS904" i="3" l="1"/>
  <c r="AR903" i="3"/>
  <c r="U509" i="3"/>
  <c r="S510" i="3"/>
  <c r="T510" i="3" s="1"/>
  <c r="R511" i="3"/>
  <c r="U117" i="1"/>
  <c r="S118" i="1"/>
  <c r="T118" i="1" s="1"/>
  <c r="R121" i="1"/>
  <c r="AS900" i="1"/>
  <c r="AR899" i="1"/>
  <c r="U510" i="3" l="1"/>
  <c r="S511" i="3"/>
  <c r="T511" i="3" s="1"/>
  <c r="R512" i="3"/>
  <c r="AS905" i="3"/>
  <c r="AR904" i="3"/>
  <c r="U118" i="1"/>
  <c r="S119" i="1"/>
  <c r="T119" i="1" s="1"/>
  <c r="R122" i="1"/>
  <c r="AS901" i="1"/>
  <c r="AR900" i="1"/>
  <c r="U511" i="3" l="1"/>
  <c r="AR905" i="3"/>
  <c r="AS906" i="3"/>
  <c r="R513" i="3"/>
  <c r="S512" i="3"/>
  <c r="T512" i="3" s="1"/>
  <c r="U119" i="1"/>
  <c r="S120" i="1"/>
  <c r="T120" i="1" s="1"/>
  <c r="R123" i="1"/>
  <c r="AS902" i="1"/>
  <c r="AR901" i="1"/>
  <c r="R514" i="3" l="1"/>
  <c r="S513" i="3"/>
  <c r="T513" i="3" s="1"/>
  <c r="AS907" i="3"/>
  <c r="AR906" i="3"/>
  <c r="U512" i="3"/>
  <c r="U120" i="1"/>
  <c r="S121" i="1"/>
  <c r="T121" i="1" s="1"/>
  <c r="R124" i="1"/>
  <c r="AS903" i="1"/>
  <c r="AR902" i="1"/>
  <c r="U513" i="3" l="1"/>
  <c r="AR907" i="3"/>
  <c r="AS908" i="3"/>
  <c r="S514" i="3"/>
  <c r="T514" i="3" s="1"/>
  <c r="R515" i="3"/>
  <c r="U121" i="1"/>
  <c r="S122" i="1"/>
  <c r="T122" i="1" s="1"/>
  <c r="R125" i="1"/>
  <c r="AS904" i="1"/>
  <c r="AR903" i="1"/>
  <c r="AS909" i="3" l="1"/>
  <c r="AR908" i="3"/>
  <c r="S515" i="3"/>
  <c r="T515" i="3" s="1"/>
  <c r="R516" i="3"/>
  <c r="U514" i="3"/>
  <c r="U122" i="1"/>
  <c r="S123" i="1"/>
  <c r="T123" i="1" s="1"/>
  <c r="R126" i="1"/>
  <c r="AS905" i="1"/>
  <c r="AR904" i="1"/>
  <c r="U515" i="3" l="1"/>
  <c r="R517" i="3"/>
  <c r="S516" i="3"/>
  <c r="T516" i="3" s="1"/>
  <c r="AR909" i="3"/>
  <c r="AS910" i="3"/>
  <c r="U123" i="1"/>
  <c r="S124" i="1"/>
  <c r="T124" i="1" s="1"/>
  <c r="R127" i="1"/>
  <c r="AS906" i="1"/>
  <c r="AR905" i="1"/>
  <c r="AR910" i="3" l="1"/>
  <c r="AS911" i="3"/>
  <c r="S517" i="3"/>
  <c r="T517" i="3" s="1"/>
  <c r="R518" i="3"/>
  <c r="U516" i="3"/>
  <c r="U124" i="1"/>
  <c r="S125" i="1"/>
  <c r="T125" i="1" s="1"/>
  <c r="R128" i="1"/>
  <c r="AS907" i="1"/>
  <c r="AR906" i="1"/>
  <c r="U517" i="3" l="1"/>
  <c r="AS912" i="3"/>
  <c r="AR911" i="3"/>
  <c r="R519" i="3"/>
  <c r="S518" i="3"/>
  <c r="T518" i="3" s="1"/>
  <c r="U125" i="1"/>
  <c r="S126" i="1"/>
  <c r="T126" i="1" s="1"/>
  <c r="R129" i="1"/>
  <c r="AS908" i="1"/>
  <c r="AR907" i="1"/>
  <c r="U518" i="3" l="1"/>
  <c r="AR912" i="3"/>
  <c r="AS913" i="3"/>
  <c r="S519" i="3"/>
  <c r="T519" i="3" s="1"/>
  <c r="R520" i="3"/>
  <c r="U126" i="1"/>
  <c r="S127" i="1"/>
  <c r="T127" i="1" s="1"/>
  <c r="R130" i="1"/>
  <c r="AS909" i="1"/>
  <c r="AR908" i="1"/>
  <c r="AR913" i="3" l="1"/>
  <c r="AS914" i="3"/>
  <c r="R521" i="3"/>
  <c r="S520" i="3"/>
  <c r="T520" i="3" s="1"/>
  <c r="U519" i="3"/>
  <c r="U127" i="1"/>
  <c r="S128" i="1"/>
  <c r="T128" i="1" s="1"/>
  <c r="R131" i="1"/>
  <c r="AS910" i="1"/>
  <c r="AR909" i="1"/>
  <c r="AR914" i="3" l="1"/>
  <c r="AS915" i="3"/>
  <c r="S521" i="3"/>
  <c r="T521" i="3" s="1"/>
  <c r="R522" i="3"/>
  <c r="U520" i="3"/>
  <c r="U128" i="1"/>
  <c r="S129" i="1"/>
  <c r="T129" i="1" s="1"/>
  <c r="R132" i="1"/>
  <c r="AS911" i="1"/>
  <c r="AR910" i="1"/>
  <c r="S522" i="3" l="1"/>
  <c r="T522" i="3" s="1"/>
  <c r="R523" i="3"/>
  <c r="AR915" i="3"/>
  <c r="AS916" i="3"/>
  <c r="U521" i="3"/>
  <c r="U129" i="1"/>
  <c r="S130" i="1"/>
  <c r="T130" i="1" s="1"/>
  <c r="R133" i="1"/>
  <c r="AS912" i="1"/>
  <c r="AR911" i="1"/>
  <c r="AS917" i="3" l="1"/>
  <c r="AR916" i="3"/>
  <c r="S523" i="3"/>
  <c r="T523" i="3" s="1"/>
  <c r="R524" i="3"/>
  <c r="U522" i="3"/>
  <c r="U130" i="1"/>
  <c r="S131" i="1"/>
  <c r="T131" i="1" s="1"/>
  <c r="R134" i="1"/>
  <c r="AS913" i="1"/>
  <c r="AR912" i="1"/>
  <c r="U523" i="3" l="1"/>
  <c r="R525" i="3"/>
  <c r="S524" i="3"/>
  <c r="T524" i="3" s="1"/>
  <c r="AR917" i="3"/>
  <c r="AS918" i="3"/>
  <c r="U131" i="1"/>
  <c r="S132" i="1"/>
  <c r="T132" i="1" s="1"/>
  <c r="R135" i="1"/>
  <c r="AS914" i="1"/>
  <c r="AR913" i="1"/>
  <c r="S525" i="3" l="1"/>
  <c r="T525" i="3" s="1"/>
  <c r="R526" i="3"/>
  <c r="U524" i="3"/>
  <c r="AR918" i="3"/>
  <c r="AS919" i="3"/>
  <c r="U132" i="1"/>
  <c r="S133" i="1"/>
  <c r="T133" i="1" s="1"/>
  <c r="R136" i="1"/>
  <c r="AS915" i="1"/>
  <c r="AR914" i="1"/>
  <c r="AR919" i="3" l="1"/>
  <c r="AS920" i="3"/>
  <c r="U525" i="3"/>
  <c r="S526" i="3"/>
  <c r="T526" i="3" s="1"/>
  <c r="R527" i="3"/>
  <c r="U133" i="1"/>
  <c r="S134" i="1"/>
  <c r="T134" i="1" s="1"/>
  <c r="R137" i="1"/>
  <c r="AS916" i="1"/>
  <c r="AR915" i="1"/>
  <c r="S527" i="3" l="1"/>
  <c r="T527" i="3" s="1"/>
  <c r="R528" i="3"/>
  <c r="U526" i="3"/>
  <c r="AS921" i="3"/>
  <c r="AR920" i="3"/>
  <c r="U134" i="1"/>
  <c r="S135" i="1"/>
  <c r="T135" i="1" s="1"/>
  <c r="R138" i="1"/>
  <c r="AS917" i="1"/>
  <c r="AR916" i="1"/>
  <c r="U527" i="3" l="1"/>
  <c r="AR921" i="3"/>
  <c r="AS922" i="3"/>
  <c r="R529" i="3"/>
  <c r="S528" i="3"/>
  <c r="T528" i="3" s="1"/>
  <c r="U135" i="1"/>
  <c r="S136" i="1"/>
  <c r="T136" i="1" s="1"/>
  <c r="R139" i="1"/>
  <c r="AS918" i="1"/>
  <c r="AR917" i="1"/>
  <c r="U528" i="3" l="1"/>
  <c r="AR922" i="3"/>
  <c r="AS923" i="3"/>
  <c r="S529" i="3"/>
  <c r="T529" i="3" s="1"/>
  <c r="R530" i="3"/>
  <c r="U136" i="1"/>
  <c r="S137" i="1"/>
  <c r="T137" i="1" s="1"/>
  <c r="R140" i="1"/>
  <c r="AS919" i="1"/>
  <c r="AR918" i="1"/>
  <c r="AS924" i="3" l="1"/>
  <c r="AR923" i="3"/>
  <c r="S530" i="3"/>
  <c r="T530" i="3" s="1"/>
  <c r="R531" i="3"/>
  <c r="U529" i="3"/>
  <c r="U137" i="1"/>
  <c r="S138" i="1"/>
  <c r="T138" i="1" s="1"/>
  <c r="R141" i="1"/>
  <c r="AS920" i="1"/>
  <c r="AR919" i="1"/>
  <c r="AR924" i="3" l="1"/>
  <c r="AS925" i="3"/>
  <c r="S531" i="3"/>
  <c r="T531" i="3" s="1"/>
  <c r="R532" i="3"/>
  <c r="U530" i="3"/>
  <c r="U138" i="1"/>
  <c r="S139" i="1"/>
  <c r="T139" i="1" s="1"/>
  <c r="R142" i="1"/>
  <c r="AS921" i="1"/>
  <c r="AR920" i="1"/>
  <c r="R533" i="3" l="1"/>
  <c r="S532" i="3"/>
  <c r="T532" i="3" s="1"/>
  <c r="AR925" i="3"/>
  <c r="AS926" i="3"/>
  <c r="U531" i="3"/>
  <c r="U139" i="1"/>
  <c r="S140" i="1"/>
  <c r="T140" i="1" s="1"/>
  <c r="R143" i="1"/>
  <c r="AS922" i="1"/>
  <c r="AR921" i="1"/>
  <c r="AR926" i="3" l="1"/>
  <c r="AS927" i="3"/>
  <c r="R534" i="3"/>
  <c r="S533" i="3"/>
  <c r="T533" i="3" s="1"/>
  <c r="U532" i="3"/>
  <c r="U140" i="1"/>
  <c r="S141" i="1"/>
  <c r="T141" i="1" s="1"/>
  <c r="R144" i="1"/>
  <c r="AS923" i="1"/>
  <c r="AR922" i="1"/>
  <c r="U533" i="3" l="1"/>
  <c r="S534" i="3"/>
  <c r="T534" i="3" s="1"/>
  <c r="R535" i="3"/>
  <c r="AS928" i="3"/>
  <c r="AR927" i="3"/>
  <c r="U141" i="1"/>
  <c r="S142" i="1"/>
  <c r="T142" i="1" s="1"/>
  <c r="R145" i="1"/>
  <c r="AS924" i="1"/>
  <c r="AR923" i="1"/>
  <c r="S535" i="3" l="1"/>
  <c r="T535" i="3" s="1"/>
  <c r="R536" i="3"/>
  <c r="AR928" i="3"/>
  <c r="AS929" i="3"/>
  <c r="U534" i="3"/>
  <c r="U142" i="1"/>
  <c r="S143" i="1"/>
  <c r="T143" i="1" s="1"/>
  <c r="R146" i="1"/>
  <c r="AS925" i="1"/>
  <c r="AR924" i="1"/>
  <c r="AR929" i="3" l="1"/>
  <c r="AS930" i="3"/>
  <c r="U535" i="3"/>
  <c r="R537" i="3"/>
  <c r="S536" i="3"/>
  <c r="T536" i="3" s="1"/>
  <c r="U143" i="1"/>
  <c r="S144" i="1"/>
  <c r="T144" i="1" s="1"/>
  <c r="R147" i="1"/>
  <c r="AS926" i="1"/>
  <c r="AR925" i="1"/>
  <c r="U536" i="3" l="1"/>
  <c r="AR930" i="3"/>
  <c r="AS931" i="3"/>
  <c r="S537" i="3"/>
  <c r="T537" i="3" s="1"/>
  <c r="R538" i="3"/>
  <c r="U144" i="1"/>
  <c r="S145" i="1"/>
  <c r="T145" i="1" s="1"/>
  <c r="R148" i="1"/>
  <c r="AS927" i="1"/>
  <c r="AR926" i="1"/>
  <c r="AS932" i="3" l="1"/>
  <c r="AR931" i="3"/>
  <c r="S538" i="3"/>
  <c r="T538" i="3" s="1"/>
  <c r="R539" i="3"/>
  <c r="U537" i="3"/>
  <c r="U145" i="1"/>
  <c r="S146" i="1"/>
  <c r="T146" i="1" s="1"/>
  <c r="R149" i="1"/>
  <c r="AS928" i="1"/>
  <c r="AR927" i="1"/>
  <c r="AR932" i="3" l="1"/>
  <c r="AS933" i="3"/>
  <c r="U538" i="3"/>
  <c r="S539" i="3"/>
  <c r="T539" i="3" s="1"/>
  <c r="R540" i="3"/>
  <c r="U146" i="1"/>
  <c r="S147" i="1"/>
  <c r="T147" i="1" s="1"/>
  <c r="R150" i="1"/>
  <c r="AS929" i="1"/>
  <c r="AR928" i="1"/>
  <c r="U539" i="3" l="1"/>
  <c r="R541" i="3"/>
  <c r="S540" i="3"/>
  <c r="T540" i="3" s="1"/>
  <c r="AR933" i="3"/>
  <c r="AS934" i="3"/>
  <c r="U147" i="1"/>
  <c r="S148" i="1"/>
  <c r="T148" i="1" s="1"/>
  <c r="R151" i="1"/>
  <c r="AS930" i="1"/>
  <c r="AR929" i="1"/>
  <c r="R542" i="3" l="1"/>
  <c r="S541" i="3"/>
  <c r="T541" i="3" s="1"/>
  <c r="AR934" i="3"/>
  <c r="AS935" i="3"/>
  <c r="U540" i="3"/>
  <c r="U148" i="1"/>
  <c r="S149" i="1"/>
  <c r="T149" i="1" s="1"/>
  <c r="R152" i="1"/>
  <c r="AS931" i="1"/>
  <c r="AR930" i="1"/>
  <c r="AR935" i="3" l="1"/>
  <c r="AS936" i="3"/>
  <c r="U541" i="3"/>
  <c r="S542" i="3"/>
  <c r="T542" i="3" s="1"/>
  <c r="R543" i="3"/>
  <c r="U149" i="1"/>
  <c r="S150" i="1"/>
  <c r="T150" i="1" s="1"/>
  <c r="R153" i="1"/>
  <c r="AS932" i="1"/>
  <c r="AR931" i="1"/>
  <c r="AS937" i="3" l="1"/>
  <c r="AR936" i="3"/>
  <c r="S543" i="3"/>
  <c r="T543" i="3" s="1"/>
  <c r="R544" i="3"/>
  <c r="U542" i="3"/>
  <c r="U150" i="1"/>
  <c r="S151" i="1"/>
  <c r="T151" i="1" s="1"/>
  <c r="R154" i="1"/>
  <c r="AS933" i="1"/>
  <c r="AR932" i="1"/>
  <c r="U543" i="3" l="1"/>
  <c r="R545" i="3"/>
  <c r="S544" i="3"/>
  <c r="T544" i="3" s="1"/>
  <c r="AR937" i="3"/>
  <c r="AS938" i="3"/>
  <c r="U151" i="1"/>
  <c r="S152" i="1"/>
  <c r="T152" i="1" s="1"/>
  <c r="R155" i="1"/>
  <c r="AS934" i="1"/>
  <c r="AR933" i="1"/>
  <c r="R546" i="3" l="1"/>
  <c r="S545" i="3"/>
  <c r="T545" i="3" s="1"/>
  <c r="AR938" i="3"/>
  <c r="AS939" i="3"/>
  <c r="U544" i="3"/>
  <c r="U152" i="1"/>
  <c r="S153" i="1"/>
  <c r="T153" i="1" s="1"/>
  <c r="R156" i="1"/>
  <c r="AS935" i="1"/>
  <c r="AR934" i="1"/>
  <c r="U545" i="3" l="1"/>
  <c r="AR939" i="3"/>
  <c r="AS940" i="3"/>
  <c r="S546" i="3"/>
  <c r="T546" i="3" s="1"/>
  <c r="R547" i="3"/>
  <c r="U153" i="1"/>
  <c r="S154" i="1"/>
  <c r="T154" i="1" s="1"/>
  <c r="R157" i="1"/>
  <c r="AS936" i="1"/>
  <c r="AR935" i="1"/>
  <c r="S547" i="3" l="1"/>
  <c r="T547" i="3" s="1"/>
  <c r="R548" i="3"/>
  <c r="AS941" i="3"/>
  <c r="AR940" i="3"/>
  <c r="U546" i="3"/>
  <c r="U154" i="1"/>
  <c r="S155" i="1"/>
  <c r="T155" i="1" s="1"/>
  <c r="R158" i="1"/>
  <c r="AS937" i="1"/>
  <c r="AR936" i="1"/>
  <c r="U547" i="3" l="1"/>
  <c r="AR941" i="3"/>
  <c r="AS942" i="3"/>
  <c r="R549" i="3"/>
  <c r="S548" i="3"/>
  <c r="T548" i="3" s="1"/>
  <c r="U155" i="1"/>
  <c r="S156" i="1"/>
  <c r="T156" i="1" s="1"/>
  <c r="R159" i="1"/>
  <c r="AS938" i="1"/>
  <c r="AR937" i="1"/>
  <c r="AR942" i="3" l="1"/>
  <c r="AS943" i="3"/>
  <c r="R550" i="3"/>
  <c r="S549" i="3"/>
  <c r="T549" i="3" s="1"/>
  <c r="U548" i="3"/>
  <c r="U156" i="1"/>
  <c r="S157" i="1"/>
  <c r="T157" i="1" s="1"/>
  <c r="R160" i="1"/>
  <c r="AS939" i="1"/>
  <c r="AR938" i="1"/>
  <c r="U549" i="3" l="1"/>
  <c r="R551" i="3"/>
  <c r="S550" i="3"/>
  <c r="T550" i="3" s="1"/>
  <c r="AS944" i="3"/>
  <c r="AR943" i="3"/>
  <c r="U157" i="1"/>
  <c r="S158" i="1"/>
  <c r="T158" i="1" s="1"/>
  <c r="R161" i="1"/>
  <c r="AS940" i="1"/>
  <c r="AR939" i="1"/>
  <c r="U550" i="3" l="1"/>
  <c r="AR944" i="3"/>
  <c r="AS945" i="3"/>
  <c r="S551" i="3"/>
  <c r="T551" i="3" s="1"/>
  <c r="R552" i="3"/>
  <c r="U158" i="1"/>
  <c r="S159" i="1"/>
  <c r="T159" i="1" s="1"/>
  <c r="R162" i="1"/>
  <c r="AS941" i="1"/>
  <c r="AR940" i="1"/>
  <c r="S552" i="3" l="1"/>
  <c r="T552" i="3" s="1"/>
  <c r="R553" i="3"/>
  <c r="AR945" i="3"/>
  <c r="AS946" i="3"/>
  <c r="U551" i="3"/>
  <c r="U159" i="1"/>
  <c r="S160" i="1"/>
  <c r="T160" i="1" s="1"/>
  <c r="R163" i="1"/>
  <c r="AS942" i="1"/>
  <c r="AR941" i="1"/>
  <c r="AR946" i="3" l="1"/>
  <c r="AS947" i="3"/>
  <c r="R554" i="3"/>
  <c r="S553" i="3"/>
  <c r="T553" i="3" s="1"/>
  <c r="U552" i="3"/>
  <c r="U160" i="1"/>
  <c r="S161" i="1"/>
  <c r="T161" i="1" s="1"/>
  <c r="R164" i="1"/>
  <c r="AS943" i="1"/>
  <c r="AR942" i="1"/>
  <c r="U553" i="3" l="1"/>
  <c r="R555" i="3"/>
  <c r="S554" i="3"/>
  <c r="T554" i="3" s="1"/>
  <c r="AS948" i="3"/>
  <c r="AR947" i="3"/>
  <c r="U161" i="1"/>
  <c r="S162" i="1"/>
  <c r="T162" i="1" s="1"/>
  <c r="R165" i="1"/>
  <c r="AS944" i="1"/>
  <c r="AR943" i="1"/>
  <c r="U554" i="3" l="1"/>
  <c r="S555" i="3"/>
  <c r="T555" i="3" s="1"/>
  <c r="R556" i="3"/>
  <c r="AR948" i="3"/>
  <c r="AS949" i="3"/>
  <c r="U162" i="1"/>
  <c r="S163" i="1"/>
  <c r="T163" i="1" s="1"/>
  <c r="R166" i="1"/>
  <c r="AS945" i="1"/>
  <c r="AR944" i="1"/>
  <c r="AR949" i="3" l="1"/>
  <c r="AS950" i="3"/>
  <c r="R557" i="3"/>
  <c r="S556" i="3"/>
  <c r="T556" i="3" s="1"/>
  <c r="U555" i="3"/>
  <c r="U163" i="1"/>
  <c r="S164" i="1"/>
  <c r="T164" i="1" s="1"/>
  <c r="R167" i="1"/>
  <c r="AS946" i="1"/>
  <c r="AR945" i="1"/>
  <c r="R558" i="3" l="1"/>
  <c r="S557" i="3"/>
  <c r="T557" i="3" s="1"/>
  <c r="AR950" i="3"/>
  <c r="AS951" i="3"/>
  <c r="U556" i="3"/>
  <c r="U164" i="1"/>
  <c r="S165" i="1"/>
  <c r="T165" i="1" s="1"/>
  <c r="R168" i="1"/>
  <c r="AS947" i="1"/>
  <c r="AR946" i="1"/>
  <c r="AR951" i="3" l="1"/>
  <c r="AS952" i="3"/>
  <c r="U557" i="3"/>
  <c r="R559" i="3"/>
  <c r="S558" i="3"/>
  <c r="T558" i="3" s="1"/>
  <c r="U165" i="1"/>
  <c r="S166" i="1"/>
  <c r="T166" i="1" s="1"/>
  <c r="R169" i="1"/>
  <c r="AS948" i="1"/>
  <c r="AR947" i="1"/>
  <c r="S559" i="3" l="1"/>
  <c r="T559" i="3" s="1"/>
  <c r="R560" i="3"/>
  <c r="U558" i="3"/>
  <c r="AS953" i="3"/>
  <c r="AR952" i="3"/>
  <c r="U166" i="1"/>
  <c r="S167" i="1"/>
  <c r="T167" i="1" s="1"/>
  <c r="R170" i="1"/>
  <c r="AS949" i="1"/>
  <c r="AR948" i="1"/>
  <c r="U559" i="3" l="1"/>
  <c r="S560" i="3"/>
  <c r="T560" i="3" s="1"/>
  <c r="R561" i="3"/>
  <c r="AR953" i="3"/>
  <c r="AS954" i="3"/>
  <c r="U167" i="1"/>
  <c r="S168" i="1"/>
  <c r="T168" i="1" s="1"/>
  <c r="R171" i="1"/>
  <c r="AS950" i="1"/>
  <c r="AR949" i="1"/>
  <c r="R562" i="3" l="1"/>
  <c r="S561" i="3"/>
  <c r="T561" i="3" s="1"/>
  <c r="U560" i="3"/>
  <c r="AR954" i="3"/>
  <c r="AS955" i="3"/>
  <c r="U168" i="1"/>
  <c r="S169" i="1"/>
  <c r="T169" i="1" s="1"/>
  <c r="R172" i="1"/>
  <c r="AS951" i="1"/>
  <c r="AR950" i="1"/>
  <c r="U561" i="3" l="1"/>
  <c r="AR955" i="3"/>
  <c r="AS956" i="3"/>
  <c r="R563" i="3"/>
  <c r="S562" i="3"/>
  <c r="T562" i="3" s="1"/>
  <c r="U169" i="1"/>
  <c r="S170" i="1"/>
  <c r="T170" i="1" s="1"/>
  <c r="R173" i="1"/>
  <c r="AS952" i="1"/>
  <c r="AR951" i="1"/>
  <c r="S563" i="3" l="1"/>
  <c r="T563" i="3" s="1"/>
  <c r="R564" i="3"/>
  <c r="U562" i="3"/>
  <c r="AS957" i="3"/>
  <c r="AR956" i="3"/>
  <c r="U170" i="1"/>
  <c r="S171" i="1"/>
  <c r="T171" i="1" s="1"/>
  <c r="R174" i="1"/>
  <c r="AS953" i="1"/>
  <c r="AR952" i="1"/>
  <c r="AR957" i="3" l="1"/>
  <c r="AS958" i="3"/>
  <c r="U563" i="3"/>
  <c r="S564" i="3"/>
  <c r="T564" i="3" s="1"/>
  <c r="R565" i="3"/>
  <c r="U171" i="1"/>
  <c r="S172" i="1"/>
  <c r="T172" i="1" s="1"/>
  <c r="R175" i="1"/>
  <c r="AS954" i="1"/>
  <c r="AR953" i="1"/>
  <c r="U564" i="3" l="1"/>
  <c r="AR958" i="3"/>
  <c r="AS959" i="3"/>
  <c r="R566" i="3"/>
  <c r="S565" i="3"/>
  <c r="T565" i="3" s="1"/>
  <c r="U172" i="1"/>
  <c r="S173" i="1"/>
  <c r="T173" i="1" s="1"/>
  <c r="R176" i="1"/>
  <c r="AS955" i="1"/>
  <c r="AR954" i="1"/>
  <c r="AS960" i="3" l="1"/>
  <c r="AR959" i="3"/>
  <c r="R567" i="3"/>
  <c r="S566" i="3"/>
  <c r="T566" i="3" s="1"/>
  <c r="U565" i="3"/>
  <c r="U173" i="1"/>
  <c r="S174" i="1"/>
  <c r="T174" i="1" s="1"/>
  <c r="R177" i="1"/>
  <c r="AS956" i="1"/>
  <c r="AR955" i="1"/>
  <c r="S567" i="3" l="1"/>
  <c r="T567" i="3" s="1"/>
  <c r="R568" i="3"/>
  <c r="AR960" i="3"/>
  <c r="AS961" i="3"/>
  <c r="U566" i="3"/>
  <c r="U174" i="1"/>
  <c r="S175" i="1"/>
  <c r="T175" i="1" s="1"/>
  <c r="R178" i="1"/>
  <c r="AS957" i="1"/>
  <c r="AR956" i="1"/>
  <c r="U567" i="3" l="1"/>
  <c r="AR961" i="3"/>
  <c r="AS962" i="3"/>
  <c r="R569" i="3"/>
  <c r="S568" i="3"/>
  <c r="T568" i="3" s="1"/>
  <c r="U175" i="1"/>
  <c r="S176" i="1"/>
  <c r="T176" i="1" s="1"/>
  <c r="R179" i="1"/>
  <c r="AS958" i="1"/>
  <c r="AR957" i="1"/>
  <c r="R570" i="3" l="1"/>
  <c r="S569" i="3"/>
  <c r="T569" i="3" s="1"/>
  <c r="U568" i="3"/>
  <c r="AR962" i="3"/>
  <c r="AS963" i="3"/>
  <c r="U176" i="1"/>
  <c r="S177" i="1"/>
  <c r="T177" i="1" s="1"/>
  <c r="R180" i="1"/>
  <c r="AS959" i="1"/>
  <c r="AR958" i="1"/>
  <c r="AR963" i="3" l="1"/>
  <c r="AS964" i="3"/>
  <c r="U569" i="3"/>
  <c r="R571" i="3"/>
  <c r="S570" i="3"/>
  <c r="T570" i="3" s="1"/>
  <c r="U177" i="1"/>
  <c r="S178" i="1"/>
  <c r="T178" i="1" s="1"/>
  <c r="R181" i="1"/>
  <c r="AS960" i="1"/>
  <c r="AR959" i="1"/>
  <c r="U570" i="3" l="1"/>
  <c r="AR964" i="3"/>
  <c r="AS965" i="3"/>
  <c r="S571" i="3"/>
  <c r="T571" i="3" s="1"/>
  <c r="R572" i="3"/>
  <c r="U178" i="1"/>
  <c r="S179" i="1"/>
  <c r="T179" i="1" s="1"/>
  <c r="R182" i="1"/>
  <c r="AS961" i="1"/>
  <c r="AR960" i="1"/>
  <c r="AR965" i="3" l="1"/>
  <c r="AS966" i="3"/>
  <c r="S572" i="3"/>
  <c r="T572" i="3" s="1"/>
  <c r="R573" i="3"/>
  <c r="U571" i="3"/>
  <c r="U179" i="1"/>
  <c r="S180" i="1"/>
  <c r="T180" i="1" s="1"/>
  <c r="R183" i="1"/>
  <c r="AS962" i="1"/>
  <c r="AR961" i="1"/>
  <c r="AR966" i="3" l="1"/>
  <c r="AS967" i="3"/>
  <c r="U572" i="3"/>
  <c r="R574" i="3"/>
  <c r="S573" i="3"/>
  <c r="T573" i="3" s="1"/>
  <c r="U180" i="1"/>
  <c r="S181" i="1"/>
  <c r="T181" i="1" s="1"/>
  <c r="R184" i="1"/>
  <c r="AS963" i="1"/>
  <c r="AR962" i="1"/>
  <c r="U573" i="3" l="1"/>
  <c r="AR967" i="3"/>
  <c r="AS968" i="3"/>
  <c r="S574" i="3"/>
  <c r="T574" i="3" s="1"/>
  <c r="R575" i="3"/>
  <c r="U181" i="1"/>
  <c r="S182" i="1"/>
  <c r="T182" i="1" s="1"/>
  <c r="R185" i="1"/>
  <c r="AS964" i="1"/>
  <c r="AR963" i="1"/>
  <c r="U574" i="3" l="1"/>
  <c r="S575" i="3"/>
  <c r="T575" i="3" s="1"/>
  <c r="R576" i="3"/>
  <c r="AS969" i="3"/>
  <c r="AR968" i="3"/>
  <c r="U182" i="1"/>
  <c r="S183" i="1"/>
  <c r="T183" i="1" s="1"/>
  <c r="R186" i="1"/>
  <c r="AS965" i="1"/>
  <c r="AR964" i="1"/>
  <c r="S576" i="3" l="1"/>
  <c r="T576" i="3" s="1"/>
  <c r="R577" i="3"/>
  <c r="AR969" i="3"/>
  <c r="AS970" i="3"/>
  <c r="U575" i="3"/>
  <c r="U183" i="1"/>
  <c r="S184" i="1"/>
  <c r="T184" i="1" s="1"/>
  <c r="R187" i="1"/>
  <c r="AS966" i="1"/>
  <c r="AR965" i="1"/>
  <c r="AR970" i="3" l="1"/>
  <c r="AS971" i="3"/>
  <c r="R578" i="3"/>
  <c r="S577" i="3"/>
  <c r="T577" i="3" s="1"/>
  <c r="U576" i="3"/>
  <c r="U184" i="1"/>
  <c r="S185" i="1"/>
  <c r="T185" i="1" s="1"/>
  <c r="R188" i="1"/>
  <c r="AS967" i="1"/>
  <c r="AR966" i="1"/>
  <c r="U577" i="3" l="1"/>
  <c r="AS972" i="3"/>
  <c r="AR971" i="3"/>
  <c r="R579" i="3"/>
  <c r="S578" i="3"/>
  <c r="T578" i="3" s="1"/>
  <c r="U185" i="1"/>
  <c r="S186" i="1"/>
  <c r="T186" i="1" s="1"/>
  <c r="R189" i="1"/>
  <c r="AS968" i="1"/>
  <c r="AR967" i="1"/>
  <c r="U578" i="3" l="1"/>
  <c r="S579" i="3"/>
  <c r="T579" i="3" s="1"/>
  <c r="R580" i="3"/>
  <c r="AR972" i="3"/>
  <c r="AS973" i="3"/>
  <c r="U186" i="1"/>
  <c r="S187" i="1"/>
  <c r="T187" i="1" s="1"/>
  <c r="R190" i="1"/>
  <c r="AS969" i="1"/>
  <c r="AR968" i="1"/>
  <c r="R581" i="3" l="1"/>
  <c r="S580" i="3"/>
  <c r="T580" i="3" s="1"/>
  <c r="AR973" i="3"/>
  <c r="AS974" i="3"/>
  <c r="U579" i="3"/>
  <c r="U187" i="1"/>
  <c r="S188" i="1"/>
  <c r="T188" i="1" s="1"/>
  <c r="R191" i="1"/>
  <c r="AS970" i="1"/>
  <c r="AR969" i="1"/>
  <c r="AR974" i="3" l="1"/>
  <c r="AS975" i="3"/>
  <c r="R582" i="3"/>
  <c r="S581" i="3"/>
  <c r="T581" i="3" s="1"/>
  <c r="U580" i="3"/>
  <c r="U188" i="1"/>
  <c r="S189" i="1"/>
  <c r="T189" i="1" s="1"/>
  <c r="R192" i="1"/>
  <c r="AS971" i="1"/>
  <c r="AR970" i="1"/>
  <c r="AS976" i="3" l="1"/>
  <c r="AR975" i="3"/>
  <c r="S582" i="3"/>
  <c r="T582" i="3" s="1"/>
  <c r="R583" i="3"/>
  <c r="U581" i="3"/>
  <c r="U189" i="1"/>
  <c r="S190" i="1"/>
  <c r="T190" i="1" s="1"/>
  <c r="R193" i="1"/>
  <c r="AS972" i="1"/>
  <c r="AR971" i="1"/>
  <c r="U582" i="3" l="1"/>
  <c r="AR976" i="3"/>
  <c r="AS977" i="3"/>
  <c r="S583" i="3"/>
  <c r="T583" i="3" s="1"/>
  <c r="R584" i="3"/>
  <c r="U190" i="1"/>
  <c r="S191" i="1"/>
  <c r="T191" i="1" s="1"/>
  <c r="R194" i="1"/>
  <c r="AS973" i="1"/>
  <c r="AR972" i="1"/>
  <c r="R585" i="3" l="1"/>
  <c r="S584" i="3"/>
  <c r="T584" i="3" s="1"/>
  <c r="AR977" i="3"/>
  <c r="AS978" i="3"/>
  <c r="U583" i="3"/>
  <c r="U191" i="1"/>
  <c r="S192" i="1"/>
  <c r="T192" i="1" s="1"/>
  <c r="R195" i="1"/>
  <c r="AS974" i="1"/>
  <c r="AR973" i="1"/>
  <c r="U584" i="3" l="1"/>
  <c r="AR978" i="3"/>
  <c r="AS979" i="3"/>
  <c r="R586" i="3"/>
  <c r="S585" i="3"/>
  <c r="T585" i="3" s="1"/>
  <c r="U192" i="1"/>
  <c r="S193" i="1"/>
  <c r="T193" i="1" s="1"/>
  <c r="R196" i="1"/>
  <c r="AS975" i="1"/>
  <c r="AR974" i="1"/>
  <c r="AR979" i="3" l="1"/>
  <c r="AS980" i="3"/>
  <c r="S586" i="3"/>
  <c r="T586" i="3" s="1"/>
  <c r="R587" i="3"/>
  <c r="U585" i="3"/>
  <c r="U193" i="1"/>
  <c r="S194" i="1"/>
  <c r="T194" i="1" s="1"/>
  <c r="R197" i="1"/>
  <c r="AS976" i="1"/>
  <c r="AR975" i="1"/>
  <c r="S587" i="3" l="1"/>
  <c r="T587" i="3" s="1"/>
  <c r="R588" i="3"/>
  <c r="AS981" i="3"/>
  <c r="AR980" i="3"/>
  <c r="U586" i="3"/>
  <c r="U194" i="1"/>
  <c r="S195" i="1"/>
  <c r="T195" i="1" s="1"/>
  <c r="R198" i="1"/>
  <c r="AS977" i="1"/>
  <c r="AR976" i="1"/>
  <c r="U587" i="3" l="1"/>
  <c r="AR981" i="3"/>
  <c r="AS982" i="3"/>
  <c r="R589" i="3"/>
  <c r="S588" i="3"/>
  <c r="T588" i="3" s="1"/>
  <c r="U195" i="1"/>
  <c r="S196" i="1"/>
  <c r="T196" i="1" s="1"/>
  <c r="R199" i="1"/>
  <c r="AS978" i="1"/>
  <c r="AR977" i="1"/>
  <c r="R590" i="3" l="1"/>
  <c r="S589" i="3"/>
  <c r="AR982" i="3"/>
  <c r="AS983" i="3"/>
  <c r="U588" i="3"/>
  <c r="U196" i="1"/>
  <c r="S197" i="1"/>
  <c r="T197" i="1" s="1"/>
  <c r="R200" i="1"/>
  <c r="AS979" i="1"/>
  <c r="AR978" i="1"/>
  <c r="T589" i="3" l="1"/>
  <c r="U589" i="3" s="1"/>
  <c r="AR983" i="3"/>
  <c r="AS984" i="3"/>
  <c r="R591" i="3"/>
  <c r="S590" i="3"/>
  <c r="T590" i="3" s="1"/>
  <c r="U197" i="1"/>
  <c r="S198" i="1"/>
  <c r="T198" i="1" s="1"/>
  <c r="R201" i="1"/>
  <c r="AS980" i="1"/>
  <c r="AR979" i="1"/>
  <c r="AS985" i="3" l="1"/>
  <c r="AR984" i="3"/>
  <c r="U590" i="3"/>
  <c r="S591" i="3"/>
  <c r="R592" i="3"/>
  <c r="U198" i="1"/>
  <c r="S199" i="1"/>
  <c r="T199" i="1" s="1"/>
  <c r="R202" i="1"/>
  <c r="AS981" i="1"/>
  <c r="AR980" i="1"/>
  <c r="T591" i="3" l="1"/>
  <c r="U591" i="3" s="1"/>
  <c r="S592" i="3"/>
  <c r="T592" i="3" s="1"/>
  <c r="R593" i="3"/>
  <c r="AR985" i="3"/>
  <c r="AS986" i="3"/>
  <c r="U199" i="1"/>
  <c r="S200" i="1"/>
  <c r="T200" i="1" s="1"/>
  <c r="R203" i="1"/>
  <c r="AS982" i="1"/>
  <c r="AR981" i="1"/>
  <c r="AR986" i="3" l="1"/>
  <c r="AS987" i="3"/>
  <c r="U592" i="3"/>
  <c r="R594" i="3"/>
  <c r="S593" i="3"/>
  <c r="U200" i="1"/>
  <c r="S201" i="1"/>
  <c r="T201" i="1" s="1"/>
  <c r="R204" i="1"/>
  <c r="AS983" i="1"/>
  <c r="AR982" i="1"/>
  <c r="T593" i="3" l="1"/>
  <c r="U593" i="3" s="1"/>
  <c r="R595" i="3"/>
  <c r="S594" i="3"/>
  <c r="T594" i="3" s="1"/>
  <c r="AS988" i="3"/>
  <c r="AR987" i="3"/>
  <c r="U201" i="1"/>
  <c r="S202" i="1"/>
  <c r="T202" i="1" s="1"/>
  <c r="R205" i="1"/>
  <c r="AS984" i="1"/>
  <c r="AR983" i="1"/>
  <c r="U594" i="3" l="1"/>
  <c r="S595" i="3"/>
  <c r="R596" i="3"/>
  <c r="AR988" i="3"/>
  <c r="AS989" i="3"/>
  <c r="U202" i="1"/>
  <c r="S203" i="1"/>
  <c r="T203" i="1" s="1"/>
  <c r="R206" i="1"/>
  <c r="AS985" i="1"/>
  <c r="AR984" i="1"/>
  <c r="T595" i="3" l="1"/>
  <c r="U595" i="3" s="1"/>
  <c r="S596" i="3"/>
  <c r="T596" i="3" s="1"/>
  <c r="R597" i="3"/>
  <c r="AR989" i="3"/>
  <c r="AS990" i="3"/>
  <c r="U203" i="1"/>
  <c r="S204" i="1"/>
  <c r="T204" i="1" s="1"/>
  <c r="R207" i="1"/>
  <c r="AS986" i="1"/>
  <c r="AR985" i="1"/>
  <c r="R598" i="3" l="1"/>
  <c r="S597" i="3"/>
  <c r="AR990" i="3"/>
  <c r="AS991" i="3"/>
  <c r="U596" i="3"/>
  <c r="U204" i="1"/>
  <c r="S205" i="1"/>
  <c r="T205" i="1" s="1"/>
  <c r="R208" i="1"/>
  <c r="AS987" i="1"/>
  <c r="AR986" i="1"/>
  <c r="T597" i="3" l="1"/>
  <c r="U597" i="3" s="1"/>
  <c r="AS992" i="3"/>
  <c r="AR991" i="3"/>
  <c r="R599" i="3"/>
  <c r="S598" i="3"/>
  <c r="T598" i="3" s="1"/>
  <c r="U205" i="1"/>
  <c r="S206" i="1"/>
  <c r="T206" i="1" s="1"/>
  <c r="R209" i="1"/>
  <c r="AS988" i="1"/>
  <c r="AR987" i="1"/>
  <c r="U598" i="3" l="1"/>
  <c r="R600" i="3"/>
  <c r="S599" i="3"/>
  <c r="AR992" i="3"/>
  <c r="AS993" i="3"/>
  <c r="U206" i="1"/>
  <c r="S207" i="1"/>
  <c r="T207" i="1" s="1"/>
  <c r="R210" i="1"/>
  <c r="AS989" i="1"/>
  <c r="AR988" i="1"/>
  <c r="T599" i="3" l="1"/>
  <c r="U599" i="3" s="1"/>
  <c r="R601" i="3"/>
  <c r="S600" i="3"/>
  <c r="T600" i="3" s="1"/>
  <c r="AR993" i="3"/>
  <c r="AS994" i="3"/>
  <c r="U207" i="1"/>
  <c r="S208" i="1"/>
  <c r="T208" i="1" s="1"/>
  <c r="R211" i="1"/>
  <c r="AS990" i="1"/>
  <c r="AR989" i="1"/>
  <c r="AR994" i="3" l="1"/>
  <c r="AS995" i="3"/>
  <c r="R602" i="3"/>
  <c r="S601" i="3"/>
  <c r="T601" i="3" s="1"/>
  <c r="U600" i="3"/>
  <c r="U208" i="1"/>
  <c r="S209" i="1"/>
  <c r="T209" i="1" s="1"/>
  <c r="R212" i="1"/>
  <c r="AS991" i="1"/>
  <c r="AR990" i="1"/>
  <c r="U601" i="3" l="1"/>
  <c r="R603" i="3"/>
  <c r="S602" i="3"/>
  <c r="T602" i="3" s="1"/>
  <c r="AS996" i="3"/>
  <c r="AR995" i="3"/>
  <c r="U209" i="1"/>
  <c r="S210" i="1"/>
  <c r="T210" i="1" s="1"/>
  <c r="R213" i="1"/>
  <c r="AS992" i="1"/>
  <c r="AR991" i="1"/>
  <c r="S603" i="3" l="1"/>
  <c r="T603" i="3" s="1"/>
  <c r="R604" i="3"/>
  <c r="AR996" i="3"/>
  <c r="AS997" i="3"/>
  <c r="U602" i="3"/>
  <c r="U210" i="1"/>
  <c r="S211" i="1"/>
  <c r="T211" i="1" s="1"/>
  <c r="R214" i="1"/>
  <c r="AS993" i="1"/>
  <c r="AR992" i="1"/>
  <c r="U603" i="3" l="1"/>
  <c r="AR997" i="3"/>
  <c r="AS998" i="3"/>
  <c r="R605" i="3"/>
  <c r="S604" i="3"/>
  <c r="T604" i="3" s="1"/>
  <c r="U211" i="1"/>
  <c r="S212" i="1"/>
  <c r="T212" i="1" s="1"/>
  <c r="R215" i="1"/>
  <c r="AS994" i="1"/>
  <c r="AR993" i="1"/>
  <c r="R606" i="3" l="1"/>
  <c r="S605" i="3"/>
  <c r="T605" i="3" s="1"/>
  <c r="U604" i="3"/>
  <c r="AR998" i="3"/>
  <c r="AS999" i="3"/>
  <c r="U212" i="1"/>
  <c r="S213" i="1"/>
  <c r="T213" i="1" s="1"/>
  <c r="R216" i="1"/>
  <c r="AS995" i="1"/>
  <c r="AR994" i="1"/>
  <c r="U605" i="3" l="1"/>
  <c r="AR999" i="3"/>
  <c r="AS1000" i="3"/>
  <c r="R607" i="3"/>
  <c r="S606" i="3"/>
  <c r="T606" i="3" s="1"/>
  <c r="U213" i="1"/>
  <c r="S214" i="1"/>
  <c r="T214" i="1" s="1"/>
  <c r="R217" i="1"/>
  <c r="AS996" i="1"/>
  <c r="AR995" i="1"/>
  <c r="AS1001" i="3" l="1"/>
  <c r="AR1000" i="3"/>
  <c r="U606" i="3"/>
  <c r="S607" i="3"/>
  <c r="T607" i="3" s="1"/>
  <c r="R608" i="3"/>
  <c r="U214" i="1"/>
  <c r="S215" i="1"/>
  <c r="T215" i="1" s="1"/>
  <c r="R218" i="1"/>
  <c r="AS997" i="1"/>
  <c r="AR996" i="1"/>
  <c r="U607" i="3" l="1"/>
  <c r="S608" i="3"/>
  <c r="T608" i="3" s="1"/>
  <c r="R609" i="3"/>
  <c r="AR1001" i="3"/>
  <c r="AS1002" i="3"/>
  <c r="U215" i="1"/>
  <c r="S216" i="1"/>
  <c r="T216" i="1" s="1"/>
  <c r="R219" i="1"/>
  <c r="AS998" i="1"/>
  <c r="AR997" i="1"/>
  <c r="R610" i="3" l="1"/>
  <c r="S609" i="3"/>
  <c r="T609" i="3" s="1"/>
  <c r="AR1002" i="3"/>
  <c r="AS1003" i="3"/>
  <c r="U608" i="3"/>
  <c r="U216" i="1"/>
  <c r="S217" i="1"/>
  <c r="T217" i="1" s="1"/>
  <c r="R220" i="1"/>
  <c r="AS999" i="1"/>
  <c r="AR998" i="1"/>
  <c r="AR1003" i="3" l="1"/>
  <c r="AS1004" i="3"/>
  <c r="R611" i="3"/>
  <c r="S610" i="3"/>
  <c r="T610" i="3" s="1"/>
  <c r="U609" i="3"/>
  <c r="U217" i="1"/>
  <c r="S218" i="1"/>
  <c r="T218" i="1" s="1"/>
  <c r="R221" i="1"/>
  <c r="AS1000" i="1"/>
  <c r="AR999" i="1"/>
  <c r="S611" i="3" l="1"/>
  <c r="T611" i="3" s="1"/>
  <c r="R612" i="3"/>
  <c r="AS1005" i="3"/>
  <c r="AR1004" i="3"/>
  <c r="U610" i="3"/>
  <c r="U218" i="1"/>
  <c r="S219" i="1"/>
  <c r="T219" i="1" s="1"/>
  <c r="R222" i="1"/>
  <c r="AS1001" i="1"/>
  <c r="AR1000" i="1"/>
  <c r="U611" i="3" l="1"/>
  <c r="AR1005" i="3"/>
  <c r="AS1006" i="3"/>
  <c r="S612" i="3"/>
  <c r="T612" i="3" s="1"/>
  <c r="R613" i="3"/>
  <c r="U219" i="1"/>
  <c r="S220" i="1"/>
  <c r="T220" i="1" s="1"/>
  <c r="R223" i="1"/>
  <c r="AS1002" i="1"/>
  <c r="AR1001" i="1"/>
  <c r="AR1006" i="3" l="1"/>
  <c r="AS1007" i="3"/>
  <c r="U612" i="3"/>
  <c r="R614" i="3"/>
  <c r="S613" i="3"/>
  <c r="T613" i="3" s="1"/>
  <c r="U220" i="1"/>
  <c r="S221" i="1"/>
  <c r="T221" i="1" s="1"/>
  <c r="R224" i="1"/>
  <c r="AS1003" i="1"/>
  <c r="AR1002" i="1"/>
  <c r="AS1008" i="3" l="1"/>
  <c r="AR1007" i="3"/>
  <c r="R615" i="3"/>
  <c r="S614" i="3"/>
  <c r="T614" i="3" s="1"/>
  <c r="U613" i="3"/>
  <c r="U221" i="1"/>
  <c r="S222" i="1"/>
  <c r="T222" i="1" s="1"/>
  <c r="R225" i="1"/>
  <c r="AS1004" i="1"/>
  <c r="AR1003" i="1"/>
  <c r="R616" i="3" l="1"/>
  <c r="S615" i="3"/>
  <c r="T615" i="3" s="1"/>
  <c r="AR1008" i="3"/>
  <c r="AS1009" i="3"/>
  <c r="U614" i="3"/>
  <c r="U222" i="1"/>
  <c r="S223" i="1"/>
  <c r="T223" i="1" s="1"/>
  <c r="R226" i="1"/>
  <c r="AS1005" i="1"/>
  <c r="AR1004" i="1"/>
  <c r="AR1009" i="3" l="1"/>
  <c r="AS1010" i="3"/>
  <c r="R617" i="3"/>
  <c r="S616" i="3"/>
  <c r="T616" i="3" s="1"/>
  <c r="U615" i="3"/>
  <c r="U223" i="1"/>
  <c r="S224" i="1"/>
  <c r="T224" i="1" s="1"/>
  <c r="R227" i="1"/>
  <c r="AS1006" i="1"/>
  <c r="AR1005" i="1"/>
  <c r="R618" i="3" l="1"/>
  <c r="S617" i="3"/>
  <c r="T617" i="3" s="1"/>
  <c r="AR1010" i="3"/>
  <c r="AS1011" i="3"/>
  <c r="U616" i="3"/>
  <c r="U224" i="1"/>
  <c r="S225" i="1"/>
  <c r="T225" i="1" s="1"/>
  <c r="R228" i="1"/>
  <c r="AS1007" i="1"/>
  <c r="AR1006" i="1"/>
  <c r="U617" i="3" l="1"/>
  <c r="AS1012" i="3"/>
  <c r="AR1011" i="3"/>
  <c r="R619" i="3"/>
  <c r="S618" i="3"/>
  <c r="T618" i="3" s="1"/>
  <c r="U225" i="1"/>
  <c r="S226" i="1"/>
  <c r="T226" i="1" s="1"/>
  <c r="R229" i="1"/>
  <c r="AS1008" i="1"/>
  <c r="AR1007" i="1"/>
  <c r="AR1012" i="3" l="1"/>
  <c r="AS1013" i="3"/>
  <c r="S619" i="3"/>
  <c r="T619" i="3" s="1"/>
  <c r="R620" i="3"/>
  <c r="U618" i="3"/>
  <c r="U226" i="1"/>
  <c r="S227" i="1"/>
  <c r="T227" i="1" s="1"/>
  <c r="R230" i="1"/>
  <c r="AS1009" i="1"/>
  <c r="AR1008" i="1"/>
  <c r="U619" i="3" l="1"/>
  <c r="R621" i="3"/>
  <c r="S620" i="3"/>
  <c r="T620" i="3" s="1"/>
  <c r="AR1013" i="3"/>
  <c r="AS1014" i="3"/>
  <c r="U227" i="1"/>
  <c r="S228" i="1"/>
  <c r="T228" i="1" s="1"/>
  <c r="R231" i="1"/>
  <c r="AS1010" i="1"/>
  <c r="AR1009" i="1"/>
  <c r="AR1014" i="3" l="1"/>
  <c r="AS1015" i="3"/>
  <c r="U620" i="3"/>
  <c r="R622" i="3"/>
  <c r="S621" i="3"/>
  <c r="T621" i="3" s="1"/>
  <c r="U228" i="1"/>
  <c r="S229" i="1"/>
  <c r="T229" i="1" s="1"/>
  <c r="R232" i="1"/>
  <c r="AS1011" i="1"/>
  <c r="AR1010" i="1"/>
  <c r="R623" i="3" l="1"/>
  <c r="S622" i="3"/>
  <c r="T622" i="3" s="1"/>
  <c r="U621" i="3"/>
  <c r="AR1015" i="3"/>
  <c r="AS1016" i="3"/>
  <c r="U229" i="1"/>
  <c r="S230" i="1"/>
  <c r="T230" i="1" s="1"/>
  <c r="R233" i="1"/>
  <c r="AS1012" i="1"/>
  <c r="AR1011" i="1"/>
  <c r="U622" i="3" l="1"/>
  <c r="S623" i="3"/>
  <c r="T623" i="3" s="1"/>
  <c r="R624" i="3"/>
  <c r="AS1017" i="3"/>
  <c r="AR1016" i="3"/>
  <c r="U230" i="1"/>
  <c r="S231" i="1"/>
  <c r="T231" i="1" s="1"/>
  <c r="R234" i="1"/>
  <c r="AS1013" i="1"/>
  <c r="AR1012" i="1"/>
  <c r="S624" i="3" l="1"/>
  <c r="T624" i="3" s="1"/>
  <c r="R625" i="3"/>
  <c r="AR1017" i="3"/>
  <c r="AS1018" i="3"/>
  <c r="U623" i="3"/>
  <c r="U231" i="1"/>
  <c r="S232" i="1"/>
  <c r="T232" i="1" s="1"/>
  <c r="R235" i="1"/>
  <c r="AS1014" i="1"/>
  <c r="AR1013" i="1"/>
  <c r="AR1018" i="3" l="1"/>
  <c r="AS1019" i="3"/>
  <c r="R626" i="3"/>
  <c r="S625" i="3"/>
  <c r="T625" i="3" s="1"/>
  <c r="U624" i="3"/>
  <c r="U232" i="1"/>
  <c r="S233" i="1"/>
  <c r="T233" i="1" s="1"/>
  <c r="R236" i="1"/>
  <c r="AS1015" i="1"/>
  <c r="AR1014" i="1"/>
  <c r="AR1019" i="3" l="1"/>
  <c r="AS1020" i="3"/>
  <c r="U625" i="3"/>
  <c r="R627" i="3"/>
  <c r="S626" i="3"/>
  <c r="T626" i="3" s="1"/>
  <c r="U233" i="1"/>
  <c r="S234" i="1"/>
  <c r="T234" i="1" s="1"/>
  <c r="R237" i="1"/>
  <c r="AS1016" i="1"/>
  <c r="AR1015" i="1"/>
  <c r="S627" i="3" l="1"/>
  <c r="T627" i="3" s="1"/>
  <c r="R628" i="3"/>
  <c r="U626" i="3"/>
  <c r="AS1021" i="3"/>
  <c r="AR1020" i="3"/>
  <c r="U234" i="1"/>
  <c r="S235" i="1"/>
  <c r="T235" i="1" s="1"/>
  <c r="R238" i="1"/>
  <c r="AS1017" i="1"/>
  <c r="AR1016" i="1"/>
  <c r="U627" i="3" l="1"/>
  <c r="R629" i="3"/>
  <c r="S628" i="3"/>
  <c r="T628" i="3" s="1"/>
  <c r="AR1021" i="3"/>
  <c r="AS1022" i="3"/>
  <c r="U235" i="1"/>
  <c r="S236" i="1"/>
  <c r="T236" i="1" s="1"/>
  <c r="R239" i="1"/>
  <c r="AS1018" i="1"/>
  <c r="AR1017" i="1"/>
  <c r="S629" i="3" l="1"/>
  <c r="T629" i="3" s="1"/>
  <c r="R630" i="3"/>
  <c r="AR1022" i="3"/>
  <c r="AS1023" i="3"/>
  <c r="U628" i="3"/>
  <c r="U236" i="1"/>
  <c r="S237" i="1"/>
  <c r="T237" i="1" s="1"/>
  <c r="R240" i="1"/>
  <c r="AS1019" i="1"/>
  <c r="AR1018" i="1"/>
  <c r="R631" i="3" l="1"/>
  <c r="S630" i="3"/>
  <c r="T630" i="3" s="1"/>
  <c r="U629" i="3"/>
  <c r="AS1024" i="3"/>
  <c r="AR1023" i="3"/>
  <c r="U237" i="1"/>
  <c r="S238" i="1"/>
  <c r="T238" i="1" s="1"/>
  <c r="R241" i="1"/>
  <c r="AS1020" i="1"/>
  <c r="AR1019" i="1"/>
  <c r="U630" i="3" l="1"/>
  <c r="AR1024" i="3"/>
  <c r="AS1025" i="3"/>
  <c r="S631" i="3"/>
  <c r="T631" i="3" s="1"/>
  <c r="R632" i="3"/>
  <c r="U238" i="1"/>
  <c r="S239" i="1"/>
  <c r="T239" i="1" s="1"/>
  <c r="R242" i="1"/>
  <c r="AS1021" i="1"/>
  <c r="AR1020" i="1"/>
  <c r="AR1025" i="3" l="1"/>
  <c r="AS1026" i="3"/>
  <c r="S632" i="3"/>
  <c r="T632" i="3" s="1"/>
  <c r="R633" i="3"/>
  <c r="U631" i="3"/>
  <c r="U239" i="1"/>
  <c r="S240" i="1"/>
  <c r="T240" i="1" s="1"/>
  <c r="R243" i="1"/>
  <c r="AS1022" i="1"/>
  <c r="AR1021" i="1"/>
  <c r="U632" i="3" l="1"/>
  <c r="S633" i="3"/>
  <c r="T633" i="3" s="1"/>
  <c r="R634" i="3"/>
  <c r="AR1026" i="3"/>
  <c r="AS1027" i="3"/>
  <c r="U240" i="1"/>
  <c r="S241" i="1"/>
  <c r="T241" i="1" s="1"/>
  <c r="R244" i="1"/>
  <c r="AS1023" i="1"/>
  <c r="AR1022" i="1"/>
  <c r="R635" i="3" l="1"/>
  <c r="S634" i="3"/>
  <c r="T634" i="3" s="1"/>
  <c r="AR1027" i="3"/>
  <c r="AS1028" i="3"/>
  <c r="U633" i="3"/>
  <c r="U241" i="1"/>
  <c r="S242" i="1"/>
  <c r="T242" i="1" s="1"/>
  <c r="R245" i="1"/>
  <c r="AS1024" i="1"/>
  <c r="AR1023" i="1"/>
  <c r="U634" i="3" l="1"/>
  <c r="AR1028" i="3"/>
  <c r="AS1029" i="3"/>
  <c r="S635" i="3"/>
  <c r="T635" i="3" s="1"/>
  <c r="R636" i="3"/>
  <c r="U242" i="1"/>
  <c r="S243" i="1"/>
  <c r="T243" i="1" s="1"/>
  <c r="R246" i="1"/>
  <c r="AS1025" i="1"/>
  <c r="AR1024" i="1"/>
  <c r="S636" i="3" l="1"/>
  <c r="T636" i="3" s="1"/>
  <c r="R637" i="3"/>
  <c r="AR1029" i="3"/>
  <c r="AS1030" i="3"/>
  <c r="U635" i="3"/>
  <c r="U243" i="1"/>
  <c r="S244" i="1"/>
  <c r="T244" i="1" s="1"/>
  <c r="R247" i="1"/>
  <c r="AS1026" i="1"/>
  <c r="AR1025" i="1"/>
  <c r="U636" i="3" l="1"/>
  <c r="AR1030" i="3"/>
  <c r="AS1031" i="3"/>
  <c r="S637" i="3"/>
  <c r="T637" i="3" s="1"/>
  <c r="R638" i="3"/>
  <c r="U244" i="1"/>
  <c r="S245" i="1"/>
  <c r="T245" i="1" s="1"/>
  <c r="R248" i="1"/>
  <c r="AS1027" i="1"/>
  <c r="AR1026" i="1"/>
  <c r="AR1031" i="3" l="1"/>
  <c r="AS1032" i="3"/>
  <c r="U637" i="3"/>
  <c r="R639" i="3"/>
  <c r="S638" i="3"/>
  <c r="T638" i="3" s="1"/>
  <c r="U245" i="1"/>
  <c r="S246" i="1"/>
  <c r="T246" i="1" s="1"/>
  <c r="R249" i="1"/>
  <c r="AS1028" i="1"/>
  <c r="AR1027" i="1"/>
  <c r="S639" i="3" l="1"/>
  <c r="T639" i="3" s="1"/>
  <c r="R640" i="3"/>
  <c r="U638" i="3"/>
  <c r="AS1033" i="3"/>
  <c r="AR1032" i="3"/>
  <c r="U246" i="1"/>
  <c r="S247" i="1"/>
  <c r="T247" i="1" s="1"/>
  <c r="R250" i="1"/>
  <c r="AS1029" i="1"/>
  <c r="AR1028" i="1"/>
  <c r="AR1033" i="3" l="1"/>
  <c r="AS1034" i="3"/>
  <c r="R641" i="3"/>
  <c r="S640" i="3"/>
  <c r="T640" i="3" s="1"/>
  <c r="U639" i="3"/>
  <c r="U247" i="1"/>
  <c r="S248" i="1"/>
  <c r="T248" i="1" s="1"/>
  <c r="R251" i="1"/>
  <c r="AS1030" i="1"/>
  <c r="AR1029" i="1"/>
  <c r="S641" i="3" l="1"/>
  <c r="T641" i="3" s="1"/>
  <c r="R642" i="3"/>
  <c r="U640" i="3"/>
  <c r="AR1034" i="3"/>
  <c r="AS1035" i="3"/>
  <c r="U248" i="1"/>
  <c r="S249" i="1"/>
  <c r="T249" i="1" s="1"/>
  <c r="R252" i="1"/>
  <c r="AS1031" i="1"/>
  <c r="AR1030" i="1"/>
  <c r="AS1036" i="3" l="1"/>
  <c r="AR1035" i="3"/>
  <c r="R643" i="3"/>
  <c r="S642" i="3"/>
  <c r="T642" i="3" s="1"/>
  <c r="U641" i="3"/>
  <c r="U249" i="1"/>
  <c r="S250" i="1"/>
  <c r="T250" i="1" s="1"/>
  <c r="R253" i="1"/>
  <c r="AS1032" i="1"/>
  <c r="AR1031" i="1"/>
  <c r="S643" i="3" l="1"/>
  <c r="T643" i="3" s="1"/>
  <c r="R644" i="3"/>
  <c r="U642" i="3"/>
  <c r="AR1036" i="3"/>
  <c r="AS1037" i="3"/>
  <c r="U250" i="1"/>
  <c r="S251" i="1"/>
  <c r="T251" i="1" s="1"/>
  <c r="R254" i="1"/>
  <c r="AS1033" i="1"/>
  <c r="AR1032" i="1"/>
  <c r="AR1037" i="3" l="1"/>
  <c r="AS1038" i="3"/>
  <c r="R645" i="3"/>
  <c r="S644" i="3"/>
  <c r="T644" i="3" s="1"/>
  <c r="U643" i="3"/>
  <c r="U251" i="1"/>
  <c r="S252" i="1"/>
  <c r="T252" i="1" s="1"/>
  <c r="R255" i="1"/>
  <c r="AS1034" i="1"/>
  <c r="AR1033" i="1"/>
  <c r="R646" i="3" l="1"/>
  <c r="S645" i="3"/>
  <c r="T645" i="3" s="1"/>
  <c r="U644" i="3"/>
  <c r="AR1038" i="3"/>
  <c r="AS1039" i="3"/>
  <c r="U252" i="1"/>
  <c r="S253" i="1"/>
  <c r="T253" i="1" s="1"/>
  <c r="R256" i="1"/>
  <c r="AS1035" i="1"/>
  <c r="AR1034" i="1"/>
  <c r="U645" i="3" l="1"/>
  <c r="R647" i="3"/>
  <c r="S646" i="3"/>
  <c r="T646" i="3" s="1"/>
  <c r="AS1040" i="3"/>
  <c r="AR1039" i="3"/>
  <c r="U253" i="1"/>
  <c r="S254" i="1"/>
  <c r="T254" i="1" s="1"/>
  <c r="R257" i="1"/>
  <c r="AS1036" i="1"/>
  <c r="AR1035" i="1"/>
  <c r="S647" i="3" l="1"/>
  <c r="T647" i="3" s="1"/>
  <c r="R648" i="3"/>
  <c r="AR1040" i="3"/>
  <c r="AS1041" i="3"/>
  <c r="U646" i="3"/>
  <c r="U254" i="1"/>
  <c r="S255" i="1"/>
  <c r="T255" i="1" s="1"/>
  <c r="R258" i="1"/>
  <c r="AS1037" i="1"/>
  <c r="AR1036" i="1"/>
  <c r="AR1041" i="3" l="1"/>
  <c r="AS1042" i="3"/>
  <c r="S648" i="3"/>
  <c r="T648" i="3" s="1"/>
  <c r="R649" i="3"/>
  <c r="U647" i="3"/>
  <c r="U255" i="1"/>
  <c r="S256" i="1"/>
  <c r="T256" i="1" s="1"/>
  <c r="R259" i="1"/>
  <c r="AS1038" i="1"/>
  <c r="AR1037" i="1"/>
  <c r="S649" i="3" l="1"/>
  <c r="T649" i="3" s="1"/>
  <c r="R650" i="3"/>
  <c r="AR1042" i="3"/>
  <c r="AS1043" i="3"/>
  <c r="U648" i="3"/>
  <c r="U256" i="1"/>
  <c r="S257" i="1"/>
  <c r="T257" i="1" s="1"/>
  <c r="R260" i="1"/>
  <c r="AS1039" i="1"/>
  <c r="AR1038" i="1"/>
  <c r="R651" i="3" l="1"/>
  <c r="S650" i="3"/>
  <c r="T650" i="3" s="1"/>
  <c r="AR1043" i="3"/>
  <c r="AS1044" i="3"/>
  <c r="U649" i="3"/>
  <c r="U257" i="1"/>
  <c r="S258" i="1"/>
  <c r="T258" i="1" s="1"/>
  <c r="R261" i="1"/>
  <c r="AS1040" i="1"/>
  <c r="AR1039" i="1"/>
  <c r="AS1045" i="3" l="1"/>
  <c r="AR1044" i="3"/>
  <c r="U650" i="3"/>
  <c r="S651" i="3"/>
  <c r="T651" i="3" s="1"/>
  <c r="R652" i="3"/>
  <c r="U258" i="1"/>
  <c r="S259" i="1"/>
  <c r="T259" i="1" s="1"/>
  <c r="R262" i="1"/>
  <c r="AS1041" i="1"/>
  <c r="AR1040" i="1"/>
  <c r="R653" i="3" l="1"/>
  <c r="S652" i="3"/>
  <c r="T652" i="3" s="1"/>
  <c r="U651" i="3"/>
  <c r="AR1045" i="3"/>
  <c r="AS1046" i="3"/>
  <c r="U259" i="1"/>
  <c r="S260" i="1"/>
  <c r="T260" i="1" s="1"/>
  <c r="R263" i="1"/>
  <c r="AS1042" i="1"/>
  <c r="AR1041" i="1"/>
  <c r="R654" i="3" l="1"/>
  <c r="S653" i="3"/>
  <c r="T653" i="3" s="1"/>
  <c r="U652" i="3"/>
  <c r="AR1046" i="3"/>
  <c r="AS1047" i="3"/>
  <c r="U260" i="1"/>
  <c r="S261" i="1"/>
  <c r="T261" i="1" s="1"/>
  <c r="R264" i="1"/>
  <c r="AS1043" i="1"/>
  <c r="AR1042" i="1"/>
  <c r="AR1047" i="3" l="1"/>
  <c r="AS1048" i="3"/>
  <c r="U653" i="3"/>
  <c r="R655" i="3"/>
  <c r="S654" i="3"/>
  <c r="T654" i="3" s="1"/>
  <c r="U261" i="1"/>
  <c r="S262" i="1"/>
  <c r="T262" i="1" s="1"/>
  <c r="R265" i="1"/>
  <c r="AS1044" i="1"/>
  <c r="AR1043" i="1"/>
  <c r="U654" i="3" l="1"/>
  <c r="AS1049" i="3"/>
  <c r="AR1048" i="3"/>
  <c r="S655" i="3"/>
  <c r="T655" i="3" s="1"/>
  <c r="R656" i="3"/>
  <c r="U262" i="1"/>
  <c r="S263" i="1"/>
  <c r="T263" i="1" s="1"/>
  <c r="R266" i="1"/>
  <c r="AS1045" i="1"/>
  <c r="AR1044" i="1"/>
  <c r="AR1049" i="3" l="1"/>
  <c r="AS1050" i="3"/>
  <c r="S656" i="3"/>
  <c r="T656" i="3" s="1"/>
  <c r="R657" i="3"/>
  <c r="U655" i="3"/>
  <c r="U263" i="1"/>
  <c r="S264" i="1"/>
  <c r="T264" i="1" s="1"/>
  <c r="R267" i="1"/>
  <c r="AS1046" i="1"/>
  <c r="AR1045" i="1"/>
  <c r="S657" i="3" l="1"/>
  <c r="T657" i="3" s="1"/>
  <c r="R658" i="3"/>
  <c r="AR1050" i="3"/>
  <c r="AS1051" i="3"/>
  <c r="U656" i="3"/>
  <c r="U264" i="1"/>
  <c r="S265" i="1"/>
  <c r="T265" i="1" s="1"/>
  <c r="R268" i="1"/>
  <c r="AS1047" i="1"/>
  <c r="AR1046" i="1"/>
  <c r="AS1052" i="3" l="1"/>
  <c r="AR1051" i="3"/>
  <c r="R659" i="3"/>
  <c r="S658" i="3"/>
  <c r="T658" i="3" s="1"/>
  <c r="U657" i="3"/>
  <c r="U265" i="1"/>
  <c r="S266" i="1"/>
  <c r="T266" i="1" s="1"/>
  <c r="R269" i="1"/>
  <c r="AS1048" i="1"/>
  <c r="AR1047" i="1"/>
  <c r="S659" i="3" l="1"/>
  <c r="T659" i="3" s="1"/>
  <c r="R660" i="3"/>
  <c r="U658" i="3"/>
  <c r="AR1052" i="3"/>
  <c r="AS1053" i="3"/>
  <c r="U266" i="1"/>
  <c r="S267" i="1"/>
  <c r="T267" i="1" s="1"/>
  <c r="R270" i="1"/>
  <c r="AS1049" i="1"/>
  <c r="AR1048" i="1"/>
  <c r="U659" i="3" l="1"/>
  <c r="R661" i="3"/>
  <c r="S660" i="3"/>
  <c r="T660" i="3" s="1"/>
  <c r="AR1053" i="3"/>
  <c r="AS1054" i="3"/>
  <c r="U267" i="1"/>
  <c r="S268" i="1"/>
  <c r="T268" i="1" s="1"/>
  <c r="R271" i="1"/>
  <c r="AS1050" i="1"/>
  <c r="AR1049" i="1"/>
  <c r="R662" i="3" l="1"/>
  <c r="S661" i="3"/>
  <c r="T661" i="3" s="1"/>
  <c r="AR1054" i="3"/>
  <c r="AS1055" i="3"/>
  <c r="U660" i="3"/>
  <c r="U268" i="1"/>
  <c r="S269" i="1"/>
  <c r="T269" i="1" s="1"/>
  <c r="R272" i="1"/>
  <c r="AS1051" i="1"/>
  <c r="AR1050" i="1"/>
  <c r="R663" i="3" l="1"/>
  <c r="S662" i="3"/>
  <c r="T662" i="3" s="1"/>
  <c r="AS1056" i="3"/>
  <c r="AR1055" i="3"/>
  <c r="U661" i="3"/>
  <c r="U269" i="1"/>
  <c r="S270" i="1"/>
  <c r="T270" i="1" s="1"/>
  <c r="R273" i="1"/>
  <c r="AS1052" i="1"/>
  <c r="AR1051" i="1"/>
  <c r="AR1056" i="3" l="1"/>
  <c r="AS1057" i="3"/>
  <c r="U662" i="3"/>
  <c r="S663" i="3"/>
  <c r="T663" i="3" s="1"/>
  <c r="R664" i="3"/>
  <c r="U270" i="1"/>
  <c r="S271" i="1"/>
  <c r="T271" i="1" s="1"/>
  <c r="R274" i="1"/>
  <c r="AS1053" i="1"/>
  <c r="AR1052" i="1"/>
  <c r="U663" i="3" l="1"/>
  <c r="S664" i="3"/>
  <c r="T664" i="3" s="1"/>
  <c r="R665" i="3"/>
  <c r="AR1057" i="3"/>
  <c r="AS1058" i="3"/>
  <c r="U271" i="1"/>
  <c r="S272" i="1"/>
  <c r="T272" i="1" s="1"/>
  <c r="R275" i="1"/>
  <c r="AS1054" i="1"/>
  <c r="AR1053" i="1"/>
  <c r="AR1058" i="3" l="1"/>
  <c r="AS1059" i="3"/>
  <c r="R666" i="3"/>
  <c r="S665" i="3"/>
  <c r="T665" i="3" s="1"/>
  <c r="U664" i="3"/>
  <c r="U272" i="1"/>
  <c r="S273" i="1"/>
  <c r="T273" i="1" s="1"/>
  <c r="R276" i="1"/>
  <c r="AS1055" i="1"/>
  <c r="AR1054" i="1"/>
  <c r="R667" i="3" l="1"/>
  <c r="S666" i="3"/>
  <c r="T666" i="3" s="1"/>
  <c r="AS1060" i="3"/>
  <c r="AR1059" i="3"/>
  <c r="U665" i="3"/>
  <c r="U273" i="1"/>
  <c r="S274" i="1"/>
  <c r="T274" i="1" s="1"/>
  <c r="R277" i="1"/>
  <c r="AS1056" i="1"/>
  <c r="AR1055" i="1"/>
  <c r="AR1060" i="3" l="1"/>
  <c r="AS1061" i="3"/>
  <c r="S667" i="3"/>
  <c r="T667" i="3" s="1"/>
  <c r="R668" i="3"/>
  <c r="U666" i="3"/>
  <c r="U274" i="1"/>
  <c r="S275" i="1"/>
  <c r="T275" i="1" s="1"/>
  <c r="R278" i="1"/>
  <c r="AS1057" i="1"/>
  <c r="AR1056" i="1"/>
  <c r="R669" i="3" l="1"/>
  <c r="S668" i="3"/>
  <c r="T668" i="3" s="1"/>
  <c r="AR1061" i="3"/>
  <c r="AS1062" i="3"/>
  <c r="U667" i="3"/>
  <c r="U275" i="1"/>
  <c r="S276" i="1"/>
  <c r="T276" i="1" s="1"/>
  <c r="R279" i="1"/>
  <c r="AS1058" i="1"/>
  <c r="AR1057" i="1"/>
  <c r="AR1062" i="3" l="1"/>
  <c r="AS1063" i="3"/>
  <c r="U668" i="3"/>
  <c r="S669" i="3"/>
  <c r="T669" i="3" s="1"/>
  <c r="R670" i="3"/>
  <c r="U276" i="1"/>
  <c r="S277" i="1"/>
  <c r="T277" i="1" s="1"/>
  <c r="R280" i="1"/>
  <c r="AS1059" i="1"/>
  <c r="AR1058" i="1"/>
  <c r="U669" i="3" l="1"/>
  <c r="AR1063" i="3"/>
  <c r="AS1064" i="3"/>
  <c r="R671" i="3"/>
  <c r="S670" i="3"/>
  <c r="T670" i="3" s="1"/>
  <c r="U277" i="1"/>
  <c r="S278" i="1"/>
  <c r="T278" i="1" s="1"/>
  <c r="R281" i="1"/>
  <c r="AS1060" i="1"/>
  <c r="AR1059" i="1"/>
  <c r="S671" i="3" l="1"/>
  <c r="T671" i="3" s="1"/>
  <c r="R672" i="3"/>
  <c r="AS1065" i="3"/>
  <c r="AR1064" i="3"/>
  <c r="U670" i="3"/>
  <c r="U278" i="1"/>
  <c r="S279" i="1"/>
  <c r="T279" i="1" s="1"/>
  <c r="R282" i="1"/>
  <c r="AS1061" i="1"/>
  <c r="AR1060" i="1"/>
  <c r="AR1065" i="3" l="1"/>
  <c r="AS1066" i="3"/>
  <c r="R673" i="3"/>
  <c r="S672" i="3"/>
  <c r="T672" i="3" s="1"/>
  <c r="U671" i="3"/>
  <c r="U279" i="1"/>
  <c r="S280" i="1"/>
  <c r="T280" i="1" s="1"/>
  <c r="R283" i="1"/>
  <c r="AS1062" i="1"/>
  <c r="AR1061" i="1"/>
  <c r="AR1066" i="3" l="1"/>
  <c r="AS1067" i="3"/>
  <c r="U672" i="3"/>
  <c r="S673" i="3"/>
  <c r="T673" i="3" s="1"/>
  <c r="R674" i="3"/>
  <c r="U280" i="1"/>
  <c r="S281" i="1"/>
  <c r="T281" i="1" s="1"/>
  <c r="R284" i="1"/>
  <c r="AS1063" i="1"/>
  <c r="AR1062" i="1"/>
  <c r="AR1067" i="3" l="1"/>
  <c r="AS1068" i="3"/>
  <c r="U673" i="3"/>
  <c r="R675" i="3"/>
  <c r="S674" i="3"/>
  <c r="T674" i="3" s="1"/>
  <c r="U281" i="1"/>
  <c r="S282" i="1"/>
  <c r="T282" i="1" s="1"/>
  <c r="R285" i="1"/>
  <c r="AS1064" i="1"/>
  <c r="AR1063" i="1"/>
  <c r="U674" i="3" l="1"/>
  <c r="S675" i="3"/>
  <c r="T675" i="3" s="1"/>
  <c r="R676" i="3"/>
  <c r="AS1069" i="3"/>
  <c r="AR1068" i="3"/>
  <c r="U282" i="1"/>
  <c r="S283" i="1"/>
  <c r="T283" i="1" s="1"/>
  <c r="R286" i="1"/>
  <c r="AS1065" i="1"/>
  <c r="AR1064" i="1"/>
  <c r="S676" i="3" l="1"/>
  <c r="T676" i="3" s="1"/>
  <c r="R677" i="3"/>
  <c r="U675" i="3"/>
  <c r="AR1069" i="3"/>
  <c r="AS1070" i="3"/>
  <c r="U283" i="1"/>
  <c r="S284" i="1"/>
  <c r="T284" i="1" s="1"/>
  <c r="R287" i="1"/>
  <c r="AS1066" i="1"/>
  <c r="AR1065" i="1"/>
  <c r="U676" i="3" l="1"/>
  <c r="R678" i="3"/>
  <c r="S677" i="3"/>
  <c r="T677" i="3" s="1"/>
  <c r="AR1070" i="3"/>
  <c r="AS1071" i="3"/>
  <c r="U284" i="1"/>
  <c r="S285" i="1"/>
  <c r="T285" i="1" s="1"/>
  <c r="R288" i="1"/>
  <c r="AS1067" i="1"/>
  <c r="AR1066" i="1"/>
  <c r="R679" i="3" l="1"/>
  <c r="S678" i="3"/>
  <c r="T678" i="3" s="1"/>
  <c r="U677" i="3"/>
  <c r="AS1072" i="3"/>
  <c r="AR1071" i="3"/>
  <c r="U285" i="1"/>
  <c r="S286" i="1"/>
  <c r="T286" i="1" s="1"/>
  <c r="R289" i="1"/>
  <c r="AS1068" i="1"/>
  <c r="AR1067" i="1"/>
  <c r="U678" i="3" l="1"/>
  <c r="S679" i="3"/>
  <c r="T679" i="3" s="1"/>
  <c r="R680" i="3"/>
  <c r="AR1072" i="3"/>
  <c r="AS1073" i="3"/>
  <c r="U286" i="1"/>
  <c r="S287" i="1"/>
  <c r="T287" i="1" s="1"/>
  <c r="R290" i="1"/>
  <c r="AS1069" i="1"/>
  <c r="AR1068" i="1"/>
  <c r="S680" i="3" l="1"/>
  <c r="T680" i="3" s="1"/>
  <c r="R681" i="3"/>
  <c r="AR1073" i="3"/>
  <c r="AS1074" i="3"/>
  <c r="U679" i="3"/>
  <c r="U287" i="1"/>
  <c r="S288" i="1"/>
  <c r="T288" i="1" s="1"/>
  <c r="R291" i="1"/>
  <c r="AS1070" i="1"/>
  <c r="AR1069" i="1"/>
  <c r="AR1074" i="3" l="1"/>
  <c r="AS1075" i="3"/>
  <c r="U680" i="3"/>
  <c r="S681" i="3"/>
  <c r="T681" i="3" s="1"/>
  <c r="R682" i="3"/>
  <c r="U288" i="1"/>
  <c r="S289" i="1"/>
  <c r="T289" i="1" s="1"/>
  <c r="R292" i="1"/>
  <c r="AS1071" i="1"/>
  <c r="AR1070" i="1"/>
  <c r="U681" i="3" l="1"/>
  <c r="AS1076" i="3"/>
  <c r="AR1075" i="3"/>
  <c r="R683" i="3"/>
  <c r="S682" i="3"/>
  <c r="T682" i="3" s="1"/>
  <c r="U289" i="1"/>
  <c r="S290" i="1"/>
  <c r="T290" i="1" s="1"/>
  <c r="R293" i="1"/>
  <c r="AS1072" i="1"/>
  <c r="AR1071" i="1"/>
  <c r="AR1076" i="3" l="1"/>
  <c r="AS1077" i="3"/>
  <c r="S683" i="3"/>
  <c r="T683" i="3" s="1"/>
  <c r="R684" i="3"/>
  <c r="U682" i="3"/>
  <c r="U290" i="1"/>
  <c r="S291" i="1"/>
  <c r="T291" i="1" s="1"/>
  <c r="R294" i="1"/>
  <c r="AS1073" i="1"/>
  <c r="AR1072" i="1"/>
  <c r="S684" i="3" l="1"/>
  <c r="T684" i="3" s="1"/>
  <c r="R685" i="3"/>
  <c r="U683" i="3"/>
  <c r="AR1077" i="3"/>
  <c r="AS1078" i="3"/>
  <c r="U291" i="1"/>
  <c r="S292" i="1"/>
  <c r="T292" i="1" s="1"/>
  <c r="R295" i="1"/>
  <c r="AS1074" i="1"/>
  <c r="AR1073" i="1"/>
  <c r="AR1078" i="3" l="1"/>
  <c r="AS1079" i="3"/>
  <c r="U684" i="3"/>
  <c r="R686" i="3"/>
  <c r="S685" i="3"/>
  <c r="T685" i="3" s="1"/>
  <c r="U292" i="1"/>
  <c r="S293" i="1"/>
  <c r="T293" i="1" s="1"/>
  <c r="R296" i="1"/>
  <c r="AS1075" i="1"/>
  <c r="AR1074" i="1"/>
  <c r="R687" i="3" l="1"/>
  <c r="S686" i="3"/>
  <c r="T686" i="3" s="1"/>
  <c r="AR1079" i="3"/>
  <c r="AS1080" i="3"/>
  <c r="U685" i="3"/>
  <c r="U293" i="1"/>
  <c r="S294" i="1"/>
  <c r="T294" i="1" s="1"/>
  <c r="R297" i="1"/>
  <c r="AS1076" i="1"/>
  <c r="AR1075" i="1"/>
  <c r="U686" i="3" l="1"/>
  <c r="S687" i="3"/>
  <c r="T687" i="3" s="1"/>
  <c r="R688" i="3"/>
  <c r="AS1081" i="3"/>
  <c r="AR1080" i="3"/>
  <c r="U294" i="1"/>
  <c r="S295" i="1"/>
  <c r="T295" i="1" s="1"/>
  <c r="R298" i="1"/>
  <c r="AS1077" i="1"/>
  <c r="AR1076" i="1"/>
  <c r="S688" i="3" l="1"/>
  <c r="T688" i="3" s="1"/>
  <c r="R689" i="3"/>
  <c r="AR1081" i="3"/>
  <c r="AS1082" i="3"/>
  <c r="U687" i="3"/>
  <c r="U295" i="1"/>
  <c r="S296" i="1"/>
  <c r="T296" i="1" s="1"/>
  <c r="R299" i="1"/>
  <c r="AS1078" i="1"/>
  <c r="AR1077" i="1"/>
  <c r="AR1082" i="3" l="1"/>
  <c r="AS1083" i="3"/>
  <c r="S689" i="3"/>
  <c r="T689" i="3" s="1"/>
  <c r="R690" i="3"/>
  <c r="U688" i="3"/>
  <c r="U296" i="1"/>
  <c r="S297" i="1"/>
  <c r="T297" i="1" s="1"/>
  <c r="R300" i="1"/>
  <c r="AS1079" i="1"/>
  <c r="AR1078" i="1"/>
  <c r="U689" i="3" l="1"/>
  <c r="R691" i="3"/>
  <c r="S690" i="3"/>
  <c r="T690" i="3" s="1"/>
  <c r="AR1083" i="3"/>
  <c r="AS1084" i="3"/>
  <c r="U297" i="1"/>
  <c r="S298" i="1"/>
  <c r="T298" i="1" s="1"/>
  <c r="R301" i="1"/>
  <c r="AS1080" i="1"/>
  <c r="AR1079" i="1"/>
  <c r="AS1085" i="3" l="1"/>
  <c r="AR1084" i="3"/>
  <c r="U690" i="3"/>
  <c r="S691" i="3"/>
  <c r="T691" i="3" s="1"/>
  <c r="R692" i="3"/>
  <c r="U298" i="1"/>
  <c r="S299" i="1"/>
  <c r="T299" i="1" s="1"/>
  <c r="R302" i="1"/>
  <c r="AS1081" i="1"/>
  <c r="AR1080" i="1"/>
  <c r="U691" i="3" l="1"/>
  <c r="AR1085" i="3"/>
  <c r="AS1086" i="3"/>
  <c r="R693" i="3"/>
  <c r="S692" i="3"/>
  <c r="T692" i="3" s="1"/>
  <c r="U299" i="1"/>
  <c r="S300" i="1"/>
  <c r="T300" i="1" s="1"/>
  <c r="R303" i="1"/>
  <c r="AS1082" i="1"/>
  <c r="AR1081" i="1"/>
  <c r="U692" i="3" l="1"/>
  <c r="R694" i="3"/>
  <c r="S693" i="3"/>
  <c r="T693" i="3" s="1"/>
  <c r="AR1086" i="3"/>
  <c r="AS1087" i="3"/>
  <c r="U300" i="1"/>
  <c r="S301" i="1"/>
  <c r="T301" i="1" s="1"/>
  <c r="R304" i="1"/>
  <c r="AS1083" i="1"/>
  <c r="AR1082" i="1"/>
  <c r="S694" i="3" l="1"/>
  <c r="T694" i="3" s="1"/>
  <c r="R695" i="3"/>
  <c r="AR1087" i="3"/>
  <c r="AS1088" i="3"/>
  <c r="U693" i="3"/>
  <c r="U301" i="1"/>
  <c r="S302" i="1"/>
  <c r="T302" i="1" s="1"/>
  <c r="R305" i="1"/>
  <c r="AS1084" i="1"/>
  <c r="AR1083" i="1"/>
  <c r="S695" i="3" l="1"/>
  <c r="T695" i="3" s="1"/>
  <c r="R696" i="3"/>
  <c r="U694" i="3"/>
  <c r="AR1088" i="3"/>
  <c r="AS1089" i="3"/>
  <c r="U302" i="1"/>
  <c r="S303" i="1"/>
  <c r="T303" i="1" s="1"/>
  <c r="R306" i="1"/>
  <c r="AS1085" i="1"/>
  <c r="AR1084" i="1"/>
  <c r="AR1089" i="3" l="1"/>
  <c r="AS1090" i="3"/>
  <c r="U695" i="3"/>
  <c r="S696" i="3"/>
  <c r="T696" i="3" s="1"/>
  <c r="R697" i="3"/>
  <c r="U303" i="1"/>
  <c r="S304" i="1"/>
  <c r="T304" i="1" s="1"/>
  <c r="R307" i="1"/>
  <c r="AS1086" i="1"/>
  <c r="AR1085" i="1"/>
  <c r="U696" i="3" l="1"/>
  <c r="AR1090" i="3"/>
  <c r="AS1091" i="3"/>
  <c r="S697" i="3"/>
  <c r="T697" i="3" s="1"/>
  <c r="R698" i="3"/>
  <c r="U304" i="1"/>
  <c r="S305" i="1"/>
  <c r="T305" i="1" s="1"/>
  <c r="R308" i="1"/>
  <c r="AS1087" i="1"/>
  <c r="AR1086" i="1"/>
  <c r="S698" i="3" l="1"/>
  <c r="T698" i="3" s="1"/>
  <c r="R699" i="3"/>
  <c r="AS1092" i="3"/>
  <c r="AR1091" i="3"/>
  <c r="U697" i="3"/>
  <c r="U305" i="1"/>
  <c r="S306" i="1"/>
  <c r="T306" i="1" s="1"/>
  <c r="R309" i="1"/>
  <c r="AS1088" i="1"/>
  <c r="AR1087" i="1"/>
  <c r="AS1093" i="3" l="1"/>
  <c r="AR1092" i="3"/>
  <c r="U698" i="3"/>
  <c r="S699" i="3"/>
  <c r="T699" i="3" s="1"/>
  <c r="R700" i="3"/>
  <c r="U306" i="1"/>
  <c r="S307" i="1"/>
  <c r="T307" i="1" s="1"/>
  <c r="R310" i="1"/>
  <c r="AS1089" i="1"/>
  <c r="AR1088" i="1"/>
  <c r="U699" i="3" l="1"/>
  <c r="S700" i="3"/>
  <c r="T700" i="3" s="1"/>
  <c r="R701" i="3"/>
  <c r="AR1093" i="3"/>
  <c r="AS1094" i="3"/>
  <c r="U307" i="1"/>
  <c r="S308" i="1"/>
  <c r="T308" i="1" s="1"/>
  <c r="R311" i="1"/>
  <c r="AS1090" i="1"/>
  <c r="AR1089" i="1"/>
  <c r="AR1094" i="3" l="1"/>
  <c r="AS1095" i="3"/>
  <c r="U700" i="3"/>
  <c r="S701" i="3"/>
  <c r="T701" i="3" s="1"/>
  <c r="R702" i="3"/>
  <c r="U308" i="1"/>
  <c r="S309" i="1"/>
  <c r="T309" i="1" s="1"/>
  <c r="R312" i="1"/>
  <c r="AS1091" i="1"/>
  <c r="AR1090" i="1"/>
  <c r="S702" i="3" l="1"/>
  <c r="T702" i="3" s="1"/>
  <c r="R703" i="3"/>
  <c r="U701" i="3"/>
  <c r="AR1095" i="3"/>
  <c r="AS1096" i="3"/>
  <c r="U309" i="1"/>
  <c r="S310" i="1"/>
  <c r="T310" i="1" s="1"/>
  <c r="R313" i="1"/>
  <c r="AS1092" i="1"/>
  <c r="AR1091" i="1"/>
  <c r="U702" i="3" l="1"/>
  <c r="S703" i="3"/>
  <c r="T703" i="3" s="1"/>
  <c r="R704" i="3"/>
  <c r="AR1096" i="3"/>
  <c r="AS1097" i="3"/>
  <c r="U310" i="1"/>
  <c r="S311" i="1"/>
  <c r="T311" i="1" s="1"/>
  <c r="R314" i="1"/>
  <c r="AS1093" i="1"/>
  <c r="AR1092" i="1"/>
  <c r="S704" i="3" l="1"/>
  <c r="T704" i="3" s="1"/>
  <c r="R705" i="3"/>
  <c r="AR1097" i="3"/>
  <c r="AS1098" i="3"/>
  <c r="U703" i="3"/>
  <c r="U311" i="1"/>
  <c r="S312" i="1"/>
  <c r="T312" i="1" s="1"/>
  <c r="R315" i="1"/>
  <c r="AS1094" i="1"/>
  <c r="AR1093" i="1"/>
  <c r="AR1098" i="3" l="1"/>
  <c r="AS1099" i="3"/>
  <c r="R706" i="3"/>
  <c r="S705" i="3"/>
  <c r="T705" i="3" s="1"/>
  <c r="U704" i="3"/>
  <c r="U312" i="1"/>
  <c r="S313" i="1"/>
  <c r="T313" i="1" s="1"/>
  <c r="R316" i="1"/>
  <c r="AS1095" i="1"/>
  <c r="AR1094" i="1"/>
  <c r="AR1099" i="3" l="1"/>
  <c r="AS1100" i="3"/>
  <c r="U705" i="3"/>
  <c r="S706" i="3"/>
  <c r="T706" i="3" s="1"/>
  <c r="R707" i="3"/>
  <c r="U313" i="1"/>
  <c r="S314" i="1"/>
  <c r="T314" i="1" s="1"/>
  <c r="R317" i="1"/>
  <c r="AS1096" i="1"/>
  <c r="AR1095" i="1"/>
  <c r="U706" i="3" l="1"/>
  <c r="AS1101" i="3"/>
  <c r="AR1100" i="3"/>
  <c r="S707" i="3"/>
  <c r="T707" i="3" s="1"/>
  <c r="R708" i="3"/>
  <c r="U314" i="1"/>
  <c r="S315" i="1"/>
  <c r="T315" i="1" s="1"/>
  <c r="R318" i="1"/>
  <c r="AS1097" i="1"/>
  <c r="AR1096" i="1"/>
  <c r="AR1101" i="3" l="1"/>
  <c r="AS1102" i="3"/>
  <c r="S708" i="3"/>
  <c r="T708" i="3" s="1"/>
  <c r="R709" i="3"/>
  <c r="U707" i="3"/>
  <c r="U315" i="1"/>
  <c r="S316" i="1"/>
  <c r="T316" i="1" s="1"/>
  <c r="R319" i="1"/>
  <c r="AS1098" i="1"/>
  <c r="AR1097" i="1"/>
  <c r="S709" i="3" l="1"/>
  <c r="T709" i="3" s="1"/>
  <c r="R710" i="3"/>
  <c r="AR1102" i="3"/>
  <c r="AS1103" i="3"/>
  <c r="U708" i="3"/>
  <c r="U316" i="1"/>
  <c r="S317" i="1"/>
  <c r="T317" i="1" s="1"/>
  <c r="R320" i="1"/>
  <c r="AS1099" i="1"/>
  <c r="AR1098" i="1"/>
  <c r="AR1103" i="3" l="1"/>
  <c r="AS1104" i="3"/>
  <c r="S710" i="3"/>
  <c r="T710" i="3" s="1"/>
  <c r="R711" i="3"/>
  <c r="U709" i="3"/>
  <c r="U317" i="1"/>
  <c r="S318" i="1"/>
  <c r="T318" i="1" s="1"/>
  <c r="R321" i="1"/>
  <c r="AS1100" i="1"/>
  <c r="AR1099" i="1"/>
  <c r="S711" i="3" l="1"/>
  <c r="T711" i="3" s="1"/>
  <c r="R712" i="3"/>
  <c r="AR1104" i="3"/>
  <c r="AS1105" i="3"/>
  <c r="U710" i="3"/>
  <c r="U318" i="1"/>
  <c r="S319" i="1"/>
  <c r="T319" i="1" s="1"/>
  <c r="R322" i="1"/>
  <c r="AS1101" i="1"/>
  <c r="AR1100" i="1"/>
  <c r="AR1105" i="3" l="1"/>
  <c r="AS1106" i="3"/>
  <c r="U711" i="3"/>
  <c r="S712" i="3"/>
  <c r="T712" i="3" s="1"/>
  <c r="R713" i="3"/>
  <c r="U319" i="1"/>
  <c r="S320" i="1"/>
  <c r="T320" i="1" s="1"/>
  <c r="R323" i="1"/>
  <c r="AS1102" i="1"/>
  <c r="AR1101" i="1"/>
  <c r="U712" i="3" l="1"/>
  <c r="AR1106" i="3"/>
  <c r="AS1107" i="3"/>
  <c r="R714" i="3"/>
  <c r="S713" i="3"/>
  <c r="T713" i="3" s="1"/>
  <c r="U320" i="1"/>
  <c r="S321" i="1"/>
  <c r="T321" i="1" s="1"/>
  <c r="R324" i="1"/>
  <c r="AS1103" i="1"/>
  <c r="AR1102" i="1"/>
  <c r="AS1108" i="3" l="1"/>
  <c r="AR1107" i="3"/>
  <c r="S714" i="3"/>
  <c r="T714" i="3" s="1"/>
  <c r="R715" i="3"/>
  <c r="U713" i="3"/>
  <c r="U321" i="1"/>
  <c r="S322" i="1"/>
  <c r="T322" i="1" s="1"/>
  <c r="R325" i="1"/>
  <c r="AS1104" i="1"/>
  <c r="AR1103" i="1"/>
  <c r="S715" i="3" l="1"/>
  <c r="T715" i="3" s="1"/>
  <c r="R716" i="3"/>
  <c r="U714" i="3"/>
  <c r="AR1108" i="3"/>
  <c r="AS1109" i="3"/>
  <c r="U322" i="1"/>
  <c r="S323" i="1"/>
  <c r="T323" i="1" s="1"/>
  <c r="R326" i="1"/>
  <c r="AS1105" i="1"/>
  <c r="AR1104" i="1"/>
  <c r="AR1109" i="3" l="1"/>
  <c r="AS1110" i="3"/>
  <c r="U715" i="3"/>
  <c r="S716" i="3"/>
  <c r="T716" i="3" s="1"/>
  <c r="R717" i="3"/>
  <c r="U323" i="1"/>
  <c r="S324" i="1"/>
  <c r="T324" i="1" s="1"/>
  <c r="R327" i="1"/>
  <c r="AS1106" i="1"/>
  <c r="AR1105" i="1"/>
  <c r="S717" i="3" l="1"/>
  <c r="T717" i="3" s="1"/>
  <c r="R718" i="3"/>
  <c r="U716" i="3"/>
  <c r="AR1110" i="3"/>
  <c r="AS1111" i="3"/>
  <c r="U324" i="1"/>
  <c r="S325" i="1"/>
  <c r="T325" i="1" s="1"/>
  <c r="R328" i="1"/>
  <c r="AS1107" i="1"/>
  <c r="AR1106" i="1"/>
  <c r="U717" i="3" l="1"/>
  <c r="AR1111" i="3"/>
  <c r="AS1112" i="3"/>
  <c r="S718" i="3"/>
  <c r="T718" i="3" s="1"/>
  <c r="R719" i="3"/>
  <c r="U325" i="1"/>
  <c r="S326" i="1"/>
  <c r="T326" i="1" s="1"/>
  <c r="R329" i="1"/>
  <c r="AS1108" i="1"/>
  <c r="AR1107" i="1"/>
  <c r="S719" i="3" l="1"/>
  <c r="T719" i="3" s="1"/>
  <c r="R720" i="3"/>
  <c r="AR1112" i="3"/>
  <c r="AS1113" i="3"/>
  <c r="U718" i="3"/>
  <c r="U326" i="1"/>
  <c r="S327" i="1"/>
  <c r="T327" i="1" s="1"/>
  <c r="R330" i="1"/>
  <c r="AS1109" i="1"/>
  <c r="AR1108" i="1"/>
  <c r="AR1113" i="3" l="1"/>
  <c r="AS1114" i="3"/>
  <c r="U719" i="3"/>
  <c r="S720" i="3"/>
  <c r="T720" i="3" s="1"/>
  <c r="R721" i="3"/>
  <c r="U327" i="1"/>
  <c r="S328" i="1"/>
  <c r="T328" i="1" s="1"/>
  <c r="R331" i="1"/>
  <c r="AS1110" i="1"/>
  <c r="AR1109" i="1"/>
  <c r="R722" i="3" l="1"/>
  <c r="S721" i="3"/>
  <c r="T721" i="3" s="1"/>
  <c r="U720" i="3"/>
  <c r="AR1114" i="3"/>
  <c r="AS1115" i="3"/>
  <c r="U328" i="1"/>
  <c r="S329" i="1"/>
  <c r="T329" i="1" s="1"/>
  <c r="R332" i="1"/>
  <c r="AS1111" i="1"/>
  <c r="AR1110" i="1"/>
  <c r="U721" i="3" l="1"/>
  <c r="AR1115" i="3"/>
  <c r="AS1116" i="3"/>
  <c r="S722" i="3"/>
  <c r="T722" i="3" s="1"/>
  <c r="R723" i="3"/>
  <c r="U329" i="1"/>
  <c r="S330" i="1"/>
  <c r="T330" i="1" s="1"/>
  <c r="R333" i="1"/>
  <c r="AS1112" i="1"/>
  <c r="AR1111" i="1"/>
  <c r="AS1117" i="3" l="1"/>
  <c r="AR1116" i="3"/>
  <c r="S723" i="3"/>
  <c r="T723" i="3" s="1"/>
  <c r="R724" i="3"/>
  <c r="U722" i="3"/>
  <c r="U330" i="1"/>
  <c r="S331" i="1"/>
  <c r="T331" i="1" s="1"/>
  <c r="R334" i="1"/>
  <c r="AS1113" i="1"/>
  <c r="AR1112" i="1"/>
  <c r="S724" i="3" l="1"/>
  <c r="T724" i="3" s="1"/>
  <c r="R725" i="3"/>
  <c r="AR1117" i="3"/>
  <c r="AS1118" i="3"/>
  <c r="U723" i="3"/>
  <c r="U331" i="1"/>
  <c r="S332" i="1"/>
  <c r="T332" i="1" s="1"/>
  <c r="R335" i="1"/>
  <c r="AS1114" i="1"/>
  <c r="AR1113" i="1"/>
  <c r="AR1118" i="3" l="1"/>
  <c r="AS1119" i="3"/>
  <c r="S725" i="3"/>
  <c r="T725" i="3" s="1"/>
  <c r="R726" i="3"/>
  <c r="U724" i="3"/>
  <c r="U332" i="1"/>
  <c r="S333" i="1"/>
  <c r="T333" i="1" s="1"/>
  <c r="R336" i="1"/>
  <c r="AS1115" i="1"/>
  <c r="AR1114" i="1"/>
  <c r="S726" i="3" l="1"/>
  <c r="T726" i="3" s="1"/>
  <c r="R727" i="3"/>
  <c r="U725" i="3"/>
  <c r="AR1119" i="3"/>
  <c r="AS1120" i="3"/>
  <c r="U333" i="1"/>
  <c r="S334" i="1"/>
  <c r="T334" i="1" s="1"/>
  <c r="R337" i="1"/>
  <c r="AS1116" i="1"/>
  <c r="AR1115" i="1"/>
  <c r="AS1121" i="3" l="1"/>
  <c r="AR1120" i="3"/>
  <c r="S727" i="3"/>
  <c r="T727" i="3" s="1"/>
  <c r="R728" i="3"/>
  <c r="U726" i="3"/>
  <c r="U334" i="1"/>
  <c r="S335" i="1"/>
  <c r="T335" i="1" s="1"/>
  <c r="R338" i="1"/>
  <c r="AS1117" i="1"/>
  <c r="AR1116" i="1"/>
  <c r="U727" i="3" l="1"/>
  <c r="AR1121" i="3"/>
  <c r="AS1122" i="3"/>
  <c r="S728" i="3"/>
  <c r="T728" i="3" s="1"/>
  <c r="R729" i="3"/>
  <c r="U335" i="1"/>
  <c r="S336" i="1"/>
  <c r="T336" i="1" s="1"/>
  <c r="R339" i="1"/>
  <c r="AS1118" i="1"/>
  <c r="AR1117" i="1"/>
  <c r="R730" i="3" l="1"/>
  <c r="S729" i="3"/>
  <c r="T729" i="3" s="1"/>
  <c r="AR1122" i="3"/>
  <c r="AS1123" i="3"/>
  <c r="U728" i="3"/>
  <c r="U336" i="1"/>
  <c r="S337" i="1"/>
  <c r="T337" i="1" s="1"/>
  <c r="R340" i="1"/>
  <c r="AS1119" i="1"/>
  <c r="AR1118" i="1"/>
  <c r="AS1124" i="3" l="1"/>
  <c r="AR1123" i="3"/>
  <c r="U729" i="3"/>
  <c r="S730" i="3"/>
  <c r="T730" i="3" s="1"/>
  <c r="R731" i="3"/>
  <c r="U337" i="1"/>
  <c r="S338" i="1"/>
  <c r="T338" i="1" s="1"/>
  <c r="R341" i="1"/>
  <c r="AS1120" i="1"/>
  <c r="AR1119" i="1"/>
  <c r="S731" i="3" l="1"/>
  <c r="T731" i="3" s="1"/>
  <c r="R732" i="3"/>
  <c r="U730" i="3"/>
  <c r="AR1124" i="3"/>
  <c r="AS1125" i="3"/>
  <c r="U338" i="1"/>
  <c r="S339" i="1"/>
  <c r="T339" i="1" s="1"/>
  <c r="R342" i="1"/>
  <c r="AS1121" i="1"/>
  <c r="AR1120" i="1"/>
  <c r="U731" i="3" l="1"/>
  <c r="R733" i="3"/>
  <c r="S732" i="3"/>
  <c r="T732" i="3" s="1"/>
  <c r="AR1125" i="3"/>
  <c r="AS1126" i="3"/>
  <c r="U339" i="1"/>
  <c r="S340" i="1"/>
  <c r="T340" i="1" s="1"/>
  <c r="R343" i="1"/>
  <c r="AS1122" i="1"/>
  <c r="AR1121" i="1"/>
  <c r="R734" i="3" l="1"/>
  <c r="S733" i="3"/>
  <c r="T733" i="3" s="1"/>
  <c r="AR1126" i="3"/>
  <c r="AS1127" i="3"/>
  <c r="U732" i="3"/>
  <c r="U340" i="1"/>
  <c r="S341" i="1"/>
  <c r="T341" i="1" s="1"/>
  <c r="R344" i="1"/>
  <c r="AS1123" i="1"/>
  <c r="AR1122" i="1"/>
  <c r="U733" i="3" l="1"/>
  <c r="AS1128" i="3"/>
  <c r="AR1127" i="3"/>
  <c r="S734" i="3"/>
  <c r="T734" i="3" s="1"/>
  <c r="R735" i="3"/>
  <c r="U341" i="1"/>
  <c r="S342" i="1"/>
  <c r="T342" i="1" s="1"/>
  <c r="R345" i="1"/>
  <c r="AS1124" i="1"/>
  <c r="AR1123" i="1"/>
  <c r="S735" i="3" l="1"/>
  <c r="T735" i="3" s="1"/>
  <c r="R736" i="3"/>
  <c r="AR1128" i="3"/>
  <c r="AS1129" i="3"/>
  <c r="U734" i="3"/>
  <c r="U342" i="1"/>
  <c r="S343" i="1"/>
  <c r="T343" i="1" s="1"/>
  <c r="R346" i="1"/>
  <c r="AS1125" i="1"/>
  <c r="AR1124" i="1"/>
  <c r="U735" i="3" l="1"/>
  <c r="AR1129" i="3"/>
  <c r="AS1130" i="3"/>
  <c r="R737" i="3"/>
  <c r="S736" i="3"/>
  <c r="T736" i="3" s="1"/>
  <c r="U343" i="1"/>
  <c r="S344" i="1"/>
  <c r="T344" i="1" s="1"/>
  <c r="R347" i="1"/>
  <c r="AS1126" i="1"/>
  <c r="AR1125" i="1"/>
  <c r="R738" i="3" l="1"/>
  <c r="S737" i="3"/>
  <c r="T737" i="3" s="1"/>
  <c r="AR1130" i="3"/>
  <c r="AS1131" i="3"/>
  <c r="U736" i="3"/>
  <c r="U344" i="1"/>
  <c r="S345" i="1"/>
  <c r="T345" i="1" s="1"/>
  <c r="R348" i="1"/>
  <c r="AS1127" i="1"/>
  <c r="AR1126" i="1"/>
  <c r="U737" i="3" l="1"/>
  <c r="AR1131" i="3"/>
  <c r="AS1132" i="3"/>
  <c r="R739" i="3"/>
  <c r="S738" i="3"/>
  <c r="T738" i="3" s="1"/>
  <c r="U345" i="1"/>
  <c r="S346" i="1"/>
  <c r="T346" i="1" s="1"/>
  <c r="R349" i="1"/>
  <c r="AS1128" i="1"/>
  <c r="AR1127" i="1"/>
  <c r="U738" i="3" l="1"/>
  <c r="AS1133" i="3"/>
  <c r="AR1132" i="3"/>
  <c r="S739" i="3"/>
  <c r="T739" i="3" s="1"/>
  <c r="R740" i="3"/>
  <c r="U346" i="1"/>
  <c r="S347" i="1"/>
  <c r="T347" i="1" s="1"/>
  <c r="R350" i="1"/>
  <c r="AS1129" i="1"/>
  <c r="AR1128" i="1"/>
  <c r="R741" i="3" l="1"/>
  <c r="S740" i="3"/>
  <c r="T740" i="3" s="1"/>
  <c r="AR1133" i="3"/>
  <c r="AS1134" i="3"/>
  <c r="U739" i="3"/>
  <c r="U347" i="1"/>
  <c r="S348" i="1"/>
  <c r="T348" i="1" s="1"/>
  <c r="R351" i="1"/>
  <c r="AS1130" i="1"/>
  <c r="AR1129" i="1"/>
  <c r="AR1134" i="3" l="1"/>
  <c r="AS1135" i="3"/>
  <c r="U740" i="3"/>
  <c r="R742" i="3"/>
  <c r="S741" i="3"/>
  <c r="T741" i="3" s="1"/>
  <c r="U348" i="1"/>
  <c r="S349" i="1"/>
  <c r="T349" i="1" s="1"/>
  <c r="R352" i="1"/>
  <c r="AS1131" i="1"/>
  <c r="AR1130" i="1"/>
  <c r="U741" i="3" l="1"/>
  <c r="R743" i="3"/>
  <c r="S742" i="3"/>
  <c r="T742" i="3" s="1"/>
  <c r="AR1135" i="3"/>
  <c r="AS1136" i="3"/>
  <c r="U349" i="1"/>
  <c r="S350" i="1"/>
  <c r="T350" i="1" s="1"/>
  <c r="R353" i="1"/>
  <c r="AS1132" i="1"/>
  <c r="AR1131" i="1"/>
  <c r="S743" i="3" l="1"/>
  <c r="T743" i="3" s="1"/>
  <c r="R744" i="3"/>
  <c r="U742" i="3"/>
  <c r="AS1137" i="3"/>
  <c r="AR1136" i="3"/>
  <c r="U350" i="1"/>
  <c r="S351" i="1"/>
  <c r="T351" i="1" s="1"/>
  <c r="R354" i="1"/>
  <c r="AS1133" i="1"/>
  <c r="AR1132" i="1"/>
  <c r="AR1137" i="3" l="1"/>
  <c r="AS1138" i="3"/>
  <c r="U743" i="3"/>
  <c r="R745" i="3"/>
  <c r="S744" i="3"/>
  <c r="T744" i="3" s="1"/>
  <c r="U351" i="1"/>
  <c r="S352" i="1"/>
  <c r="T352" i="1" s="1"/>
  <c r="R355" i="1"/>
  <c r="AS1134" i="1"/>
  <c r="AR1133" i="1"/>
  <c r="R746" i="3" l="1"/>
  <c r="S745" i="3"/>
  <c r="T745" i="3" s="1"/>
  <c r="U744" i="3"/>
  <c r="AR1138" i="3"/>
  <c r="AS1139" i="3"/>
  <c r="U352" i="1"/>
  <c r="S353" i="1"/>
  <c r="T353" i="1" s="1"/>
  <c r="R356" i="1"/>
  <c r="AS1135" i="1"/>
  <c r="AR1134" i="1"/>
  <c r="AS1140" i="3" l="1"/>
  <c r="AR1139" i="3"/>
  <c r="U745" i="3"/>
  <c r="S746" i="3"/>
  <c r="T746" i="3" s="1"/>
  <c r="R747" i="3"/>
  <c r="U353" i="1"/>
  <c r="S354" i="1"/>
  <c r="T354" i="1" s="1"/>
  <c r="R357" i="1"/>
  <c r="AS1136" i="1"/>
  <c r="AR1135" i="1"/>
  <c r="U746" i="3" l="1"/>
  <c r="R748" i="3"/>
  <c r="S747" i="3"/>
  <c r="T747" i="3" s="1"/>
  <c r="AR1140" i="3"/>
  <c r="AS1141" i="3"/>
  <c r="U354" i="1"/>
  <c r="S355" i="1"/>
  <c r="T355" i="1" s="1"/>
  <c r="R358" i="1"/>
  <c r="AS1137" i="1"/>
  <c r="AR1136" i="1"/>
  <c r="R749" i="3" l="1"/>
  <c r="S748" i="3"/>
  <c r="T748" i="3" s="1"/>
  <c r="AR1141" i="3"/>
  <c r="AS1142" i="3"/>
  <c r="U747" i="3"/>
  <c r="U355" i="1"/>
  <c r="S356" i="1"/>
  <c r="T356" i="1" s="1"/>
  <c r="R359" i="1"/>
  <c r="AS1138" i="1"/>
  <c r="AR1137" i="1"/>
  <c r="R750" i="3" l="1"/>
  <c r="S749" i="3"/>
  <c r="T749" i="3" s="1"/>
  <c r="U748" i="3"/>
  <c r="AR1142" i="3"/>
  <c r="AS1143" i="3"/>
  <c r="U356" i="1"/>
  <c r="S357" i="1"/>
  <c r="T357" i="1" s="1"/>
  <c r="R360" i="1"/>
  <c r="AS1139" i="1"/>
  <c r="AR1138" i="1"/>
  <c r="U749" i="3" l="1"/>
  <c r="AS1144" i="3"/>
  <c r="AR1143" i="3"/>
  <c r="S750" i="3"/>
  <c r="T750" i="3" s="1"/>
  <c r="R751" i="3"/>
  <c r="U357" i="1"/>
  <c r="S358" i="1"/>
  <c r="T358" i="1" s="1"/>
  <c r="R361" i="1"/>
  <c r="AS1140" i="1"/>
  <c r="AR1139" i="1"/>
  <c r="AR1144" i="3" l="1"/>
  <c r="AS1145" i="3"/>
  <c r="S751" i="3"/>
  <c r="T751" i="3" s="1"/>
  <c r="R752" i="3"/>
  <c r="U750" i="3"/>
  <c r="U358" i="1"/>
  <c r="S359" i="1"/>
  <c r="T359" i="1" s="1"/>
  <c r="R362" i="1"/>
  <c r="AS1141" i="1"/>
  <c r="AR1140" i="1"/>
  <c r="R753" i="3" l="1"/>
  <c r="S752" i="3"/>
  <c r="T752" i="3" s="1"/>
  <c r="AR1145" i="3"/>
  <c r="AS1146" i="3"/>
  <c r="U751" i="3"/>
  <c r="U359" i="1"/>
  <c r="S360" i="1"/>
  <c r="T360" i="1" s="1"/>
  <c r="R363" i="1"/>
  <c r="AS1142" i="1"/>
  <c r="AR1141" i="1"/>
  <c r="AR1146" i="3" l="1"/>
  <c r="AS1147" i="3"/>
  <c r="U752" i="3"/>
  <c r="R754" i="3"/>
  <c r="S753" i="3"/>
  <c r="T753" i="3" s="1"/>
  <c r="U360" i="1"/>
  <c r="S361" i="1"/>
  <c r="T361" i="1" s="1"/>
  <c r="R364" i="1"/>
  <c r="AS1143" i="1"/>
  <c r="AR1142" i="1"/>
  <c r="S754" i="3" l="1"/>
  <c r="T754" i="3" s="1"/>
  <c r="R755" i="3"/>
  <c r="U753" i="3"/>
  <c r="AR1147" i="3"/>
  <c r="AS1148" i="3"/>
  <c r="U361" i="1"/>
  <c r="S362" i="1"/>
  <c r="T362" i="1" s="1"/>
  <c r="R365" i="1"/>
  <c r="AS1144" i="1"/>
  <c r="AR1143" i="1"/>
  <c r="AS1149" i="3" l="1"/>
  <c r="AR1148" i="3"/>
  <c r="U754" i="3"/>
  <c r="S755" i="3"/>
  <c r="T755" i="3" s="1"/>
  <c r="R756" i="3"/>
  <c r="U362" i="1"/>
  <c r="S363" i="1"/>
  <c r="T363" i="1" s="1"/>
  <c r="R366" i="1"/>
  <c r="AS1145" i="1"/>
  <c r="AR1144" i="1"/>
  <c r="U755" i="3" l="1"/>
  <c r="AR1149" i="3"/>
  <c r="AS1150" i="3"/>
  <c r="R757" i="3"/>
  <c r="S756" i="3"/>
  <c r="T756" i="3" s="1"/>
  <c r="U363" i="1"/>
  <c r="S364" i="1"/>
  <c r="T364" i="1" s="1"/>
  <c r="R367" i="1"/>
  <c r="AS1146" i="1"/>
  <c r="AR1145" i="1"/>
  <c r="AS1151" i="3" l="1"/>
  <c r="AR1150" i="3"/>
  <c r="U756" i="3"/>
  <c r="R758" i="3"/>
  <c r="S757" i="3"/>
  <c r="T757" i="3" s="1"/>
  <c r="U364" i="1"/>
  <c r="S365" i="1"/>
  <c r="T365" i="1" s="1"/>
  <c r="R368" i="1"/>
  <c r="AS1147" i="1"/>
  <c r="AR1146" i="1"/>
  <c r="U757" i="3" l="1"/>
  <c r="R759" i="3"/>
  <c r="S758" i="3"/>
  <c r="T758" i="3" s="1"/>
  <c r="AR1151" i="3"/>
  <c r="AS1152" i="3"/>
  <c r="U365" i="1"/>
  <c r="S366" i="1"/>
  <c r="T366" i="1" s="1"/>
  <c r="R369" i="1"/>
  <c r="AS1148" i="1"/>
  <c r="AR1147" i="1"/>
  <c r="AR1152" i="3" l="1"/>
  <c r="AS1153" i="3"/>
  <c r="S759" i="3"/>
  <c r="T759" i="3" s="1"/>
  <c r="R760" i="3"/>
  <c r="U758" i="3"/>
  <c r="U366" i="1"/>
  <c r="S367" i="1"/>
  <c r="T367" i="1" s="1"/>
  <c r="R370" i="1"/>
  <c r="AS1149" i="1"/>
  <c r="AR1148" i="1"/>
  <c r="AR1153" i="3" l="1"/>
  <c r="AS1154" i="3"/>
  <c r="U759" i="3"/>
  <c r="R761" i="3"/>
  <c r="S760" i="3"/>
  <c r="T760" i="3" s="1"/>
  <c r="U367" i="1"/>
  <c r="S368" i="1"/>
  <c r="T368" i="1" s="1"/>
  <c r="R371" i="1"/>
  <c r="AS1150" i="1"/>
  <c r="AR1149" i="1"/>
  <c r="R762" i="3" l="1"/>
  <c r="S761" i="3"/>
  <c r="T761" i="3" s="1"/>
  <c r="U760" i="3"/>
  <c r="AR1154" i="3"/>
  <c r="AS1155" i="3"/>
  <c r="U368" i="1"/>
  <c r="S369" i="1"/>
  <c r="T369" i="1" s="1"/>
  <c r="R372" i="1"/>
  <c r="AS1151" i="1"/>
  <c r="AR1150" i="1"/>
  <c r="U761" i="3" l="1"/>
  <c r="S762" i="3"/>
  <c r="T762" i="3" s="1"/>
  <c r="R763" i="3"/>
  <c r="AS1156" i="3"/>
  <c r="AR1155" i="3"/>
  <c r="U369" i="1"/>
  <c r="S370" i="1"/>
  <c r="T370" i="1" s="1"/>
  <c r="R373" i="1"/>
  <c r="AS1152" i="1"/>
  <c r="AR1151" i="1"/>
  <c r="R764" i="3" l="1"/>
  <c r="S763" i="3"/>
  <c r="T763" i="3" s="1"/>
  <c r="AR1156" i="3"/>
  <c r="AS1157" i="3"/>
  <c r="U762" i="3"/>
  <c r="U370" i="1"/>
  <c r="S371" i="1"/>
  <c r="T371" i="1" s="1"/>
  <c r="R374" i="1"/>
  <c r="AS1153" i="1"/>
  <c r="AR1152" i="1"/>
  <c r="AR1157" i="3" l="1"/>
  <c r="AS1158" i="3"/>
  <c r="R765" i="3"/>
  <c r="S764" i="3"/>
  <c r="T764" i="3" s="1"/>
  <c r="U763" i="3"/>
  <c r="U371" i="1"/>
  <c r="S372" i="1"/>
  <c r="T372" i="1" s="1"/>
  <c r="R375" i="1"/>
  <c r="AS1154" i="1"/>
  <c r="AR1153" i="1"/>
  <c r="R766" i="3" l="1"/>
  <c r="S765" i="3"/>
  <c r="T765" i="3" s="1"/>
  <c r="U764" i="3"/>
  <c r="AR1158" i="3"/>
  <c r="AS1159" i="3"/>
  <c r="U372" i="1"/>
  <c r="S373" i="1"/>
  <c r="T373" i="1" s="1"/>
  <c r="R376" i="1"/>
  <c r="AS1155" i="1"/>
  <c r="AR1154" i="1"/>
  <c r="U765" i="3" l="1"/>
  <c r="AR1159" i="3"/>
  <c r="AS1160" i="3"/>
  <c r="S766" i="3"/>
  <c r="T766" i="3" s="1"/>
  <c r="R767" i="3"/>
  <c r="U373" i="1"/>
  <c r="S374" i="1"/>
  <c r="T374" i="1" s="1"/>
  <c r="R377" i="1"/>
  <c r="AS1156" i="1"/>
  <c r="AR1155" i="1"/>
  <c r="AR1160" i="3" l="1"/>
  <c r="AS1161" i="3"/>
  <c r="S767" i="3"/>
  <c r="T767" i="3" s="1"/>
  <c r="R768" i="3"/>
  <c r="U766" i="3"/>
  <c r="U374" i="1"/>
  <c r="S375" i="1"/>
  <c r="T375" i="1" s="1"/>
  <c r="R378" i="1"/>
  <c r="AS1157" i="1"/>
  <c r="AR1156" i="1"/>
  <c r="AR1161" i="3" l="1"/>
  <c r="AS1162" i="3"/>
  <c r="U767" i="3"/>
  <c r="R769" i="3"/>
  <c r="S768" i="3"/>
  <c r="T768" i="3" s="1"/>
  <c r="U375" i="1"/>
  <c r="S376" i="1"/>
  <c r="T376" i="1" s="1"/>
  <c r="R379" i="1"/>
  <c r="AS1158" i="1"/>
  <c r="AR1157" i="1"/>
  <c r="R770" i="3" l="1"/>
  <c r="S769" i="3"/>
  <c r="T769" i="3" s="1"/>
  <c r="U768" i="3"/>
  <c r="AS1163" i="3"/>
  <c r="AR1162" i="3"/>
  <c r="U376" i="1"/>
  <c r="S377" i="1"/>
  <c r="T377" i="1" s="1"/>
  <c r="R380" i="1"/>
  <c r="AS1159" i="1"/>
  <c r="AR1158" i="1"/>
  <c r="S770" i="3" l="1"/>
  <c r="T770" i="3" s="1"/>
  <c r="R771" i="3"/>
  <c r="U769" i="3"/>
  <c r="AR1163" i="3"/>
  <c r="AS1164" i="3"/>
  <c r="U377" i="1"/>
  <c r="S378" i="1"/>
  <c r="T378" i="1" s="1"/>
  <c r="R381" i="1"/>
  <c r="AS1160" i="1"/>
  <c r="AR1159" i="1"/>
  <c r="U770" i="3" l="1"/>
  <c r="AS1165" i="3"/>
  <c r="AR1164" i="3"/>
  <c r="S771" i="3"/>
  <c r="T771" i="3" s="1"/>
  <c r="R772" i="3"/>
  <c r="U378" i="1"/>
  <c r="S379" i="1"/>
  <c r="T379" i="1" s="1"/>
  <c r="R382" i="1"/>
  <c r="AS1161" i="1"/>
  <c r="AR1160" i="1"/>
  <c r="AR1165" i="3" l="1"/>
  <c r="AS1166" i="3"/>
  <c r="U771" i="3"/>
  <c r="R773" i="3"/>
  <c r="S772" i="3"/>
  <c r="T772" i="3" s="1"/>
  <c r="U379" i="1"/>
  <c r="S380" i="1"/>
  <c r="T380" i="1" s="1"/>
  <c r="R383" i="1"/>
  <c r="AS1162" i="1"/>
  <c r="AR1161" i="1"/>
  <c r="U772" i="3" l="1"/>
  <c r="R774" i="3"/>
  <c r="S773" i="3"/>
  <c r="T773" i="3" s="1"/>
  <c r="AR1166" i="3"/>
  <c r="AS1167" i="3"/>
  <c r="U380" i="1"/>
  <c r="S381" i="1"/>
  <c r="T381" i="1" s="1"/>
  <c r="R384" i="1"/>
  <c r="AS1163" i="1"/>
  <c r="AR1162" i="1"/>
  <c r="R775" i="3" l="1"/>
  <c r="S774" i="3"/>
  <c r="T774" i="3" s="1"/>
  <c r="U773" i="3"/>
  <c r="AS1168" i="3"/>
  <c r="AR1167" i="3"/>
  <c r="U381" i="1"/>
  <c r="S382" i="1"/>
  <c r="T382" i="1" s="1"/>
  <c r="R385" i="1"/>
  <c r="AS1164" i="1"/>
  <c r="AR1163" i="1"/>
  <c r="U774" i="3" l="1"/>
  <c r="AR1168" i="3"/>
  <c r="AS1169" i="3"/>
  <c r="S775" i="3"/>
  <c r="T775" i="3" s="1"/>
  <c r="R776" i="3"/>
  <c r="U382" i="1"/>
  <c r="S383" i="1"/>
  <c r="T383" i="1" s="1"/>
  <c r="R386" i="1"/>
  <c r="AS1165" i="1"/>
  <c r="AR1164" i="1"/>
  <c r="AR1169" i="3" l="1"/>
  <c r="AS1170" i="3"/>
  <c r="R777" i="3"/>
  <c r="S776" i="3"/>
  <c r="T776" i="3" s="1"/>
  <c r="U775" i="3"/>
  <c r="U383" i="1"/>
  <c r="S384" i="1"/>
  <c r="T384" i="1" s="1"/>
  <c r="R387" i="1"/>
  <c r="AS1166" i="1"/>
  <c r="AR1165" i="1"/>
  <c r="U776" i="3" l="1"/>
  <c r="R778" i="3"/>
  <c r="S777" i="3"/>
  <c r="T777" i="3" s="1"/>
  <c r="AR1170" i="3"/>
  <c r="AS1171" i="3"/>
  <c r="U384" i="1"/>
  <c r="S385" i="1"/>
  <c r="T385" i="1" s="1"/>
  <c r="R388" i="1"/>
  <c r="AS1167" i="1"/>
  <c r="AR1166" i="1"/>
  <c r="S778" i="3" l="1"/>
  <c r="T778" i="3" s="1"/>
  <c r="R779" i="3"/>
  <c r="AR1171" i="3"/>
  <c r="AS1172" i="3"/>
  <c r="U777" i="3"/>
  <c r="U385" i="1"/>
  <c r="S386" i="1"/>
  <c r="T386" i="1" s="1"/>
  <c r="R389" i="1"/>
  <c r="AS1168" i="1"/>
  <c r="AR1167" i="1"/>
  <c r="U778" i="3" l="1"/>
  <c r="AS1173" i="3"/>
  <c r="AR1172" i="3"/>
  <c r="R780" i="3"/>
  <c r="S779" i="3"/>
  <c r="T779" i="3" s="1"/>
  <c r="U386" i="1"/>
  <c r="S387" i="1"/>
  <c r="T387" i="1" s="1"/>
  <c r="R390" i="1"/>
  <c r="AS1169" i="1"/>
  <c r="AR1168" i="1"/>
  <c r="AR1173" i="3" l="1"/>
  <c r="AS1174" i="3"/>
  <c r="U779" i="3"/>
  <c r="R781" i="3"/>
  <c r="S780" i="3"/>
  <c r="T780" i="3" s="1"/>
  <c r="U387" i="1"/>
  <c r="S388" i="1"/>
  <c r="T388" i="1" s="1"/>
  <c r="R391" i="1"/>
  <c r="AS1170" i="1"/>
  <c r="AR1169" i="1"/>
  <c r="R782" i="3" l="1"/>
  <c r="S781" i="3"/>
  <c r="T781" i="3" s="1"/>
  <c r="U780" i="3"/>
  <c r="AS1175" i="3"/>
  <c r="AR1174" i="3"/>
  <c r="U388" i="1"/>
  <c r="S389" i="1"/>
  <c r="T389" i="1" s="1"/>
  <c r="R392" i="1"/>
  <c r="AS1171" i="1"/>
  <c r="AR1170" i="1"/>
  <c r="U781" i="3" l="1"/>
  <c r="R783" i="3"/>
  <c r="S782" i="3"/>
  <c r="T782" i="3" s="1"/>
  <c r="AR1175" i="3"/>
  <c r="AS1176" i="3"/>
  <c r="U389" i="1"/>
  <c r="S390" i="1"/>
  <c r="T390" i="1" s="1"/>
  <c r="R393" i="1"/>
  <c r="AS1172" i="1"/>
  <c r="AR1171" i="1"/>
  <c r="AR1176" i="3" l="1"/>
  <c r="AS1177" i="3"/>
  <c r="R784" i="3"/>
  <c r="S783" i="3"/>
  <c r="T783" i="3" s="1"/>
  <c r="U782" i="3"/>
  <c r="U390" i="1"/>
  <c r="S391" i="1"/>
  <c r="T391" i="1" s="1"/>
  <c r="R394" i="1"/>
  <c r="AS1173" i="1"/>
  <c r="AR1172" i="1"/>
  <c r="U783" i="3" l="1"/>
  <c r="S784" i="3"/>
  <c r="AR1177" i="3"/>
  <c r="AS1178" i="3"/>
  <c r="U391" i="1"/>
  <c r="S392" i="1"/>
  <c r="T392" i="1" s="1"/>
  <c r="R395" i="1"/>
  <c r="AS1174" i="1"/>
  <c r="AR1173" i="1"/>
  <c r="T784" i="3" l="1"/>
  <c r="U784" i="3" s="1"/>
  <c r="C30" i="3"/>
  <c r="AR1178" i="3"/>
  <c r="AS1179" i="3"/>
  <c r="U392" i="1"/>
  <c r="S393" i="1"/>
  <c r="T393" i="1" s="1"/>
  <c r="R396" i="1"/>
  <c r="AS1175" i="1"/>
  <c r="AR1174" i="1"/>
  <c r="AS1180" i="3" l="1"/>
  <c r="AR1179" i="3"/>
  <c r="U393" i="1"/>
  <c r="S394" i="1"/>
  <c r="R397" i="1"/>
  <c r="AS1176" i="1"/>
  <c r="AR1175" i="1"/>
  <c r="AR1180" i="3" l="1"/>
  <c r="AS1181" i="3"/>
  <c r="T394" i="1"/>
  <c r="U394" i="1" s="1"/>
  <c r="S395" i="1"/>
  <c r="T395" i="1" s="1"/>
  <c r="R398" i="1"/>
  <c r="AS1177" i="1"/>
  <c r="AR1176" i="1"/>
  <c r="AR1181" i="3" l="1"/>
  <c r="AS1182" i="3"/>
  <c r="U395" i="1"/>
  <c r="S396" i="1"/>
  <c r="T396" i="1" s="1"/>
  <c r="R399" i="1"/>
  <c r="AS1178" i="1"/>
  <c r="AR1177" i="1"/>
  <c r="AS1183" i="3" l="1"/>
  <c r="AR1182" i="3"/>
  <c r="U396" i="1"/>
  <c r="S397" i="1"/>
  <c r="T397" i="1" s="1"/>
  <c r="R400" i="1"/>
  <c r="AS1179" i="1"/>
  <c r="AR1178" i="1"/>
  <c r="AR1183" i="3" l="1"/>
  <c r="AS1184" i="3"/>
  <c r="U397" i="1"/>
  <c r="S398" i="1"/>
  <c r="T398" i="1" s="1"/>
  <c r="R401" i="1"/>
  <c r="AS1180" i="1"/>
  <c r="AR1179" i="1"/>
  <c r="AS1185" i="3" l="1"/>
  <c r="AR1184" i="3"/>
  <c r="U398" i="1"/>
  <c r="S399" i="1"/>
  <c r="T399" i="1" s="1"/>
  <c r="R402" i="1"/>
  <c r="AS1181" i="1"/>
  <c r="AR1180" i="1"/>
  <c r="AR1185" i="3" l="1"/>
  <c r="AS1186" i="3"/>
  <c r="U399" i="1"/>
  <c r="S400" i="1"/>
  <c r="T400" i="1" s="1"/>
  <c r="R403" i="1"/>
  <c r="AS1182" i="1"/>
  <c r="AR1181" i="1"/>
  <c r="AR1186" i="3" l="1"/>
  <c r="AS1187" i="3"/>
  <c r="U400" i="1"/>
  <c r="S401" i="1"/>
  <c r="T401" i="1" s="1"/>
  <c r="R404" i="1"/>
  <c r="AS1183" i="1"/>
  <c r="AR1182" i="1"/>
  <c r="AR1187" i="3" l="1"/>
  <c r="AS1188" i="3"/>
  <c r="U401" i="1"/>
  <c r="S402" i="1"/>
  <c r="T402" i="1" s="1"/>
  <c r="R405" i="1"/>
  <c r="AS1184" i="1"/>
  <c r="AR1183" i="1"/>
  <c r="AS1189" i="3" l="1"/>
  <c r="AR1188" i="3"/>
  <c r="U402" i="1"/>
  <c r="S403" i="1"/>
  <c r="T403" i="1" s="1"/>
  <c r="R406" i="1"/>
  <c r="AS1185" i="1"/>
  <c r="AR1184" i="1"/>
  <c r="AR1189" i="3" l="1"/>
  <c r="AS1190" i="3"/>
  <c r="U403" i="1"/>
  <c r="S404" i="1"/>
  <c r="T404" i="1" s="1"/>
  <c r="R407" i="1"/>
  <c r="AS1186" i="1"/>
  <c r="AR1185" i="1"/>
  <c r="AR1190" i="3" l="1"/>
  <c r="AS1191" i="3"/>
  <c r="U404" i="1"/>
  <c r="S405" i="1"/>
  <c r="T405" i="1" s="1"/>
  <c r="R408" i="1"/>
  <c r="AS1187" i="1"/>
  <c r="AR1186" i="1"/>
  <c r="AS1192" i="3" l="1"/>
  <c r="AR1191" i="3"/>
  <c r="U405" i="1"/>
  <c r="S406" i="1"/>
  <c r="T406" i="1" s="1"/>
  <c r="R409" i="1"/>
  <c r="AS1188" i="1"/>
  <c r="AR1187" i="1"/>
  <c r="AR1192" i="3" l="1"/>
  <c r="AS1193" i="3"/>
  <c r="U406" i="1"/>
  <c r="S407" i="1"/>
  <c r="T407" i="1" s="1"/>
  <c r="R410" i="1"/>
  <c r="AS1189" i="1"/>
  <c r="AR1188" i="1"/>
  <c r="AR1193" i="3" l="1"/>
  <c r="AS1194" i="3"/>
  <c r="U407" i="1"/>
  <c r="S408" i="1"/>
  <c r="T408" i="1" s="1"/>
  <c r="R411" i="1"/>
  <c r="AS1190" i="1"/>
  <c r="AR1189" i="1"/>
  <c r="AS1195" i="3" l="1"/>
  <c r="AR1194" i="3"/>
  <c r="U408" i="1"/>
  <c r="S409" i="1"/>
  <c r="T409" i="1" s="1"/>
  <c r="R412" i="1"/>
  <c r="AS1191" i="1"/>
  <c r="AR1190" i="1"/>
  <c r="AR1195" i="3" l="1"/>
  <c r="AS1196" i="3"/>
  <c r="U409" i="1"/>
  <c r="S410" i="1"/>
  <c r="T410" i="1" s="1"/>
  <c r="R413" i="1"/>
  <c r="AS1192" i="1"/>
  <c r="AR1191" i="1"/>
  <c r="AS1197" i="3" l="1"/>
  <c r="AR1196" i="3"/>
  <c r="U410" i="1"/>
  <c r="S411" i="1"/>
  <c r="T411" i="1" s="1"/>
  <c r="R414" i="1"/>
  <c r="AS1193" i="1"/>
  <c r="AR1192" i="1"/>
  <c r="AR1197" i="3" l="1"/>
  <c r="AS1198" i="3"/>
  <c r="U411" i="1"/>
  <c r="S412" i="1"/>
  <c r="T412" i="1" s="1"/>
  <c r="R415" i="1"/>
  <c r="AS1194" i="1"/>
  <c r="AR1193" i="1"/>
  <c r="AR1198" i="3" l="1"/>
  <c r="AS1199" i="3"/>
  <c r="U412" i="1"/>
  <c r="S413" i="1"/>
  <c r="T413" i="1" s="1"/>
  <c r="R416" i="1"/>
  <c r="AS1195" i="1"/>
  <c r="AR1194" i="1"/>
  <c r="AR1199" i="3" l="1"/>
  <c r="AS1200" i="3"/>
  <c r="U413" i="1"/>
  <c r="S414" i="1"/>
  <c r="T414" i="1" s="1"/>
  <c r="R417" i="1"/>
  <c r="AS1196" i="1"/>
  <c r="AR1195" i="1"/>
  <c r="AR1200" i="3" l="1"/>
  <c r="AS1201" i="3"/>
  <c r="U414" i="1"/>
  <c r="S415" i="1"/>
  <c r="T415" i="1" s="1"/>
  <c r="R418" i="1"/>
  <c r="AS1197" i="1"/>
  <c r="AR1196" i="1"/>
  <c r="AR1201" i="3" l="1"/>
  <c r="AS1202" i="3"/>
  <c r="U415" i="1"/>
  <c r="S416" i="1"/>
  <c r="T416" i="1" s="1"/>
  <c r="R419" i="1"/>
  <c r="AS1198" i="1"/>
  <c r="AR1197" i="1"/>
  <c r="AR1202" i="3" l="1"/>
  <c r="AS1203" i="3"/>
  <c r="U416" i="1"/>
  <c r="S417" i="1"/>
  <c r="T417" i="1" s="1"/>
  <c r="R420" i="1"/>
  <c r="AS1199" i="1"/>
  <c r="AR1198" i="1"/>
  <c r="AR1203" i="3" l="1"/>
  <c r="AS1204" i="3"/>
  <c r="U417" i="1"/>
  <c r="S418" i="1"/>
  <c r="T418" i="1" s="1"/>
  <c r="R421" i="1"/>
  <c r="AS1200" i="1"/>
  <c r="AR1199" i="1"/>
  <c r="AR1204" i="3" l="1"/>
  <c r="AS1205" i="3"/>
  <c r="U418" i="1"/>
  <c r="S419" i="1"/>
  <c r="T419" i="1" s="1"/>
  <c r="R422" i="1"/>
  <c r="AS1201" i="1"/>
  <c r="AR1200" i="1"/>
  <c r="AR1205" i="3" l="1"/>
  <c r="AS1206" i="3"/>
  <c r="U419" i="1"/>
  <c r="S420" i="1"/>
  <c r="T420" i="1" s="1"/>
  <c r="R423" i="1"/>
  <c r="AS1202" i="1"/>
  <c r="AR1201" i="1"/>
  <c r="AS1207" i="3" l="1"/>
  <c r="AR1206" i="3"/>
  <c r="U420" i="1"/>
  <c r="S421" i="1"/>
  <c r="T421" i="1" s="1"/>
  <c r="R424" i="1"/>
  <c r="AS1203" i="1"/>
  <c r="AR1202" i="1"/>
  <c r="AR1207" i="3" l="1"/>
  <c r="AS1208" i="3"/>
  <c r="U421" i="1"/>
  <c r="S422" i="1"/>
  <c r="T422" i="1" s="1"/>
  <c r="R425" i="1"/>
  <c r="AS1204" i="1"/>
  <c r="AR1203" i="1"/>
  <c r="AS1209" i="3" l="1"/>
  <c r="AR1208" i="3"/>
  <c r="U422" i="1"/>
  <c r="S423" i="1"/>
  <c r="T423" i="1" s="1"/>
  <c r="R426" i="1"/>
  <c r="AS1205" i="1"/>
  <c r="AR1204" i="1"/>
  <c r="AR1209" i="3" l="1"/>
  <c r="AS1210" i="3"/>
  <c r="U423" i="1"/>
  <c r="S424" i="1"/>
  <c r="T424" i="1" s="1"/>
  <c r="R427" i="1"/>
  <c r="AS1206" i="1"/>
  <c r="AR1205" i="1"/>
  <c r="AR1210" i="3" l="1"/>
  <c r="AS1211" i="3"/>
  <c r="U424" i="1"/>
  <c r="S425" i="1"/>
  <c r="T425" i="1" s="1"/>
  <c r="R428" i="1"/>
  <c r="AS1207" i="1"/>
  <c r="AR1206" i="1"/>
  <c r="AS1212" i="3" l="1"/>
  <c r="AR1211" i="3"/>
  <c r="U425" i="1"/>
  <c r="S426" i="1"/>
  <c r="T426" i="1" s="1"/>
  <c r="R429" i="1"/>
  <c r="AS1208" i="1"/>
  <c r="AR1207" i="1"/>
  <c r="AR1212" i="3" l="1"/>
  <c r="AS1213" i="3"/>
  <c r="U426" i="1"/>
  <c r="S427" i="1"/>
  <c r="T427" i="1" s="1"/>
  <c r="R430" i="1"/>
  <c r="AS1209" i="1"/>
  <c r="AR1208" i="1"/>
  <c r="AR1213" i="3" l="1"/>
  <c r="AS1214" i="3"/>
  <c r="U427" i="1"/>
  <c r="S428" i="1"/>
  <c r="T428" i="1" s="1"/>
  <c r="R431" i="1"/>
  <c r="AS1210" i="1"/>
  <c r="AR1209" i="1"/>
  <c r="AR1214" i="3" l="1"/>
  <c r="AS1215" i="3"/>
  <c r="U428" i="1"/>
  <c r="S429" i="1"/>
  <c r="T429" i="1" s="1"/>
  <c r="R432" i="1"/>
  <c r="AS1211" i="1"/>
  <c r="AR1210" i="1"/>
  <c r="AR1215" i="3" l="1"/>
  <c r="AS1216" i="3"/>
  <c r="U429" i="1"/>
  <c r="S430" i="1"/>
  <c r="T430" i="1" s="1"/>
  <c r="R433" i="1"/>
  <c r="AS1212" i="1"/>
  <c r="AR1211" i="1"/>
  <c r="AS1217" i="3" l="1"/>
  <c r="AR1216" i="3"/>
  <c r="U430" i="1"/>
  <c r="S431" i="1"/>
  <c r="T431" i="1" s="1"/>
  <c r="R434" i="1"/>
  <c r="AS1213" i="1"/>
  <c r="AR1212" i="1"/>
  <c r="AR1217" i="3" l="1"/>
  <c r="AS1218" i="3"/>
  <c r="U431" i="1"/>
  <c r="S432" i="1"/>
  <c r="T432" i="1" s="1"/>
  <c r="R435" i="1"/>
  <c r="AS1214" i="1"/>
  <c r="AR1213" i="1"/>
  <c r="AS1219" i="3" l="1"/>
  <c r="AR1218" i="3"/>
  <c r="U432" i="1"/>
  <c r="S433" i="1"/>
  <c r="T433" i="1" s="1"/>
  <c r="R436" i="1"/>
  <c r="AS1215" i="1"/>
  <c r="AR1214" i="1"/>
  <c r="AR1219" i="3" l="1"/>
  <c r="AS1220" i="3"/>
  <c r="U433" i="1"/>
  <c r="S434" i="1"/>
  <c r="T434" i="1" s="1"/>
  <c r="R437" i="1"/>
  <c r="AS1216" i="1"/>
  <c r="AR1215" i="1"/>
  <c r="AR1220" i="3" l="1"/>
  <c r="AS1221" i="3"/>
  <c r="U434" i="1"/>
  <c r="S435" i="1"/>
  <c r="T435" i="1" s="1"/>
  <c r="R438" i="1"/>
  <c r="AS1217" i="1"/>
  <c r="AR1216" i="1"/>
  <c r="AR1221" i="3" l="1"/>
  <c r="AS1222" i="3"/>
  <c r="U435" i="1"/>
  <c r="S436" i="1"/>
  <c r="T436" i="1" s="1"/>
  <c r="R439" i="1"/>
  <c r="AS1218" i="1"/>
  <c r="AR1217" i="1"/>
  <c r="AR1222" i="3" l="1"/>
  <c r="AS1223" i="3"/>
  <c r="U436" i="1"/>
  <c r="S437" i="1"/>
  <c r="T437" i="1" s="1"/>
  <c r="R440" i="1"/>
  <c r="AS1219" i="1"/>
  <c r="AR1218" i="1"/>
  <c r="AS1224" i="3" l="1"/>
  <c r="AR1223" i="3"/>
  <c r="U437" i="1"/>
  <c r="S438" i="1"/>
  <c r="T438" i="1" s="1"/>
  <c r="R441" i="1"/>
  <c r="AS1220" i="1"/>
  <c r="AR1219" i="1"/>
  <c r="AR1224" i="3" l="1"/>
  <c r="AS1225" i="3"/>
  <c r="U438" i="1"/>
  <c r="S439" i="1"/>
  <c r="T439" i="1" s="1"/>
  <c r="R442" i="1"/>
  <c r="AS1221" i="1"/>
  <c r="AR1220" i="1"/>
  <c r="AR1225" i="3" l="1"/>
  <c r="AS1226" i="3"/>
  <c r="U439" i="1"/>
  <c r="S440" i="1"/>
  <c r="T440" i="1" s="1"/>
  <c r="R443" i="1"/>
  <c r="AS1222" i="1"/>
  <c r="AR1221" i="1"/>
  <c r="AS1227" i="3" l="1"/>
  <c r="AR1226" i="3"/>
  <c r="U440" i="1"/>
  <c r="S441" i="1"/>
  <c r="T441" i="1" s="1"/>
  <c r="R444" i="1"/>
  <c r="AS1223" i="1"/>
  <c r="AR1222" i="1"/>
  <c r="AR1227" i="3" l="1"/>
  <c r="AS1228" i="3"/>
  <c r="U441" i="1"/>
  <c r="S442" i="1"/>
  <c r="T442" i="1" s="1"/>
  <c r="R445" i="1"/>
  <c r="AS1224" i="1"/>
  <c r="AR1223" i="1"/>
  <c r="AS1229" i="3" l="1"/>
  <c r="AR1228" i="3"/>
  <c r="U442" i="1"/>
  <c r="S443" i="1"/>
  <c r="T443" i="1" s="1"/>
  <c r="R446" i="1"/>
  <c r="AS1225" i="1"/>
  <c r="AR1224" i="1"/>
  <c r="AR1229" i="3" l="1"/>
  <c r="AS1230" i="3"/>
  <c r="U443" i="1"/>
  <c r="S444" i="1"/>
  <c r="T444" i="1" s="1"/>
  <c r="R447" i="1"/>
  <c r="AS1226" i="1"/>
  <c r="AR1225" i="1"/>
  <c r="AR1230" i="3" l="1"/>
  <c r="AS1231" i="3"/>
  <c r="U444" i="1"/>
  <c r="S445" i="1"/>
  <c r="T445" i="1" s="1"/>
  <c r="R448" i="1"/>
  <c r="AS1227" i="1"/>
  <c r="AR1226" i="1"/>
  <c r="AR1231" i="3" l="1"/>
  <c r="AS1232" i="3"/>
  <c r="U445" i="1"/>
  <c r="S446" i="1"/>
  <c r="T446" i="1" s="1"/>
  <c r="R449" i="1"/>
  <c r="AS1228" i="1"/>
  <c r="AR1227" i="1"/>
  <c r="AR1232" i="3" l="1"/>
  <c r="AS1233" i="3"/>
  <c r="U446" i="1"/>
  <c r="S447" i="1"/>
  <c r="T447" i="1" s="1"/>
  <c r="R450" i="1"/>
  <c r="AS1229" i="1"/>
  <c r="AR1228" i="1"/>
  <c r="AR1233" i="3" l="1"/>
  <c r="AS1234" i="3"/>
  <c r="U447" i="1"/>
  <c r="S448" i="1"/>
  <c r="T448" i="1" s="1"/>
  <c r="R451" i="1"/>
  <c r="AS1230" i="1"/>
  <c r="AR1229" i="1"/>
  <c r="AR1234" i="3" l="1"/>
  <c r="AS1235" i="3"/>
  <c r="U448" i="1"/>
  <c r="S449" i="1"/>
  <c r="T449" i="1" s="1"/>
  <c r="R452" i="1"/>
  <c r="AS1231" i="1"/>
  <c r="AR1230" i="1"/>
  <c r="AR1235" i="3" l="1"/>
  <c r="AS1236" i="3"/>
  <c r="U449" i="1"/>
  <c r="S450" i="1"/>
  <c r="T450" i="1" s="1"/>
  <c r="R453" i="1"/>
  <c r="AS1232" i="1"/>
  <c r="AR1231" i="1"/>
  <c r="AS1237" i="3" l="1"/>
  <c r="AR1236" i="3"/>
  <c r="U450" i="1"/>
  <c r="S451" i="1"/>
  <c r="T451" i="1" s="1"/>
  <c r="R454" i="1"/>
  <c r="AS1233" i="1"/>
  <c r="AR1232" i="1"/>
  <c r="AR1237" i="3" l="1"/>
  <c r="AS1238" i="3"/>
  <c r="U451" i="1"/>
  <c r="S452" i="1"/>
  <c r="T452" i="1" s="1"/>
  <c r="R455" i="1"/>
  <c r="AS1234" i="1"/>
  <c r="AR1233" i="1"/>
  <c r="AS1239" i="3" l="1"/>
  <c r="AR1238" i="3"/>
  <c r="U452" i="1"/>
  <c r="S453" i="1"/>
  <c r="T453" i="1" s="1"/>
  <c r="R456" i="1"/>
  <c r="AS1235" i="1"/>
  <c r="AR1234" i="1"/>
  <c r="AR1239" i="3" l="1"/>
  <c r="AS1240" i="3"/>
  <c r="U453" i="1"/>
  <c r="S454" i="1"/>
  <c r="T454" i="1" s="1"/>
  <c r="R457" i="1"/>
  <c r="AS1236" i="1"/>
  <c r="AR1235" i="1"/>
  <c r="AR1240" i="3" l="1"/>
  <c r="AS1241" i="3"/>
  <c r="U454" i="1"/>
  <c r="S455" i="1"/>
  <c r="T455" i="1" s="1"/>
  <c r="R458" i="1"/>
  <c r="AS1237" i="1"/>
  <c r="AR1236" i="1"/>
  <c r="AR1241" i="3" l="1"/>
  <c r="AS1242" i="3"/>
  <c r="U455" i="1"/>
  <c r="S456" i="1"/>
  <c r="T456" i="1" s="1"/>
  <c r="R459" i="1"/>
  <c r="AS1238" i="1"/>
  <c r="AR1237" i="1"/>
  <c r="AR1242" i="3" l="1"/>
  <c r="AS1243" i="3"/>
  <c r="U456" i="1"/>
  <c r="S457" i="1"/>
  <c r="T457" i="1" s="1"/>
  <c r="R460" i="1"/>
  <c r="AS1239" i="1"/>
  <c r="AR1238" i="1"/>
  <c r="AR1243" i="3" l="1"/>
  <c r="AS1244" i="3"/>
  <c r="U457" i="1"/>
  <c r="S458" i="1"/>
  <c r="T458" i="1" s="1"/>
  <c r="R461" i="1"/>
  <c r="AS1240" i="1"/>
  <c r="AR1239" i="1"/>
  <c r="AS1245" i="3" l="1"/>
  <c r="AR1244" i="3"/>
  <c r="U458" i="1"/>
  <c r="S459" i="1"/>
  <c r="T459" i="1" s="1"/>
  <c r="R462" i="1"/>
  <c r="AS1241" i="1"/>
  <c r="AR1240" i="1"/>
  <c r="AR1245" i="3" l="1"/>
  <c r="AS1246" i="3"/>
  <c r="U459" i="1"/>
  <c r="S460" i="1"/>
  <c r="T460" i="1" s="1"/>
  <c r="R463" i="1"/>
  <c r="AS1242" i="1"/>
  <c r="AR1241" i="1"/>
  <c r="AS1247" i="3" l="1"/>
  <c r="AR1246" i="3"/>
  <c r="U460" i="1"/>
  <c r="S461" i="1"/>
  <c r="T461" i="1" s="1"/>
  <c r="R464" i="1"/>
  <c r="AS1243" i="1"/>
  <c r="AR1242" i="1"/>
  <c r="AR1247" i="3" l="1"/>
  <c r="AS1248" i="3"/>
  <c r="U461" i="1"/>
  <c r="S462" i="1"/>
  <c r="T462" i="1" s="1"/>
  <c r="R465" i="1"/>
  <c r="AS1244" i="1"/>
  <c r="AR1243" i="1"/>
  <c r="AR1248" i="3" l="1"/>
  <c r="AS1249" i="3"/>
  <c r="U462" i="1"/>
  <c r="S463" i="1"/>
  <c r="T463" i="1" s="1"/>
  <c r="R466" i="1"/>
  <c r="AS1245" i="1"/>
  <c r="AR1244" i="1"/>
  <c r="AR1249" i="3" l="1"/>
  <c r="AS1250" i="3"/>
  <c r="U463" i="1"/>
  <c r="S464" i="1"/>
  <c r="T464" i="1" s="1"/>
  <c r="R467" i="1"/>
  <c r="AS1246" i="1"/>
  <c r="AR1245" i="1"/>
  <c r="AR1250" i="3" l="1"/>
  <c r="AS1251" i="3"/>
  <c r="U464" i="1"/>
  <c r="S465" i="1"/>
  <c r="T465" i="1" s="1"/>
  <c r="R468" i="1"/>
  <c r="AS1247" i="1"/>
  <c r="AR1246" i="1"/>
  <c r="AR1251" i="3" l="1"/>
  <c r="AS1252" i="3"/>
  <c r="U465" i="1"/>
  <c r="S466" i="1"/>
  <c r="T466" i="1" s="1"/>
  <c r="R469" i="1"/>
  <c r="AS1248" i="1"/>
  <c r="AR1247" i="1"/>
  <c r="AS1253" i="3" l="1"/>
  <c r="AR1252" i="3"/>
  <c r="U466" i="1"/>
  <c r="S467" i="1"/>
  <c r="T467" i="1" s="1"/>
  <c r="R470" i="1"/>
  <c r="AS1249" i="1"/>
  <c r="AR1248" i="1"/>
  <c r="AR1253" i="3" l="1"/>
  <c r="AS1254" i="3"/>
  <c r="U467" i="1"/>
  <c r="S468" i="1"/>
  <c r="T468" i="1" s="1"/>
  <c r="R471" i="1"/>
  <c r="AS1250" i="1"/>
  <c r="AR1249" i="1"/>
  <c r="AS1255" i="3" l="1"/>
  <c r="AR1254" i="3"/>
  <c r="U468" i="1"/>
  <c r="S469" i="1"/>
  <c r="T469" i="1" s="1"/>
  <c r="R472" i="1"/>
  <c r="AS1251" i="1"/>
  <c r="AR1250" i="1"/>
  <c r="AR1255" i="3" l="1"/>
  <c r="AS1256" i="3"/>
  <c r="U469" i="1"/>
  <c r="S470" i="1"/>
  <c r="T470" i="1" s="1"/>
  <c r="R473" i="1"/>
  <c r="AS1252" i="1"/>
  <c r="AR1251" i="1"/>
  <c r="AR1256" i="3" l="1"/>
  <c r="AS1257" i="3"/>
  <c r="U470" i="1"/>
  <c r="S471" i="1"/>
  <c r="T471" i="1" s="1"/>
  <c r="R474" i="1"/>
  <c r="AS1253" i="1"/>
  <c r="AR1252" i="1"/>
  <c r="AR1257" i="3" l="1"/>
  <c r="AS1258" i="3"/>
  <c r="U471" i="1"/>
  <c r="S472" i="1"/>
  <c r="T472" i="1" s="1"/>
  <c r="R475" i="1"/>
  <c r="AS1254" i="1"/>
  <c r="AR1253" i="1"/>
  <c r="AR1258" i="3" l="1"/>
  <c r="AS1259" i="3"/>
  <c r="U472" i="1"/>
  <c r="S473" i="1"/>
  <c r="T473" i="1" s="1"/>
  <c r="R476" i="1"/>
  <c r="AS1255" i="1"/>
  <c r="AR1254" i="1"/>
  <c r="AR1259" i="3" l="1"/>
  <c r="AS1260" i="3"/>
  <c r="U473" i="1"/>
  <c r="S474" i="1"/>
  <c r="T474" i="1" s="1"/>
  <c r="R477" i="1"/>
  <c r="AS1256" i="1"/>
  <c r="AR1255" i="1"/>
  <c r="AS1261" i="3" l="1"/>
  <c r="AR1260" i="3"/>
  <c r="U474" i="1"/>
  <c r="S475" i="1"/>
  <c r="T475" i="1" s="1"/>
  <c r="R478" i="1"/>
  <c r="AS1257" i="1"/>
  <c r="AR1256" i="1"/>
  <c r="AR1261" i="3" l="1"/>
  <c r="AS1262" i="3"/>
  <c r="U475" i="1"/>
  <c r="S476" i="1"/>
  <c r="T476" i="1" s="1"/>
  <c r="R479" i="1"/>
  <c r="AS1258" i="1"/>
  <c r="AR1257" i="1"/>
  <c r="AS1263" i="3" l="1"/>
  <c r="AR1262" i="3"/>
  <c r="U476" i="1"/>
  <c r="S477" i="1"/>
  <c r="T477" i="1" s="1"/>
  <c r="R480" i="1"/>
  <c r="AS1259" i="1"/>
  <c r="AR1258" i="1"/>
  <c r="AR1263" i="3" l="1"/>
  <c r="AS1264" i="3"/>
  <c r="U477" i="1"/>
  <c r="S478" i="1"/>
  <c r="T478" i="1" s="1"/>
  <c r="R481" i="1"/>
  <c r="AS1260" i="1"/>
  <c r="AR1259" i="1"/>
  <c r="AR1264" i="3" l="1"/>
  <c r="AS1265" i="3"/>
  <c r="U478" i="1"/>
  <c r="S479" i="1"/>
  <c r="T479" i="1" s="1"/>
  <c r="R482" i="1"/>
  <c r="AS1261" i="1"/>
  <c r="AR1260" i="1"/>
  <c r="AR1265" i="3" l="1"/>
  <c r="AS1266" i="3"/>
  <c r="U479" i="1"/>
  <c r="S480" i="1"/>
  <c r="T480" i="1" s="1"/>
  <c r="R483" i="1"/>
  <c r="AS1262" i="1"/>
  <c r="AR1261" i="1"/>
  <c r="AR1266" i="3" l="1"/>
  <c r="AS1267" i="3"/>
  <c r="U480" i="1"/>
  <c r="S481" i="1"/>
  <c r="T481" i="1" s="1"/>
  <c r="R484" i="1"/>
  <c r="AS1263" i="1"/>
  <c r="AR1262" i="1"/>
  <c r="AR1267" i="3" l="1"/>
  <c r="AS1268" i="3"/>
  <c r="U481" i="1"/>
  <c r="S482" i="1"/>
  <c r="T482" i="1" s="1"/>
  <c r="R485" i="1"/>
  <c r="AS1264" i="1"/>
  <c r="AR1263" i="1"/>
  <c r="AS1269" i="3" l="1"/>
  <c r="AR1268" i="3"/>
  <c r="U482" i="1"/>
  <c r="S483" i="1"/>
  <c r="T483" i="1" s="1"/>
  <c r="R486" i="1"/>
  <c r="AS1265" i="1"/>
  <c r="AR1264" i="1"/>
  <c r="AR1269" i="3" l="1"/>
  <c r="AS1270" i="3"/>
  <c r="U483" i="1"/>
  <c r="S484" i="1"/>
  <c r="T484" i="1" s="1"/>
  <c r="R487" i="1"/>
  <c r="AS1266" i="1"/>
  <c r="AR1265" i="1"/>
  <c r="AS1271" i="3" l="1"/>
  <c r="AR1270" i="3"/>
  <c r="U484" i="1"/>
  <c r="S485" i="1"/>
  <c r="T485" i="1" s="1"/>
  <c r="R488" i="1"/>
  <c r="AS1267" i="1"/>
  <c r="AR1266" i="1"/>
  <c r="AR1271" i="3" l="1"/>
  <c r="AS1272" i="3"/>
  <c r="U485" i="1"/>
  <c r="S486" i="1"/>
  <c r="T486" i="1" s="1"/>
  <c r="R489" i="1"/>
  <c r="AS1268" i="1"/>
  <c r="AR1267" i="1"/>
  <c r="AR1272" i="3" l="1"/>
  <c r="AS1273" i="3"/>
  <c r="U486" i="1"/>
  <c r="S487" i="1"/>
  <c r="T487" i="1" s="1"/>
  <c r="R490" i="1"/>
  <c r="AS1269" i="1"/>
  <c r="AR1268" i="1"/>
  <c r="AR1273" i="3" l="1"/>
  <c r="AS1274" i="3"/>
  <c r="U487" i="1"/>
  <c r="S488" i="1"/>
  <c r="T488" i="1" s="1"/>
  <c r="R491" i="1"/>
  <c r="AS1270" i="1"/>
  <c r="AR1269" i="1"/>
  <c r="AR1274" i="3" l="1"/>
  <c r="AS1275" i="3"/>
  <c r="U488" i="1"/>
  <c r="S489" i="1"/>
  <c r="T489" i="1" s="1"/>
  <c r="R492" i="1"/>
  <c r="AS1271" i="1"/>
  <c r="AR1270" i="1"/>
  <c r="AR1275" i="3" l="1"/>
  <c r="AS1276" i="3"/>
  <c r="U489" i="1"/>
  <c r="S490" i="1"/>
  <c r="T490" i="1" s="1"/>
  <c r="R493" i="1"/>
  <c r="AS1272" i="1"/>
  <c r="AR1271" i="1"/>
  <c r="AS1277" i="3" l="1"/>
  <c r="AR1276" i="3"/>
  <c r="U490" i="1"/>
  <c r="S491" i="1"/>
  <c r="T491" i="1" s="1"/>
  <c r="R494" i="1"/>
  <c r="AS1273" i="1"/>
  <c r="AR1272" i="1"/>
  <c r="AR1277" i="3" l="1"/>
  <c r="AS1278" i="3"/>
  <c r="U491" i="1"/>
  <c r="S492" i="1"/>
  <c r="T492" i="1" s="1"/>
  <c r="R495" i="1"/>
  <c r="AS1274" i="1"/>
  <c r="AR1273" i="1"/>
  <c r="AS1279" i="3" l="1"/>
  <c r="AR1278" i="3"/>
  <c r="U492" i="1"/>
  <c r="S493" i="1"/>
  <c r="T493" i="1" s="1"/>
  <c r="R496" i="1"/>
  <c r="AS1275" i="1"/>
  <c r="AR1274" i="1"/>
  <c r="AR1279" i="3" l="1"/>
  <c r="AS1280" i="3"/>
  <c r="U493" i="1"/>
  <c r="S494" i="1"/>
  <c r="T494" i="1" s="1"/>
  <c r="R497" i="1"/>
  <c r="AS1276" i="1"/>
  <c r="AR1275" i="1"/>
  <c r="AR1280" i="3" l="1"/>
  <c r="AS1281" i="3"/>
  <c r="U494" i="1"/>
  <c r="S495" i="1"/>
  <c r="T495" i="1" s="1"/>
  <c r="R498" i="1"/>
  <c r="AS1277" i="1"/>
  <c r="AR1276" i="1"/>
  <c r="AR1281" i="3" l="1"/>
  <c r="AS1282" i="3"/>
  <c r="U495" i="1"/>
  <c r="S496" i="1"/>
  <c r="T496" i="1" s="1"/>
  <c r="R499" i="1"/>
  <c r="AS1278" i="1"/>
  <c r="AR1277" i="1"/>
  <c r="AR1282" i="3" l="1"/>
  <c r="AS1283" i="3"/>
  <c r="U496" i="1"/>
  <c r="S497" i="1"/>
  <c r="T497" i="1" s="1"/>
  <c r="R500" i="1"/>
  <c r="AS1279" i="1"/>
  <c r="AR1278" i="1"/>
  <c r="AR1283" i="3" l="1"/>
  <c r="AS1284" i="3"/>
  <c r="U497" i="1"/>
  <c r="S498" i="1"/>
  <c r="T498" i="1" s="1"/>
  <c r="R501" i="1"/>
  <c r="AS1280" i="1"/>
  <c r="AR1279" i="1"/>
  <c r="AS1285" i="3" l="1"/>
  <c r="AR1284" i="3"/>
  <c r="U498" i="1"/>
  <c r="S499" i="1"/>
  <c r="T499" i="1" s="1"/>
  <c r="R502" i="1"/>
  <c r="AS1281" i="1"/>
  <c r="AR1280" i="1"/>
  <c r="AR1285" i="3" l="1"/>
  <c r="AS1286" i="3"/>
  <c r="U499" i="1"/>
  <c r="S500" i="1"/>
  <c r="T500" i="1" s="1"/>
  <c r="R503" i="1"/>
  <c r="AS1282" i="1"/>
  <c r="AR1281" i="1"/>
  <c r="AS1287" i="3" l="1"/>
  <c r="AR1286" i="3"/>
  <c r="U500" i="1"/>
  <c r="S501" i="1"/>
  <c r="T501" i="1" s="1"/>
  <c r="R504" i="1"/>
  <c r="AS1283" i="1"/>
  <c r="AR1282" i="1"/>
  <c r="AR1287" i="3" l="1"/>
  <c r="AS1288" i="3"/>
  <c r="U501" i="1"/>
  <c r="S502" i="1"/>
  <c r="T502" i="1" s="1"/>
  <c r="R505" i="1"/>
  <c r="AS1284" i="1"/>
  <c r="AR1283" i="1"/>
  <c r="AR1288" i="3" l="1"/>
  <c r="AS1289" i="3"/>
  <c r="U502" i="1"/>
  <c r="S503" i="1"/>
  <c r="T503" i="1" s="1"/>
  <c r="R506" i="1"/>
  <c r="AS1285" i="1"/>
  <c r="AR1284" i="1"/>
  <c r="AR1289" i="3" l="1"/>
  <c r="AS1290" i="3"/>
  <c r="U503" i="1"/>
  <c r="S504" i="1"/>
  <c r="T504" i="1" s="1"/>
  <c r="R507" i="1"/>
  <c r="AS1286" i="1"/>
  <c r="AR1285" i="1"/>
  <c r="AS1291" i="3" l="1"/>
  <c r="AR1290" i="3"/>
  <c r="U504" i="1"/>
  <c r="S505" i="1"/>
  <c r="T505" i="1" s="1"/>
  <c r="R508" i="1"/>
  <c r="AS1287" i="1"/>
  <c r="AR1286" i="1"/>
  <c r="AS1292" i="3" l="1"/>
  <c r="AR1291" i="3"/>
  <c r="U505" i="1"/>
  <c r="S506" i="1"/>
  <c r="T506" i="1" s="1"/>
  <c r="R509" i="1"/>
  <c r="AS1288" i="1"/>
  <c r="AR1287" i="1"/>
  <c r="AR1292" i="3" l="1"/>
  <c r="AS1293" i="3"/>
  <c r="U506" i="1"/>
  <c r="S507" i="1"/>
  <c r="T507" i="1" s="1"/>
  <c r="R510" i="1"/>
  <c r="AS1289" i="1"/>
  <c r="AR1288" i="1"/>
  <c r="AS1294" i="3" l="1"/>
  <c r="AR1293" i="3"/>
  <c r="U507" i="1"/>
  <c r="S508" i="1"/>
  <c r="T508" i="1" s="1"/>
  <c r="R511" i="1"/>
  <c r="AS1290" i="1"/>
  <c r="AR1289" i="1"/>
  <c r="AS1295" i="3" l="1"/>
  <c r="AR1294" i="3"/>
  <c r="U508" i="1"/>
  <c r="S509" i="1"/>
  <c r="T509" i="1" s="1"/>
  <c r="R512" i="1"/>
  <c r="AS1291" i="1"/>
  <c r="AR1290" i="1"/>
  <c r="AS1296" i="3" l="1"/>
  <c r="AR1295" i="3"/>
  <c r="U509" i="1"/>
  <c r="S510" i="1"/>
  <c r="T510" i="1" s="1"/>
  <c r="R513" i="1"/>
  <c r="AS1292" i="1"/>
  <c r="AR1291" i="1"/>
  <c r="AR1296" i="3" l="1"/>
  <c r="AS1297" i="3"/>
  <c r="U510" i="1"/>
  <c r="S511" i="1"/>
  <c r="T511" i="1" s="1"/>
  <c r="R514" i="1"/>
  <c r="AS1293" i="1"/>
  <c r="AR1292" i="1"/>
  <c r="AR1297" i="3" l="1"/>
  <c r="AS1298" i="3"/>
  <c r="U511" i="1"/>
  <c r="S512" i="1"/>
  <c r="T512" i="1" s="1"/>
  <c r="R515" i="1"/>
  <c r="AS1294" i="1"/>
  <c r="AR1293" i="1"/>
  <c r="AS1299" i="3" l="1"/>
  <c r="AR1298" i="3"/>
  <c r="U512" i="1"/>
  <c r="S513" i="1"/>
  <c r="T513" i="1" s="1"/>
  <c r="R516" i="1"/>
  <c r="AS1295" i="1"/>
  <c r="AR1294" i="1"/>
  <c r="AS1300" i="3" l="1"/>
  <c r="AR1299" i="3"/>
  <c r="U513" i="1"/>
  <c r="S514" i="1"/>
  <c r="T514" i="1" s="1"/>
  <c r="R517" i="1"/>
  <c r="AS1296" i="1"/>
  <c r="AR1295" i="1"/>
  <c r="AR1300" i="3" l="1"/>
  <c r="AS1301" i="3"/>
  <c r="U514" i="1"/>
  <c r="S515" i="1"/>
  <c r="T515" i="1" s="1"/>
  <c r="R518" i="1"/>
  <c r="AS1297" i="1"/>
  <c r="AR1296" i="1"/>
  <c r="AR1301" i="3" l="1"/>
  <c r="AS1302" i="3"/>
  <c r="U515" i="1"/>
  <c r="S516" i="1"/>
  <c r="T516" i="1" s="1"/>
  <c r="R519" i="1"/>
  <c r="AS1298" i="1"/>
  <c r="AR1297" i="1"/>
  <c r="AS1303" i="3" l="1"/>
  <c r="AR1302" i="3"/>
  <c r="U516" i="1"/>
  <c r="S517" i="1"/>
  <c r="T517" i="1" s="1"/>
  <c r="R520" i="1"/>
  <c r="AS1299" i="1"/>
  <c r="AR1298" i="1"/>
  <c r="AS1304" i="3" l="1"/>
  <c r="AR1303" i="3"/>
  <c r="U517" i="1"/>
  <c r="S518" i="1"/>
  <c r="T518" i="1" s="1"/>
  <c r="R521" i="1"/>
  <c r="AS1300" i="1"/>
  <c r="AR1299" i="1"/>
  <c r="AS1305" i="3" l="1"/>
  <c r="AR1304" i="3"/>
  <c r="U518" i="1"/>
  <c r="S519" i="1"/>
  <c r="T519" i="1" s="1"/>
  <c r="R522" i="1"/>
  <c r="AS1301" i="1"/>
  <c r="AR1300" i="1"/>
  <c r="AR1305" i="3" l="1"/>
  <c r="AS1306" i="3"/>
  <c r="U519" i="1"/>
  <c r="S520" i="1"/>
  <c r="T520" i="1" s="1"/>
  <c r="R523" i="1"/>
  <c r="AS1302" i="1"/>
  <c r="AR1301" i="1"/>
  <c r="AS1307" i="3" l="1"/>
  <c r="AR1306" i="3"/>
  <c r="U520" i="1"/>
  <c r="S521" i="1"/>
  <c r="T521" i="1" s="1"/>
  <c r="R524" i="1"/>
  <c r="AS1303" i="1"/>
  <c r="AR1302" i="1"/>
  <c r="AS1308" i="3" l="1"/>
  <c r="AR1307" i="3"/>
  <c r="U521" i="1"/>
  <c r="S522" i="1"/>
  <c r="T522" i="1" s="1"/>
  <c r="R525" i="1"/>
  <c r="AS1304" i="1"/>
  <c r="AR1303" i="1"/>
  <c r="AR1308" i="3" l="1"/>
  <c r="AS1309" i="3"/>
  <c r="U522" i="1"/>
  <c r="S523" i="1"/>
  <c r="T523" i="1" s="1"/>
  <c r="R526" i="1"/>
  <c r="AS1305" i="1"/>
  <c r="AR1304" i="1"/>
  <c r="AR1309" i="3" l="1"/>
  <c r="AS1310" i="3"/>
  <c r="U523" i="1"/>
  <c r="S524" i="1"/>
  <c r="T524" i="1" s="1"/>
  <c r="R527" i="1"/>
  <c r="AS1306" i="1"/>
  <c r="AR1305" i="1"/>
  <c r="AS1311" i="3" l="1"/>
  <c r="AR1310" i="3"/>
  <c r="U524" i="1"/>
  <c r="S525" i="1"/>
  <c r="T525" i="1" s="1"/>
  <c r="R528" i="1"/>
  <c r="AS1307" i="1"/>
  <c r="AR1306" i="1"/>
  <c r="AS1312" i="3" l="1"/>
  <c r="AR1311" i="3"/>
  <c r="U525" i="1"/>
  <c r="S526" i="1"/>
  <c r="T526" i="1" s="1"/>
  <c r="R529" i="1"/>
  <c r="AS1308" i="1"/>
  <c r="AR1307" i="1"/>
  <c r="AS1313" i="3" l="1"/>
  <c r="AR1312" i="3"/>
  <c r="U526" i="1"/>
  <c r="S527" i="1"/>
  <c r="T527" i="1" s="1"/>
  <c r="R530" i="1"/>
  <c r="AS1309" i="1"/>
  <c r="AR1308" i="1"/>
  <c r="AR1313" i="3" l="1"/>
  <c r="AS1314" i="3"/>
  <c r="U527" i="1"/>
  <c r="S528" i="1"/>
  <c r="T528" i="1" s="1"/>
  <c r="R531" i="1"/>
  <c r="AS1310" i="1"/>
  <c r="AR1309" i="1"/>
  <c r="AS1315" i="3" l="1"/>
  <c r="AR1314" i="3"/>
  <c r="U528" i="1"/>
  <c r="S529" i="1"/>
  <c r="T529" i="1" s="1"/>
  <c r="R532" i="1"/>
  <c r="AS1311" i="1"/>
  <c r="AR1310" i="1"/>
  <c r="AS1316" i="3" l="1"/>
  <c r="AR1315" i="3"/>
  <c r="U529" i="1"/>
  <c r="S530" i="1"/>
  <c r="T530" i="1" s="1"/>
  <c r="R533" i="1"/>
  <c r="AS1312" i="1"/>
  <c r="AR1311" i="1"/>
  <c r="AR1316" i="3" l="1"/>
  <c r="AS1317" i="3"/>
  <c r="U530" i="1"/>
  <c r="S531" i="1"/>
  <c r="T531" i="1" s="1"/>
  <c r="R534" i="1"/>
  <c r="AS1313" i="1"/>
  <c r="AR1312" i="1"/>
  <c r="AR1317" i="3" l="1"/>
  <c r="AS1318" i="3"/>
  <c r="U531" i="1"/>
  <c r="S532" i="1"/>
  <c r="T532" i="1" s="1"/>
  <c r="R535" i="1"/>
  <c r="AS1314" i="1"/>
  <c r="AR1313" i="1"/>
  <c r="AS1319" i="3" l="1"/>
  <c r="AR1318" i="3"/>
  <c r="U532" i="1"/>
  <c r="S533" i="1"/>
  <c r="T533" i="1" s="1"/>
  <c r="R536" i="1"/>
  <c r="AS1315" i="1"/>
  <c r="AR1314" i="1"/>
  <c r="AS1320" i="3" l="1"/>
  <c r="AR1319" i="3"/>
  <c r="U533" i="1"/>
  <c r="S534" i="1"/>
  <c r="T534" i="1" s="1"/>
  <c r="R537" i="1"/>
  <c r="AS1316" i="1"/>
  <c r="AR1315" i="1"/>
  <c r="AR1320" i="3" l="1"/>
  <c r="AS1321" i="3"/>
  <c r="U534" i="1"/>
  <c r="S535" i="1"/>
  <c r="T535" i="1" s="1"/>
  <c r="R538" i="1"/>
  <c r="AS1317" i="1"/>
  <c r="AR1316" i="1"/>
  <c r="AR1321" i="3" l="1"/>
  <c r="AS1322" i="3"/>
  <c r="U535" i="1"/>
  <c r="S536" i="1"/>
  <c r="T536" i="1" s="1"/>
  <c r="R539" i="1"/>
  <c r="AS1318" i="1"/>
  <c r="AR1317" i="1"/>
  <c r="AS1323" i="3" l="1"/>
  <c r="AR1322" i="3"/>
  <c r="U536" i="1"/>
  <c r="S537" i="1"/>
  <c r="T537" i="1" s="1"/>
  <c r="R540" i="1"/>
  <c r="AS1319" i="1"/>
  <c r="AR1318" i="1"/>
  <c r="AS1324" i="3" l="1"/>
  <c r="AR1323" i="3"/>
  <c r="U537" i="1"/>
  <c r="S538" i="1"/>
  <c r="T538" i="1" s="1"/>
  <c r="R541" i="1"/>
  <c r="AS1320" i="1"/>
  <c r="AR1319" i="1"/>
  <c r="AR1324" i="3" l="1"/>
  <c r="AS1325" i="3"/>
  <c r="U538" i="1"/>
  <c r="S539" i="1"/>
  <c r="T539" i="1" s="1"/>
  <c r="R542" i="1"/>
  <c r="AS1321" i="1"/>
  <c r="AR1320" i="1"/>
  <c r="AS1326" i="3" l="1"/>
  <c r="AR1325" i="3"/>
  <c r="U539" i="1"/>
  <c r="S540" i="1"/>
  <c r="T540" i="1" s="1"/>
  <c r="R543" i="1"/>
  <c r="AS1322" i="1"/>
  <c r="AR1321" i="1"/>
  <c r="AS1327" i="3" l="1"/>
  <c r="AR1326" i="3"/>
  <c r="U540" i="1"/>
  <c r="S541" i="1"/>
  <c r="T541" i="1" s="1"/>
  <c r="R544" i="1"/>
  <c r="AS1323" i="1"/>
  <c r="AR1322" i="1"/>
  <c r="AS1328" i="3" l="1"/>
  <c r="AR1327" i="3"/>
  <c r="U541" i="1"/>
  <c r="S542" i="1"/>
  <c r="T542" i="1" s="1"/>
  <c r="R545" i="1"/>
  <c r="AS1324" i="1"/>
  <c r="AR1323" i="1"/>
  <c r="AS1329" i="3" l="1"/>
  <c r="AR1328" i="3"/>
  <c r="U542" i="1"/>
  <c r="S543" i="1"/>
  <c r="T543" i="1" s="1"/>
  <c r="R546" i="1"/>
  <c r="AS1325" i="1"/>
  <c r="AR1324" i="1"/>
  <c r="AR1329" i="3" l="1"/>
  <c r="AS1330" i="3"/>
  <c r="U543" i="1"/>
  <c r="S544" i="1"/>
  <c r="T544" i="1" s="1"/>
  <c r="R547" i="1"/>
  <c r="AS1326" i="1"/>
  <c r="AR1325" i="1"/>
  <c r="AS1331" i="3" l="1"/>
  <c r="AR1330" i="3"/>
  <c r="U544" i="1"/>
  <c r="S545" i="1"/>
  <c r="T545" i="1" s="1"/>
  <c r="R548" i="1"/>
  <c r="AS1327" i="1"/>
  <c r="AR1326" i="1"/>
  <c r="AS1332" i="3" l="1"/>
  <c r="AR1331" i="3"/>
  <c r="U545" i="1"/>
  <c r="S546" i="1"/>
  <c r="T546" i="1" s="1"/>
  <c r="R549" i="1"/>
  <c r="AS1328" i="1"/>
  <c r="AR1327" i="1"/>
  <c r="AR1332" i="3" l="1"/>
  <c r="AS1333" i="3"/>
  <c r="U546" i="1"/>
  <c r="S547" i="1"/>
  <c r="T547" i="1" s="1"/>
  <c r="R550" i="1"/>
  <c r="AS1329" i="1"/>
  <c r="AR1328" i="1"/>
  <c r="AS1334" i="3" l="1"/>
  <c r="AR1333" i="3"/>
  <c r="U547" i="1"/>
  <c r="S548" i="1"/>
  <c r="T548" i="1" s="1"/>
  <c r="R551" i="1"/>
  <c r="AS1330" i="1"/>
  <c r="AR1329" i="1"/>
  <c r="AS1335" i="3" l="1"/>
  <c r="AR1334" i="3"/>
  <c r="U548" i="1"/>
  <c r="S549" i="1"/>
  <c r="T549" i="1" s="1"/>
  <c r="R552" i="1"/>
  <c r="AS1331" i="1"/>
  <c r="AR1330" i="1"/>
  <c r="AS1336" i="3" l="1"/>
  <c r="AR1335" i="3"/>
  <c r="U549" i="1"/>
  <c r="S550" i="1"/>
  <c r="T550" i="1" s="1"/>
  <c r="R553" i="1"/>
  <c r="AS1332" i="1"/>
  <c r="AR1331" i="1"/>
  <c r="AS1337" i="3" l="1"/>
  <c r="AR1336" i="3"/>
  <c r="U550" i="1"/>
  <c r="S551" i="1"/>
  <c r="T551" i="1" s="1"/>
  <c r="R554" i="1"/>
  <c r="AS1333" i="1"/>
  <c r="AR1332" i="1"/>
  <c r="AR1337" i="3" l="1"/>
  <c r="AS1338" i="3"/>
  <c r="U551" i="1"/>
  <c r="S552" i="1"/>
  <c r="T552" i="1" s="1"/>
  <c r="R555" i="1"/>
  <c r="AS1334" i="1"/>
  <c r="AR1333" i="1"/>
  <c r="AS1339" i="3" l="1"/>
  <c r="AR1338" i="3"/>
  <c r="U552" i="1"/>
  <c r="S553" i="1"/>
  <c r="T553" i="1" s="1"/>
  <c r="R556" i="1"/>
  <c r="AS1335" i="1"/>
  <c r="AR1334" i="1"/>
  <c r="AS1340" i="3" l="1"/>
  <c r="AR1339" i="3"/>
  <c r="U553" i="1"/>
  <c r="S554" i="1"/>
  <c r="T554" i="1" s="1"/>
  <c r="R557" i="1"/>
  <c r="AS1336" i="1"/>
  <c r="AR1335" i="1"/>
  <c r="AR1340" i="3" l="1"/>
  <c r="AS1341" i="3"/>
  <c r="U554" i="1"/>
  <c r="S555" i="1"/>
  <c r="T555" i="1" s="1"/>
  <c r="R558" i="1"/>
  <c r="AS1337" i="1"/>
  <c r="AR1336" i="1"/>
  <c r="AS1342" i="3" l="1"/>
  <c r="AR1341" i="3"/>
  <c r="U555" i="1"/>
  <c r="S556" i="1"/>
  <c r="T556" i="1" s="1"/>
  <c r="R559" i="1"/>
  <c r="AS1338" i="1"/>
  <c r="AR1337" i="1"/>
  <c r="AS1343" i="3" l="1"/>
  <c r="AR1342" i="3"/>
  <c r="U556" i="1"/>
  <c r="S557" i="1"/>
  <c r="T557" i="1" s="1"/>
  <c r="R560" i="1"/>
  <c r="AS1339" i="1"/>
  <c r="AR1338" i="1"/>
  <c r="AS1344" i="3" l="1"/>
  <c r="AR1343" i="3"/>
  <c r="U557" i="1"/>
  <c r="S558" i="1"/>
  <c r="T558" i="1" s="1"/>
  <c r="R561" i="1"/>
  <c r="AS1340" i="1"/>
  <c r="AR1339" i="1"/>
  <c r="AR1344" i="3" l="1"/>
  <c r="AS1345" i="3"/>
  <c r="U558" i="1"/>
  <c r="S559" i="1"/>
  <c r="T559" i="1" s="1"/>
  <c r="R562" i="1"/>
  <c r="AS1341" i="1"/>
  <c r="AR1340" i="1"/>
  <c r="AR1345" i="3" l="1"/>
  <c r="AS1346" i="3"/>
  <c r="U559" i="1"/>
  <c r="S560" i="1"/>
  <c r="T560" i="1" s="1"/>
  <c r="R563" i="1"/>
  <c r="AS1342" i="1"/>
  <c r="AR1341" i="1"/>
  <c r="AS1347" i="3" l="1"/>
  <c r="AR1346" i="3"/>
  <c r="U560" i="1"/>
  <c r="S561" i="1"/>
  <c r="T561" i="1" s="1"/>
  <c r="R564" i="1"/>
  <c r="AS1343" i="1"/>
  <c r="AR1342" i="1"/>
  <c r="AS1348" i="3" l="1"/>
  <c r="AR1347" i="3"/>
  <c r="U561" i="1"/>
  <c r="S562" i="1"/>
  <c r="T562" i="1" s="1"/>
  <c r="R565" i="1"/>
  <c r="AS1344" i="1"/>
  <c r="AR1343" i="1"/>
  <c r="AR1348" i="3" l="1"/>
  <c r="AS1349" i="3"/>
  <c r="U562" i="1"/>
  <c r="S563" i="1"/>
  <c r="T563" i="1" s="1"/>
  <c r="R566" i="1"/>
  <c r="AS1345" i="1"/>
  <c r="AR1344" i="1"/>
  <c r="AR1349" i="3" l="1"/>
  <c r="AS1350" i="3"/>
  <c r="U563" i="1"/>
  <c r="S564" i="1"/>
  <c r="T564" i="1" s="1"/>
  <c r="R567" i="1"/>
  <c r="AS1346" i="1"/>
  <c r="AR1345" i="1"/>
  <c r="AS1351" i="3" l="1"/>
  <c r="AR1350" i="3"/>
  <c r="U564" i="1"/>
  <c r="S565" i="1"/>
  <c r="T565" i="1" s="1"/>
  <c r="R568" i="1"/>
  <c r="AS1347" i="1"/>
  <c r="AR1346" i="1"/>
  <c r="AS1352" i="3" l="1"/>
  <c r="AR1351" i="3"/>
  <c r="U565" i="1"/>
  <c r="S566" i="1"/>
  <c r="T566" i="1" s="1"/>
  <c r="R569" i="1"/>
  <c r="AS1348" i="1"/>
  <c r="AR1347" i="1"/>
  <c r="AR1352" i="3" l="1"/>
  <c r="AS1353" i="3"/>
  <c r="U566" i="1"/>
  <c r="S567" i="1"/>
  <c r="T567" i="1" s="1"/>
  <c r="R570" i="1"/>
  <c r="AS1349" i="1"/>
  <c r="AR1348" i="1"/>
  <c r="AR1353" i="3" l="1"/>
  <c r="AS1354" i="3"/>
  <c r="U567" i="1"/>
  <c r="S568" i="1"/>
  <c r="T568" i="1" s="1"/>
  <c r="R571" i="1"/>
  <c r="AS1350" i="1"/>
  <c r="AR1349" i="1"/>
  <c r="AS1355" i="3" l="1"/>
  <c r="AR1354" i="3"/>
  <c r="U568" i="1"/>
  <c r="S569" i="1"/>
  <c r="T569" i="1" s="1"/>
  <c r="R572" i="1"/>
  <c r="AS1351" i="1"/>
  <c r="AR1350" i="1"/>
  <c r="AS1356" i="3" l="1"/>
  <c r="AR1355" i="3"/>
  <c r="U569" i="1"/>
  <c r="S570" i="1"/>
  <c r="T570" i="1" s="1"/>
  <c r="R573" i="1"/>
  <c r="AS1352" i="1"/>
  <c r="AR1351" i="1"/>
  <c r="AR1356" i="3" l="1"/>
  <c r="AS1357" i="3"/>
  <c r="U570" i="1"/>
  <c r="S571" i="1"/>
  <c r="T571" i="1" s="1"/>
  <c r="R574" i="1"/>
  <c r="AS1353" i="1"/>
  <c r="AR1352" i="1"/>
  <c r="AS1358" i="3" l="1"/>
  <c r="AR1357" i="3"/>
  <c r="U571" i="1"/>
  <c r="S572" i="1"/>
  <c r="T572" i="1" s="1"/>
  <c r="R575" i="1"/>
  <c r="AS1354" i="1"/>
  <c r="AR1353" i="1"/>
  <c r="AS1359" i="3" l="1"/>
  <c r="AR1358" i="3"/>
  <c r="U572" i="1"/>
  <c r="S573" i="1"/>
  <c r="T573" i="1" s="1"/>
  <c r="R576" i="1"/>
  <c r="AS1355" i="1"/>
  <c r="AR1354" i="1"/>
  <c r="AS1360" i="3" l="1"/>
  <c r="AR1359" i="3"/>
  <c r="U573" i="1"/>
  <c r="S574" i="1"/>
  <c r="T574" i="1" s="1"/>
  <c r="R577" i="1"/>
  <c r="AS1356" i="1"/>
  <c r="AR1355" i="1"/>
  <c r="AR1360" i="3" l="1"/>
  <c r="AS1361" i="3"/>
  <c r="U574" i="1"/>
  <c r="S575" i="1"/>
  <c r="T575" i="1" s="1"/>
  <c r="R578" i="1"/>
  <c r="AS1357" i="1"/>
  <c r="AR1356" i="1"/>
  <c r="AR1361" i="3" l="1"/>
  <c r="AS1362" i="3"/>
  <c r="U575" i="1"/>
  <c r="S576" i="1"/>
  <c r="T576" i="1" s="1"/>
  <c r="R579" i="1"/>
  <c r="AS1358" i="1"/>
  <c r="AR1357" i="1"/>
  <c r="AS1363" i="3" l="1"/>
  <c r="AR1362" i="3"/>
  <c r="U576" i="1"/>
  <c r="S577" i="1"/>
  <c r="T577" i="1" s="1"/>
  <c r="R580" i="1"/>
  <c r="AS1359" i="1"/>
  <c r="AR1358" i="1"/>
  <c r="AS1364" i="3" l="1"/>
  <c r="AR1363" i="3"/>
  <c r="U577" i="1"/>
  <c r="S578" i="1"/>
  <c r="T578" i="1" s="1"/>
  <c r="R581" i="1"/>
  <c r="AS1360" i="1"/>
  <c r="AR1359" i="1"/>
  <c r="AR1364" i="3" l="1"/>
  <c r="AS1365" i="3"/>
  <c r="U578" i="1"/>
  <c r="S579" i="1"/>
  <c r="T579" i="1" s="1"/>
  <c r="R582" i="1"/>
  <c r="AS1361" i="1"/>
  <c r="AR1360" i="1"/>
  <c r="AS1366" i="3" l="1"/>
  <c r="AR1365" i="3"/>
  <c r="U579" i="1"/>
  <c r="S580" i="1"/>
  <c r="T580" i="1" s="1"/>
  <c r="R583" i="1"/>
  <c r="AS1362" i="1"/>
  <c r="AR1361" i="1"/>
  <c r="AS1367" i="3" l="1"/>
  <c r="AR1366" i="3"/>
  <c r="U580" i="1"/>
  <c r="S581" i="1"/>
  <c r="T581" i="1" s="1"/>
  <c r="R584" i="1"/>
  <c r="AS1363" i="1"/>
  <c r="AR1362" i="1"/>
  <c r="AS1368" i="3" l="1"/>
  <c r="AR1367" i="3"/>
  <c r="U581" i="1"/>
  <c r="S582" i="1"/>
  <c r="T582" i="1" s="1"/>
  <c r="R585" i="1"/>
  <c r="AS1364" i="1"/>
  <c r="AR1363" i="1"/>
  <c r="AR1368" i="3" l="1"/>
  <c r="AS1369" i="3"/>
  <c r="U582" i="1"/>
  <c r="S583" i="1"/>
  <c r="T583" i="1" s="1"/>
  <c r="R586" i="1"/>
  <c r="AS1365" i="1"/>
  <c r="AR1364" i="1"/>
  <c r="AR1369" i="3" l="1"/>
  <c r="AS1370" i="3"/>
  <c r="U583" i="1"/>
  <c r="S584" i="1"/>
  <c r="T584" i="1" s="1"/>
  <c r="R587" i="1"/>
  <c r="AS1366" i="1"/>
  <c r="AR1365" i="1"/>
  <c r="AS1371" i="3" l="1"/>
  <c r="AR1370" i="3"/>
  <c r="U584" i="1"/>
  <c r="S585" i="1"/>
  <c r="T585" i="1" s="1"/>
  <c r="R588" i="1"/>
  <c r="AS1367" i="1"/>
  <c r="AR1366" i="1"/>
  <c r="AS1372" i="3" l="1"/>
  <c r="AR1371" i="3"/>
  <c r="U585" i="1"/>
  <c r="S586" i="1"/>
  <c r="T586" i="1" s="1"/>
  <c r="R589" i="1"/>
  <c r="AS1368" i="1"/>
  <c r="AR1367" i="1"/>
  <c r="AR1372" i="3" l="1"/>
  <c r="AS1373" i="3"/>
  <c r="U586" i="1"/>
  <c r="S587" i="1"/>
  <c r="T587" i="1" s="1"/>
  <c r="R590" i="1"/>
  <c r="AS1369" i="1"/>
  <c r="AR1368" i="1"/>
  <c r="AS1374" i="3" l="1"/>
  <c r="AR1373" i="3"/>
  <c r="U587" i="1"/>
  <c r="S588" i="1"/>
  <c r="T588" i="1" s="1"/>
  <c r="R591" i="1"/>
  <c r="AS1370" i="1"/>
  <c r="AR1369" i="1"/>
  <c r="AS1375" i="3" l="1"/>
  <c r="AR1374" i="3"/>
  <c r="U588" i="1"/>
  <c r="S589" i="1"/>
  <c r="T589" i="1" s="1"/>
  <c r="R592" i="1"/>
  <c r="AS1371" i="1"/>
  <c r="AR1370" i="1"/>
  <c r="AS1376" i="3" l="1"/>
  <c r="AR1375" i="3"/>
  <c r="U589" i="1"/>
  <c r="S590" i="1"/>
  <c r="T590" i="1" s="1"/>
  <c r="R593" i="1"/>
  <c r="AS1372" i="1"/>
  <c r="AR1371" i="1"/>
  <c r="AR1376" i="3" l="1"/>
  <c r="AS1377" i="3"/>
  <c r="U590" i="1"/>
  <c r="S591" i="1"/>
  <c r="T591" i="1" s="1"/>
  <c r="R594" i="1"/>
  <c r="AS1373" i="1"/>
  <c r="AR1372" i="1"/>
  <c r="AR1377" i="3" l="1"/>
  <c r="AS1378" i="3"/>
  <c r="U591" i="1"/>
  <c r="S592" i="1"/>
  <c r="T592" i="1" s="1"/>
  <c r="R595" i="1"/>
  <c r="AS1374" i="1"/>
  <c r="AR1373" i="1"/>
  <c r="AS1379" i="3" l="1"/>
  <c r="AR1378" i="3"/>
  <c r="U592" i="1"/>
  <c r="S593" i="1"/>
  <c r="T593" i="1" s="1"/>
  <c r="R596" i="1"/>
  <c r="AS1375" i="1"/>
  <c r="AR1374" i="1"/>
  <c r="AS1380" i="3" l="1"/>
  <c r="AR1379" i="3"/>
  <c r="U593" i="1"/>
  <c r="S594" i="1"/>
  <c r="T594" i="1" s="1"/>
  <c r="R597" i="1"/>
  <c r="AS1376" i="1"/>
  <c r="AR1375" i="1"/>
  <c r="AR1380" i="3" l="1"/>
  <c r="AS1381" i="3"/>
  <c r="U594" i="1"/>
  <c r="S595" i="1"/>
  <c r="T595" i="1" s="1"/>
  <c r="R598" i="1"/>
  <c r="AS1377" i="1"/>
  <c r="AR1376" i="1"/>
  <c r="AS1382" i="3" l="1"/>
  <c r="AR1381" i="3"/>
  <c r="U595" i="1"/>
  <c r="S596" i="1"/>
  <c r="T596" i="1" s="1"/>
  <c r="R599" i="1"/>
  <c r="AS1378" i="1"/>
  <c r="AR1377" i="1"/>
  <c r="AS1383" i="3" l="1"/>
  <c r="AR1382" i="3"/>
  <c r="U596" i="1"/>
  <c r="S597" i="1"/>
  <c r="T597" i="1" s="1"/>
  <c r="R600" i="1"/>
  <c r="AS1379" i="1"/>
  <c r="AR1378" i="1"/>
  <c r="AS1384" i="3" l="1"/>
  <c r="AR1383" i="3"/>
  <c r="U597" i="1"/>
  <c r="S598" i="1"/>
  <c r="T598" i="1" s="1"/>
  <c r="R601" i="1"/>
  <c r="AS1380" i="1"/>
  <c r="AR1379" i="1"/>
  <c r="AR1384" i="3" l="1"/>
  <c r="AS1385" i="3"/>
  <c r="U598" i="1"/>
  <c r="S599" i="1"/>
  <c r="T599" i="1" s="1"/>
  <c r="R602" i="1"/>
  <c r="AS1381" i="1"/>
  <c r="AR1380" i="1"/>
  <c r="AR1385" i="3" l="1"/>
  <c r="AS1386" i="3"/>
  <c r="U599" i="1"/>
  <c r="S600" i="1"/>
  <c r="T600" i="1" s="1"/>
  <c r="R603" i="1"/>
  <c r="AS1382" i="1"/>
  <c r="AR1381" i="1"/>
  <c r="AS1387" i="3" l="1"/>
  <c r="AR1386" i="3"/>
  <c r="U600" i="1"/>
  <c r="S601" i="1"/>
  <c r="T601" i="1" s="1"/>
  <c r="R604" i="1"/>
  <c r="AS1383" i="1"/>
  <c r="AR1382" i="1"/>
  <c r="AS1388" i="3" l="1"/>
  <c r="AR1387" i="3"/>
  <c r="U601" i="1"/>
  <c r="S602" i="1"/>
  <c r="T602" i="1" s="1"/>
  <c r="R605" i="1"/>
  <c r="AS1384" i="1"/>
  <c r="AR1383" i="1"/>
  <c r="AR1388" i="3" l="1"/>
  <c r="AS1389" i="3"/>
  <c r="U602" i="1"/>
  <c r="S603" i="1"/>
  <c r="T603" i="1" s="1"/>
  <c r="R606" i="1"/>
  <c r="AS1385" i="1"/>
  <c r="AR1384" i="1"/>
  <c r="AS1390" i="3" l="1"/>
  <c r="AR1389" i="3"/>
  <c r="U603" i="1"/>
  <c r="S604" i="1"/>
  <c r="T604" i="1" s="1"/>
  <c r="R607" i="1"/>
  <c r="AS1386" i="1"/>
  <c r="AR1385" i="1"/>
  <c r="AS1391" i="3" l="1"/>
  <c r="AR1390" i="3"/>
  <c r="U604" i="1"/>
  <c r="S605" i="1"/>
  <c r="T605" i="1" s="1"/>
  <c r="R608" i="1"/>
  <c r="AS1387" i="1"/>
  <c r="AR1386" i="1"/>
  <c r="AS1392" i="3" l="1"/>
  <c r="AR1391" i="3"/>
  <c r="U605" i="1"/>
  <c r="S606" i="1"/>
  <c r="T606" i="1" s="1"/>
  <c r="R609" i="1"/>
  <c r="AS1388" i="1"/>
  <c r="AR1387" i="1"/>
  <c r="AR1392" i="3" l="1"/>
  <c r="AS1393" i="3"/>
  <c r="U606" i="1"/>
  <c r="S607" i="1"/>
  <c r="T607" i="1" s="1"/>
  <c r="R610" i="1"/>
  <c r="AS1389" i="1"/>
  <c r="AR1388" i="1"/>
  <c r="AR1393" i="3" l="1"/>
  <c r="AS1394" i="3"/>
  <c r="U607" i="1"/>
  <c r="S608" i="1"/>
  <c r="T608" i="1" s="1"/>
  <c r="R611" i="1"/>
  <c r="AS1390" i="1"/>
  <c r="AR1389" i="1"/>
  <c r="AS1395" i="3" l="1"/>
  <c r="AR1394" i="3"/>
  <c r="U608" i="1"/>
  <c r="S609" i="1"/>
  <c r="T609" i="1" s="1"/>
  <c r="R612" i="1"/>
  <c r="AS1391" i="1"/>
  <c r="AR1390" i="1"/>
  <c r="AS1396" i="3" l="1"/>
  <c r="AR1395" i="3"/>
  <c r="U609" i="1"/>
  <c r="S610" i="1"/>
  <c r="T610" i="1" s="1"/>
  <c r="R613" i="1"/>
  <c r="AS1392" i="1"/>
  <c r="AR1391" i="1"/>
  <c r="AR1396" i="3" l="1"/>
  <c r="AS1397" i="3"/>
  <c r="U610" i="1"/>
  <c r="S611" i="1"/>
  <c r="T611" i="1" s="1"/>
  <c r="R614" i="1"/>
  <c r="AS1393" i="1"/>
  <c r="AR1392" i="1"/>
  <c r="AS1398" i="3" l="1"/>
  <c r="AR1397" i="3"/>
  <c r="U611" i="1"/>
  <c r="S612" i="1"/>
  <c r="T612" i="1" s="1"/>
  <c r="R615" i="1"/>
  <c r="AS1394" i="1"/>
  <c r="AR1393" i="1"/>
  <c r="AS1399" i="3" l="1"/>
  <c r="AR1398" i="3"/>
  <c r="U612" i="1"/>
  <c r="S613" i="1"/>
  <c r="T613" i="1" s="1"/>
  <c r="R616" i="1"/>
  <c r="AS1395" i="1"/>
  <c r="AR1394" i="1"/>
  <c r="AS1400" i="3" l="1"/>
  <c r="AR1399" i="3"/>
  <c r="U613" i="1"/>
  <c r="S614" i="1"/>
  <c r="T614" i="1" s="1"/>
  <c r="R617" i="1"/>
  <c r="AS1396" i="1"/>
  <c r="AR1395" i="1"/>
  <c r="AR1400" i="3" l="1"/>
  <c r="AS1401" i="3"/>
  <c r="U614" i="1"/>
  <c r="S615" i="1"/>
  <c r="T615" i="1" s="1"/>
  <c r="R618" i="1"/>
  <c r="AS1397" i="1"/>
  <c r="AR1396" i="1"/>
  <c r="AR1401" i="3" l="1"/>
  <c r="AS1402" i="3"/>
  <c r="U615" i="1"/>
  <c r="S616" i="1"/>
  <c r="T616" i="1" s="1"/>
  <c r="R619" i="1"/>
  <c r="AS1398" i="1"/>
  <c r="AR1397" i="1"/>
  <c r="AS1403" i="3" l="1"/>
  <c r="AR1402" i="3"/>
  <c r="U616" i="1"/>
  <c r="S617" i="1"/>
  <c r="T617" i="1" s="1"/>
  <c r="R620" i="1"/>
  <c r="AS1399" i="1"/>
  <c r="AR1398" i="1"/>
  <c r="AS1404" i="3" l="1"/>
  <c r="AR1403" i="3"/>
  <c r="U617" i="1"/>
  <c r="S618" i="1"/>
  <c r="T618" i="1" s="1"/>
  <c r="R621" i="1"/>
  <c r="AS1400" i="1"/>
  <c r="AR1399" i="1"/>
  <c r="AR1404" i="3" l="1"/>
  <c r="AS1405" i="3"/>
  <c r="U618" i="1"/>
  <c r="S619" i="1"/>
  <c r="T619" i="1" s="1"/>
  <c r="R622" i="1"/>
  <c r="AS1401" i="1"/>
  <c r="AR1400" i="1"/>
  <c r="AR1405" i="3" l="1"/>
  <c r="AS1406" i="3"/>
  <c r="U619" i="1"/>
  <c r="S620" i="1"/>
  <c r="T620" i="1" s="1"/>
  <c r="R623" i="1"/>
  <c r="AS1402" i="1"/>
  <c r="AR1401" i="1"/>
  <c r="AS1407" i="3" l="1"/>
  <c r="AR1406" i="3"/>
  <c r="U620" i="1"/>
  <c r="S621" i="1"/>
  <c r="T621" i="1" s="1"/>
  <c r="R624" i="1"/>
  <c r="AS1403" i="1"/>
  <c r="AR1402" i="1"/>
  <c r="AS1408" i="3" l="1"/>
  <c r="AR1407" i="3"/>
  <c r="U621" i="1"/>
  <c r="S622" i="1"/>
  <c r="T622" i="1" s="1"/>
  <c r="R625" i="1"/>
  <c r="AS1404" i="1"/>
  <c r="AR1403" i="1"/>
  <c r="AR1408" i="3" l="1"/>
  <c r="AS1409" i="3"/>
  <c r="U622" i="1"/>
  <c r="S623" i="1"/>
  <c r="T623" i="1" s="1"/>
  <c r="R626" i="1"/>
  <c r="AS1405" i="1"/>
  <c r="AR1404" i="1"/>
  <c r="AR1409" i="3" l="1"/>
  <c r="AS1410" i="3"/>
  <c r="U623" i="1"/>
  <c r="S624" i="1"/>
  <c r="T624" i="1" s="1"/>
  <c r="R627" i="1"/>
  <c r="AS1406" i="1"/>
  <c r="AR1405" i="1"/>
  <c r="AS1411" i="3" l="1"/>
  <c r="AR1410" i="3"/>
  <c r="U624" i="1"/>
  <c r="S625" i="1"/>
  <c r="T625" i="1" s="1"/>
  <c r="R628" i="1"/>
  <c r="AS1407" i="1"/>
  <c r="AR1406" i="1"/>
  <c r="AS1412" i="3" l="1"/>
  <c r="AR1411" i="3"/>
  <c r="U625" i="1"/>
  <c r="S626" i="1"/>
  <c r="T626" i="1" s="1"/>
  <c r="R629" i="1"/>
  <c r="AS1408" i="1"/>
  <c r="AR1407" i="1"/>
  <c r="AR1412" i="3" l="1"/>
  <c r="AS1413" i="3"/>
  <c r="U626" i="1"/>
  <c r="S627" i="1"/>
  <c r="T627" i="1" s="1"/>
  <c r="R630" i="1"/>
  <c r="AS1409" i="1"/>
  <c r="AR1408" i="1"/>
  <c r="AR1413" i="3" l="1"/>
  <c r="AS1414" i="3"/>
  <c r="U627" i="1"/>
  <c r="S628" i="1"/>
  <c r="T628" i="1" s="1"/>
  <c r="R631" i="1"/>
  <c r="AS1410" i="1"/>
  <c r="AR1409" i="1"/>
  <c r="AS1415" i="3" l="1"/>
  <c r="AR1414" i="3"/>
  <c r="U628" i="1"/>
  <c r="S629" i="1"/>
  <c r="T629" i="1" s="1"/>
  <c r="R632" i="1"/>
  <c r="AS1411" i="1"/>
  <c r="AR1410" i="1"/>
  <c r="AS1416" i="3" l="1"/>
  <c r="AR1415" i="3"/>
  <c r="U629" i="1"/>
  <c r="S630" i="1"/>
  <c r="T630" i="1" s="1"/>
  <c r="R633" i="1"/>
  <c r="AS1412" i="1"/>
  <c r="AR1411" i="1"/>
  <c r="AR1416" i="3" l="1"/>
  <c r="AS1417" i="3"/>
  <c r="U630" i="1"/>
  <c r="S631" i="1"/>
  <c r="T631" i="1" s="1"/>
  <c r="R634" i="1"/>
  <c r="AS1413" i="1"/>
  <c r="AR1412" i="1"/>
  <c r="AR1417" i="3" l="1"/>
  <c r="AS1418" i="3"/>
  <c r="U631" i="1"/>
  <c r="S632" i="1"/>
  <c r="T632" i="1" s="1"/>
  <c r="R635" i="1"/>
  <c r="AS1414" i="1"/>
  <c r="AR1413" i="1"/>
  <c r="AS1419" i="3" l="1"/>
  <c r="AR1418" i="3"/>
  <c r="U632" i="1"/>
  <c r="S633" i="1"/>
  <c r="T633" i="1" s="1"/>
  <c r="R636" i="1"/>
  <c r="AS1415" i="1"/>
  <c r="AR1414" i="1"/>
  <c r="AS1420" i="3" l="1"/>
  <c r="AR1419" i="3"/>
  <c r="U633" i="1"/>
  <c r="S634" i="1"/>
  <c r="T634" i="1" s="1"/>
  <c r="R637" i="1"/>
  <c r="AS1416" i="1"/>
  <c r="AR1415" i="1"/>
  <c r="AR1420" i="3" l="1"/>
  <c r="AS1421" i="3"/>
  <c r="U634" i="1"/>
  <c r="S635" i="1"/>
  <c r="T635" i="1" s="1"/>
  <c r="R638" i="1"/>
  <c r="AS1417" i="1"/>
  <c r="AR1416" i="1"/>
  <c r="AR1421" i="3" l="1"/>
  <c r="AS1422" i="3"/>
  <c r="U635" i="1"/>
  <c r="S636" i="1"/>
  <c r="T636" i="1" s="1"/>
  <c r="R639" i="1"/>
  <c r="AS1418" i="1"/>
  <c r="AR1417" i="1"/>
  <c r="AS1423" i="3" l="1"/>
  <c r="AR1422" i="3"/>
  <c r="U636" i="1"/>
  <c r="S637" i="1"/>
  <c r="T637" i="1" s="1"/>
  <c r="R640" i="1"/>
  <c r="AS1419" i="1"/>
  <c r="AR1418" i="1"/>
  <c r="AS1424" i="3" l="1"/>
  <c r="AR1423" i="3"/>
  <c r="U637" i="1"/>
  <c r="S638" i="1"/>
  <c r="T638" i="1" s="1"/>
  <c r="R641" i="1"/>
  <c r="AS1420" i="1"/>
  <c r="AR1419" i="1"/>
  <c r="AR1424" i="3" l="1"/>
  <c r="AS1425" i="3"/>
  <c r="U638" i="1"/>
  <c r="S639" i="1"/>
  <c r="T639" i="1" s="1"/>
  <c r="R642" i="1"/>
  <c r="AS1421" i="1"/>
  <c r="AR1420" i="1"/>
  <c r="AR1425" i="3" l="1"/>
  <c r="AS1426" i="3"/>
  <c r="U639" i="1"/>
  <c r="S640" i="1"/>
  <c r="T640" i="1" s="1"/>
  <c r="R643" i="1"/>
  <c r="AS1422" i="1"/>
  <c r="AR1421" i="1"/>
  <c r="AS1427" i="3" l="1"/>
  <c r="AR1426" i="3"/>
  <c r="U640" i="1"/>
  <c r="S641" i="1"/>
  <c r="T641" i="1" s="1"/>
  <c r="R644" i="1"/>
  <c r="AS1423" i="1"/>
  <c r="AR1422" i="1"/>
  <c r="AS1428" i="3" l="1"/>
  <c r="AR1427" i="3"/>
  <c r="U641" i="1"/>
  <c r="S642" i="1"/>
  <c r="T642" i="1" s="1"/>
  <c r="R645" i="1"/>
  <c r="AS1424" i="1"/>
  <c r="AR1423" i="1"/>
  <c r="AR1428" i="3" l="1"/>
  <c r="AS1429" i="3"/>
  <c r="U642" i="1"/>
  <c r="S643" i="1"/>
  <c r="T643" i="1" s="1"/>
  <c r="R646" i="1"/>
  <c r="AS1425" i="1"/>
  <c r="AR1424" i="1"/>
  <c r="AR1429" i="3" l="1"/>
  <c r="AS1430" i="3"/>
  <c r="U643" i="1"/>
  <c r="S644" i="1"/>
  <c r="T644" i="1" s="1"/>
  <c r="R647" i="1"/>
  <c r="AS1426" i="1"/>
  <c r="AR1425" i="1"/>
  <c r="AS1431" i="3" l="1"/>
  <c r="AR1430" i="3"/>
  <c r="U644" i="1"/>
  <c r="S645" i="1"/>
  <c r="T645" i="1" s="1"/>
  <c r="R648" i="1"/>
  <c r="AS1427" i="1"/>
  <c r="AR1426" i="1"/>
  <c r="AS1432" i="3" l="1"/>
  <c r="AR1431" i="3"/>
  <c r="U645" i="1"/>
  <c r="S646" i="1"/>
  <c r="T646" i="1" s="1"/>
  <c r="R649" i="1"/>
  <c r="AS1428" i="1"/>
  <c r="AR1427" i="1"/>
  <c r="AR1432" i="3" l="1"/>
  <c r="AS1433" i="3"/>
  <c r="U646" i="1"/>
  <c r="S647" i="1"/>
  <c r="T647" i="1" s="1"/>
  <c r="R650" i="1"/>
  <c r="AS1429" i="1"/>
  <c r="AR1428" i="1"/>
  <c r="AR1433" i="3" l="1"/>
  <c r="AS1434" i="3"/>
  <c r="U647" i="1"/>
  <c r="S648" i="1"/>
  <c r="T648" i="1" s="1"/>
  <c r="R651" i="1"/>
  <c r="AS1430" i="1"/>
  <c r="AR1429" i="1"/>
  <c r="AS1435" i="3" l="1"/>
  <c r="AR1434" i="3"/>
  <c r="U648" i="1"/>
  <c r="S649" i="1"/>
  <c r="T649" i="1" s="1"/>
  <c r="R652" i="1"/>
  <c r="AS1431" i="1"/>
  <c r="AR1430" i="1"/>
  <c r="AS1436" i="3" l="1"/>
  <c r="AR1435" i="3"/>
  <c r="U649" i="1"/>
  <c r="S650" i="1"/>
  <c r="T650" i="1" s="1"/>
  <c r="R653" i="1"/>
  <c r="AS1432" i="1"/>
  <c r="AR1431" i="1"/>
  <c r="AR1436" i="3" l="1"/>
  <c r="AS1437" i="3"/>
  <c r="U650" i="1"/>
  <c r="S651" i="1"/>
  <c r="T651" i="1" s="1"/>
  <c r="R654" i="1"/>
  <c r="AS1433" i="1"/>
  <c r="AR1432" i="1"/>
  <c r="AR1437" i="3" l="1"/>
  <c r="AS1438" i="3"/>
  <c r="U651" i="1"/>
  <c r="S652" i="1"/>
  <c r="T652" i="1" s="1"/>
  <c r="R655" i="1"/>
  <c r="AS1434" i="1"/>
  <c r="AR1433" i="1"/>
  <c r="AS1439" i="3" l="1"/>
  <c r="AR1438" i="3"/>
  <c r="U652" i="1"/>
  <c r="S653" i="1"/>
  <c r="T653" i="1" s="1"/>
  <c r="R656" i="1"/>
  <c r="AS1435" i="1"/>
  <c r="AR1434" i="1"/>
  <c r="AS1440" i="3" l="1"/>
  <c r="AR1439" i="3"/>
  <c r="U653" i="1"/>
  <c r="S654" i="1"/>
  <c r="T654" i="1" s="1"/>
  <c r="R657" i="1"/>
  <c r="AS1436" i="1"/>
  <c r="AR1435" i="1"/>
  <c r="AR1440" i="3" l="1"/>
  <c r="AS1441" i="3"/>
  <c r="U654" i="1"/>
  <c r="S655" i="1"/>
  <c r="T655" i="1" s="1"/>
  <c r="R658" i="1"/>
  <c r="AS1437" i="1"/>
  <c r="AR1436" i="1"/>
  <c r="AR1441" i="3" l="1"/>
  <c r="AS1442" i="3"/>
  <c r="U655" i="1"/>
  <c r="S656" i="1"/>
  <c r="T656" i="1" s="1"/>
  <c r="R659" i="1"/>
  <c r="AS1438" i="1"/>
  <c r="AR1437" i="1"/>
  <c r="AS1443" i="3" l="1"/>
  <c r="AR1442" i="3"/>
  <c r="U656" i="1"/>
  <c r="S657" i="1"/>
  <c r="T657" i="1" s="1"/>
  <c r="R660" i="1"/>
  <c r="AS1439" i="1"/>
  <c r="AR1438" i="1"/>
  <c r="AS1444" i="3" l="1"/>
  <c r="AR1443" i="3"/>
  <c r="U657" i="1"/>
  <c r="S658" i="1"/>
  <c r="T658" i="1" s="1"/>
  <c r="R661" i="1"/>
  <c r="AS1440" i="1"/>
  <c r="AR1439" i="1"/>
  <c r="AR1444" i="3" l="1"/>
  <c r="AS1445" i="3"/>
  <c r="U658" i="1"/>
  <c r="S659" i="1"/>
  <c r="T659" i="1" s="1"/>
  <c r="R662" i="1"/>
  <c r="AS1441" i="1"/>
  <c r="AR1440" i="1"/>
  <c r="AR1445" i="3" l="1"/>
  <c r="AS1446" i="3"/>
  <c r="U659" i="1"/>
  <c r="S660" i="1"/>
  <c r="T660" i="1" s="1"/>
  <c r="R663" i="1"/>
  <c r="AS1442" i="1"/>
  <c r="AR1441" i="1"/>
  <c r="AS1447" i="3" l="1"/>
  <c r="AR1446" i="3"/>
  <c r="U660" i="1"/>
  <c r="S661" i="1"/>
  <c r="T661" i="1" s="1"/>
  <c r="R664" i="1"/>
  <c r="AS1443" i="1"/>
  <c r="AR1442" i="1"/>
  <c r="AS1448" i="3" l="1"/>
  <c r="AR1447" i="3"/>
  <c r="U661" i="1"/>
  <c r="S662" i="1"/>
  <c r="T662" i="1" s="1"/>
  <c r="R665" i="1"/>
  <c r="AS1444" i="1"/>
  <c r="AR1443" i="1"/>
  <c r="AR1448" i="3" l="1"/>
  <c r="AS1449" i="3"/>
  <c r="U662" i="1"/>
  <c r="S663" i="1"/>
  <c r="T663" i="1" s="1"/>
  <c r="R666" i="1"/>
  <c r="AS1445" i="1"/>
  <c r="AR1444" i="1"/>
  <c r="AR1449" i="3" l="1"/>
  <c r="AS1450" i="3"/>
  <c r="U663" i="1"/>
  <c r="S664" i="1"/>
  <c r="T664" i="1" s="1"/>
  <c r="R667" i="1"/>
  <c r="AS1446" i="1"/>
  <c r="AR1445" i="1"/>
  <c r="AS1451" i="3" l="1"/>
  <c r="AR1450" i="3"/>
  <c r="U664" i="1"/>
  <c r="S665" i="1"/>
  <c r="T665" i="1" s="1"/>
  <c r="R668" i="1"/>
  <c r="AS1447" i="1"/>
  <c r="AR1446" i="1"/>
  <c r="AS1452" i="3" l="1"/>
  <c r="AR1451" i="3"/>
  <c r="U665" i="1"/>
  <c r="S666" i="1"/>
  <c r="T666" i="1" s="1"/>
  <c r="R669" i="1"/>
  <c r="AS1448" i="1"/>
  <c r="AR1447" i="1"/>
  <c r="AR1452" i="3" l="1"/>
  <c r="AS1453" i="3"/>
  <c r="U666" i="1"/>
  <c r="S667" i="1"/>
  <c r="T667" i="1" s="1"/>
  <c r="R670" i="1"/>
  <c r="AS1449" i="1"/>
  <c r="AR1448" i="1"/>
  <c r="AR1453" i="3" l="1"/>
  <c r="AS1454" i="3"/>
  <c r="U667" i="1"/>
  <c r="S668" i="1"/>
  <c r="T668" i="1" s="1"/>
  <c r="R671" i="1"/>
  <c r="AS1450" i="1"/>
  <c r="AR1449" i="1"/>
  <c r="AS1455" i="3" l="1"/>
  <c r="AR1454" i="3"/>
  <c r="U668" i="1"/>
  <c r="S669" i="1"/>
  <c r="T669" i="1" s="1"/>
  <c r="R672" i="1"/>
  <c r="AS1451" i="1"/>
  <c r="AR1450" i="1"/>
  <c r="AS1456" i="3" l="1"/>
  <c r="AR1455" i="3"/>
  <c r="U669" i="1"/>
  <c r="S670" i="1"/>
  <c r="T670" i="1" s="1"/>
  <c r="R673" i="1"/>
  <c r="AS1452" i="1"/>
  <c r="AR1451" i="1"/>
  <c r="AR1456" i="3" l="1"/>
  <c r="AS1457" i="3"/>
  <c r="U670" i="1"/>
  <c r="S671" i="1"/>
  <c r="T671" i="1" s="1"/>
  <c r="R674" i="1"/>
  <c r="AS1453" i="1"/>
  <c r="AR1452" i="1"/>
  <c r="AR1457" i="3" l="1"/>
  <c r="AS1458" i="3"/>
  <c r="U671" i="1"/>
  <c r="S672" i="1"/>
  <c r="T672" i="1" s="1"/>
  <c r="R675" i="1"/>
  <c r="AS1454" i="1"/>
  <c r="AR1453" i="1"/>
  <c r="AS1459" i="3" l="1"/>
  <c r="AR1458" i="3"/>
  <c r="U672" i="1"/>
  <c r="S673" i="1"/>
  <c r="T673" i="1" s="1"/>
  <c r="R676" i="1"/>
  <c r="AS1455" i="1"/>
  <c r="AR1454" i="1"/>
  <c r="AS1460" i="3" l="1"/>
  <c r="AR1459" i="3"/>
  <c r="U673" i="1"/>
  <c r="S674" i="1"/>
  <c r="T674" i="1" s="1"/>
  <c r="R677" i="1"/>
  <c r="AS1456" i="1"/>
  <c r="AR1455" i="1"/>
  <c r="AR1460" i="3" l="1"/>
  <c r="AS1461" i="3"/>
  <c r="U674" i="1"/>
  <c r="S675" i="1"/>
  <c r="T675" i="1" s="1"/>
  <c r="R678" i="1"/>
  <c r="AS1457" i="1"/>
  <c r="AR1456" i="1"/>
  <c r="AR1461" i="3" l="1"/>
  <c r="AS1462" i="3"/>
  <c r="U675" i="1"/>
  <c r="S676" i="1"/>
  <c r="T676" i="1" s="1"/>
  <c r="R679" i="1"/>
  <c r="AS1458" i="1"/>
  <c r="AR1457" i="1"/>
  <c r="AS1463" i="3" l="1"/>
  <c r="AR1462" i="3"/>
  <c r="U676" i="1"/>
  <c r="S677" i="1"/>
  <c r="T677" i="1" s="1"/>
  <c r="R680" i="1"/>
  <c r="AS1459" i="1"/>
  <c r="AR1458" i="1"/>
  <c r="AS1464" i="3" l="1"/>
  <c r="AR1463" i="3"/>
  <c r="U677" i="1"/>
  <c r="S678" i="1"/>
  <c r="T678" i="1" s="1"/>
  <c r="R681" i="1"/>
  <c r="AS1460" i="1"/>
  <c r="AR1459" i="1"/>
  <c r="AR1464" i="3" l="1"/>
  <c r="AS1465" i="3"/>
  <c r="U678" i="1"/>
  <c r="S679" i="1"/>
  <c r="T679" i="1" s="1"/>
  <c r="R682" i="1"/>
  <c r="AS1461" i="1"/>
  <c r="AR1460" i="1"/>
  <c r="AR1465" i="3" l="1"/>
  <c r="AS1466" i="3"/>
  <c r="U679" i="1"/>
  <c r="S680" i="1"/>
  <c r="T680" i="1" s="1"/>
  <c r="R683" i="1"/>
  <c r="AS1462" i="1"/>
  <c r="AR1461" i="1"/>
  <c r="AS1467" i="3" l="1"/>
  <c r="AR1466" i="3"/>
  <c r="U680" i="1"/>
  <c r="S681" i="1"/>
  <c r="T681" i="1" s="1"/>
  <c r="R684" i="1"/>
  <c r="AS1463" i="1"/>
  <c r="AR1462" i="1"/>
  <c r="AS1468" i="3" l="1"/>
  <c r="AR1467" i="3"/>
  <c r="U681" i="1"/>
  <c r="S682" i="1"/>
  <c r="T682" i="1" s="1"/>
  <c r="R685" i="1"/>
  <c r="AS1464" i="1"/>
  <c r="AR1463" i="1"/>
  <c r="AR1468" i="3" l="1"/>
  <c r="AS1469" i="3"/>
  <c r="U682" i="1"/>
  <c r="S683" i="1"/>
  <c r="T683" i="1" s="1"/>
  <c r="R686" i="1"/>
  <c r="AS1465" i="1"/>
  <c r="AR1464" i="1"/>
  <c r="AR1469" i="3" l="1"/>
  <c r="AS1470" i="3"/>
  <c r="U683" i="1"/>
  <c r="S684" i="1"/>
  <c r="T684" i="1" s="1"/>
  <c r="R687" i="1"/>
  <c r="AS1466" i="1"/>
  <c r="AR1465" i="1"/>
  <c r="AS1471" i="3" l="1"/>
  <c r="AR1470" i="3"/>
  <c r="U684" i="1"/>
  <c r="S685" i="1"/>
  <c r="T685" i="1" s="1"/>
  <c r="R688" i="1"/>
  <c r="AS1467" i="1"/>
  <c r="AR1466" i="1"/>
  <c r="AS1472" i="3" l="1"/>
  <c r="AR1471" i="3"/>
  <c r="U685" i="1"/>
  <c r="S686" i="1"/>
  <c r="T686" i="1" s="1"/>
  <c r="R689" i="1"/>
  <c r="AS1468" i="1"/>
  <c r="AR1467" i="1"/>
  <c r="AR1472" i="3" l="1"/>
  <c r="AS1473" i="3"/>
  <c r="U686" i="1"/>
  <c r="S687" i="1"/>
  <c r="T687" i="1" s="1"/>
  <c r="R690" i="1"/>
  <c r="AS1469" i="1"/>
  <c r="AR1468" i="1"/>
  <c r="AR1473" i="3" l="1"/>
  <c r="AS1474" i="3"/>
  <c r="U687" i="1"/>
  <c r="S688" i="1"/>
  <c r="T688" i="1" s="1"/>
  <c r="R691" i="1"/>
  <c r="AS1470" i="1"/>
  <c r="AR1469" i="1"/>
  <c r="AS1475" i="3" l="1"/>
  <c r="AR1474" i="3"/>
  <c r="U688" i="1"/>
  <c r="S689" i="1"/>
  <c r="T689" i="1" s="1"/>
  <c r="R692" i="1"/>
  <c r="AS1471" i="1"/>
  <c r="AR1470" i="1"/>
  <c r="AS1476" i="3" l="1"/>
  <c r="AR1475" i="3"/>
  <c r="U689" i="1"/>
  <c r="S690" i="1"/>
  <c r="T690" i="1" s="1"/>
  <c r="R693" i="1"/>
  <c r="AS1472" i="1"/>
  <c r="AR1471" i="1"/>
  <c r="AR1476" i="3" l="1"/>
  <c r="AS1477" i="3"/>
  <c r="U690" i="1"/>
  <c r="S691" i="1"/>
  <c r="T691" i="1" s="1"/>
  <c r="R694" i="1"/>
  <c r="AS1473" i="1"/>
  <c r="AR1472" i="1"/>
  <c r="AR1477" i="3" l="1"/>
  <c r="AS1478" i="3"/>
  <c r="U691" i="1"/>
  <c r="S692" i="1"/>
  <c r="T692" i="1" s="1"/>
  <c r="R695" i="1"/>
  <c r="AS1474" i="1"/>
  <c r="AR1473" i="1"/>
  <c r="AS1479" i="3" l="1"/>
  <c r="AR1478" i="3"/>
  <c r="U692" i="1"/>
  <c r="S693" i="1"/>
  <c r="T693" i="1" s="1"/>
  <c r="R696" i="1"/>
  <c r="AS1475" i="1"/>
  <c r="AR1474" i="1"/>
  <c r="AS1480" i="3" l="1"/>
  <c r="AR1479" i="3"/>
  <c r="U693" i="1"/>
  <c r="S694" i="1"/>
  <c r="T694" i="1" s="1"/>
  <c r="R697" i="1"/>
  <c r="AS1476" i="1"/>
  <c r="AR1475" i="1"/>
  <c r="AR1480" i="3" l="1"/>
  <c r="AS1481" i="3"/>
  <c r="U694" i="1"/>
  <c r="S695" i="1"/>
  <c r="T695" i="1" s="1"/>
  <c r="R698" i="1"/>
  <c r="AS1477" i="1"/>
  <c r="AR1476" i="1"/>
  <c r="AR1481" i="3" l="1"/>
  <c r="AS1482" i="3"/>
  <c r="U695" i="1"/>
  <c r="S696" i="1"/>
  <c r="T696" i="1" s="1"/>
  <c r="R699" i="1"/>
  <c r="AS1478" i="1"/>
  <c r="AR1477" i="1"/>
  <c r="AS1483" i="3" l="1"/>
  <c r="AR1482" i="3"/>
  <c r="U696" i="1"/>
  <c r="S697" i="1"/>
  <c r="T697" i="1" s="1"/>
  <c r="R700" i="1"/>
  <c r="AS1479" i="1"/>
  <c r="AR1478" i="1"/>
  <c r="AS1484" i="3" l="1"/>
  <c r="AR1483" i="3"/>
  <c r="U697" i="1"/>
  <c r="S698" i="1"/>
  <c r="T698" i="1" s="1"/>
  <c r="R701" i="1"/>
  <c r="AS1480" i="1"/>
  <c r="AR1479" i="1"/>
  <c r="AS1485" i="3" l="1"/>
  <c r="AR1484" i="3"/>
  <c r="U698" i="1"/>
  <c r="S699" i="1"/>
  <c r="T699" i="1" s="1"/>
  <c r="R702" i="1"/>
  <c r="AS1481" i="1"/>
  <c r="AR1480" i="1"/>
  <c r="AS1486" i="3" l="1"/>
  <c r="AR1485" i="3"/>
  <c r="U699" i="1"/>
  <c r="S700" i="1"/>
  <c r="T700" i="1" s="1"/>
  <c r="R703" i="1"/>
  <c r="AS1482" i="1"/>
  <c r="AR1481" i="1"/>
  <c r="AS1487" i="3" l="1"/>
  <c r="AR1486" i="3"/>
  <c r="U700" i="1"/>
  <c r="S701" i="1"/>
  <c r="T701" i="1" s="1"/>
  <c r="R704" i="1"/>
  <c r="AS1483" i="1"/>
  <c r="AR1482" i="1"/>
  <c r="AS1488" i="3" l="1"/>
  <c r="AR1487" i="3"/>
  <c r="U701" i="1"/>
  <c r="S702" i="1"/>
  <c r="T702" i="1" s="1"/>
  <c r="R705" i="1"/>
  <c r="AS1484" i="1"/>
  <c r="AR1483" i="1"/>
  <c r="AR1488" i="3" l="1"/>
  <c r="AS1489" i="3"/>
  <c r="U702" i="1"/>
  <c r="S703" i="1"/>
  <c r="T703" i="1" s="1"/>
  <c r="R706" i="1"/>
  <c r="AS1485" i="1"/>
  <c r="AR1484" i="1"/>
  <c r="AS1490" i="3" l="1"/>
  <c r="AR1489" i="3"/>
  <c r="U703" i="1"/>
  <c r="S704" i="1"/>
  <c r="T704" i="1" s="1"/>
  <c r="R707" i="1"/>
  <c r="AS1486" i="1"/>
  <c r="AR1485" i="1"/>
  <c r="AS1491" i="3" l="1"/>
  <c r="AR1490" i="3"/>
  <c r="U704" i="1"/>
  <c r="S705" i="1"/>
  <c r="T705" i="1" s="1"/>
  <c r="R708" i="1"/>
  <c r="AS1487" i="1"/>
  <c r="AR1486" i="1"/>
  <c r="AS1492" i="3" l="1"/>
  <c r="AR1491" i="3"/>
  <c r="U705" i="1"/>
  <c r="S706" i="1"/>
  <c r="T706" i="1" s="1"/>
  <c r="R709" i="1"/>
  <c r="AS1488" i="1"/>
  <c r="AR1487" i="1"/>
  <c r="AR1492" i="3" l="1"/>
  <c r="AS1493" i="3"/>
  <c r="U706" i="1"/>
  <c r="S707" i="1"/>
  <c r="T707" i="1" s="1"/>
  <c r="R710" i="1"/>
  <c r="AS1489" i="1"/>
  <c r="AR1488" i="1"/>
  <c r="AS1494" i="3" l="1"/>
  <c r="AR1493" i="3"/>
  <c r="U707" i="1"/>
  <c r="S708" i="1"/>
  <c r="T708" i="1" s="1"/>
  <c r="R711" i="1"/>
  <c r="AS1490" i="1"/>
  <c r="AR1489" i="1"/>
  <c r="AR1494" i="3" l="1"/>
  <c r="AS1495" i="3"/>
  <c r="U708" i="1"/>
  <c r="S709" i="1"/>
  <c r="T709" i="1" s="1"/>
  <c r="R712" i="1"/>
  <c r="AS1491" i="1"/>
  <c r="AR1490" i="1"/>
  <c r="AR1495" i="3" l="1"/>
  <c r="AS1496" i="3"/>
  <c r="U709" i="1"/>
  <c r="S710" i="1"/>
  <c r="T710" i="1" s="1"/>
  <c r="R713" i="1"/>
  <c r="AS1492" i="1"/>
  <c r="AR1491" i="1"/>
  <c r="AS1497" i="3" l="1"/>
  <c r="AR1496" i="3"/>
  <c r="U710" i="1"/>
  <c r="S711" i="1"/>
  <c r="T711" i="1" s="1"/>
  <c r="R714" i="1"/>
  <c r="AS1493" i="1"/>
  <c r="AR1492" i="1"/>
  <c r="AR1497" i="3" l="1"/>
  <c r="AS1498" i="3"/>
  <c r="U711" i="1"/>
  <c r="S712" i="1"/>
  <c r="T712" i="1" s="1"/>
  <c r="R715" i="1"/>
  <c r="AS1494" i="1"/>
  <c r="AR1493" i="1"/>
  <c r="AR1498" i="3" l="1"/>
  <c r="AS1499" i="3"/>
  <c r="U712" i="1"/>
  <c r="S713" i="1"/>
  <c r="T713" i="1" s="1"/>
  <c r="R716" i="1"/>
  <c r="AS1495" i="1"/>
  <c r="AR1494" i="1"/>
  <c r="AS1500" i="3" l="1"/>
  <c r="AR1499" i="3"/>
  <c r="U713" i="1"/>
  <c r="S714" i="1"/>
  <c r="T714" i="1" s="1"/>
  <c r="R717" i="1"/>
  <c r="AS1496" i="1"/>
  <c r="AR1495" i="1"/>
  <c r="AR1500" i="3" l="1"/>
  <c r="AS1501" i="3"/>
  <c r="U714" i="1"/>
  <c r="S715" i="1"/>
  <c r="T715" i="1" s="1"/>
  <c r="R718" i="1"/>
  <c r="AS1497" i="1"/>
  <c r="AR1496" i="1"/>
  <c r="AR1501" i="3" l="1"/>
  <c r="AS1502" i="3"/>
  <c r="U715" i="1"/>
  <c r="S716" i="1"/>
  <c r="T716" i="1" s="1"/>
  <c r="R719" i="1"/>
  <c r="AS1498" i="1"/>
  <c r="AR1497" i="1"/>
  <c r="AS1503" i="3" l="1"/>
  <c r="AR1502" i="3"/>
  <c r="U716" i="1"/>
  <c r="S717" i="1"/>
  <c r="T717" i="1" s="1"/>
  <c r="R720" i="1"/>
  <c r="AS1499" i="1"/>
  <c r="AR1498" i="1"/>
  <c r="AR1503" i="3" l="1"/>
  <c r="AS1504" i="3"/>
  <c r="U717" i="1"/>
  <c r="S718" i="1"/>
  <c r="T718" i="1" s="1"/>
  <c r="R721" i="1"/>
  <c r="AS1500" i="1"/>
  <c r="AR1499" i="1"/>
  <c r="AR1504" i="3" l="1"/>
  <c r="AS1505" i="3"/>
  <c r="U718" i="1"/>
  <c r="S719" i="1"/>
  <c r="T719" i="1" s="1"/>
  <c r="R722" i="1"/>
  <c r="AS1501" i="1"/>
  <c r="AR1500" i="1"/>
  <c r="AS1506" i="3" l="1"/>
  <c r="AR1505" i="3"/>
  <c r="U719" i="1"/>
  <c r="S720" i="1"/>
  <c r="T720" i="1" s="1"/>
  <c r="R723" i="1"/>
  <c r="AS1502" i="1"/>
  <c r="AR1501" i="1"/>
  <c r="AR1506" i="3" l="1"/>
  <c r="AS1507" i="3"/>
  <c r="U720" i="1"/>
  <c r="S721" i="1"/>
  <c r="T721" i="1" s="1"/>
  <c r="R724" i="1"/>
  <c r="AS1503" i="1"/>
  <c r="AR1502" i="1"/>
  <c r="AR1507" i="3" l="1"/>
  <c r="AS1508" i="3"/>
  <c r="U721" i="1"/>
  <c r="S722" i="1"/>
  <c r="T722" i="1" s="1"/>
  <c r="R725" i="1"/>
  <c r="AS1504" i="1"/>
  <c r="AR1503" i="1"/>
  <c r="AR1508" i="3" l="1"/>
  <c r="AS1509" i="3"/>
  <c r="U722" i="1"/>
  <c r="S723" i="1"/>
  <c r="T723" i="1" s="1"/>
  <c r="R726" i="1"/>
  <c r="AS1505" i="1"/>
  <c r="AR1504" i="1"/>
  <c r="AR1509" i="3" l="1"/>
  <c r="AS1510" i="3"/>
  <c r="U723" i="1"/>
  <c r="S724" i="1"/>
  <c r="T724" i="1" s="1"/>
  <c r="R727" i="1"/>
  <c r="AS1506" i="1"/>
  <c r="AR1505" i="1"/>
  <c r="AR1510" i="3" l="1"/>
  <c r="AS1511" i="3"/>
  <c r="U724" i="1"/>
  <c r="S725" i="1"/>
  <c r="T725" i="1" s="1"/>
  <c r="R728" i="1"/>
  <c r="AS1507" i="1"/>
  <c r="AR1506" i="1"/>
  <c r="AS1512" i="3" l="1"/>
  <c r="AR1511" i="3"/>
  <c r="U725" i="1"/>
  <c r="S726" i="1"/>
  <c r="T726" i="1" s="1"/>
  <c r="R729" i="1"/>
  <c r="AS1508" i="1"/>
  <c r="AR1507" i="1"/>
  <c r="AR1512" i="3" l="1"/>
  <c r="AS1513" i="3"/>
  <c r="U726" i="1"/>
  <c r="S727" i="1"/>
  <c r="T727" i="1" s="1"/>
  <c r="R730" i="1"/>
  <c r="AS1509" i="1"/>
  <c r="AR1508" i="1"/>
  <c r="AR1513" i="3" l="1"/>
  <c r="AS1514" i="3"/>
  <c r="U727" i="1"/>
  <c r="S728" i="1"/>
  <c r="T728" i="1" s="1"/>
  <c r="R731" i="1"/>
  <c r="AS1510" i="1"/>
  <c r="AR1509" i="1"/>
  <c r="AS1515" i="3" l="1"/>
  <c r="AR1514" i="3"/>
  <c r="U728" i="1"/>
  <c r="S729" i="1"/>
  <c r="T729" i="1" s="1"/>
  <c r="R732" i="1"/>
  <c r="AS1511" i="1"/>
  <c r="AR1510" i="1"/>
  <c r="AR1515" i="3" l="1"/>
  <c r="AS1516" i="3"/>
  <c r="U729" i="1"/>
  <c r="S730" i="1"/>
  <c r="T730" i="1" s="1"/>
  <c r="R733" i="1"/>
  <c r="AS1512" i="1"/>
  <c r="AR1511" i="1"/>
  <c r="AR1516" i="3" l="1"/>
  <c r="AS1517" i="3"/>
  <c r="U730" i="1"/>
  <c r="S731" i="1"/>
  <c r="T731" i="1" s="1"/>
  <c r="R734" i="1"/>
  <c r="AS1513" i="1"/>
  <c r="AR1512" i="1"/>
  <c r="AS1518" i="3" l="1"/>
  <c r="AR1517" i="3"/>
  <c r="U731" i="1"/>
  <c r="S732" i="1"/>
  <c r="T732" i="1" s="1"/>
  <c r="R735" i="1"/>
  <c r="AS1514" i="1"/>
  <c r="AR1513" i="1"/>
  <c r="AR1518" i="3" l="1"/>
  <c r="AS1519" i="3"/>
  <c r="U732" i="1"/>
  <c r="S733" i="1"/>
  <c r="T733" i="1" s="1"/>
  <c r="R736" i="1"/>
  <c r="AS1515" i="1"/>
  <c r="AR1514" i="1"/>
  <c r="AR1519" i="3" l="1"/>
  <c r="AS1520" i="3"/>
  <c r="U733" i="1"/>
  <c r="S734" i="1"/>
  <c r="T734" i="1" s="1"/>
  <c r="R737" i="1"/>
  <c r="AS1516" i="1"/>
  <c r="AR1515" i="1"/>
  <c r="AR1520" i="3" l="1"/>
  <c r="AS1521" i="3"/>
  <c r="U734" i="1"/>
  <c r="S735" i="1"/>
  <c r="T735" i="1" s="1"/>
  <c r="R738" i="1"/>
  <c r="AS1517" i="1"/>
  <c r="AR1516" i="1"/>
  <c r="AR1521" i="3" l="1"/>
  <c r="AS1522" i="3"/>
  <c r="U735" i="1"/>
  <c r="S736" i="1"/>
  <c r="T736" i="1" s="1"/>
  <c r="R739" i="1"/>
  <c r="AS1518" i="1"/>
  <c r="AR1517" i="1"/>
  <c r="AR1522" i="3" l="1"/>
  <c r="AS1523" i="3"/>
  <c r="U736" i="1"/>
  <c r="S737" i="1"/>
  <c r="T737" i="1" s="1"/>
  <c r="R740" i="1"/>
  <c r="AS1519" i="1"/>
  <c r="AR1518" i="1"/>
  <c r="AR1523" i="3" l="1"/>
  <c r="AS1524" i="3"/>
  <c r="U737" i="1"/>
  <c r="S738" i="1"/>
  <c r="T738" i="1" s="1"/>
  <c r="R741" i="1"/>
  <c r="AS1520" i="1"/>
  <c r="AR1519" i="1"/>
  <c r="AR1524" i="3" l="1"/>
  <c r="AS1525" i="3"/>
  <c r="U738" i="1"/>
  <c r="S739" i="1"/>
  <c r="T739" i="1" s="1"/>
  <c r="R742" i="1"/>
  <c r="AS1521" i="1"/>
  <c r="AR1520" i="1"/>
  <c r="AR1525" i="3" l="1"/>
  <c r="AS1526" i="3"/>
  <c r="U739" i="1"/>
  <c r="S740" i="1"/>
  <c r="T740" i="1" s="1"/>
  <c r="R743" i="1"/>
  <c r="AS1522" i="1"/>
  <c r="AR1521" i="1"/>
  <c r="AR1526" i="3" l="1"/>
  <c r="AS1527" i="3"/>
  <c r="U740" i="1"/>
  <c r="S741" i="1"/>
  <c r="T741" i="1" s="1"/>
  <c r="R744" i="1"/>
  <c r="AS1523" i="1"/>
  <c r="AR1522" i="1"/>
  <c r="AR1527" i="3" l="1"/>
  <c r="AS1528" i="3"/>
  <c r="U741" i="1"/>
  <c r="S742" i="1"/>
  <c r="T742" i="1" s="1"/>
  <c r="R745" i="1"/>
  <c r="AS1524" i="1"/>
  <c r="AR1523" i="1"/>
  <c r="AR1528" i="3" l="1"/>
  <c r="AS1529" i="3"/>
  <c r="U742" i="1"/>
  <c r="S743" i="1"/>
  <c r="T743" i="1" s="1"/>
  <c r="R746" i="1"/>
  <c r="AS1525" i="1"/>
  <c r="AR1524" i="1"/>
  <c r="AR1529" i="3" l="1"/>
  <c r="AS1530" i="3"/>
  <c r="U743" i="1"/>
  <c r="S744" i="1"/>
  <c r="T744" i="1" s="1"/>
  <c r="R747" i="1"/>
  <c r="AS1526" i="1"/>
  <c r="AR1525" i="1"/>
  <c r="AR1530" i="3" l="1"/>
  <c r="AS1531" i="3"/>
  <c r="U744" i="1"/>
  <c r="S745" i="1"/>
  <c r="T745" i="1" s="1"/>
  <c r="R748" i="1"/>
  <c r="AS1527" i="1"/>
  <c r="AR1526" i="1"/>
  <c r="AS1532" i="3" l="1"/>
  <c r="AR1531" i="3"/>
  <c r="U745" i="1"/>
  <c r="S746" i="1"/>
  <c r="T746" i="1" s="1"/>
  <c r="R749" i="1"/>
  <c r="AS1528" i="1"/>
  <c r="AR1527" i="1"/>
  <c r="AR1532" i="3" l="1"/>
  <c r="AS1533" i="3"/>
  <c r="U746" i="1"/>
  <c r="S747" i="1"/>
  <c r="T747" i="1" s="1"/>
  <c r="R750" i="1"/>
  <c r="AS1529" i="1"/>
  <c r="AR1528" i="1"/>
  <c r="AR1533" i="3" l="1"/>
  <c r="AS1534" i="3"/>
  <c r="U747" i="1"/>
  <c r="S748" i="1"/>
  <c r="T748" i="1" s="1"/>
  <c r="R751" i="1"/>
  <c r="AS1530" i="1"/>
  <c r="AR1529" i="1"/>
  <c r="AS1535" i="3" l="1"/>
  <c r="AR1534" i="3"/>
  <c r="U748" i="1"/>
  <c r="S749" i="1"/>
  <c r="T749" i="1" s="1"/>
  <c r="R752" i="1"/>
  <c r="AS1531" i="1"/>
  <c r="AR1530" i="1"/>
  <c r="AS1536" i="3" l="1"/>
  <c r="AR1535" i="3"/>
  <c r="U749" i="1"/>
  <c r="S750" i="1"/>
  <c r="T750" i="1" s="1"/>
  <c r="R753" i="1"/>
  <c r="AS1532" i="1"/>
  <c r="AR1531" i="1"/>
  <c r="AR1536" i="3" l="1"/>
  <c r="AS1537" i="3"/>
  <c r="U750" i="1"/>
  <c r="S751" i="1"/>
  <c r="T751" i="1" s="1"/>
  <c r="R754" i="1"/>
  <c r="AS1533" i="1"/>
  <c r="AR1532" i="1"/>
  <c r="AS1538" i="3" l="1"/>
  <c r="AR1537" i="3"/>
  <c r="U751" i="1"/>
  <c r="S752" i="1"/>
  <c r="T752" i="1" s="1"/>
  <c r="R755" i="1"/>
  <c r="AS1534" i="1"/>
  <c r="AR1533" i="1"/>
  <c r="AR1538" i="3" l="1"/>
  <c r="AS1539" i="3"/>
  <c r="U752" i="1"/>
  <c r="S753" i="1"/>
  <c r="T753" i="1" s="1"/>
  <c r="R756" i="1"/>
  <c r="AS1535" i="1"/>
  <c r="AR1534" i="1"/>
  <c r="AS1540" i="3" l="1"/>
  <c r="AR1539" i="3"/>
  <c r="U753" i="1"/>
  <c r="S754" i="1"/>
  <c r="T754" i="1" s="1"/>
  <c r="R757" i="1"/>
  <c r="AS1536" i="1"/>
  <c r="AR1535" i="1"/>
  <c r="AR1540" i="3" l="1"/>
  <c r="AS1541" i="3"/>
  <c r="U754" i="1"/>
  <c r="S755" i="1"/>
  <c r="T755" i="1" s="1"/>
  <c r="R758" i="1"/>
  <c r="AS1537" i="1"/>
  <c r="AR1536" i="1"/>
  <c r="AR1541" i="3" l="1"/>
  <c r="AS1542" i="3"/>
  <c r="U755" i="1"/>
  <c r="S756" i="1"/>
  <c r="T756" i="1" s="1"/>
  <c r="R759" i="1"/>
  <c r="AS1538" i="1"/>
  <c r="AR1537" i="1"/>
  <c r="AS1543" i="3" l="1"/>
  <c r="AR1542" i="3"/>
  <c r="U756" i="1"/>
  <c r="S757" i="1"/>
  <c r="T757" i="1" s="1"/>
  <c r="R760" i="1"/>
  <c r="AS1539" i="1"/>
  <c r="AR1538" i="1"/>
  <c r="AR1543" i="3" l="1"/>
  <c r="AS1544" i="3"/>
  <c r="U757" i="1"/>
  <c r="S758" i="1"/>
  <c r="T758" i="1" s="1"/>
  <c r="R761" i="1"/>
  <c r="AS1540" i="1"/>
  <c r="AR1539" i="1"/>
  <c r="AR1544" i="3" l="1"/>
  <c r="AS1545" i="3"/>
  <c r="U758" i="1"/>
  <c r="S759" i="1"/>
  <c r="T759" i="1" s="1"/>
  <c r="R762" i="1"/>
  <c r="AS1541" i="1"/>
  <c r="AR1540" i="1"/>
  <c r="AS1546" i="3" l="1"/>
  <c r="AR1545" i="3"/>
  <c r="U759" i="1"/>
  <c r="S760" i="1"/>
  <c r="T760" i="1" s="1"/>
  <c r="R763" i="1"/>
  <c r="AS1542" i="1"/>
  <c r="AR1541" i="1"/>
  <c r="AR1546" i="3" l="1"/>
  <c r="AS1547" i="3"/>
  <c r="U760" i="1"/>
  <c r="S761" i="1"/>
  <c r="T761" i="1" s="1"/>
  <c r="R764" i="1"/>
  <c r="AS1543" i="1"/>
  <c r="AR1542" i="1"/>
  <c r="AR1547" i="3" l="1"/>
  <c r="AS1548" i="3"/>
  <c r="U761" i="1"/>
  <c r="S762" i="1"/>
  <c r="T762" i="1" s="1"/>
  <c r="R765" i="1"/>
  <c r="AS1544" i="1"/>
  <c r="AR1543" i="1"/>
  <c r="AR1548" i="3" l="1"/>
  <c r="AS1549" i="3"/>
  <c r="U762" i="1"/>
  <c r="S763" i="1"/>
  <c r="T763" i="1" s="1"/>
  <c r="R766" i="1"/>
  <c r="AS1545" i="1"/>
  <c r="AR1544" i="1"/>
  <c r="AS1550" i="3" l="1"/>
  <c r="AR1549" i="3"/>
  <c r="U763" i="1"/>
  <c r="S764" i="1"/>
  <c r="T764" i="1" s="1"/>
  <c r="R767" i="1"/>
  <c r="AS1546" i="1"/>
  <c r="AR1545" i="1"/>
  <c r="AR1550" i="3" l="1"/>
  <c r="AS1551" i="3"/>
  <c r="U764" i="1"/>
  <c r="S765" i="1"/>
  <c r="T765" i="1" s="1"/>
  <c r="R768" i="1"/>
  <c r="AS1547" i="1"/>
  <c r="AR1546" i="1"/>
  <c r="AR1551" i="3" l="1"/>
  <c r="AS1552" i="3"/>
  <c r="U765" i="1"/>
  <c r="S766" i="1"/>
  <c r="T766" i="1" s="1"/>
  <c r="R769" i="1"/>
  <c r="AS1548" i="1"/>
  <c r="AR1547" i="1"/>
  <c r="AR1552" i="3" l="1"/>
  <c r="AS1553" i="3"/>
  <c r="U766" i="1"/>
  <c r="S767" i="1"/>
  <c r="T767" i="1" s="1"/>
  <c r="R770" i="1"/>
  <c r="AS1549" i="1"/>
  <c r="AR1548" i="1"/>
  <c r="AS1554" i="3" l="1"/>
  <c r="AR1553" i="3"/>
  <c r="U767" i="1"/>
  <c r="S768" i="1"/>
  <c r="T768" i="1" s="1"/>
  <c r="R771" i="1"/>
  <c r="AS1550" i="1"/>
  <c r="AR1549" i="1"/>
  <c r="AR1554" i="3" l="1"/>
  <c r="AS1555" i="3"/>
  <c r="U768" i="1"/>
  <c r="S769" i="1"/>
  <c r="T769" i="1" s="1"/>
  <c r="R772" i="1"/>
  <c r="AS1551" i="1"/>
  <c r="AR1550" i="1"/>
  <c r="AR1555" i="3" l="1"/>
  <c r="AS1556" i="3"/>
  <c r="U769" i="1"/>
  <c r="S770" i="1"/>
  <c r="T770" i="1" s="1"/>
  <c r="R773" i="1"/>
  <c r="AS1552" i="1"/>
  <c r="AR1551" i="1"/>
  <c r="AR1556" i="3" l="1"/>
  <c r="AS1557" i="3"/>
  <c r="U770" i="1"/>
  <c r="S771" i="1"/>
  <c r="T771" i="1" s="1"/>
  <c r="R774" i="1"/>
  <c r="AS1553" i="1"/>
  <c r="AR1552" i="1"/>
  <c r="AR1557" i="3" l="1"/>
  <c r="AS1558" i="3"/>
  <c r="U771" i="1"/>
  <c r="S772" i="1"/>
  <c r="T772" i="1" s="1"/>
  <c r="R775" i="1"/>
  <c r="AS1554" i="1"/>
  <c r="AR1553" i="1"/>
  <c r="AS1559" i="3" l="1"/>
  <c r="AR1558" i="3"/>
  <c r="U772" i="1"/>
  <c r="S773" i="1"/>
  <c r="T773" i="1" s="1"/>
  <c r="R776" i="1"/>
  <c r="AS1555" i="1"/>
  <c r="AR1554" i="1"/>
  <c r="AR1559" i="3" l="1"/>
  <c r="AS1560" i="3"/>
  <c r="U773" i="1"/>
  <c r="S774" i="1"/>
  <c r="T774" i="1" s="1"/>
  <c r="R777" i="1"/>
  <c r="AS1556" i="1"/>
  <c r="AR1555" i="1"/>
  <c r="AR1560" i="3" l="1"/>
  <c r="AS1561" i="3"/>
  <c r="U774" i="1"/>
  <c r="S775" i="1"/>
  <c r="T775" i="1" s="1"/>
  <c r="R778" i="1"/>
  <c r="AS1557" i="1"/>
  <c r="AR1556" i="1"/>
  <c r="AR1561" i="3" l="1"/>
  <c r="AS1562" i="3"/>
  <c r="U775" i="1"/>
  <c r="S776" i="1"/>
  <c r="T776" i="1" s="1"/>
  <c r="R779" i="1"/>
  <c r="AS1558" i="1"/>
  <c r="AR1557" i="1"/>
  <c r="AS1563" i="3" l="1"/>
  <c r="AR1562" i="3"/>
  <c r="U776" i="1"/>
  <c r="S777" i="1"/>
  <c r="T777" i="1" s="1"/>
  <c r="R780" i="1"/>
  <c r="AS1559" i="1"/>
  <c r="AR1558" i="1"/>
  <c r="AR1563" i="3" l="1"/>
  <c r="AS1564" i="3"/>
  <c r="U777" i="1"/>
  <c r="S778" i="1"/>
  <c r="T778" i="1" s="1"/>
  <c r="R781" i="1"/>
  <c r="AS1560" i="1"/>
  <c r="AR1559" i="1"/>
  <c r="AR1564" i="3" l="1"/>
  <c r="AS1565" i="3"/>
  <c r="U778" i="1"/>
  <c r="S779" i="1"/>
  <c r="T779" i="1" s="1"/>
  <c r="R782" i="1"/>
  <c r="AS1561" i="1"/>
  <c r="AR1560" i="1"/>
  <c r="AS1566" i="3" l="1"/>
  <c r="AR1565" i="3"/>
  <c r="U779" i="1"/>
  <c r="S780" i="1"/>
  <c r="T780" i="1" s="1"/>
  <c r="R783" i="1"/>
  <c r="AS1562" i="1"/>
  <c r="AR1561" i="1"/>
  <c r="AR1566" i="3" l="1"/>
  <c r="AS1567" i="3"/>
  <c r="U780" i="1"/>
  <c r="S781" i="1"/>
  <c r="T781" i="1" s="1"/>
  <c r="R784" i="1"/>
  <c r="AS1563" i="1"/>
  <c r="AR1562" i="1"/>
  <c r="AR1567" i="3" l="1"/>
  <c r="AS1568" i="3"/>
  <c r="U781" i="1"/>
  <c r="S782" i="1"/>
  <c r="T782" i="1" s="1"/>
  <c r="AS1564" i="1"/>
  <c r="AR1563" i="1"/>
  <c r="AR1568" i="3" l="1"/>
  <c r="AS1569" i="3"/>
  <c r="U782" i="1"/>
  <c r="S783" i="1"/>
  <c r="T783" i="1" s="1"/>
  <c r="AS1565" i="1"/>
  <c r="AR1564" i="1"/>
  <c r="AS1570" i="3" l="1"/>
  <c r="AR1569" i="3"/>
  <c r="U783" i="1"/>
  <c r="S784" i="1"/>
  <c r="T784" i="1" s="1"/>
  <c r="AS1566" i="1"/>
  <c r="AR1565" i="1"/>
  <c r="AR1570" i="3" l="1"/>
  <c r="AS1571" i="3"/>
  <c r="U784" i="1"/>
  <c r="C36" i="1"/>
  <c r="AS1567" i="1"/>
  <c r="AR1566" i="1"/>
  <c r="AR1571" i="3" l="1"/>
  <c r="AS1572" i="3"/>
  <c r="AS1568" i="1"/>
  <c r="AR1567" i="1"/>
  <c r="AR1572" i="3" l="1"/>
  <c r="AS1573" i="3"/>
  <c r="AS1569" i="1"/>
  <c r="AR1568" i="1"/>
  <c r="AR1573" i="3" l="1"/>
  <c r="AS1574" i="3"/>
  <c r="AS1570" i="1"/>
  <c r="AR1569" i="1"/>
  <c r="AS1575" i="3" l="1"/>
  <c r="AR1574" i="3"/>
  <c r="AS1571" i="1"/>
  <c r="AR1570" i="1"/>
  <c r="AR1575" i="3" l="1"/>
  <c r="AS1576" i="3"/>
  <c r="AS1572" i="1"/>
  <c r="AR1571" i="1"/>
  <c r="AR1576" i="3" l="1"/>
  <c r="AS1577" i="3"/>
  <c r="AS1573" i="1"/>
  <c r="AR1572" i="1"/>
  <c r="AR1577" i="3" l="1"/>
  <c r="AS1578" i="3"/>
  <c r="AS1574" i="1"/>
  <c r="AR1573" i="1"/>
  <c r="AS1579" i="3" l="1"/>
  <c r="AR1578" i="3"/>
  <c r="AS1575" i="1"/>
  <c r="AR1574" i="1"/>
  <c r="AR1579" i="3" l="1"/>
  <c r="AS1580" i="3"/>
  <c r="AS1576" i="1"/>
  <c r="AR1575" i="1"/>
  <c r="AR1580" i="3" l="1"/>
  <c r="AS1581" i="3"/>
  <c r="AS1577" i="1"/>
  <c r="AR1576" i="1"/>
  <c r="AS1582" i="3" l="1"/>
  <c r="AR1581" i="3"/>
  <c r="AS1578" i="1"/>
  <c r="AR1577" i="1"/>
  <c r="AR1582" i="3" l="1"/>
  <c r="AS1583" i="3"/>
  <c r="AS1579" i="1"/>
  <c r="AR1578" i="1"/>
  <c r="AR1583" i="3" l="1"/>
  <c r="AS1584" i="3"/>
  <c r="AS1580" i="1"/>
  <c r="AR1579" i="1"/>
  <c r="AR1584" i="3" l="1"/>
  <c r="AS1585" i="3"/>
  <c r="AS1581" i="1"/>
  <c r="AR1580" i="1"/>
  <c r="AR1585" i="3" l="1"/>
  <c r="AS1586" i="3"/>
  <c r="AS1582" i="1"/>
  <c r="AR1581" i="1"/>
  <c r="AR1586" i="3" l="1"/>
  <c r="AS1587" i="3"/>
  <c r="AS1583" i="1"/>
  <c r="AR1582" i="1"/>
  <c r="AR1587" i="3" l="1"/>
  <c r="AS1588" i="3"/>
  <c r="AS1584" i="1"/>
  <c r="AR1583" i="1"/>
  <c r="AR1588" i="3" l="1"/>
  <c r="AS1589" i="3"/>
  <c r="AS1585" i="1"/>
  <c r="AR1584" i="1"/>
  <c r="AR1589" i="3" l="1"/>
  <c r="AS1590" i="3"/>
  <c r="AS1586" i="1"/>
  <c r="AR1585" i="1"/>
  <c r="AS1591" i="3" l="1"/>
  <c r="AR1590" i="3"/>
  <c r="AS1587" i="1"/>
  <c r="AR1586" i="1"/>
  <c r="AR1591" i="3" l="1"/>
  <c r="AS1592" i="3"/>
  <c r="AS1588" i="1"/>
  <c r="AR1587" i="1"/>
  <c r="AR1592" i="3" l="1"/>
  <c r="AS1593" i="3"/>
  <c r="AS1589" i="1"/>
  <c r="AR1588" i="1"/>
  <c r="AS1594" i="3" l="1"/>
  <c r="AR1593" i="3"/>
  <c r="AS1590" i="1"/>
  <c r="AR1589" i="1"/>
  <c r="AR1594" i="3" l="1"/>
  <c r="AS1595" i="3"/>
  <c r="AS1591" i="1"/>
  <c r="AR1590" i="1"/>
  <c r="AR1595" i="3" l="1"/>
  <c r="AS1596" i="3"/>
  <c r="AS1592" i="1"/>
  <c r="AR1591" i="1"/>
  <c r="AR1596" i="3" l="1"/>
  <c r="AS1597" i="3"/>
  <c r="AS1593" i="1"/>
  <c r="AR1592" i="1"/>
  <c r="AS1598" i="3" l="1"/>
  <c r="AR1597" i="3"/>
  <c r="AS1594" i="1"/>
  <c r="AR1593" i="1"/>
  <c r="AR1598" i="3" l="1"/>
  <c r="AS1599" i="3"/>
  <c r="AS1595" i="1"/>
  <c r="AR1594" i="1"/>
  <c r="AR1599" i="3" l="1"/>
  <c r="AS1600" i="3"/>
  <c r="AS1596" i="1"/>
  <c r="AR1595" i="1"/>
  <c r="AR1600" i="3" l="1"/>
  <c r="AS1601" i="3"/>
  <c r="AS1597" i="1"/>
  <c r="AR1596" i="1"/>
  <c r="AR1601" i="3" l="1"/>
  <c r="AS1602" i="3"/>
  <c r="AS1598" i="1"/>
  <c r="AR1597" i="1"/>
  <c r="AS1603" i="3" l="1"/>
  <c r="AR1602" i="3"/>
  <c r="AS1599" i="1"/>
  <c r="AR1598" i="1"/>
  <c r="AR1603" i="3" l="1"/>
  <c r="AS1604" i="3"/>
  <c r="AS1600" i="1"/>
  <c r="AR1599" i="1"/>
  <c r="AR1604" i="3" l="1"/>
  <c r="AS1605" i="3"/>
  <c r="AS1601" i="1"/>
  <c r="AR1600" i="1"/>
  <c r="AR1605" i="3" l="1"/>
  <c r="AS1606" i="3"/>
  <c r="AS1602" i="1"/>
  <c r="AR1601" i="1"/>
  <c r="AS1607" i="3" l="1"/>
  <c r="AR1606" i="3"/>
  <c r="AS1603" i="1"/>
  <c r="AR1602" i="1"/>
  <c r="AR1607" i="3" l="1"/>
  <c r="AS1608" i="3"/>
  <c r="AS1604" i="1"/>
  <c r="AR1603" i="1"/>
  <c r="AR1608" i="3" l="1"/>
  <c r="AS1609" i="3"/>
  <c r="AS1605" i="1"/>
  <c r="AR1604" i="1"/>
  <c r="AS1610" i="3" l="1"/>
  <c r="AR1609" i="3"/>
  <c r="AS1606" i="1"/>
  <c r="AR1605" i="1"/>
  <c r="AR1610" i="3" l="1"/>
  <c r="AS1611" i="3"/>
  <c r="AS1607" i="1"/>
  <c r="AR1606" i="1"/>
  <c r="AR1611" i="3" l="1"/>
  <c r="AS1612" i="3"/>
  <c r="AS1608" i="1"/>
  <c r="AR1607" i="1"/>
  <c r="AR1612" i="3" l="1"/>
  <c r="AS1613" i="3"/>
  <c r="AS1609" i="1"/>
  <c r="AR1608" i="1"/>
  <c r="AS1614" i="3" l="1"/>
  <c r="AR1613" i="3"/>
  <c r="AS1610" i="1"/>
  <c r="AR1609" i="1"/>
  <c r="AR1614" i="3" l="1"/>
  <c r="AS1615" i="3"/>
  <c r="AS1611" i="1"/>
  <c r="AR1610" i="1"/>
  <c r="AR1615" i="3" l="1"/>
  <c r="AS1616" i="3"/>
  <c r="AS1612" i="1"/>
  <c r="AR1611" i="1"/>
  <c r="AR1616" i="3" l="1"/>
  <c r="AS1617" i="3"/>
  <c r="AS1613" i="1"/>
  <c r="AR1612" i="1"/>
  <c r="AS1618" i="3" l="1"/>
  <c r="AR1617" i="3"/>
  <c r="AS1614" i="1"/>
  <c r="AR1613" i="1"/>
  <c r="AR1618" i="3" l="1"/>
  <c r="AS1619" i="3"/>
  <c r="AS1615" i="1"/>
  <c r="AR1614" i="1"/>
  <c r="AR1619" i="3" l="1"/>
  <c r="AS1620" i="3"/>
  <c r="AS1616" i="1"/>
  <c r="AR1615" i="1"/>
  <c r="AR1620" i="3" l="1"/>
  <c r="AS1621" i="3"/>
  <c r="AS1617" i="1"/>
  <c r="AR1616" i="1"/>
  <c r="AR1621" i="3" l="1"/>
  <c r="AS1622" i="3"/>
  <c r="AS1618" i="1"/>
  <c r="AR1617" i="1"/>
  <c r="AS1623" i="3" l="1"/>
  <c r="AR1622" i="3"/>
  <c r="AS1619" i="1"/>
  <c r="AR1618" i="1"/>
  <c r="AR1623" i="3" l="1"/>
  <c r="AS1624" i="3"/>
  <c r="AS1620" i="1"/>
  <c r="AR1619" i="1"/>
  <c r="AR1624" i="3" l="1"/>
  <c r="AS1625" i="3"/>
  <c r="AS1621" i="1"/>
  <c r="AR1620" i="1"/>
  <c r="AR1625" i="3" l="1"/>
  <c r="AS1626" i="3"/>
  <c r="AS1622" i="1"/>
  <c r="AR1621" i="1"/>
  <c r="AS1627" i="3" l="1"/>
  <c r="AR1626" i="3"/>
  <c r="AS1623" i="1"/>
  <c r="AR1622" i="1"/>
  <c r="AR1627" i="3" l="1"/>
  <c r="AS1628" i="3"/>
  <c r="AS1624" i="1"/>
  <c r="AR1623" i="1"/>
  <c r="AR1628" i="3" l="1"/>
  <c r="AS1629" i="3"/>
  <c r="AS1625" i="1"/>
  <c r="AR1624" i="1"/>
  <c r="AS1630" i="3" l="1"/>
  <c r="AR1629" i="3"/>
  <c r="AS1626" i="1"/>
  <c r="AR1625" i="1"/>
  <c r="AR1630" i="3" l="1"/>
  <c r="AS1631" i="3"/>
  <c r="AS1627" i="1"/>
  <c r="AR1626" i="1"/>
  <c r="AR1631" i="3" l="1"/>
  <c r="AS1632" i="3"/>
  <c r="AS1628" i="1"/>
  <c r="AR1627" i="1"/>
  <c r="AR1632" i="3" l="1"/>
  <c r="AS1633" i="3"/>
  <c r="AS1629" i="1"/>
  <c r="AR1628" i="1"/>
  <c r="AS1634" i="3" l="1"/>
  <c r="AR1633" i="3"/>
  <c r="AS1630" i="1"/>
  <c r="AR1629" i="1"/>
  <c r="AR1634" i="3" l="1"/>
  <c r="AS1635" i="3"/>
  <c r="AS1631" i="1"/>
  <c r="AR1630" i="1"/>
  <c r="AR1635" i="3" l="1"/>
  <c r="AS1636" i="3"/>
  <c r="AS1632" i="1"/>
  <c r="AR1631" i="1"/>
  <c r="AR1636" i="3" l="1"/>
  <c r="AS1637" i="3"/>
  <c r="AS1633" i="1"/>
  <c r="AR1632" i="1"/>
  <c r="AR1637" i="3" l="1"/>
  <c r="AS1638" i="3"/>
  <c r="AS1634" i="1"/>
  <c r="AR1633" i="1"/>
  <c r="AS1639" i="3" l="1"/>
  <c r="AR1638" i="3"/>
  <c r="AS1635" i="1"/>
  <c r="AR1634" i="1"/>
  <c r="AR1639" i="3" l="1"/>
  <c r="AS1640" i="3"/>
  <c r="AS1636" i="1"/>
  <c r="AR1635" i="1"/>
  <c r="AR1640" i="3" l="1"/>
  <c r="AS1641" i="3"/>
  <c r="AS1637" i="1"/>
  <c r="AR1636" i="1"/>
  <c r="AR1641" i="3" l="1"/>
  <c r="AS1642" i="3"/>
  <c r="AS1638" i="1"/>
  <c r="AR1637" i="1"/>
  <c r="AS1643" i="3" l="1"/>
  <c r="AR1642" i="3"/>
  <c r="AS1639" i="1"/>
  <c r="AR1638" i="1"/>
  <c r="AR1643" i="3" l="1"/>
  <c r="AS1644" i="3"/>
  <c r="AS1640" i="1"/>
  <c r="AR1639" i="1"/>
  <c r="AR1644" i="3" l="1"/>
  <c r="AS1645" i="3"/>
  <c r="AS1641" i="1"/>
  <c r="AR1640" i="1"/>
  <c r="AS1646" i="3" l="1"/>
  <c r="AR1645" i="3"/>
  <c r="AS1642" i="1"/>
  <c r="AR1641" i="1"/>
  <c r="AR1646" i="3" l="1"/>
  <c r="AS1647" i="3"/>
  <c r="AS1643" i="1"/>
  <c r="AR1642" i="1"/>
  <c r="AR1647" i="3" l="1"/>
  <c r="AS1648" i="3"/>
  <c r="AS1644" i="1"/>
  <c r="AR1643" i="1"/>
  <c r="AR1648" i="3" l="1"/>
  <c r="AS1649" i="3"/>
  <c r="AS1645" i="1"/>
  <c r="AR1644" i="1"/>
  <c r="AR1649" i="3" l="1"/>
  <c r="AS1650" i="3"/>
  <c r="AS1646" i="1"/>
  <c r="AR1645" i="1"/>
  <c r="AR1650" i="3" l="1"/>
  <c r="AS1651" i="3"/>
  <c r="AS1647" i="1"/>
  <c r="AR1646" i="1"/>
  <c r="AR1651" i="3" l="1"/>
  <c r="AS1652" i="3"/>
  <c r="AS1648" i="1"/>
  <c r="AR1647" i="1"/>
  <c r="AR1652" i="3" l="1"/>
  <c r="AS1653" i="3"/>
  <c r="AS1649" i="1"/>
  <c r="AR1648" i="1"/>
  <c r="AR1653" i="3" l="1"/>
  <c r="AS1654" i="3"/>
  <c r="AS1650" i="1"/>
  <c r="AR1649" i="1"/>
  <c r="AS1655" i="3" l="1"/>
  <c r="AR1654" i="3"/>
  <c r="AS1651" i="1"/>
  <c r="AR1650" i="1"/>
  <c r="AR1655" i="3" l="1"/>
  <c r="AS1656" i="3"/>
  <c r="AS1652" i="1"/>
  <c r="AR1651" i="1"/>
  <c r="AR1656" i="3" l="1"/>
  <c r="AS1657" i="3"/>
  <c r="AS1653" i="1"/>
  <c r="AR1652" i="1"/>
  <c r="AS1658" i="3" l="1"/>
  <c r="AR1657" i="3"/>
  <c r="AS1654" i="1"/>
  <c r="AR1653" i="1"/>
  <c r="AR1658" i="3" l="1"/>
  <c r="AS1659" i="3"/>
  <c r="AS1655" i="1"/>
  <c r="AR1654" i="1"/>
  <c r="AR1659" i="3" l="1"/>
  <c r="AS1660" i="3"/>
  <c r="AS1656" i="1"/>
  <c r="AR1655" i="1"/>
  <c r="AR1660" i="3" l="1"/>
  <c r="AS1661" i="3"/>
  <c r="AS1657" i="1"/>
  <c r="AR1656" i="1"/>
  <c r="AS1662" i="3" l="1"/>
  <c r="AR1661" i="3"/>
  <c r="AS1658" i="1"/>
  <c r="AR1657" i="1"/>
  <c r="AR1662" i="3" l="1"/>
  <c r="AS1663" i="3"/>
  <c r="AS1659" i="1"/>
  <c r="AR1658" i="1"/>
  <c r="AR1663" i="3" l="1"/>
  <c r="AS1664" i="3"/>
  <c r="AS1660" i="1"/>
  <c r="AR1659" i="1"/>
  <c r="AR1664" i="3" l="1"/>
  <c r="AS1665" i="3"/>
  <c r="AS1661" i="1"/>
  <c r="AR1660" i="1"/>
  <c r="AR1665" i="3" l="1"/>
  <c r="AS1666" i="3"/>
  <c r="AS1662" i="1"/>
  <c r="AR1661" i="1"/>
  <c r="AS1667" i="3" l="1"/>
  <c r="AR1666" i="3"/>
  <c r="AS1663" i="1"/>
  <c r="AR1662" i="1"/>
  <c r="AR1667" i="3" l="1"/>
  <c r="AS1668" i="3"/>
  <c r="AS1664" i="1"/>
  <c r="AR1663" i="1"/>
  <c r="AR1668" i="3" l="1"/>
  <c r="AS1669" i="3"/>
  <c r="AS1665" i="1"/>
  <c r="AR1664" i="1"/>
  <c r="AR1669" i="3" l="1"/>
  <c r="AS1670" i="3"/>
  <c r="AS1666" i="1"/>
  <c r="AR1665" i="1"/>
  <c r="AS1671" i="3" l="1"/>
  <c r="AR1670" i="3"/>
  <c r="AS1667" i="1"/>
  <c r="AR1666" i="1"/>
  <c r="AR1671" i="3" l="1"/>
  <c r="AS1672" i="3"/>
  <c r="AS1668" i="1"/>
  <c r="AR1667" i="1"/>
  <c r="AR1672" i="3" l="1"/>
  <c r="AS1673" i="3"/>
  <c r="AS1669" i="1"/>
  <c r="AR1668" i="1"/>
  <c r="AS1674" i="3" l="1"/>
  <c r="AR1673" i="3"/>
  <c r="AS1670" i="1"/>
  <c r="AR1669" i="1"/>
  <c r="AR1674" i="3" l="1"/>
  <c r="AS1675" i="3"/>
  <c r="AS1671" i="1"/>
  <c r="AR1670" i="1"/>
  <c r="AR1675" i="3" l="1"/>
  <c r="AS1676" i="3"/>
  <c r="AS1672" i="1"/>
  <c r="AR1671" i="1"/>
  <c r="AR1676" i="3" l="1"/>
  <c r="AS1677" i="3"/>
  <c r="AS1673" i="1"/>
  <c r="AR1672" i="1"/>
  <c r="AS1678" i="3" l="1"/>
  <c r="AR1677" i="3"/>
  <c r="AS1674" i="1"/>
  <c r="AR1673" i="1"/>
  <c r="AR1678" i="3" l="1"/>
  <c r="AS1679" i="3"/>
  <c r="AS1675" i="1"/>
  <c r="AR1674" i="1"/>
  <c r="AR1679" i="3" l="1"/>
  <c r="AS1680" i="3"/>
  <c r="AS1676" i="1"/>
  <c r="AR1675" i="1"/>
  <c r="AR1680" i="3" l="1"/>
  <c r="AS1681" i="3"/>
  <c r="AS1677" i="1"/>
  <c r="AR1676" i="1"/>
  <c r="AS1682" i="3" l="1"/>
  <c r="AR1681" i="3"/>
  <c r="AS1678" i="1"/>
  <c r="AR1677" i="1"/>
  <c r="AR1682" i="3" l="1"/>
  <c r="AS1683" i="3"/>
  <c r="AS1679" i="1"/>
  <c r="AR1678" i="1"/>
  <c r="AR1683" i="3" l="1"/>
  <c r="AS1684" i="3"/>
  <c r="AS1680" i="1"/>
  <c r="AR1679" i="1"/>
  <c r="AR1684" i="3" l="1"/>
  <c r="AS1685" i="3"/>
  <c r="AS1681" i="1"/>
  <c r="AR1680" i="1"/>
  <c r="AR1685" i="3" l="1"/>
  <c r="AS1686" i="3"/>
  <c r="AS1682" i="1"/>
  <c r="AR1681" i="1"/>
  <c r="AS1687" i="3" l="1"/>
  <c r="AR1686" i="3"/>
  <c r="AS1683" i="1"/>
  <c r="AR1682" i="1"/>
  <c r="AR1687" i="3" l="1"/>
  <c r="AS1688" i="3"/>
  <c r="AS1684" i="1"/>
  <c r="AR1683" i="1"/>
  <c r="AR1688" i="3" l="1"/>
  <c r="AS1689" i="3"/>
  <c r="AS1685" i="1"/>
  <c r="AR1684" i="1"/>
  <c r="AR1689" i="3" l="1"/>
  <c r="AS1690" i="3"/>
  <c r="AS1686" i="1"/>
  <c r="AR1685" i="1"/>
  <c r="AR1690" i="3" l="1"/>
  <c r="AS1691" i="3"/>
  <c r="AS1687" i="1"/>
  <c r="AR1686" i="1"/>
  <c r="AR1691" i="3" l="1"/>
  <c r="AS1692" i="3"/>
  <c r="AS1688" i="1"/>
  <c r="AR1687" i="1"/>
  <c r="AR1692" i="3" l="1"/>
  <c r="AS1693" i="3"/>
  <c r="AS1689" i="1"/>
  <c r="AR1688" i="1"/>
  <c r="AR1693" i="3" l="1"/>
  <c r="AS1694" i="3"/>
  <c r="AS1690" i="1"/>
  <c r="AR1689" i="1"/>
  <c r="AR1694" i="3" l="1"/>
  <c r="AS1695" i="3"/>
  <c r="AS1691" i="1"/>
  <c r="AR1690" i="1"/>
  <c r="AR1695" i="3" l="1"/>
  <c r="AS1696" i="3"/>
  <c r="AS1692" i="1"/>
  <c r="AR1691" i="1"/>
  <c r="AR1696" i="3" l="1"/>
  <c r="AS1697" i="3"/>
  <c r="AS1693" i="1"/>
  <c r="AR1692" i="1"/>
  <c r="AR1697" i="3" l="1"/>
  <c r="AS1698" i="3"/>
  <c r="AS1694" i="1"/>
  <c r="AR1693" i="1"/>
  <c r="AR1698" i="3" l="1"/>
  <c r="AS1699" i="3"/>
  <c r="AS1695" i="1"/>
  <c r="AR1694" i="1"/>
  <c r="AR1699" i="3" l="1"/>
  <c r="AS1700" i="3"/>
  <c r="AS1696" i="1"/>
  <c r="AR1695" i="1"/>
  <c r="AR1700" i="3" l="1"/>
  <c r="AS1701" i="3"/>
  <c r="AS1697" i="1"/>
  <c r="AR1696" i="1"/>
  <c r="AS1702" i="3" l="1"/>
  <c r="AR1701" i="3"/>
  <c r="AS1698" i="1"/>
  <c r="AR1697" i="1"/>
  <c r="AR1702" i="3" l="1"/>
  <c r="AS1703" i="3"/>
  <c r="AS1699" i="1"/>
  <c r="AR1698" i="1"/>
  <c r="AR1703" i="3" l="1"/>
  <c r="AS1704" i="3"/>
  <c r="AS1700" i="1"/>
  <c r="AR1699" i="1"/>
  <c r="AR1704" i="3" l="1"/>
  <c r="AS1705" i="3"/>
  <c r="AS1701" i="1"/>
  <c r="AR1700" i="1"/>
  <c r="AR1705" i="3" l="1"/>
  <c r="AS1706" i="3"/>
  <c r="AS1702" i="1"/>
  <c r="AR1701" i="1"/>
  <c r="AR1706" i="3" l="1"/>
  <c r="AS1707" i="3"/>
  <c r="AS1703" i="1"/>
  <c r="AR1702" i="1"/>
  <c r="AR1707" i="3" l="1"/>
  <c r="AS1708" i="3"/>
  <c r="AS1704" i="1"/>
  <c r="AR1703" i="1"/>
  <c r="AS1709" i="3" l="1"/>
  <c r="AR1708" i="3"/>
  <c r="AS1705" i="1"/>
  <c r="AR1704" i="1"/>
  <c r="AR1709" i="3" l="1"/>
  <c r="AS1710" i="3"/>
  <c r="AS1706" i="1"/>
  <c r="AR1705" i="1"/>
  <c r="AR1710" i="3" l="1"/>
  <c r="AS1711" i="3"/>
  <c r="AS1707" i="1"/>
  <c r="AR1706" i="1"/>
  <c r="AR1711" i="3" l="1"/>
  <c r="AS1712" i="3"/>
  <c r="AS1708" i="1"/>
  <c r="AR1707" i="1"/>
  <c r="AR1712" i="3" l="1"/>
  <c r="AS1713" i="3"/>
  <c r="AS1709" i="1"/>
  <c r="AR1708" i="1"/>
  <c r="AR1713" i="3" l="1"/>
  <c r="AS1714" i="3"/>
  <c r="AS1710" i="1"/>
  <c r="AR1709" i="1"/>
  <c r="AR1714" i="3" l="1"/>
  <c r="AS1715" i="3"/>
  <c r="AS1711" i="1"/>
  <c r="AR1710" i="1"/>
  <c r="AR1715" i="3" l="1"/>
  <c r="AS1716" i="3"/>
  <c r="AS1712" i="1"/>
  <c r="AR1711" i="1"/>
  <c r="AR1716" i="3" l="1"/>
  <c r="AS1717" i="3"/>
  <c r="AS1713" i="1"/>
  <c r="AR1712" i="1"/>
  <c r="AS1718" i="3" l="1"/>
  <c r="AR1717" i="3"/>
  <c r="AS1714" i="1"/>
  <c r="AR1713" i="1"/>
  <c r="AR1718" i="3" l="1"/>
  <c r="AS1719" i="3"/>
  <c r="AS1715" i="1"/>
  <c r="AR1714" i="1"/>
  <c r="AR1719" i="3" l="1"/>
  <c r="AS1720" i="3"/>
  <c r="AS1716" i="1"/>
  <c r="AR1715" i="1"/>
  <c r="AR1720" i="3" l="1"/>
  <c r="AS1721" i="3"/>
  <c r="AS1717" i="1"/>
  <c r="AR1716" i="1"/>
  <c r="AS1722" i="3" l="1"/>
  <c r="AR1721" i="3"/>
  <c r="AS1718" i="1"/>
  <c r="AR1717" i="1"/>
  <c r="AR1722" i="3" l="1"/>
  <c r="AS1723" i="3"/>
  <c r="AS1719" i="1"/>
  <c r="AR1718" i="1"/>
  <c r="AR1723" i="3" l="1"/>
  <c r="AS1724" i="3"/>
  <c r="AS1720" i="1"/>
  <c r="AR1719" i="1"/>
  <c r="AS1725" i="3" l="1"/>
  <c r="AR1724" i="3"/>
  <c r="AS1721" i="1"/>
  <c r="AR1720" i="1"/>
  <c r="AR1725" i="3" l="1"/>
  <c r="AS1726" i="3"/>
  <c r="AS1722" i="1"/>
  <c r="AR1721" i="1"/>
  <c r="AR1726" i="3" l="1"/>
  <c r="AS1727" i="3"/>
  <c r="AS1723" i="1"/>
  <c r="AR1722" i="1"/>
  <c r="AR1727" i="3" l="1"/>
  <c r="AS1728" i="3"/>
  <c r="AS1724" i="1"/>
  <c r="AR1723" i="1"/>
  <c r="AS1729" i="3" l="1"/>
  <c r="AR1728" i="3"/>
  <c r="AS1725" i="1"/>
  <c r="AR1724" i="1"/>
  <c r="AR1729" i="3" l="1"/>
  <c r="AS1730" i="3"/>
  <c r="AS1726" i="1"/>
  <c r="AR1725" i="1"/>
  <c r="AR1730" i="3" l="1"/>
  <c r="AS1731" i="3"/>
  <c r="AS1727" i="1"/>
  <c r="AR1726" i="1"/>
  <c r="AR1731" i="3" l="1"/>
  <c r="AS1732" i="3"/>
  <c r="AS1728" i="1"/>
  <c r="AR1727" i="1"/>
  <c r="AR1732" i="3" l="1"/>
  <c r="AS1733" i="3"/>
  <c r="AS1729" i="1"/>
  <c r="AR1728" i="1"/>
  <c r="AS1734" i="3" l="1"/>
  <c r="AR1733" i="3"/>
  <c r="AS1730" i="1"/>
  <c r="AR1729" i="1"/>
  <c r="AR1734" i="3" l="1"/>
  <c r="AS1735" i="3"/>
  <c r="AS1731" i="1"/>
  <c r="AR1730" i="1"/>
  <c r="AR1735" i="3" l="1"/>
  <c r="AS1736" i="3"/>
  <c r="AS1732" i="1"/>
  <c r="AR1731" i="1"/>
  <c r="AR1736" i="3" l="1"/>
  <c r="AS1737" i="3"/>
  <c r="AS1733" i="1"/>
  <c r="AR1732" i="1"/>
  <c r="AS1738" i="3" l="1"/>
  <c r="AR1737" i="3"/>
  <c r="AS1734" i="1"/>
  <c r="AR1733" i="1"/>
  <c r="AR1738" i="3" l="1"/>
  <c r="AS1739" i="3"/>
  <c r="AS1735" i="1"/>
  <c r="AR1734" i="1"/>
  <c r="AR1739" i="3" l="1"/>
  <c r="AS1740" i="3"/>
  <c r="AS1736" i="1"/>
  <c r="AR1735" i="1"/>
  <c r="AS1741" i="3" l="1"/>
  <c r="AR1740" i="3"/>
  <c r="AS1737" i="1"/>
  <c r="AR1736" i="1"/>
  <c r="AR1741" i="3" l="1"/>
  <c r="AS1742" i="3"/>
  <c r="AS1738" i="1"/>
  <c r="AR1737" i="1"/>
  <c r="AR1742" i="3" l="1"/>
  <c r="AS1743" i="3"/>
  <c r="AS1739" i="1"/>
  <c r="AR1738" i="1"/>
  <c r="AR1743" i="3" l="1"/>
  <c r="AS1744" i="3"/>
  <c r="AS1740" i="1"/>
  <c r="AR1739" i="1"/>
  <c r="AS1745" i="3" l="1"/>
  <c r="AR1744" i="3"/>
  <c r="AS1741" i="1"/>
  <c r="AR1740" i="1"/>
  <c r="AR1745" i="3" l="1"/>
  <c r="AS1746" i="3"/>
  <c r="AS1742" i="1"/>
  <c r="AR1741" i="1"/>
  <c r="AR1746" i="3" l="1"/>
  <c r="AS1747" i="3"/>
  <c r="AS1743" i="1"/>
  <c r="AR1742" i="1"/>
  <c r="AR1747" i="3" l="1"/>
  <c r="AS1748" i="3"/>
  <c r="AS1744" i="1"/>
  <c r="AR1743" i="1"/>
  <c r="AR1748" i="3" l="1"/>
  <c r="AS1749" i="3"/>
  <c r="AS1745" i="1"/>
  <c r="AR1744" i="1"/>
  <c r="AS1750" i="3" l="1"/>
  <c r="AR1749" i="3"/>
  <c r="AS1746" i="1"/>
  <c r="AR1745" i="1"/>
  <c r="AR1750" i="3" l="1"/>
  <c r="AS1751" i="3"/>
  <c r="AS1747" i="1"/>
  <c r="AR1746" i="1"/>
  <c r="AR1751" i="3" l="1"/>
  <c r="AS1752" i="3"/>
  <c r="AS1748" i="1"/>
  <c r="AR1747" i="1"/>
  <c r="AR1752" i="3" l="1"/>
  <c r="AS1753" i="3"/>
  <c r="AS1749" i="1"/>
  <c r="AR1748" i="1"/>
  <c r="AS1754" i="3" l="1"/>
  <c r="AR1753" i="3"/>
  <c r="AS1750" i="1"/>
  <c r="AR1749" i="1"/>
  <c r="AR1754" i="3" l="1"/>
  <c r="AS1755" i="3"/>
  <c r="AS1751" i="1"/>
  <c r="AR1750" i="1"/>
  <c r="AR1755" i="3" l="1"/>
  <c r="AS1756" i="3"/>
  <c r="AS1752" i="1"/>
  <c r="AR1751" i="1"/>
  <c r="AS1757" i="3" l="1"/>
  <c r="AR1756" i="3"/>
  <c r="AS1753" i="1"/>
  <c r="AR1752" i="1"/>
  <c r="AR1757" i="3" l="1"/>
  <c r="AS1758" i="3"/>
  <c r="AS1754" i="1"/>
  <c r="AR1753" i="1"/>
  <c r="AR1758" i="3" l="1"/>
  <c r="AS1759" i="3"/>
  <c r="AS1755" i="1"/>
  <c r="AR1754" i="1"/>
  <c r="AR1759" i="3" l="1"/>
  <c r="AS1760" i="3"/>
  <c r="AS1756" i="1"/>
  <c r="AR1755" i="1"/>
  <c r="AS1761" i="3" l="1"/>
  <c r="AR1760" i="3"/>
  <c r="AS1757" i="1"/>
  <c r="AR1756" i="1"/>
  <c r="AR1761" i="3" l="1"/>
  <c r="AS1762" i="3"/>
  <c r="AS1758" i="1"/>
  <c r="AR1757" i="1"/>
  <c r="AR1762" i="3" l="1"/>
  <c r="AS1763" i="3"/>
  <c r="AS1759" i="1"/>
  <c r="AR1758" i="1"/>
  <c r="AR1763" i="3" l="1"/>
  <c r="AS1764" i="3"/>
  <c r="AS1760" i="1"/>
  <c r="AR1759" i="1"/>
  <c r="AR1764" i="3" l="1"/>
  <c r="AS1765" i="3"/>
  <c r="AS1761" i="1"/>
  <c r="AR1760" i="1"/>
  <c r="AS1766" i="3" l="1"/>
  <c r="AR1765" i="3"/>
  <c r="AS1762" i="1"/>
  <c r="AR1761" i="1"/>
  <c r="AR1766" i="3" l="1"/>
  <c r="AS1767" i="3"/>
  <c r="AS1763" i="1"/>
  <c r="AR1762" i="1"/>
  <c r="AR1767" i="3" l="1"/>
  <c r="AS1768" i="3"/>
  <c r="AS1764" i="1"/>
  <c r="AR1763" i="1"/>
  <c r="AR1768" i="3" l="1"/>
  <c r="AS1769" i="3"/>
  <c r="AS1765" i="1"/>
  <c r="AR1764" i="1"/>
  <c r="AS1770" i="3" l="1"/>
  <c r="AR1769" i="3"/>
  <c r="AS1766" i="1"/>
  <c r="AR1765" i="1"/>
  <c r="AR1770" i="3" l="1"/>
  <c r="AS1771" i="3"/>
  <c r="AS1767" i="1"/>
  <c r="AR1766" i="1"/>
  <c r="AR1771" i="3" l="1"/>
  <c r="AS1772" i="3"/>
  <c r="AS1768" i="1"/>
  <c r="AR1767" i="1"/>
  <c r="AS1773" i="3" l="1"/>
  <c r="AR1772" i="3"/>
  <c r="AS1769" i="1"/>
  <c r="AR1768" i="1"/>
  <c r="AR1773" i="3" l="1"/>
  <c r="AS1774" i="3"/>
  <c r="AS1770" i="1"/>
  <c r="AR1769" i="1"/>
  <c r="AR1774" i="3" l="1"/>
  <c r="AS1775" i="3"/>
  <c r="AS1771" i="1"/>
  <c r="AR1770" i="1"/>
  <c r="AR1775" i="3" l="1"/>
  <c r="AS1776" i="3"/>
  <c r="AS1772" i="1"/>
  <c r="AR1771" i="1"/>
  <c r="AS1777" i="3" l="1"/>
  <c r="AR1776" i="3"/>
  <c r="AS1773" i="1"/>
  <c r="AR1772" i="1"/>
  <c r="AR1777" i="3" l="1"/>
  <c r="AS1778" i="3"/>
  <c r="AS1774" i="1"/>
  <c r="AR1773" i="1"/>
  <c r="AR1778" i="3" l="1"/>
  <c r="AS1779" i="3"/>
  <c r="AS1775" i="1"/>
  <c r="AR1774" i="1"/>
  <c r="AR1779" i="3" l="1"/>
  <c r="AS1780" i="3"/>
  <c r="AS1776" i="1"/>
  <c r="AR1775" i="1"/>
  <c r="AR1780" i="3" l="1"/>
  <c r="AS1781" i="3"/>
  <c r="AS1777" i="1"/>
  <c r="AR1776" i="1"/>
  <c r="AS1782" i="3" l="1"/>
  <c r="AR1781" i="3"/>
  <c r="AS1778" i="1"/>
  <c r="AR1777" i="1"/>
  <c r="AR1782" i="3" l="1"/>
  <c r="AS1783" i="3"/>
  <c r="AS1779" i="1"/>
  <c r="AR1778" i="1"/>
  <c r="AR1783" i="3" l="1"/>
  <c r="AS1784" i="3"/>
  <c r="AS1780" i="1"/>
  <c r="AR1779" i="1"/>
  <c r="AR1784" i="3" l="1"/>
  <c r="AS1785" i="3"/>
  <c r="AS1781" i="1"/>
  <c r="AR1780" i="1"/>
  <c r="AS1786" i="3" l="1"/>
  <c r="AR1785" i="3"/>
  <c r="AS1782" i="1"/>
  <c r="AR1781" i="1"/>
  <c r="AR1786" i="3" l="1"/>
  <c r="AS1787" i="3"/>
  <c r="AS1783" i="1"/>
  <c r="AR1782" i="1"/>
  <c r="AR1787" i="3" l="1"/>
  <c r="AS1788" i="3"/>
  <c r="AS1784" i="1"/>
  <c r="AR1783" i="1"/>
  <c r="AS1789" i="3" l="1"/>
  <c r="AR1788" i="3"/>
  <c r="AS1785" i="1"/>
  <c r="AR1784" i="1"/>
  <c r="AR1789" i="3" l="1"/>
  <c r="AS1790" i="3"/>
  <c r="AS1786" i="1"/>
  <c r="AR1785" i="1"/>
  <c r="AR1790" i="3" l="1"/>
  <c r="AS1791" i="3"/>
  <c r="AS1787" i="1"/>
  <c r="AR1786" i="1"/>
  <c r="AR1791" i="3" l="1"/>
  <c r="AS1792" i="3"/>
  <c r="AS1788" i="1"/>
  <c r="AR1787" i="1"/>
  <c r="AS1793" i="3" l="1"/>
  <c r="AR1792" i="3"/>
  <c r="AS1789" i="1"/>
  <c r="AR1788" i="1"/>
  <c r="AR1793" i="3" l="1"/>
  <c r="AS1794" i="3"/>
  <c r="AS1790" i="1"/>
  <c r="AR1789" i="1"/>
  <c r="AR1794" i="3" l="1"/>
  <c r="AS1795" i="3"/>
  <c r="AS1791" i="1"/>
  <c r="AR1790" i="1"/>
  <c r="AR1795" i="3" l="1"/>
  <c r="AS1796" i="3"/>
  <c r="AS1792" i="1"/>
  <c r="AR1791" i="1"/>
  <c r="AR1796" i="3" l="1"/>
  <c r="AS1797" i="3"/>
  <c r="AS1793" i="1"/>
  <c r="AR1792" i="1"/>
  <c r="AS1798" i="3" l="1"/>
  <c r="AR1797" i="3"/>
  <c r="AS1794" i="1"/>
  <c r="AR1793" i="1"/>
  <c r="AR1798" i="3" l="1"/>
  <c r="AS1799" i="3"/>
  <c r="AS1795" i="1"/>
  <c r="AR1794" i="1"/>
  <c r="AR1799" i="3" l="1"/>
  <c r="AS1800" i="3"/>
  <c r="AS1796" i="1"/>
  <c r="AR1795" i="1"/>
  <c r="AR1800" i="3" l="1"/>
  <c r="AS1801" i="3"/>
  <c r="AS1797" i="1"/>
  <c r="AR1796" i="1"/>
  <c r="AS1802" i="3" l="1"/>
  <c r="AR1801" i="3"/>
  <c r="AS1798" i="1"/>
  <c r="AR1797" i="1"/>
  <c r="AR1802" i="3" l="1"/>
  <c r="AS1803" i="3"/>
  <c r="AR1803" i="3" s="1"/>
  <c r="AS1799" i="1"/>
  <c r="AR1798" i="1"/>
  <c r="AS1800" i="1" l="1"/>
  <c r="AR1799" i="1"/>
  <c r="AS1801" i="1" l="1"/>
  <c r="AR1800" i="1"/>
  <c r="AS1802" i="1" l="1"/>
  <c r="AR1801" i="1"/>
  <c r="AS1803" i="1" l="1"/>
  <c r="AR1803" i="1" s="1"/>
  <c r="AR1802" i="1"/>
  <c r="AV597" i="1" l="1"/>
  <c r="BE53" i="1" s="1"/>
  <c r="AV596" i="1"/>
  <c r="BD53" i="1" s="1"/>
  <c r="AV595" i="1"/>
  <c r="BC53" i="1" s="1"/>
  <c r="AV593" i="1"/>
  <c r="BA53" i="1" s="1"/>
  <c r="AV592" i="1"/>
  <c r="AZ53" i="1" s="1"/>
  <c r="AV591" i="1"/>
  <c r="BK52" i="1" s="1"/>
  <c r="AV589" i="1"/>
  <c r="BI52" i="1" s="1"/>
  <c r="AV588" i="1"/>
  <c r="BH52" i="1" s="1"/>
  <c r="AV587" i="1"/>
  <c r="BG52" i="1" s="1"/>
  <c r="AV585" i="1"/>
  <c r="BE52" i="1" s="1"/>
  <c r="AV584" i="1"/>
  <c r="BD52" i="1" s="1"/>
  <c r="AV583" i="1"/>
  <c r="BC52" i="1" s="1"/>
  <c r="AV581" i="1"/>
  <c r="BA52" i="1" s="1"/>
  <c r="AV580" i="1"/>
  <c r="AZ52" i="1" s="1"/>
  <c r="AV579" i="1"/>
  <c r="BK51" i="1" s="1"/>
  <c r="AV577" i="1"/>
  <c r="BI51" i="1" s="1"/>
  <c r="AV576" i="1"/>
  <c r="BH51" i="1" s="1"/>
  <c r="AV575" i="1"/>
  <c r="BG51" i="1" s="1"/>
  <c r="AV573" i="1"/>
  <c r="BE51" i="1" s="1"/>
  <c r="AV572" i="1"/>
  <c r="BD51" i="1" s="1"/>
  <c r="AV571" i="1"/>
  <c r="BC51" i="1" s="1"/>
  <c r="AV569" i="1"/>
  <c r="BA51" i="1" s="1"/>
  <c r="AV568" i="1"/>
  <c r="AZ51" i="1" s="1"/>
  <c r="AV567" i="1"/>
  <c r="BK50" i="1" s="1"/>
  <c r="AV566" i="1"/>
  <c r="BJ50" i="1" s="1"/>
  <c r="AV565" i="1"/>
  <c r="BI50" i="1" s="1"/>
  <c r="AV564" i="1"/>
  <c r="BH50" i="1" s="1"/>
  <c r="AV563" i="1"/>
  <c r="BG50" i="1" s="1"/>
  <c r="AV562" i="1"/>
  <c r="BF50" i="1" s="1"/>
  <c r="AV561" i="1"/>
  <c r="BE50" i="1" s="1"/>
  <c r="AV560" i="1"/>
  <c r="BD50" i="1" s="1"/>
  <c r="AV559" i="1"/>
  <c r="BC50" i="1" s="1"/>
  <c r="AV557" i="1"/>
  <c r="BA50" i="1" s="1"/>
  <c r="AV556" i="1"/>
  <c r="AZ50" i="1" s="1"/>
  <c r="AV555" i="1"/>
  <c r="BK49" i="1" s="1"/>
  <c r="AV553" i="1"/>
  <c r="BI49" i="1" s="1"/>
  <c r="AV552" i="1"/>
  <c r="BH49" i="1" s="1"/>
  <c r="AV551" i="1"/>
  <c r="BG49" i="1" s="1"/>
  <c r="AV549" i="1"/>
  <c r="BE49" i="1" s="1"/>
  <c r="AV548" i="1"/>
  <c r="BD49" i="1" s="1"/>
  <c r="AV547" i="1"/>
  <c r="BC49" i="1" s="1"/>
  <c r="AV545" i="1"/>
  <c r="BA49" i="1" s="1"/>
  <c r="AV544" i="1"/>
  <c r="AZ49" i="1" s="1"/>
  <c r="AV543" i="1"/>
  <c r="BK48" i="1" s="1"/>
  <c r="AV541" i="1"/>
  <c r="BI48" i="1" s="1"/>
  <c r="AV540" i="1"/>
  <c r="BH48" i="1" s="1"/>
  <c r="AV539" i="1"/>
  <c r="BG48" i="1" s="1"/>
  <c r="AV537" i="1"/>
  <c r="BE48" i="1" s="1"/>
  <c r="AV536" i="1"/>
  <c r="BD48" i="1" s="1"/>
  <c r="AV535" i="1"/>
  <c r="BC48" i="1" s="1"/>
  <c r="AV534" i="1"/>
  <c r="BB48" i="1" s="1"/>
  <c r="AV533" i="1"/>
  <c r="BA48" i="1" s="1"/>
  <c r="AV532" i="1"/>
  <c r="AZ48" i="1" s="1"/>
  <c r="AV531" i="1"/>
  <c r="BK47" i="1" s="1"/>
  <c r="AV530" i="1"/>
  <c r="BJ47" i="1" s="1"/>
  <c r="AV529" i="1"/>
  <c r="BI47" i="1" s="1"/>
  <c r="AV528" i="1"/>
  <c r="BH47" i="1" s="1"/>
  <c r="AV527" i="1"/>
  <c r="BG47" i="1" s="1"/>
  <c r="AV525" i="1"/>
  <c r="BE47" i="1" s="1"/>
  <c r="AV524" i="1"/>
  <c r="BD47" i="1" s="1"/>
  <c r="AV523" i="1"/>
  <c r="BC47" i="1" s="1"/>
  <c r="AV522" i="1"/>
  <c r="BB47" i="1" s="1"/>
  <c r="AV521" i="1"/>
  <c r="BA47" i="1" s="1"/>
  <c r="AV520" i="1"/>
  <c r="AZ47" i="1" s="1"/>
  <c r="AV519" i="1"/>
  <c r="BK46" i="1" s="1"/>
  <c r="AV517" i="1"/>
  <c r="BI46" i="1" s="1"/>
  <c r="AV516" i="1"/>
  <c r="BH46" i="1" s="1"/>
  <c r="AV515" i="1"/>
  <c r="BG46" i="1" s="1"/>
  <c r="AV513" i="1"/>
  <c r="BE46" i="1" s="1"/>
  <c r="AV512" i="1"/>
  <c r="BD46" i="1" s="1"/>
  <c r="AV511" i="1"/>
  <c r="BC46" i="1" s="1"/>
  <c r="AV509" i="1"/>
  <c r="BA46" i="1" s="1"/>
  <c r="AV508" i="1"/>
  <c r="AZ46" i="1" s="1"/>
  <c r="AV507" i="1"/>
  <c r="BK45" i="1" s="1"/>
  <c r="AV505" i="1"/>
  <c r="BI45" i="1" s="1"/>
  <c r="AV504" i="1"/>
  <c r="BH45" i="1" s="1"/>
  <c r="AV503" i="1"/>
  <c r="BG45" i="1" s="1"/>
  <c r="AV502" i="1"/>
  <c r="BF45" i="1" s="1"/>
  <c r="AV501" i="1"/>
  <c r="BE45" i="1" s="1"/>
  <c r="AV500" i="1"/>
  <c r="BD45" i="1" s="1"/>
  <c r="AV499" i="1"/>
  <c r="BC45" i="1" s="1"/>
  <c r="AV498" i="1"/>
  <c r="BB45" i="1" s="1"/>
  <c r="AV497" i="1"/>
  <c r="BA45" i="1" s="1"/>
  <c r="AV496" i="1"/>
  <c r="AZ45" i="1" s="1"/>
  <c r="AV495" i="1"/>
  <c r="BK44" i="1" s="1"/>
  <c r="AV493" i="1"/>
  <c r="BI44" i="1" s="1"/>
  <c r="AV492" i="1"/>
  <c r="BH44" i="1" s="1"/>
  <c r="AV491" i="1"/>
  <c r="BG44" i="1" s="1"/>
  <c r="AV490" i="1"/>
  <c r="BF44" i="1" s="1"/>
  <c r="AV489" i="1"/>
  <c r="BE44" i="1" s="1"/>
  <c r="AV488" i="1"/>
  <c r="BD44" i="1" s="1"/>
  <c r="AV487" i="1"/>
  <c r="BC44" i="1" s="1"/>
  <c r="AV485" i="1"/>
  <c r="BA44" i="1" s="1"/>
  <c r="AV484" i="1"/>
  <c r="AZ44" i="1" s="1"/>
  <c r="AV483" i="1"/>
  <c r="BK43" i="1" s="1"/>
  <c r="AV481" i="1"/>
  <c r="BI43" i="1" s="1"/>
  <c r="AV480" i="1"/>
  <c r="BH43" i="1" s="1"/>
  <c r="AV479" i="1"/>
  <c r="BG43" i="1" s="1"/>
  <c r="AV477" i="1"/>
  <c r="BE43" i="1" s="1"/>
  <c r="AV476" i="1"/>
  <c r="BD43" i="1" s="1"/>
  <c r="AV475" i="1"/>
  <c r="BC43" i="1" s="1"/>
  <c r="AV473" i="1"/>
  <c r="BA43" i="1" s="1"/>
  <c r="AV472" i="1"/>
  <c r="AZ43" i="1" s="1"/>
  <c r="AV471" i="1"/>
  <c r="BK42" i="1" s="1"/>
  <c r="AV470" i="1"/>
  <c r="BJ42" i="1" s="1"/>
  <c r="AV469" i="1"/>
  <c r="BI42" i="1" s="1"/>
  <c r="AV468" i="1"/>
  <c r="BH42" i="1" s="1"/>
  <c r="AV467" i="1"/>
  <c r="BG42" i="1" s="1"/>
  <c r="AV466" i="1"/>
  <c r="BF42" i="1" s="1"/>
  <c r="AV465" i="1"/>
  <c r="BE42" i="1" s="1"/>
  <c r="AV464" i="1"/>
  <c r="BD42" i="1" s="1"/>
  <c r="AV463" i="1"/>
  <c r="BC42" i="1" s="1"/>
  <c r="AV461" i="1"/>
  <c r="BA42" i="1" s="1"/>
  <c r="AV460" i="1"/>
  <c r="AZ42" i="1" s="1"/>
  <c r="AV459" i="1"/>
  <c r="BK41" i="1" s="1"/>
  <c r="AV457" i="1"/>
  <c r="BI41" i="1" s="1"/>
  <c r="AV456" i="1"/>
  <c r="BH41" i="1" s="1"/>
  <c r="AV455" i="1"/>
  <c r="BG41" i="1" s="1"/>
  <c r="AV453" i="1"/>
  <c r="BE41" i="1" s="1"/>
  <c r="AV452" i="1"/>
  <c r="BD41" i="1" s="1"/>
  <c r="AV451" i="1"/>
  <c r="BC41" i="1" s="1"/>
  <c r="AV449" i="1"/>
  <c r="BA41" i="1" s="1"/>
  <c r="AV448" i="1"/>
  <c r="AZ41" i="1" s="1"/>
  <c r="AV447" i="1"/>
  <c r="BK40" i="1" s="1"/>
  <c r="AV445" i="1"/>
  <c r="BI40" i="1" s="1"/>
  <c r="AV444" i="1"/>
  <c r="BH40" i="1" s="1"/>
  <c r="AV443" i="1"/>
  <c r="BG40" i="1" s="1"/>
  <c r="AV442" i="1"/>
  <c r="BF40" i="1" s="1"/>
  <c r="AV441" i="1"/>
  <c r="BE40" i="1" s="1"/>
  <c r="AV440" i="1"/>
  <c r="BD40" i="1" s="1"/>
  <c r="AV439" i="1"/>
  <c r="BC40" i="1" s="1"/>
  <c r="AV438" i="1"/>
  <c r="BB40" i="1" s="1"/>
  <c r="AV437" i="1"/>
  <c r="BA40" i="1" s="1"/>
  <c r="AV436" i="1"/>
  <c r="AZ40" i="1" s="1"/>
  <c r="AV435" i="1"/>
  <c r="BK39" i="1" s="1"/>
  <c r="AV433" i="1"/>
  <c r="BI39" i="1" s="1"/>
  <c r="AV432" i="1"/>
  <c r="BH39" i="1" s="1"/>
  <c r="AV431" i="1"/>
  <c r="BG39" i="1" s="1"/>
  <c r="AV429" i="1"/>
  <c r="BE39" i="1" s="1"/>
  <c r="AV428" i="1"/>
  <c r="BD39" i="1" s="1"/>
  <c r="AV427" i="1"/>
  <c r="BC39" i="1" s="1"/>
  <c r="AV426" i="1"/>
  <c r="BB39" i="1" s="1"/>
  <c r="AV425" i="1"/>
  <c r="BA39" i="1" s="1"/>
  <c r="AV424" i="1"/>
  <c r="AZ39" i="1" s="1"/>
  <c r="AV423" i="1"/>
  <c r="BK38" i="1" s="1"/>
  <c r="AV422" i="1"/>
  <c r="BJ38" i="1" s="1"/>
  <c r="AV421" i="1"/>
  <c r="BI38" i="1" s="1"/>
  <c r="AV420" i="1"/>
  <c r="BH38" i="1" s="1"/>
  <c r="AV419" i="1"/>
  <c r="BG38" i="1" s="1"/>
  <c r="AV417" i="1"/>
  <c r="BE38" i="1" s="1"/>
  <c r="AV416" i="1"/>
  <c r="BD38" i="1" s="1"/>
  <c r="AV415" i="1"/>
  <c r="BC38" i="1" s="1"/>
  <c r="AV413" i="1"/>
  <c r="BA38" i="1" s="1"/>
  <c r="AV412" i="1"/>
  <c r="AZ38" i="1" s="1"/>
  <c r="AV411" i="1"/>
  <c r="BK37" i="1" s="1"/>
  <c r="AV410" i="1"/>
  <c r="BJ37" i="1" s="1"/>
  <c r="AV409" i="1"/>
  <c r="BI37" i="1" s="1"/>
  <c r="AV408" i="1"/>
  <c r="BH37" i="1" s="1"/>
  <c r="AV407" i="1"/>
  <c r="BG37" i="1" s="1"/>
  <c r="AV405" i="1"/>
  <c r="BE37" i="1" s="1"/>
  <c r="AV404" i="1"/>
  <c r="BD37" i="1" s="1"/>
  <c r="AV403" i="1"/>
  <c r="BC37" i="1" s="1"/>
  <c r="AV401" i="1"/>
  <c r="BA37" i="1" s="1"/>
  <c r="AV400" i="1"/>
  <c r="AZ37" i="1" s="1"/>
  <c r="AV399" i="1"/>
  <c r="BK36" i="1" s="1"/>
  <c r="AV397" i="1"/>
  <c r="BI36" i="1" s="1"/>
  <c r="AV396" i="1"/>
  <c r="BH36" i="1" s="1"/>
  <c r="AV395" i="1"/>
  <c r="BG36" i="1" s="1"/>
  <c r="AV394" i="1"/>
  <c r="BF36" i="1" s="1"/>
  <c r="AV393" i="1"/>
  <c r="BE36" i="1" s="1"/>
  <c r="AV392" i="1"/>
  <c r="BD36" i="1" s="1"/>
  <c r="AV391" i="1"/>
  <c r="BC36" i="1" s="1"/>
  <c r="AV389" i="1"/>
  <c r="BA36" i="1" s="1"/>
  <c r="AV388" i="1"/>
  <c r="AZ36" i="1" s="1"/>
  <c r="AV387" i="1"/>
  <c r="BK35" i="1" s="1"/>
  <c r="AV385" i="1"/>
  <c r="BI35" i="1" s="1"/>
  <c r="AV384" i="1"/>
  <c r="BH35" i="1" s="1"/>
  <c r="AV383" i="1"/>
  <c r="BG35" i="1" s="1"/>
  <c r="AV381" i="1"/>
  <c r="BE35" i="1" s="1"/>
  <c r="AV380" i="1"/>
  <c r="BD35" i="1" s="1"/>
  <c r="AV379" i="1"/>
  <c r="BC35" i="1" s="1"/>
  <c r="AV378" i="1"/>
  <c r="BB35" i="1" s="1"/>
  <c r="AV377" i="1"/>
  <c r="BA35" i="1" s="1"/>
  <c r="AV376" i="1"/>
  <c r="AZ35" i="1" s="1"/>
  <c r="AV375" i="1"/>
  <c r="BK34" i="1" s="1"/>
  <c r="AV373" i="1"/>
  <c r="BI34" i="1" s="1"/>
  <c r="AV372" i="1"/>
  <c r="BH34" i="1" s="1"/>
  <c r="AV371" i="1"/>
  <c r="BG34" i="1" s="1"/>
  <c r="AV369" i="1"/>
  <c r="BE34" i="1" s="1"/>
  <c r="AV368" i="1"/>
  <c r="BD34" i="1" s="1"/>
  <c r="AV367" i="1"/>
  <c r="BC34" i="1" s="1"/>
  <c r="AV365" i="1"/>
  <c r="BA34" i="1" s="1"/>
  <c r="AV364" i="1"/>
  <c r="AZ34" i="1" s="1"/>
  <c r="AV363" i="1"/>
  <c r="BK33" i="1" s="1"/>
  <c r="AV362" i="1"/>
  <c r="BJ33" i="1" s="1"/>
  <c r="AV361" i="1"/>
  <c r="BI33" i="1" s="1"/>
  <c r="AV360" i="1"/>
  <c r="BH33" i="1" s="1"/>
  <c r="AV359" i="1"/>
  <c r="BG33" i="1" s="1"/>
  <c r="AV357" i="1"/>
  <c r="BE33" i="1" s="1"/>
  <c r="AV356" i="1"/>
  <c r="BD33" i="1" s="1"/>
  <c r="AV355" i="1"/>
  <c r="BC33" i="1" s="1"/>
  <c r="AV353" i="1"/>
  <c r="BA33" i="1" s="1"/>
  <c r="AV352" i="1"/>
  <c r="AZ33" i="1" s="1"/>
  <c r="AV351" i="1"/>
  <c r="BK32" i="1" s="1"/>
  <c r="AV349" i="1"/>
  <c r="BI32" i="1" s="1"/>
  <c r="AV348" i="1"/>
  <c r="BH32" i="1" s="1"/>
  <c r="AV347" i="1"/>
  <c r="BG32" i="1" s="1"/>
  <c r="AV346" i="1"/>
  <c r="BF32" i="1" s="1"/>
  <c r="AV345" i="1"/>
  <c r="BE32" i="1" s="1"/>
  <c r="AV344" i="1"/>
  <c r="BD32" i="1" s="1"/>
  <c r="AV343" i="1"/>
  <c r="BC32" i="1" s="1"/>
  <c r="AV341" i="1"/>
  <c r="BA32" i="1" s="1"/>
  <c r="AV340" i="1"/>
  <c r="AZ32" i="1" s="1"/>
  <c r="AV339" i="1"/>
  <c r="BK31" i="1" s="1"/>
  <c r="AV337" i="1"/>
  <c r="BI31" i="1" s="1"/>
  <c r="AV336" i="1"/>
  <c r="BH31" i="1" s="1"/>
  <c r="AV335" i="1"/>
  <c r="BG31" i="1" s="1"/>
  <c r="AV333" i="1"/>
  <c r="BE31" i="1" s="1"/>
  <c r="AV332" i="1"/>
  <c r="BD31" i="1" s="1"/>
  <c r="AV331" i="1"/>
  <c r="BC31" i="1" s="1"/>
  <c r="AV330" i="1"/>
  <c r="BB31" i="1" s="1"/>
  <c r="AV329" i="1"/>
  <c r="BA31" i="1" s="1"/>
  <c r="AV328" i="1"/>
  <c r="AZ31" i="1" s="1"/>
  <c r="AV327" i="1"/>
  <c r="BK30" i="1" s="1"/>
  <c r="AV326" i="1"/>
  <c r="BJ30" i="1" s="1"/>
  <c r="AV324" i="1"/>
  <c r="BH30" i="1" s="1"/>
  <c r="AV323" i="1"/>
  <c r="BG30" i="1" s="1"/>
  <c r="AV321" i="1"/>
  <c r="BE30" i="1" s="1"/>
  <c r="AV320" i="1"/>
  <c r="BD30" i="1" s="1"/>
  <c r="AV319" i="1"/>
  <c r="BC30" i="1" s="1"/>
  <c r="AV317" i="1"/>
  <c r="BA30" i="1" s="1"/>
  <c r="AV316" i="1"/>
  <c r="AZ30" i="1" s="1"/>
  <c r="AV315" i="1"/>
  <c r="BK29" i="1" s="1"/>
  <c r="AV314" i="1"/>
  <c r="BJ29" i="1" s="1"/>
  <c r="AV313" i="1"/>
  <c r="BI29" i="1" s="1"/>
  <c r="AV312" i="1"/>
  <c r="BH29" i="1" s="1"/>
  <c r="AV311" i="1"/>
  <c r="BG29" i="1" s="1"/>
  <c r="AV308" i="1"/>
  <c r="BD29" i="1" s="1"/>
  <c r="AV307" i="1"/>
  <c r="BC29" i="1" s="1"/>
  <c r="AV306" i="1"/>
  <c r="BB29" i="1" s="1"/>
  <c r="AV305" i="1"/>
  <c r="BA29" i="1" s="1"/>
  <c r="AV304" i="1"/>
  <c r="AZ29" i="1" s="1"/>
  <c r="AV303" i="1"/>
  <c r="BK28" i="1" s="1"/>
  <c r="AV301" i="1"/>
  <c r="BI28" i="1" s="1"/>
  <c r="AV300" i="1"/>
  <c r="BH28" i="1" s="1"/>
  <c r="AV299" i="1"/>
  <c r="BG28" i="1" s="1"/>
  <c r="AV298" i="1"/>
  <c r="BF28" i="1" s="1"/>
  <c r="AV297" i="1"/>
  <c r="BE28" i="1" s="1"/>
  <c r="AV296" i="1"/>
  <c r="BD28" i="1" s="1"/>
  <c r="AV295" i="1"/>
  <c r="BC28" i="1" s="1"/>
  <c r="AV294" i="1"/>
  <c r="BB28" i="1" s="1"/>
  <c r="AV292" i="1"/>
  <c r="AZ28" i="1" s="1"/>
  <c r="AV291" i="1"/>
  <c r="BK27" i="1" s="1"/>
  <c r="AV290" i="1"/>
  <c r="BJ27" i="1" s="1"/>
  <c r="AV289" i="1"/>
  <c r="BI27" i="1" s="1"/>
  <c r="AV288" i="1"/>
  <c r="BH27" i="1" s="1"/>
  <c r="AV287" i="1"/>
  <c r="BG27" i="1" s="1"/>
  <c r="AV285" i="1"/>
  <c r="BE27" i="1" s="1"/>
  <c r="AV284" i="1"/>
  <c r="BD27" i="1" s="1"/>
  <c r="AV283" i="1"/>
  <c r="BC27" i="1" s="1"/>
  <c r="AV282" i="1"/>
  <c r="BB27" i="1" s="1"/>
  <c r="AV280" i="1"/>
  <c r="AZ27" i="1" s="1"/>
  <c r="AV279" i="1"/>
  <c r="BK26" i="1" s="1"/>
  <c r="AV278" i="1"/>
  <c r="BJ26" i="1" s="1"/>
  <c r="AV277" i="1"/>
  <c r="BI26" i="1" s="1"/>
  <c r="AV276" i="1"/>
  <c r="BH26" i="1" s="1"/>
  <c r="AV275" i="1"/>
  <c r="BG26" i="1" s="1"/>
  <c r="AV274" i="1"/>
  <c r="BF26" i="1" s="1"/>
  <c r="AV272" i="1"/>
  <c r="BD26" i="1" s="1"/>
  <c r="AV271" i="1"/>
  <c r="BC26" i="1" s="1"/>
  <c r="AV270" i="1"/>
  <c r="BB26" i="1" s="1"/>
  <c r="AV269" i="1"/>
  <c r="BA26" i="1" s="1"/>
  <c r="AV268" i="1"/>
  <c r="AZ26" i="1" s="1"/>
  <c r="AV267" i="1"/>
  <c r="BK25" i="1" s="1"/>
  <c r="AV266" i="1"/>
  <c r="BJ25" i="1" s="1"/>
  <c r="AV264" i="1"/>
  <c r="BH25" i="1" s="1"/>
  <c r="AV263" i="1"/>
  <c r="BG25" i="1" s="1"/>
  <c r="AV262" i="1"/>
  <c r="BF25" i="1" s="1"/>
  <c r="AV261" i="1"/>
  <c r="BE25" i="1" s="1"/>
  <c r="AV260" i="1"/>
  <c r="BD25" i="1" s="1"/>
  <c r="AV259" i="1"/>
  <c r="BC25" i="1" s="1"/>
  <c r="AV258" i="1"/>
  <c r="BB25" i="1" s="1"/>
  <c r="AV256" i="1"/>
  <c r="AZ25" i="1" s="1"/>
  <c r="AV255" i="1"/>
  <c r="BK24" i="1" s="1"/>
  <c r="AV254" i="1"/>
  <c r="BJ24" i="1" s="1"/>
  <c r="AV253" i="1"/>
  <c r="BI24" i="1" s="1"/>
  <c r="AV252" i="1"/>
  <c r="BH24" i="1" s="1"/>
  <c r="AV251" i="1"/>
  <c r="BG24" i="1" s="1"/>
  <c r="AV250" i="1"/>
  <c r="BF24" i="1" s="1"/>
  <c r="AV248" i="1"/>
  <c r="BD24" i="1" s="1"/>
  <c r="AV247" i="1"/>
  <c r="BC24" i="1" s="1"/>
  <c r="AV246" i="1"/>
  <c r="BB24" i="1" s="1"/>
  <c r="AV245" i="1"/>
  <c r="BA24" i="1" s="1"/>
  <c r="AV244" i="1"/>
  <c r="AZ24" i="1" s="1"/>
  <c r="AV243" i="1"/>
  <c r="BK23" i="1" s="1"/>
  <c r="AV242" i="1"/>
  <c r="BJ23" i="1" s="1"/>
  <c r="AV240" i="1"/>
  <c r="BH23" i="1" s="1"/>
  <c r="AV239" i="1"/>
  <c r="BG23" i="1" s="1"/>
  <c r="AV238" i="1"/>
  <c r="BF23" i="1" s="1"/>
  <c r="AV237" i="1"/>
  <c r="BE23" i="1" s="1"/>
  <c r="AV236" i="1"/>
  <c r="BD23" i="1" s="1"/>
  <c r="AV235" i="1"/>
  <c r="BC23" i="1" s="1"/>
  <c r="AV234" i="1"/>
  <c r="BB23" i="1" s="1"/>
  <c r="AV232" i="1"/>
  <c r="AZ23" i="1" s="1"/>
  <c r="AV231" i="1"/>
  <c r="BK22" i="1" s="1"/>
  <c r="AV230" i="1"/>
  <c r="BJ22" i="1" s="1"/>
  <c r="AV229" i="1"/>
  <c r="BI22" i="1" s="1"/>
  <c r="AV228" i="1"/>
  <c r="BH22" i="1" s="1"/>
  <c r="AV227" i="1"/>
  <c r="BG22" i="1" s="1"/>
  <c r="AV226" i="1"/>
  <c r="BF22" i="1" s="1"/>
  <c r="AV224" i="1"/>
  <c r="BD22" i="1" s="1"/>
  <c r="AV223" i="1"/>
  <c r="BC22" i="1" s="1"/>
  <c r="AV222" i="1"/>
  <c r="BB22" i="1" s="1"/>
  <c r="AV221" i="1"/>
  <c r="BA22" i="1" s="1"/>
  <c r="AV220" i="1"/>
  <c r="AZ22" i="1" s="1"/>
  <c r="AV219" i="1"/>
  <c r="BK21" i="1" s="1"/>
  <c r="AV218" i="1"/>
  <c r="BJ21" i="1" s="1"/>
  <c r="AV216" i="1"/>
  <c r="BH21" i="1" s="1"/>
  <c r="AV215" i="1"/>
  <c r="BG21" i="1" s="1"/>
  <c r="AV214" i="1"/>
  <c r="BF21" i="1" s="1"/>
  <c r="AV213" i="1"/>
  <c r="BE21" i="1" s="1"/>
  <c r="AV212" i="1"/>
  <c r="BD21" i="1" s="1"/>
  <c r="AV211" i="1"/>
  <c r="BC21" i="1" s="1"/>
  <c r="AV210" i="1"/>
  <c r="BB21" i="1" s="1"/>
  <c r="AV208" i="1"/>
  <c r="AZ21" i="1" s="1"/>
  <c r="AV207" i="1"/>
  <c r="BK20" i="1" s="1"/>
  <c r="AV206" i="1"/>
  <c r="BJ20" i="1" s="1"/>
  <c r="AV205" i="1"/>
  <c r="BI20" i="1" s="1"/>
  <c r="AV204" i="1"/>
  <c r="BH20" i="1" s="1"/>
  <c r="AV203" i="1"/>
  <c r="BG20" i="1" s="1"/>
  <c r="AV202" i="1"/>
  <c r="BF20" i="1" s="1"/>
  <c r="AV200" i="1"/>
  <c r="BD20" i="1" s="1"/>
  <c r="AV199" i="1"/>
  <c r="BC20" i="1" s="1"/>
  <c r="AV198" i="1"/>
  <c r="BB20" i="1" s="1"/>
  <c r="AV197" i="1"/>
  <c r="BA20" i="1" s="1"/>
  <c r="AV196" i="1"/>
  <c r="AZ20" i="1" s="1"/>
  <c r="AV195" i="1"/>
  <c r="BK19" i="1" s="1"/>
  <c r="AV194" i="1"/>
  <c r="BJ19" i="1" s="1"/>
  <c r="AV192" i="1"/>
  <c r="BH19" i="1" s="1"/>
  <c r="AV191" i="1"/>
  <c r="BG19" i="1" s="1"/>
  <c r="AV190" i="1"/>
  <c r="BF19" i="1" s="1"/>
  <c r="AV189" i="1"/>
  <c r="BE19" i="1" s="1"/>
  <c r="AV188" i="1"/>
  <c r="BD19" i="1" s="1"/>
  <c r="AV187" i="1"/>
  <c r="BC19" i="1" s="1"/>
  <c r="AV186" i="1"/>
  <c r="BB19" i="1" s="1"/>
  <c r="AV184" i="1"/>
  <c r="AZ19" i="1" s="1"/>
  <c r="AV183" i="1"/>
  <c r="BK18" i="1" s="1"/>
  <c r="AV182" i="1"/>
  <c r="BJ18" i="1" s="1"/>
  <c r="AV181" i="1"/>
  <c r="BI18" i="1" s="1"/>
  <c r="AV180" i="1"/>
  <c r="BH18" i="1" s="1"/>
  <c r="AV179" i="1"/>
  <c r="BG18" i="1" s="1"/>
  <c r="AV178" i="1"/>
  <c r="BF18" i="1" s="1"/>
  <c r="AV176" i="1"/>
  <c r="BD18" i="1" s="1"/>
  <c r="AV175" i="1"/>
  <c r="BC18" i="1" s="1"/>
  <c r="AV174" i="1"/>
  <c r="BB18" i="1" s="1"/>
  <c r="AV173" i="1"/>
  <c r="BA18" i="1" s="1"/>
  <c r="AV172" i="1"/>
  <c r="AZ18" i="1" s="1"/>
  <c r="AV171" i="1"/>
  <c r="BK17" i="1" s="1"/>
  <c r="AV170" i="1"/>
  <c r="BJ17" i="1" s="1"/>
  <c r="AV168" i="1"/>
  <c r="BH17" i="1" s="1"/>
  <c r="AV167" i="1"/>
  <c r="BG17" i="1" s="1"/>
  <c r="AV166" i="1"/>
  <c r="BF17" i="1" s="1"/>
  <c r="AV165" i="1"/>
  <c r="BE17" i="1" s="1"/>
  <c r="AV164" i="1"/>
  <c r="BD17" i="1" s="1"/>
  <c r="AV163" i="1"/>
  <c r="BC17" i="1" s="1"/>
  <c r="AV162" i="1"/>
  <c r="BB17" i="1" s="1"/>
  <c r="AV160" i="1"/>
  <c r="AZ17" i="1" s="1"/>
  <c r="AV159" i="1"/>
  <c r="BK16" i="1" s="1"/>
  <c r="AV158" i="1"/>
  <c r="BJ16" i="1" s="1"/>
  <c r="AV157" i="1"/>
  <c r="BI16" i="1" s="1"/>
  <c r="AV156" i="1"/>
  <c r="BH16" i="1" s="1"/>
  <c r="AV155" i="1"/>
  <c r="BG16" i="1" s="1"/>
  <c r="AV154" i="1"/>
  <c r="BF16" i="1" s="1"/>
  <c r="AV152" i="1"/>
  <c r="BD16" i="1" s="1"/>
  <c r="AV151" i="1"/>
  <c r="BC16" i="1" s="1"/>
  <c r="AV150" i="1"/>
  <c r="BB16" i="1" s="1"/>
  <c r="AV149" i="1"/>
  <c r="BA16" i="1" s="1"/>
  <c r="AV148" i="1"/>
  <c r="AZ16" i="1" s="1"/>
  <c r="AV147" i="1"/>
  <c r="BK15" i="1" s="1"/>
  <c r="AV146" i="1"/>
  <c r="BJ15" i="1" s="1"/>
  <c r="AV144" i="1"/>
  <c r="BH15" i="1" s="1"/>
  <c r="AV293" i="1" l="1"/>
  <c r="BA28" i="1" s="1"/>
  <c r="AV309" i="1"/>
  <c r="BE29" i="1" s="1"/>
  <c r="AV322" i="1"/>
  <c r="BF30" i="1" s="1"/>
  <c r="AV325" i="1"/>
  <c r="BI30" i="1" s="1"/>
  <c r="AV338" i="1"/>
  <c r="BJ31" i="1" s="1"/>
  <c r="AV354" i="1"/>
  <c r="BB33" i="1" s="1"/>
  <c r="AV370" i="1"/>
  <c r="BF34" i="1" s="1"/>
  <c r="AV386" i="1"/>
  <c r="BJ35" i="1" s="1"/>
  <c r="AV402" i="1"/>
  <c r="BB37" i="1" s="1"/>
  <c r="AV418" i="1"/>
  <c r="BF38" i="1" s="1"/>
  <c r="AV434" i="1"/>
  <c r="BJ39" i="1" s="1"/>
  <c r="AV450" i="1"/>
  <c r="BB41" i="1" s="1"/>
  <c r="AV454" i="1"/>
  <c r="BF41" i="1" s="1"/>
  <c r="AV482" i="1"/>
  <c r="BJ43" i="1" s="1"/>
  <c r="AV486" i="1"/>
  <c r="BB44" i="1" s="1"/>
  <c r="AV514" i="1"/>
  <c r="BF46" i="1" s="1"/>
  <c r="AV518" i="1"/>
  <c r="BJ46" i="1" s="1"/>
  <c r="AV546" i="1"/>
  <c r="BB49" i="1" s="1"/>
  <c r="AV550" i="1"/>
  <c r="BF49" i="1" s="1"/>
  <c r="AV310" i="1"/>
  <c r="BF29" i="1" s="1"/>
  <c r="AV342" i="1"/>
  <c r="BB32" i="1" s="1"/>
  <c r="AV358" i="1"/>
  <c r="BF33" i="1" s="1"/>
  <c r="AV374" i="1"/>
  <c r="BJ34" i="1" s="1"/>
  <c r="AV390" i="1"/>
  <c r="BB36" i="1" s="1"/>
  <c r="AV406" i="1"/>
  <c r="BF37" i="1" s="1"/>
  <c r="AV458" i="1"/>
  <c r="BJ41" i="1" s="1"/>
  <c r="AV462" i="1"/>
  <c r="BB42" i="1" s="1"/>
  <c r="BL42" i="1" s="1"/>
  <c r="AV494" i="1"/>
  <c r="BJ44" i="1" s="1"/>
  <c r="AV526" i="1"/>
  <c r="BF47" i="1" s="1"/>
  <c r="BL47" i="1" s="1"/>
  <c r="AV554" i="1"/>
  <c r="BJ49" i="1" s="1"/>
  <c r="AV558" i="1"/>
  <c r="BB50" i="1" s="1"/>
  <c r="BL50" i="1" s="1"/>
  <c r="AV286" i="1"/>
  <c r="BF27" i="1" s="1"/>
  <c r="AV302" i="1"/>
  <c r="BJ28" i="1" s="1"/>
  <c r="AV318" i="1"/>
  <c r="BB30" i="1" s="1"/>
  <c r="AV334" i="1"/>
  <c r="BF31" i="1" s="1"/>
  <c r="AV350" i="1"/>
  <c r="BJ32" i="1" s="1"/>
  <c r="AV366" i="1"/>
  <c r="BB34" i="1" s="1"/>
  <c r="AV382" i="1"/>
  <c r="BF35" i="1" s="1"/>
  <c r="AV398" i="1"/>
  <c r="BJ36" i="1" s="1"/>
  <c r="AV414" i="1"/>
  <c r="BB38" i="1" s="1"/>
  <c r="AV430" i="1"/>
  <c r="BF39" i="1" s="1"/>
  <c r="AV446" i="1"/>
  <c r="BJ40" i="1" s="1"/>
  <c r="BL40" i="1" s="1"/>
  <c r="AV474" i="1"/>
  <c r="BB43" i="1" s="1"/>
  <c r="AV478" i="1"/>
  <c r="BF43" i="1" s="1"/>
  <c r="AV506" i="1"/>
  <c r="BJ45" i="1" s="1"/>
  <c r="BL45" i="1" s="1"/>
  <c r="AV510" i="1"/>
  <c r="BB46" i="1" s="1"/>
  <c r="AV538" i="1"/>
  <c r="BF48" i="1" s="1"/>
  <c r="AV542" i="1"/>
  <c r="BJ48" i="1" s="1"/>
  <c r="AV570" i="1"/>
  <c r="BB51" i="1" s="1"/>
  <c r="AV574" i="1"/>
  <c r="BF51" i="1" s="1"/>
  <c r="AV578" i="1"/>
  <c r="BJ51" i="1" s="1"/>
  <c r="AV582" i="1"/>
  <c r="BB52" i="1" s="1"/>
  <c r="AV586" i="1"/>
  <c r="BF52" i="1" s="1"/>
  <c r="AV590" i="1"/>
  <c r="BJ52" i="1" s="1"/>
  <c r="AV594" i="1"/>
  <c r="BB53" i="1" s="1"/>
  <c r="AV598" i="1"/>
  <c r="BF53" i="1" s="1"/>
  <c r="AV145" i="1"/>
  <c r="BI15" i="1" s="1"/>
  <c r="AV153" i="1"/>
  <c r="BE16" i="1" s="1"/>
  <c r="BL16" i="1" s="1"/>
  <c r="AV161" i="1"/>
  <c r="BA17" i="1" s="1"/>
  <c r="AV169" i="1"/>
  <c r="BI17" i="1" s="1"/>
  <c r="AV177" i="1"/>
  <c r="BE18" i="1" s="1"/>
  <c r="BL18" i="1" s="1"/>
  <c r="AV185" i="1"/>
  <c r="BA19" i="1" s="1"/>
  <c r="AV193" i="1"/>
  <c r="BI19" i="1" s="1"/>
  <c r="AV201" i="1"/>
  <c r="BE20" i="1" s="1"/>
  <c r="BL20" i="1" s="1"/>
  <c r="AV209" i="1"/>
  <c r="BA21" i="1" s="1"/>
  <c r="AV217" i="1"/>
  <c r="BI21" i="1" s="1"/>
  <c r="AV225" i="1"/>
  <c r="BE22" i="1" s="1"/>
  <c r="BL22" i="1" s="1"/>
  <c r="AV233" i="1"/>
  <c r="BA23" i="1" s="1"/>
  <c r="AV241" i="1"/>
  <c r="BI23" i="1" s="1"/>
  <c r="AV249" i="1"/>
  <c r="BE24" i="1" s="1"/>
  <c r="BL24" i="1" s="1"/>
  <c r="AV257" i="1"/>
  <c r="BA25" i="1" s="1"/>
  <c r="AV265" i="1"/>
  <c r="BI25" i="1" s="1"/>
  <c r="AV273" i="1"/>
  <c r="BE26" i="1" s="1"/>
  <c r="BL26" i="1" s="1"/>
  <c r="AV281" i="1"/>
  <c r="BA27" i="1" s="1"/>
  <c r="BL38" i="1" l="1"/>
  <c r="BL30" i="1"/>
  <c r="BL39" i="1"/>
  <c r="BL41" i="1"/>
  <c r="BL31" i="1"/>
  <c r="BL34" i="1"/>
  <c r="BL17" i="1"/>
  <c r="BL48" i="1"/>
  <c r="BL43" i="1"/>
  <c r="BL33" i="1"/>
  <c r="BL32" i="1"/>
  <c r="BL49" i="1"/>
  <c r="BL21" i="1"/>
  <c r="BL51" i="1"/>
  <c r="BL36" i="1"/>
  <c r="BL29" i="1"/>
  <c r="BL37" i="1"/>
  <c r="BL28" i="1"/>
  <c r="BL25" i="1"/>
  <c r="BL53" i="1"/>
  <c r="BL44" i="1"/>
  <c r="BL19" i="1"/>
  <c r="BL46" i="1"/>
  <c r="BL35" i="1"/>
  <c r="BL27" i="1"/>
  <c r="BL23" i="1"/>
  <c r="BL52" i="1"/>
  <c r="AT4" i="1"/>
  <c r="AV4" i="1"/>
  <c r="AV5" i="1"/>
  <c r="AZ4" i="1" l="1"/>
  <c r="AW4" i="1"/>
  <c r="AW5" i="1"/>
  <c r="BA4" i="1"/>
  <c r="AT5" i="1"/>
  <c r="AV6" i="1"/>
  <c r="O5" i="1" l="1"/>
  <c r="K5" i="1"/>
  <c r="J5" i="1"/>
  <c r="L5" i="1"/>
  <c r="N5" i="1"/>
  <c r="AW6" i="1"/>
  <c r="BB4" i="1"/>
  <c r="AT6" i="1"/>
  <c r="AV7" i="1"/>
  <c r="P5" i="1" l="1"/>
  <c r="BC4" i="1"/>
  <c r="AW7" i="1"/>
  <c r="AT7" i="1"/>
  <c r="AV8" i="1"/>
  <c r="I6" i="1" l="1"/>
  <c r="BD4" i="1"/>
  <c r="AW8" i="1"/>
  <c r="AT8" i="1"/>
  <c r="AV9" i="1"/>
  <c r="M6" i="1" l="1"/>
  <c r="O6" i="1"/>
  <c r="K6" i="1"/>
  <c r="BE4" i="1"/>
  <c r="AW9" i="1"/>
  <c r="AT9" i="1"/>
  <c r="AV10" i="1"/>
  <c r="L6" i="1" l="1"/>
  <c r="N6" i="1"/>
  <c r="J6" i="1"/>
  <c r="AW10" i="1"/>
  <c r="BF4" i="1"/>
  <c r="AT10" i="1"/>
  <c r="AV11" i="1"/>
  <c r="P6" i="1" l="1"/>
  <c r="I7" i="1" s="1"/>
  <c r="BG4" i="1"/>
  <c r="AW11" i="1"/>
  <c r="AT11" i="1"/>
  <c r="AV12" i="1"/>
  <c r="M7" i="1" l="1"/>
  <c r="O7" i="1"/>
  <c r="K7" i="1"/>
  <c r="BH4" i="1"/>
  <c r="AW12" i="1"/>
  <c r="AT12" i="1"/>
  <c r="AV13" i="1"/>
  <c r="J7" i="1" l="1"/>
  <c r="N7" i="1"/>
  <c r="L7" i="1"/>
  <c r="BI4" i="1"/>
  <c r="AW13" i="1"/>
  <c r="AT13" i="1"/>
  <c r="AV14" i="1"/>
  <c r="P7" i="1" l="1"/>
  <c r="BJ4" i="1"/>
  <c r="AW14" i="1"/>
  <c r="AT14" i="1"/>
  <c r="AV15" i="1"/>
  <c r="AW15" i="1" s="1"/>
  <c r="BK4" i="1" l="1"/>
  <c r="AT15" i="1"/>
  <c r="AV16" i="1"/>
  <c r="AZ5" i="1" l="1"/>
  <c r="AW16" i="1"/>
  <c r="BL4" i="1"/>
  <c r="BM4" i="1"/>
  <c r="AT16" i="1"/>
  <c r="AV17" i="1"/>
  <c r="BA5" i="1" l="1"/>
  <c r="AW17" i="1"/>
  <c r="AT17" i="1"/>
  <c r="AV18" i="1"/>
  <c r="BB5" i="1" l="1"/>
  <c r="AW18" i="1"/>
  <c r="AT18" i="1"/>
  <c r="AV19" i="1"/>
  <c r="BC5" i="1" l="1"/>
  <c r="AW19" i="1"/>
  <c r="AT19" i="1"/>
  <c r="AV20" i="1"/>
  <c r="BD5" i="1" l="1"/>
  <c r="AW20" i="1"/>
  <c r="AT20" i="1"/>
  <c r="AV21" i="1"/>
  <c r="BE5" i="1" l="1"/>
  <c r="AW21" i="1"/>
  <c r="AT21" i="1"/>
  <c r="AV22" i="1"/>
  <c r="BF5" i="1" l="1"/>
  <c r="AW22" i="1"/>
  <c r="AT22" i="1"/>
  <c r="AV23" i="1"/>
  <c r="BG5" i="1" l="1"/>
  <c r="AW23" i="1"/>
  <c r="AT23" i="1"/>
  <c r="AV24" i="1"/>
  <c r="BH5" i="1" l="1"/>
  <c r="AW24" i="1"/>
  <c r="AT24" i="1"/>
  <c r="AV25" i="1"/>
  <c r="BI5" i="1" l="1"/>
  <c r="AW25" i="1"/>
  <c r="AT25" i="1"/>
  <c r="AV26" i="1"/>
  <c r="BJ5" i="1" l="1"/>
  <c r="AW26" i="1"/>
  <c r="AT26" i="1"/>
  <c r="AV27" i="1"/>
  <c r="BK5" i="1" l="1"/>
  <c r="BM5" i="1" s="1"/>
  <c r="AW27" i="1"/>
  <c r="AT27" i="1"/>
  <c r="AV28" i="1"/>
  <c r="BL5" i="1" l="1"/>
  <c r="AZ6" i="1"/>
  <c r="AW28" i="1"/>
  <c r="AT28" i="1"/>
  <c r="AV29" i="1"/>
  <c r="BA6" i="1" l="1"/>
  <c r="AW29" i="1"/>
  <c r="AT29" i="1"/>
  <c r="AV30" i="1"/>
  <c r="BB6" i="1" l="1"/>
  <c r="AW30" i="1"/>
  <c r="AT30" i="1"/>
  <c r="AV31" i="1"/>
  <c r="BC6" i="1" l="1"/>
  <c r="AW31" i="1"/>
  <c r="AT31" i="1"/>
  <c r="AV32" i="1"/>
  <c r="BD6" i="1" l="1"/>
  <c r="AW32" i="1"/>
  <c r="AT32" i="1"/>
  <c r="AV33" i="1"/>
  <c r="BE6" i="1" l="1"/>
  <c r="AW33" i="1"/>
  <c r="AT33" i="1"/>
  <c r="AV34" i="1"/>
  <c r="BF6" i="1" l="1"/>
  <c r="AW34" i="1"/>
  <c r="AT34" i="1"/>
  <c r="AV35" i="1"/>
  <c r="BG6" i="1" l="1"/>
  <c r="AW35" i="1"/>
  <c r="AT35" i="1"/>
  <c r="AV36" i="1"/>
  <c r="BH6" i="1" l="1"/>
  <c r="AW36" i="1"/>
  <c r="AT36" i="1"/>
  <c r="AV37" i="1"/>
  <c r="BI6" i="1" l="1"/>
  <c r="AW37" i="1"/>
  <c r="AT37" i="1"/>
  <c r="AV38" i="1"/>
  <c r="BJ6" i="1" l="1"/>
  <c r="AW38" i="1"/>
  <c r="AT38" i="1"/>
  <c r="AV39" i="1"/>
  <c r="BK6" i="1" l="1"/>
  <c r="BM6" i="1" s="1"/>
  <c r="AW39" i="1"/>
  <c r="AT39" i="1"/>
  <c r="AV40" i="1"/>
  <c r="BL6" i="1" l="1"/>
  <c r="AZ7" i="1"/>
  <c r="AW40" i="1"/>
  <c r="AT40" i="1"/>
  <c r="AV41" i="1"/>
  <c r="BA7" i="1" l="1"/>
  <c r="AW41" i="1"/>
  <c r="AT41" i="1"/>
  <c r="AV42" i="1"/>
  <c r="BB7" i="1" l="1"/>
  <c r="AW42" i="1"/>
  <c r="AT42" i="1"/>
  <c r="AV43" i="1"/>
  <c r="BC7" i="1" l="1"/>
  <c r="AW43" i="1"/>
  <c r="AT43" i="1"/>
  <c r="AV44" i="1"/>
  <c r="BD7" i="1" l="1"/>
  <c r="AW44" i="1"/>
  <c r="AT44" i="1"/>
  <c r="AV45" i="1"/>
  <c r="BE7" i="1" l="1"/>
  <c r="AW45" i="1"/>
  <c r="AT45" i="1"/>
  <c r="AV46" i="1"/>
  <c r="BF7" i="1" l="1"/>
  <c r="AW46" i="1"/>
  <c r="AT46" i="1"/>
  <c r="AV47" i="1"/>
  <c r="BG7" i="1" l="1"/>
  <c r="AW47" i="1"/>
  <c r="AT47" i="1"/>
  <c r="AV48" i="1"/>
  <c r="BH7" i="1" l="1"/>
  <c r="AW48" i="1"/>
  <c r="AT48" i="1"/>
  <c r="AV49" i="1"/>
  <c r="BI7" i="1" l="1"/>
  <c r="AW49" i="1"/>
  <c r="AT49" i="1"/>
  <c r="AV50" i="1"/>
  <c r="BJ7" i="1" l="1"/>
  <c r="AW50" i="1"/>
  <c r="AT50" i="1"/>
  <c r="AV51" i="1"/>
  <c r="BK7" i="1" l="1"/>
  <c r="BM7" i="1" s="1"/>
  <c r="AW51" i="1"/>
  <c r="AT51" i="1"/>
  <c r="AV52" i="1"/>
  <c r="BL7" i="1" l="1"/>
  <c r="AZ8" i="1"/>
  <c r="AW52" i="1"/>
  <c r="AT52" i="1"/>
  <c r="AV53" i="1"/>
  <c r="BA8" i="1" l="1"/>
  <c r="AW53" i="1"/>
  <c r="AT53" i="1"/>
  <c r="AV54" i="1"/>
  <c r="BB8" i="1" l="1"/>
  <c r="AW54" i="1"/>
  <c r="AT54" i="1"/>
  <c r="AV55" i="1"/>
  <c r="BC8" i="1" l="1"/>
  <c r="AW55" i="1"/>
  <c r="AT55" i="1"/>
  <c r="AV56" i="1"/>
  <c r="BD8" i="1" l="1"/>
  <c r="AW56" i="1"/>
  <c r="AT56" i="1"/>
  <c r="AV57" i="1"/>
  <c r="BE8" i="1" l="1"/>
  <c r="AW57" i="1"/>
  <c r="AT57" i="1"/>
  <c r="AV58" i="1"/>
  <c r="BF8" i="1" l="1"/>
  <c r="AW58" i="1"/>
  <c r="AT58" i="1"/>
  <c r="AV59" i="1"/>
  <c r="BG8" i="1" l="1"/>
  <c r="AW59" i="1"/>
  <c r="AT59" i="1"/>
  <c r="AV60" i="1"/>
  <c r="BH8" i="1" l="1"/>
  <c r="AW60" i="1"/>
  <c r="AT60" i="1"/>
  <c r="AV61" i="1"/>
  <c r="BI8" i="1" l="1"/>
  <c r="AW61" i="1"/>
  <c r="AT61" i="1"/>
  <c r="AV62" i="1"/>
  <c r="BJ8" i="1" l="1"/>
  <c r="AW62" i="1"/>
  <c r="AT62" i="1"/>
  <c r="AV63" i="1"/>
  <c r="BK8" i="1" l="1"/>
  <c r="BM8" i="1" s="1"/>
  <c r="AW63" i="1"/>
  <c r="AT63" i="1"/>
  <c r="AV64" i="1"/>
  <c r="BL8" i="1" l="1"/>
  <c r="AZ9" i="1"/>
  <c r="AW64" i="1"/>
  <c r="AT64" i="1"/>
  <c r="AV65" i="1"/>
  <c r="BA9" i="1" l="1"/>
  <c r="AW65" i="1"/>
  <c r="AT65" i="1"/>
  <c r="AV66" i="1"/>
  <c r="BB9" i="1" l="1"/>
  <c r="AW66" i="1"/>
  <c r="AT66" i="1"/>
  <c r="AV67" i="1"/>
  <c r="BC9" i="1" l="1"/>
  <c r="AW67" i="1"/>
  <c r="AT67" i="1"/>
  <c r="AV68" i="1"/>
  <c r="BD9" i="1" l="1"/>
  <c r="AW68" i="1"/>
  <c r="AT68" i="1"/>
  <c r="AV69" i="1"/>
  <c r="BE9" i="1" l="1"/>
  <c r="AW69" i="1"/>
  <c r="AT69" i="1"/>
  <c r="AV70" i="1"/>
  <c r="BF9" i="1" l="1"/>
  <c r="AW70" i="1"/>
  <c r="AT70" i="1"/>
  <c r="AV71" i="1"/>
  <c r="BG9" i="1" l="1"/>
  <c r="AW71" i="1"/>
  <c r="AT71" i="1"/>
  <c r="AV72" i="1"/>
  <c r="BH9" i="1" l="1"/>
  <c r="AW72" i="1"/>
  <c r="AT72" i="1"/>
  <c r="AV73" i="1"/>
  <c r="BI9" i="1" l="1"/>
  <c r="AW73" i="1"/>
  <c r="AT73" i="1"/>
  <c r="AV74" i="1"/>
  <c r="BJ9" i="1" l="1"/>
  <c r="AW74" i="1"/>
  <c r="AT74" i="1"/>
  <c r="AV75" i="1"/>
  <c r="BK9" i="1" l="1"/>
  <c r="BM9" i="1" s="1"/>
  <c r="AW75" i="1"/>
  <c r="AT75" i="1"/>
  <c r="AV76" i="1"/>
  <c r="BL9" i="1" l="1"/>
  <c r="AZ10" i="1"/>
  <c r="AW76" i="1"/>
  <c r="AT76" i="1"/>
  <c r="AV77" i="1"/>
  <c r="BA10" i="1" l="1"/>
  <c r="AW77" i="1"/>
  <c r="AT77" i="1"/>
  <c r="AV78" i="1"/>
  <c r="BB10" i="1" l="1"/>
  <c r="AW78" i="1"/>
  <c r="AT78" i="1"/>
  <c r="AV79" i="1"/>
  <c r="BC10" i="1" l="1"/>
  <c r="AW79" i="1"/>
  <c r="AT79" i="1"/>
  <c r="AV80" i="1"/>
  <c r="BD10" i="1" l="1"/>
  <c r="AW80" i="1"/>
  <c r="AT80" i="1"/>
  <c r="AV81" i="1"/>
  <c r="BE10" i="1" l="1"/>
  <c r="AW81" i="1"/>
  <c r="AT81" i="1"/>
  <c r="AV82" i="1"/>
  <c r="BF10" i="1" l="1"/>
  <c r="AW82" i="1"/>
  <c r="AT82" i="1"/>
  <c r="AV83" i="1"/>
  <c r="BG10" i="1" l="1"/>
  <c r="AW83" i="1"/>
  <c r="AT83" i="1"/>
  <c r="AV84" i="1"/>
  <c r="BH10" i="1" l="1"/>
  <c r="AW84" i="1"/>
  <c r="AT84" i="1"/>
  <c r="AV85" i="1"/>
  <c r="BI10" i="1" l="1"/>
  <c r="AW85" i="1"/>
  <c r="AT85" i="1"/>
  <c r="AV86" i="1"/>
  <c r="BJ10" i="1" l="1"/>
  <c r="AW86" i="1"/>
  <c r="AT86" i="1"/>
  <c r="AV87" i="1"/>
  <c r="BK10" i="1" l="1"/>
  <c r="BM10" i="1" s="1"/>
  <c r="AW87" i="1"/>
  <c r="AT87" i="1"/>
  <c r="AV88" i="1"/>
  <c r="BL10" i="1" l="1"/>
  <c r="AZ11" i="1"/>
  <c r="AW88" i="1"/>
  <c r="AT88" i="1"/>
  <c r="AV89" i="1"/>
  <c r="BA11" i="1" l="1"/>
  <c r="AW89" i="1"/>
  <c r="AT89" i="1"/>
  <c r="AV90" i="1"/>
  <c r="BB11" i="1" l="1"/>
  <c r="AW90" i="1"/>
  <c r="AT90" i="1"/>
  <c r="AV91" i="1"/>
  <c r="BC11" i="1" l="1"/>
  <c r="AW91" i="1"/>
  <c r="AT91" i="1"/>
  <c r="AV92" i="1"/>
  <c r="BD11" i="1" l="1"/>
  <c r="AW92" i="1"/>
  <c r="AT92" i="1"/>
  <c r="AV93" i="1"/>
  <c r="BE11" i="1" l="1"/>
  <c r="AW93" i="1"/>
  <c r="AT93" i="1"/>
  <c r="AV94" i="1"/>
  <c r="BF11" i="1" l="1"/>
  <c r="AW94" i="1"/>
  <c r="AT94" i="1"/>
  <c r="AV95" i="1"/>
  <c r="BG11" i="1" l="1"/>
  <c r="AW95" i="1"/>
  <c r="AT95" i="1"/>
  <c r="AV96" i="1"/>
  <c r="BH11" i="1" l="1"/>
  <c r="AW96" i="1"/>
  <c r="AT96" i="1"/>
  <c r="AV97" i="1"/>
  <c r="BI11" i="1" l="1"/>
  <c r="AW97" i="1"/>
  <c r="AT97" i="1"/>
  <c r="AV98" i="1"/>
  <c r="BJ11" i="1" l="1"/>
  <c r="AW98" i="1"/>
  <c r="AT98" i="1"/>
  <c r="AV99" i="1"/>
  <c r="BK11" i="1" l="1"/>
  <c r="BM11" i="1" s="1"/>
  <c r="AW99" i="1"/>
  <c r="AT99" i="1"/>
  <c r="AV100" i="1"/>
  <c r="BL11" i="1" l="1"/>
  <c r="AZ12" i="1"/>
  <c r="AW100" i="1"/>
  <c r="AT100" i="1"/>
  <c r="AV101" i="1"/>
  <c r="BA12" i="1" l="1"/>
  <c r="AW101" i="1"/>
  <c r="AT101" i="1"/>
  <c r="AV102" i="1"/>
  <c r="BB12" i="1" l="1"/>
  <c r="AW102" i="1"/>
  <c r="AT102" i="1"/>
  <c r="AV103" i="1"/>
  <c r="BC12" i="1" l="1"/>
  <c r="AW103" i="1"/>
  <c r="AT103" i="1"/>
  <c r="AV104" i="1"/>
  <c r="BD12" i="1" l="1"/>
  <c r="AW104" i="1"/>
  <c r="AT104" i="1"/>
  <c r="AV105" i="1"/>
  <c r="BE12" i="1" l="1"/>
  <c r="AW105" i="1"/>
  <c r="AT105" i="1"/>
  <c r="AV106" i="1"/>
  <c r="BF12" i="1" l="1"/>
  <c r="AW106" i="1"/>
  <c r="AT106" i="1"/>
  <c r="AV107" i="1"/>
  <c r="BG12" i="1" l="1"/>
  <c r="AW107" i="1"/>
  <c r="AT107" i="1"/>
  <c r="AV108" i="1"/>
  <c r="BH12" i="1" l="1"/>
  <c r="AW108" i="1"/>
  <c r="AT108" i="1"/>
  <c r="AV109" i="1"/>
  <c r="BI12" i="1" l="1"/>
  <c r="AW109" i="1"/>
  <c r="AT109" i="1"/>
  <c r="AV110" i="1"/>
  <c r="BJ12" i="1" l="1"/>
  <c r="AW110" i="1"/>
  <c r="AT110" i="1"/>
  <c r="AV111" i="1"/>
  <c r="BK12" i="1" l="1"/>
  <c r="BM12" i="1" s="1"/>
  <c r="AW111" i="1"/>
  <c r="AT111" i="1"/>
  <c r="AV112" i="1"/>
  <c r="BL12" i="1" l="1"/>
  <c r="AZ13" i="1"/>
  <c r="AW112" i="1"/>
  <c r="AT112" i="1"/>
  <c r="AV113" i="1"/>
  <c r="BA13" i="1" l="1"/>
  <c r="AW113" i="1"/>
  <c r="AT113" i="1"/>
  <c r="AV114" i="1"/>
  <c r="BB13" i="1" l="1"/>
  <c r="AW114" i="1"/>
  <c r="AT114" i="1"/>
  <c r="AV115" i="1"/>
  <c r="BC13" i="1" l="1"/>
  <c r="AW115" i="1"/>
  <c r="AT115" i="1"/>
  <c r="AV116" i="1"/>
  <c r="BD13" i="1" l="1"/>
  <c r="AW116" i="1"/>
  <c r="AT116" i="1"/>
  <c r="AV117" i="1"/>
  <c r="BE13" i="1" l="1"/>
  <c r="AW117" i="1"/>
  <c r="AT117" i="1"/>
  <c r="AV118" i="1"/>
  <c r="BF13" i="1" l="1"/>
  <c r="AW118" i="1"/>
  <c r="AT118" i="1"/>
  <c r="AV119" i="1"/>
  <c r="BG13" i="1" l="1"/>
  <c r="AW119" i="1"/>
  <c r="AT119" i="1"/>
  <c r="AV120" i="1"/>
  <c r="BH13" i="1" l="1"/>
  <c r="AW120" i="1"/>
  <c r="AT120" i="1"/>
  <c r="AV121" i="1"/>
  <c r="BI13" i="1" l="1"/>
  <c r="AW121" i="1"/>
  <c r="AT121" i="1"/>
  <c r="AV122" i="1"/>
  <c r="BJ13" i="1" l="1"/>
  <c r="AW122" i="1"/>
  <c r="AT122" i="1"/>
  <c r="AV123" i="1"/>
  <c r="BK13" i="1" l="1"/>
  <c r="BM13" i="1" s="1"/>
  <c r="AW123" i="1"/>
  <c r="AT123" i="1"/>
  <c r="AV124" i="1"/>
  <c r="BL13" i="1" l="1"/>
  <c r="AZ14" i="1"/>
  <c r="AW124" i="1"/>
  <c r="AT124" i="1"/>
  <c r="AV125" i="1"/>
  <c r="BA14" i="1" l="1"/>
  <c r="AW125" i="1"/>
  <c r="AT125" i="1"/>
  <c r="AV126" i="1"/>
  <c r="BB14" i="1" l="1"/>
  <c r="AW126" i="1"/>
  <c r="AT126" i="1"/>
  <c r="AV127" i="1"/>
  <c r="BC14" i="1" l="1"/>
  <c r="AW127" i="1"/>
  <c r="AT127" i="1"/>
  <c r="AV128" i="1"/>
  <c r="BD14" i="1" l="1"/>
  <c r="AW128" i="1"/>
  <c r="AT128" i="1"/>
  <c r="AV129" i="1"/>
  <c r="BE14" i="1" l="1"/>
  <c r="AW129" i="1"/>
  <c r="AT129" i="1"/>
  <c r="AV130" i="1"/>
  <c r="BF14" i="1" l="1"/>
  <c r="AW130" i="1"/>
  <c r="AT130" i="1"/>
  <c r="AV131" i="1"/>
  <c r="BG14" i="1" l="1"/>
  <c r="AW131" i="1"/>
  <c r="AT131" i="1"/>
  <c r="AV132" i="1"/>
  <c r="BH14" i="1" l="1"/>
  <c r="AW132" i="1"/>
  <c r="AT132" i="1"/>
  <c r="AV133" i="1"/>
  <c r="BI14" i="1" l="1"/>
  <c r="AW133" i="1"/>
  <c r="AT133" i="1"/>
  <c r="AV134" i="1"/>
  <c r="BJ14" i="1" l="1"/>
  <c r="AW134" i="1"/>
  <c r="AT134" i="1"/>
  <c r="AV135" i="1"/>
  <c r="BK14" i="1" l="1"/>
  <c r="BM14" i="1" s="1"/>
  <c r="AW135" i="1"/>
  <c r="AT135" i="1"/>
  <c r="AV136" i="1"/>
  <c r="BL14" i="1" l="1"/>
  <c r="AZ15" i="1"/>
  <c r="AW136" i="1"/>
  <c r="AT136" i="1"/>
  <c r="AV137" i="1"/>
  <c r="BA15" i="1" l="1"/>
  <c r="AW137" i="1"/>
  <c r="AT137" i="1"/>
  <c r="AV138" i="1"/>
  <c r="BB15" i="1" l="1"/>
  <c r="AW138" i="1"/>
  <c r="AT138" i="1"/>
  <c r="AV139" i="1"/>
  <c r="BC15" i="1" l="1"/>
  <c r="AW139" i="1"/>
  <c r="AT139" i="1"/>
  <c r="AV140" i="1"/>
  <c r="BD15" i="1" l="1"/>
  <c r="AW140" i="1"/>
  <c r="AT140" i="1"/>
  <c r="AV141" i="1"/>
  <c r="BE15" i="1" l="1"/>
  <c r="AW141" i="1"/>
  <c r="AT141" i="1"/>
  <c r="AV142" i="1"/>
  <c r="BF15" i="1" l="1"/>
  <c r="AW142" i="1"/>
  <c r="AT142" i="1"/>
  <c r="AV143" i="1"/>
  <c r="BG15" i="1" l="1"/>
  <c r="BM15" i="1" s="1"/>
  <c r="BM16" i="1" s="1"/>
  <c r="AW267" i="1"/>
  <c r="AW1558" i="1"/>
  <c r="AW293" i="1"/>
  <c r="AW194" i="1"/>
  <c r="AW418" i="1"/>
  <c r="AW1240" i="1"/>
  <c r="AW225" i="1"/>
  <c r="AW259" i="1"/>
  <c r="AW880" i="1"/>
  <c r="AW1531" i="1"/>
  <c r="AW1320" i="1"/>
  <c r="AW1386" i="1"/>
  <c r="AW374" i="1"/>
  <c r="AW865" i="1"/>
  <c r="AW1236" i="1"/>
  <c r="AW1377" i="1"/>
  <c r="AW898" i="1"/>
  <c r="AW1039" i="1"/>
  <c r="AW967" i="1"/>
  <c r="AW1239" i="1"/>
  <c r="AW1660" i="1"/>
  <c r="AW644" i="1"/>
  <c r="AW1414" i="1"/>
  <c r="AW1061" i="1"/>
  <c r="AW1389" i="1"/>
  <c r="AW646" i="1"/>
  <c r="AW1443" i="1"/>
  <c r="AW361" i="1"/>
  <c r="AW410" i="1"/>
  <c r="AW1025" i="1"/>
  <c r="AW963" i="1"/>
  <c r="AW1481" i="1"/>
  <c r="AW274" i="1"/>
  <c r="AW312" i="1"/>
  <c r="AW174" i="1"/>
  <c r="AW215" i="1"/>
  <c r="AW751" i="1"/>
  <c r="AW365" i="1"/>
  <c r="AW919" i="1"/>
  <c r="AW950" i="1"/>
  <c r="AW618" i="1"/>
  <c r="AW816" i="1"/>
  <c r="AW722" i="1"/>
  <c r="AW256" i="1"/>
  <c r="AW211" i="1"/>
  <c r="AW1563" i="1"/>
  <c r="AW1375" i="1"/>
  <c r="AW400" i="1"/>
  <c r="AW770" i="1"/>
  <c r="AW1796" i="1"/>
  <c r="AW1651" i="1"/>
  <c r="AW784" i="1"/>
  <c r="AW1649" i="1"/>
  <c r="AW1329" i="1"/>
  <c r="AW768" i="1"/>
  <c r="AW145" i="1"/>
  <c r="AW1028" i="1"/>
  <c r="AW1171" i="1"/>
  <c r="AW1304" i="1"/>
  <c r="AW490" i="1"/>
  <c r="AW383" i="1"/>
  <c r="AW1427" i="1"/>
  <c r="AW1461" i="1"/>
  <c r="AW1767" i="1"/>
  <c r="AW450" i="1"/>
  <c r="AW1684" i="1"/>
  <c r="AW912" i="1"/>
  <c r="AW985" i="1"/>
  <c r="AW653" i="1"/>
  <c r="AW1424" i="1"/>
  <c r="AW868" i="1"/>
  <c r="AW547" i="1"/>
  <c r="AW200" i="1"/>
  <c r="AW451" i="1"/>
  <c r="AW304" i="1"/>
  <c r="AW1356" i="1"/>
  <c r="AW1136" i="1"/>
  <c r="AW613" i="1"/>
  <c r="AW1602" i="1"/>
  <c r="AW1415" i="1"/>
  <c r="AW1477" i="1"/>
  <c r="AW1792" i="1"/>
  <c r="AW340" i="1"/>
  <c r="AW314" i="1"/>
  <c r="AW1494" i="1"/>
  <c r="AW1368" i="1"/>
  <c r="AW278" i="1"/>
  <c r="AW261" i="1"/>
  <c r="AW1523" i="1"/>
  <c r="AW177" i="1"/>
  <c r="AW1317" i="1"/>
  <c r="AW1338" i="1"/>
  <c r="AW1148" i="1"/>
  <c r="AW1803" i="1"/>
  <c r="BM154" i="1" s="1"/>
  <c r="AW1435" i="1"/>
  <c r="AW577" i="1"/>
  <c r="AW1330" i="1"/>
  <c r="AW831" i="1"/>
  <c r="AW1614" i="1"/>
  <c r="AW1573" i="1"/>
  <c r="AW526" i="1"/>
  <c r="AW1621" i="1"/>
  <c r="AW1385" i="1"/>
  <c r="AW755" i="1"/>
  <c r="AW1227" i="1"/>
  <c r="AW797" i="1"/>
  <c r="AW320" i="1"/>
  <c r="AW854" i="1"/>
  <c r="AW1300" i="1"/>
  <c r="AW268" i="1"/>
  <c r="AW944" i="1"/>
  <c r="AW1108" i="1"/>
  <c r="AW847" i="1"/>
  <c r="AW508" i="1"/>
  <c r="AW364" i="1"/>
  <c r="AW369" i="1"/>
  <c r="AW1741" i="1"/>
  <c r="AW648" i="1"/>
  <c r="AW1162" i="1"/>
  <c r="AW205" i="1"/>
  <c r="AW1497" i="1"/>
  <c r="AW1701" i="1"/>
  <c r="AW1611" i="1"/>
  <c r="AW684" i="1"/>
  <c r="AW1296" i="1"/>
  <c r="AW1750" i="1"/>
  <c r="AW685" i="1"/>
  <c r="AW270" i="1"/>
  <c r="AW431" i="1"/>
  <c r="AW1418" i="1"/>
  <c r="AW439" i="1"/>
  <c r="AW1762" i="1"/>
  <c r="AW573" i="1"/>
  <c r="AW1336" i="1"/>
  <c r="AW692" i="1"/>
  <c r="AW548" i="1"/>
  <c r="AW1295" i="1"/>
  <c r="AW894" i="1"/>
  <c r="AW442" i="1"/>
  <c r="AW1081" i="1"/>
  <c r="AW1133" i="1"/>
  <c r="AW1749" i="1"/>
  <c r="AW693" i="1"/>
  <c r="AW766" i="1"/>
  <c r="AW1276" i="1"/>
  <c r="AW651" i="1"/>
  <c r="AW403" i="1"/>
  <c r="AW1007" i="1"/>
  <c r="AW1778" i="1"/>
  <c r="AW185" i="1"/>
  <c r="AW743" i="1"/>
  <c r="AW1238" i="1"/>
  <c r="AW1419" i="1"/>
  <c r="AW243" i="1"/>
  <c r="AW195" i="1"/>
  <c r="AW1169" i="1"/>
  <c r="AW310" i="1"/>
  <c r="AW1212" i="1"/>
  <c r="AW515" i="1"/>
  <c r="AW1736" i="1"/>
  <c r="AW639" i="1"/>
  <c r="AW1244" i="1"/>
  <c r="AW1596" i="1"/>
  <c r="AW1605" i="1"/>
  <c r="AW900" i="1"/>
  <c r="AW1657" i="1"/>
  <c r="AW500" i="1"/>
  <c r="AW153" i="1"/>
  <c r="AW1720" i="1"/>
  <c r="AW631" i="1"/>
  <c r="AW530" i="1"/>
  <c r="AW1175" i="1"/>
  <c r="AW301" i="1"/>
  <c r="AW1535" i="1"/>
  <c r="AW1170" i="1"/>
  <c r="AW756" i="1"/>
  <c r="AW566" i="1"/>
  <c r="AW1309" i="1"/>
  <c r="AW939" i="1"/>
  <c r="AW1286" i="1"/>
  <c r="AW1673" i="1"/>
  <c r="AW1346" i="1"/>
  <c r="AW1340" i="1"/>
  <c r="AW1769" i="1"/>
  <c r="AW859" i="1"/>
  <c r="AW1316" i="1"/>
  <c r="AW1553" i="1"/>
  <c r="AW307" i="1"/>
  <c r="AW1404" i="1"/>
  <c r="AW1342" i="1"/>
  <c r="AW716" i="1"/>
  <c r="AW388" i="1"/>
  <c r="AW1594" i="1"/>
  <c r="AW1078" i="1"/>
  <c r="AW965" i="1"/>
  <c r="AW661" i="1"/>
  <c r="AW748" i="1"/>
  <c r="AW447" i="1"/>
  <c r="AW414" i="1"/>
  <c r="AW731" i="1"/>
  <c r="AW322" i="1"/>
  <c r="AW1519" i="1"/>
  <c r="AW1105" i="1"/>
  <c r="AW1393" i="1"/>
  <c r="AW298" i="1"/>
  <c r="AW1087" i="1"/>
  <c r="AW708" i="1"/>
  <c r="AW249" i="1"/>
  <c r="AW806" i="1"/>
  <c r="AW1620" i="1"/>
  <c r="AW896" i="1"/>
  <c r="AW486" i="1"/>
  <c r="AW1268" i="1"/>
  <c r="AW1013" i="1"/>
  <c r="AW695" i="1"/>
  <c r="AW505" i="1"/>
  <c r="AW528" i="1"/>
  <c r="AW893" i="1"/>
  <c r="AW255" i="1"/>
  <c r="AW1280" i="1"/>
  <c r="AW398" i="1"/>
  <c r="AW242" i="1"/>
  <c r="AW1612" i="1"/>
  <c r="AW189" i="1"/>
  <c r="AW1197" i="1"/>
  <c r="AW1527" i="1"/>
  <c r="AW1710" i="1"/>
  <c r="AW1298" i="1"/>
  <c r="AW1646" i="1"/>
  <c r="AW461" i="1"/>
  <c r="AW984" i="1"/>
  <c r="AW397" i="1"/>
  <c r="AW531" i="1"/>
  <c r="AW1383" i="1"/>
  <c r="AW1056" i="1"/>
  <c r="AW885" i="1"/>
  <c r="AW1647" i="1"/>
  <c r="AW1237" i="1"/>
  <c r="AW337" i="1"/>
  <c r="AW1071" i="1"/>
  <c r="AW724" i="1"/>
  <c r="AW949" i="1"/>
  <c r="AW240" i="1"/>
  <c r="AW1475" i="1"/>
  <c r="AW1396" i="1"/>
  <c r="AW1667" i="1"/>
  <c r="AW842" i="1"/>
  <c r="AW1257" i="1"/>
  <c r="AW558" i="1"/>
  <c r="AW1166" i="1"/>
  <c r="AW1722" i="1"/>
  <c r="AW1642" i="1"/>
  <c r="AW744" i="1"/>
  <c r="AW1790" i="1"/>
  <c r="AW569" i="1"/>
  <c r="AW1016" i="1"/>
  <c r="AW1192" i="1"/>
  <c r="AW589" i="1"/>
  <c r="AW444" i="1"/>
  <c r="AW1075" i="1"/>
  <c r="AW1004" i="1"/>
  <c r="AW163" i="1"/>
  <c r="AW1664" i="1"/>
  <c r="AW711" i="1"/>
  <c r="AW482" i="1"/>
  <c r="AW1311" i="1"/>
  <c r="AW953" i="1"/>
  <c r="AW1583" i="1"/>
  <c r="AW1095" i="1"/>
  <c r="AW1459" i="1"/>
  <c r="AW817" i="1"/>
  <c r="AW807" i="1"/>
  <c r="AW276" i="1"/>
  <c r="AW583" i="1"/>
  <c r="AW154" i="1"/>
  <c r="AW455" i="1"/>
  <c r="AW1068" i="1"/>
  <c r="AW1230" i="1"/>
  <c r="AW603" i="1"/>
  <c r="AW676" i="1"/>
  <c r="AW1472" i="1"/>
  <c r="AW156" i="1"/>
  <c r="AW338" i="1"/>
  <c r="AW938" i="1"/>
  <c r="AW1782" i="1"/>
  <c r="AW519" i="1"/>
  <c r="AW1515" i="1"/>
  <c r="AW1315" i="1"/>
  <c r="AW1733" i="1"/>
  <c r="AW594" i="1"/>
  <c r="AW1784" i="1"/>
  <c r="AW1261" i="1"/>
  <c r="AW1549" i="1"/>
  <c r="AW1480" i="1"/>
  <c r="AW643" i="1"/>
  <c r="AW1154" i="1"/>
  <c r="AW585" i="1"/>
  <c r="AW915" i="1"/>
  <c r="AW1766" i="1"/>
  <c r="AW1715" i="1"/>
  <c r="AW1508" i="1"/>
  <c r="AW1076" i="1"/>
  <c r="AW852" i="1"/>
  <c r="AW1765" i="1"/>
  <c r="AW884" i="1"/>
  <c r="AW299" i="1"/>
  <c r="AW219" i="1"/>
  <c r="AW764" i="1"/>
  <c r="AW1272" i="1"/>
  <c r="AW1658" i="1"/>
  <c r="AW1458" i="1"/>
  <c r="AW1577" i="1"/>
  <c r="AW423" i="1"/>
  <c r="AW182" i="1"/>
  <c r="AW546" i="1"/>
  <c r="AW622" i="1"/>
  <c r="AW167" i="1"/>
  <c r="AW1703" i="1"/>
  <c r="AW344" i="1"/>
  <c r="AW209" i="1"/>
  <c r="AW908" i="1"/>
  <c r="AW1417" i="1"/>
  <c r="AW736" i="1"/>
  <c r="AW1373" i="1"/>
  <c r="AW602" i="1"/>
  <c r="AW1447" i="1"/>
  <c r="AW702" i="1"/>
  <c r="AW1627" i="1"/>
  <c r="AW1486" i="1"/>
  <c r="AW1638" i="1"/>
  <c r="AW1566" i="1"/>
  <c r="AW1153" i="1"/>
  <c r="AW929" i="1"/>
  <c r="AW1608" i="1"/>
  <c r="AW1256" i="1"/>
  <c r="AW1122" i="1"/>
  <c r="AW654" i="1"/>
  <c r="AW1467" i="1"/>
  <c r="AW619" i="1"/>
  <c r="AW1258" i="1"/>
  <c r="AW318" i="1"/>
  <c r="AW1371" i="1"/>
  <c r="AW553" i="1"/>
  <c r="AW497" i="1"/>
  <c r="AW1101" i="1"/>
  <c r="AW1675" i="1"/>
  <c r="AW1357" i="1"/>
  <c r="AW1641" i="1"/>
  <c r="AW1520" i="1"/>
  <c r="AW392" i="1"/>
  <c r="AW1613" i="1"/>
  <c r="AW1344" i="1"/>
  <c r="AW1484" i="1"/>
  <c r="AW1470" i="1"/>
  <c r="AW1556" i="1"/>
  <c r="AW960" i="1"/>
  <c r="AW1702" i="1"/>
  <c r="AW1226" i="1"/>
  <c r="AW350" i="1"/>
  <c r="AW994" i="1"/>
  <c r="AW1041" i="1"/>
  <c r="AW875" i="1"/>
  <c r="AW413" i="1"/>
  <c r="AW607" i="1"/>
  <c r="AW754" i="1"/>
  <c r="AW1559" i="1"/>
  <c r="AW1643" i="1"/>
  <c r="AW1129" i="1"/>
  <c r="AW1217" i="1"/>
  <c r="AW425" i="1"/>
  <c r="AW1753" i="1"/>
  <c r="AW198" i="1"/>
  <c r="AW1254" i="1"/>
  <c r="AW1530" i="1"/>
  <c r="AW1578" i="1"/>
  <c r="AW360" i="1"/>
  <c r="AW1215" i="1"/>
  <c r="AW793" i="1"/>
  <c r="AW782" i="1"/>
  <c r="AW592" i="1"/>
  <c r="AW924" i="1"/>
  <c r="AW464" i="1"/>
  <c r="AW974" i="1"/>
  <c r="AW889" i="1"/>
  <c r="AW728" i="1"/>
  <c r="AW1567" i="1"/>
  <c r="AW441" i="1"/>
  <c r="AW170" i="1"/>
  <c r="AW905" i="1"/>
  <c r="AW1331" i="1"/>
  <c r="AW1407" i="1"/>
  <c r="AW633" i="1"/>
  <c r="AW1506" i="1"/>
  <c r="AW1429" i="1"/>
  <c r="AW496" i="1"/>
  <c r="AW1586" i="1"/>
  <c r="AW334" i="1"/>
  <c r="AW1029" i="1"/>
  <c r="AW472" i="1"/>
  <c r="AW845" i="1"/>
  <c r="AW636" i="1"/>
  <c r="AW1462" i="1"/>
  <c r="AW513" i="1"/>
  <c r="AW1206" i="1"/>
  <c r="AW775" i="1"/>
  <c r="AW239" i="1"/>
  <c r="AW864" i="1"/>
  <c r="AW1337" i="1"/>
  <c r="AW1394" i="1"/>
  <c r="AW1130" i="1"/>
  <c r="AW1800" i="1"/>
  <c r="AW581" i="1"/>
  <c r="AW1360" i="1"/>
  <c r="AW935" i="1"/>
  <c r="AW1070" i="1"/>
  <c r="AW1489" i="1"/>
  <c r="AW649" i="1"/>
  <c r="AW1088" i="1"/>
  <c r="AW1540" i="1"/>
  <c r="AW1529" i="1"/>
  <c r="AW1019" i="1"/>
  <c r="AW1465" i="1"/>
  <c r="AW747" i="1"/>
  <c r="AW1468" i="1"/>
  <c r="AW624" i="1"/>
  <c r="AW1574" i="1"/>
  <c r="AW253" i="1"/>
  <c r="AW377" i="1"/>
  <c r="AW1176" i="1"/>
  <c r="AW773" i="1"/>
  <c r="AW1279" i="1"/>
  <c r="AW1478" i="1"/>
  <c r="AW1190" i="1"/>
  <c r="AW850" i="1"/>
  <c r="AW1761" i="1"/>
  <c r="AW1507" i="1"/>
  <c r="AW1066" i="1"/>
  <c r="AW1023" i="1"/>
  <c r="AW155" i="1"/>
  <c r="AW1632" i="1"/>
  <c r="AW1062" i="1"/>
  <c r="AW1629" i="1"/>
  <c r="AW1496" i="1"/>
  <c r="AW1547" i="1"/>
  <c r="AW1144" i="1"/>
  <c r="AW1194" i="1"/>
  <c r="AW667" i="1"/>
  <c r="AW909" i="1"/>
  <c r="AW269" i="1"/>
  <c r="AW706" i="1"/>
  <c r="AW440" i="1"/>
  <c r="AW149" i="1"/>
  <c r="AW146" i="1"/>
  <c r="AW1410" i="1"/>
  <c r="AW542" i="1"/>
  <c r="AW1306" i="1"/>
  <c r="AW1607" i="1"/>
  <c r="AW501" i="1"/>
  <c r="AW401" i="1"/>
  <c r="AW1802" i="1"/>
  <c r="AW1514" i="1"/>
  <c r="AW1399" i="1"/>
  <c r="AW1289" i="1"/>
  <c r="AW456" i="1"/>
  <c r="AW466" i="1"/>
  <c r="AW840" i="1"/>
  <c r="AW681" i="1"/>
  <c r="AW843" i="1"/>
  <c r="AW1307" i="1"/>
  <c r="AW656" i="1"/>
  <c r="AW888" i="1"/>
  <c r="AW1388" i="1"/>
  <c r="AW1402" i="1"/>
  <c r="AW1359" i="1"/>
  <c r="AW504" i="1"/>
  <c r="AW1797" i="1"/>
  <c r="AW871" i="1"/>
  <c r="AW297" i="1"/>
  <c r="AW887" i="1"/>
  <c r="AW1053" i="1"/>
  <c r="AW1183" i="1"/>
  <c r="AW1158" i="1"/>
  <c r="AW556" i="1"/>
  <c r="AW1505" i="1"/>
  <c r="AW615" i="1"/>
  <c r="AW1786" i="1"/>
  <c r="AW1795" i="1"/>
  <c r="AW698" i="1"/>
  <c r="AW1568" i="1"/>
  <c r="AW1092" i="1"/>
  <c r="AW1773" i="1"/>
  <c r="AW998" i="1"/>
  <c r="AW449" i="1"/>
  <c r="AW474" i="1"/>
  <c r="AW246" i="1"/>
  <c r="AW382" i="1"/>
  <c r="AW305" i="1"/>
  <c r="AW514" i="1"/>
  <c r="AW1084" i="1"/>
  <c r="AW937" i="1"/>
  <c r="AW1052" i="1"/>
  <c r="AW700" i="1"/>
  <c r="AW1433" i="1"/>
  <c r="AW1189" i="1"/>
  <c r="AW1501" i="1"/>
  <c r="AW590" i="1"/>
  <c r="AW733" i="1"/>
  <c r="AW1390" i="1"/>
  <c r="AW1259" i="1"/>
  <c r="AW973" i="1"/>
  <c r="AW707" i="1"/>
  <c r="AW659" i="1"/>
  <c r="AW580" i="1"/>
  <c r="AW511" i="1"/>
  <c r="AW1250" i="1"/>
  <c r="AW897" i="1"/>
  <c r="AW1446" i="1"/>
  <c r="AW1246" i="1"/>
  <c r="AW250" i="1"/>
  <c r="AW1232" i="1"/>
  <c r="AW1392" i="1"/>
  <c r="AW1763" i="1"/>
  <c r="AW1270" i="1"/>
  <c r="AW951" i="1"/>
  <c r="AW1294" i="1"/>
  <c r="AW1485" i="1"/>
  <c r="AW971" i="1"/>
  <c r="AW1444" i="1"/>
  <c r="AW1214" i="1"/>
  <c r="AW1440" i="1"/>
  <c r="AW1716" i="1"/>
  <c r="AW1542" i="1"/>
  <c r="AW1777" i="1"/>
  <c r="AW942" i="1"/>
  <c r="AW1640" i="1"/>
  <c r="AW1034" i="1"/>
  <c r="AW1074" i="1"/>
  <c r="AW1714" i="1"/>
  <c r="AW1739" i="1"/>
  <c r="AW518" i="1"/>
  <c r="AW981" i="1"/>
  <c r="AW1049" i="1"/>
  <c r="AW1537" i="1"/>
  <c r="AW1267" i="1"/>
  <c r="AW1137" i="1"/>
  <c r="AW677" i="1"/>
  <c r="AW550" i="1"/>
  <c r="AW549" i="1"/>
  <c r="AW1387" i="1"/>
  <c r="AW867" i="1"/>
  <c r="AW720" i="1"/>
  <c r="AW1785" i="1"/>
  <c r="AW1233" i="1"/>
  <c r="AW351" i="1"/>
  <c r="AW785" i="1"/>
  <c r="AW1222" i="1"/>
  <c r="AW1590" i="1"/>
  <c r="AW1378" i="1"/>
  <c r="AW1679" i="1"/>
  <c r="AW510" i="1"/>
  <c r="AW1436" i="1"/>
  <c r="AW1509" i="1"/>
  <c r="AW543" i="1"/>
  <c r="AW1043" i="1"/>
  <c r="AW879" i="1"/>
  <c r="AW1072" i="1"/>
  <c r="AW1146" i="1"/>
  <c r="AW1671" i="1"/>
  <c r="AW1648" i="1"/>
  <c r="AW1718" i="1"/>
  <c r="AW697" i="1"/>
  <c r="AW1293" i="1"/>
  <c r="AW1193" i="1"/>
  <c r="AW1264" i="1"/>
  <c r="AW420" i="1"/>
  <c r="AW1350" i="1"/>
  <c r="AW213" i="1"/>
  <c r="AW264" i="1"/>
  <c r="AW217" i="1"/>
  <c r="AW245" i="1"/>
  <c r="AW779" i="1"/>
  <c r="AW226" i="1"/>
  <c r="AW1333" i="1"/>
  <c r="AW329" i="1"/>
  <c r="AW1439" i="1"/>
  <c r="AW996" i="1"/>
  <c r="AW811" i="1"/>
  <c r="AW1201" i="1"/>
  <c r="AW230" i="1"/>
  <c r="AW465" i="1"/>
  <c r="AW1727" i="1"/>
  <c r="AW1794" i="1"/>
  <c r="AW1451" i="1"/>
  <c r="AW1198" i="1"/>
  <c r="AW1528" i="1"/>
  <c r="AW162" i="1"/>
  <c r="AW187" i="1"/>
  <c r="AW1454" i="1"/>
  <c r="AW1405" i="1"/>
  <c r="AW1177" i="1"/>
  <c r="AW687" i="1"/>
  <c r="AW647" i="1"/>
  <c r="AW1639" i="1"/>
  <c r="AW1420" i="1"/>
  <c r="AW818" i="1"/>
  <c r="AW1211" i="1"/>
  <c r="AW502" i="1"/>
  <c r="AW1719" i="1"/>
  <c r="AW1452" i="1"/>
  <c r="AW1145" i="1"/>
  <c r="AW600" i="1"/>
  <c r="AW701" i="1"/>
  <c r="AW918" i="1"/>
  <c r="AW1353" i="1"/>
  <c r="AW1186" i="1"/>
  <c r="AW1676" i="1"/>
  <c r="AW931" i="1"/>
  <c r="AW559" i="1"/>
  <c r="AW1125" i="1"/>
  <c r="AW1412" i="1"/>
  <c r="AW359" i="1"/>
  <c r="AW244" i="1"/>
  <c r="AW1619" i="1"/>
  <c r="AW1677" i="1"/>
  <c r="AW1376" i="1"/>
  <c r="AW1425" i="1"/>
  <c r="AW746" i="1"/>
  <c r="AW765" i="1"/>
  <c r="AW375" i="1"/>
  <c r="AW1666" i="1"/>
  <c r="AW1195" i="1"/>
  <c r="AW1274" i="1"/>
  <c r="AW481" i="1"/>
  <c r="AW1288" i="1"/>
  <c r="AW1164" i="1"/>
  <c r="AW1308" i="1"/>
  <c r="AW1582" i="1"/>
  <c r="AW371" i="1"/>
  <c r="AW997" i="1"/>
  <c r="AW1437" i="1"/>
  <c r="AW1369" i="1"/>
  <c r="AW1610" i="1"/>
  <c r="AW1398" i="1"/>
  <c r="AW452" i="1"/>
  <c r="AW1271" i="1"/>
  <c r="AW1303" i="1"/>
  <c r="AW355" i="1"/>
  <c r="AW1438" i="1"/>
  <c r="AW457" i="1"/>
  <c r="AW366" i="1"/>
  <c r="AW729" i="1"/>
  <c r="AW1352" i="1"/>
  <c r="AW1005" i="1"/>
  <c r="AW1474" i="1"/>
  <c r="AW1760" i="1"/>
  <c r="AW1150" i="1"/>
  <c r="AW628" i="1"/>
  <c r="AW1628" i="1"/>
  <c r="AW1724" i="1"/>
  <c r="AW666" i="1"/>
  <c r="AW150" i="1"/>
  <c r="AW1565" i="1"/>
  <c r="AW934" i="1"/>
  <c r="AW1281" i="1"/>
  <c r="AW1532" i="1"/>
  <c r="AW730" i="1"/>
  <c r="AW1269" i="1"/>
  <c r="AW1575" i="1"/>
  <c r="AW180" i="1"/>
  <c r="AW1037" i="1"/>
  <c r="AW477" i="1"/>
  <c r="AW1626" i="1"/>
  <c r="AW1569" i="1"/>
  <c r="AW1205" i="1"/>
  <c r="AW1083" i="1"/>
  <c r="AW902" i="1"/>
  <c r="AW564" i="1"/>
  <c r="AW1725" i="1"/>
  <c r="AW1584" i="1"/>
  <c r="AW810" i="1"/>
  <c r="AW161" i="1"/>
  <c r="AW726" i="1"/>
  <c r="AW1155" i="1"/>
  <c r="AW834" i="1"/>
  <c r="AW1587" i="1"/>
  <c r="AW739" i="1"/>
  <c r="AW536" i="1"/>
  <c r="AW1616" i="1"/>
  <c r="AW1600" i="1"/>
  <c r="AW1165" i="1"/>
  <c r="AW1354" i="1"/>
  <c r="AW1161" i="1"/>
  <c r="AW855" i="1"/>
  <c r="AW1562" i="1"/>
  <c r="AW660" i="1"/>
  <c r="AW273" i="1"/>
  <c r="AW1747" i="1"/>
  <c r="AW1167" i="1"/>
  <c r="AW428" i="1"/>
  <c r="AW394" i="1"/>
  <c r="AW612" i="1"/>
  <c r="AW1713" i="1"/>
  <c r="AW717" i="1"/>
  <c r="AW1128" i="1"/>
  <c r="AW1202" i="1"/>
  <c r="AW1099" i="1"/>
  <c r="AW1260" i="1"/>
  <c r="AW839" i="1"/>
  <c r="AW1395" i="1"/>
  <c r="AW1123" i="1"/>
  <c r="AW489" i="1"/>
  <c r="AW1160" i="1"/>
  <c r="AW1235" i="1"/>
  <c r="AW1700" i="1"/>
  <c r="AW433" i="1"/>
  <c r="AW509" i="1"/>
  <c r="AW1755" i="1"/>
  <c r="AW1653" i="1"/>
  <c r="AW992" i="1"/>
  <c r="AW1228" i="1"/>
  <c r="AW1511" i="1"/>
  <c r="AW1121" i="1"/>
  <c r="AW1247" i="1"/>
  <c r="AW1534" i="1"/>
  <c r="AW658" i="1"/>
  <c r="AW629" i="1"/>
  <c r="AW969" i="1"/>
  <c r="AW579" i="1"/>
  <c r="AW1397" i="1"/>
  <c r="AW229" i="1"/>
  <c r="AW1339" i="1"/>
  <c r="AW1756" i="1"/>
  <c r="AW1579" i="1"/>
  <c r="AW674" i="1"/>
  <c r="AW1363" i="1"/>
  <c r="AW494" i="1"/>
  <c r="AW1525" i="1"/>
  <c r="AW1003" i="1"/>
  <c r="AW339" i="1"/>
  <c r="AW740" i="1"/>
  <c r="AW1696" i="1"/>
  <c r="AW1457" i="1"/>
  <c r="AW1355" i="1"/>
  <c r="AW1035" i="1"/>
  <c r="AW1284" i="1"/>
  <c r="AW1730" i="1"/>
  <c r="AW1518" i="1"/>
  <c r="AW605" i="1"/>
  <c r="AW324" i="1"/>
  <c r="AW1152" i="1"/>
  <c r="AW192" i="1"/>
  <c r="AW1277" i="1"/>
  <c r="AW393" i="1"/>
  <c r="AW620" i="1"/>
  <c r="AW1432" i="1"/>
  <c r="AW328" i="1"/>
  <c r="AW315" i="1"/>
  <c r="AW826" i="1"/>
  <c r="AW1674" i="1"/>
  <c r="AW1448" i="1"/>
  <c r="AW1757" i="1"/>
  <c r="AW1460" i="1"/>
  <c r="AW1599" i="1"/>
  <c r="AW820" i="1"/>
  <c r="AW638" i="1"/>
  <c r="AW1216" i="1"/>
  <c r="AW680" i="1"/>
  <c r="AW478" i="1"/>
  <c r="AW1544" i="1"/>
  <c r="AW1759" i="1"/>
  <c r="AW933" i="1"/>
  <c r="AW1554" i="1"/>
  <c r="AW1650" i="1"/>
  <c r="AW1503" i="1"/>
  <c r="AW216" i="1"/>
  <c r="AW191" i="1"/>
  <c r="AW206" i="1"/>
  <c r="AW1476" i="1"/>
  <c r="AW895" i="1"/>
  <c r="AW1187" i="1"/>
  <c r="AW143" i="1"/>
  <c r="AW169" i="1"/>
  <c r="AW1430" i="1"/>
  <c r="AW1245" i="1"/>
  <c r="AW798" i="1"/>
  <c r="AW356" i="1"/>
  <c r="AW385" i="1"/>
  <c r="AW248" i="1"/>
  <c r="AW916" i="1"/>
  <c r="AW574" i="1"/>
  <c r="AW1374" i="1"/>
  <c r="AW1224" i="1"/>
  <c r="AW404" i="1"/>
  <c r="AW718" i="1"/>
  <c r="AW1196" i="1"/>
  <c r="AW1780" i="1"/>
  <c r="AW1290" i="1"/>
  <c r="AW1681" i="1"/>
  <c r="AW1748" i="1"/>
  <c r="AW1707" i="1"/>
  <c r="AW158" i="1"/>
  <c r="AW282" i="1"/>
  <c r="AW962" i="1"/>
  <c r="AW632" i="1"/>
  <c r="AW484" i="1"/>
  <c r="AW1601" i="1"/>
  <c r="AW251" i="1"/>
  <c r="AW609" i="1"/>
  <c r="AW561" i="1"/>
  <c r="AW228" i="1"/>
  <c r="AW286" i="1"/>
  <c r="AW437" i="1"/>
  <c r="AW1624" i="1"/>
  <c r="AW630" i="1"/>
  <c r="AW943" i="1"/>
  <c r="AW1708" i="1"/>
  <c r="AW650" i="1"/>
  <c r="AW1093" i="1"/>
  <c r="AW892" i="1"/>
  <c r="AW1482" i="1"/>
  <c r="AW1589" i="1"/>
  <c r="AW173" i="1"/>
  <c r="AW438" i="1"/>
  <c r="AW849" i="1"/>
  <c r="AW283" i="1"/>
  <c r="AW1349" i="1"/>
  <c r="AW671" i="1"/>
  <c r="AW1406" i="1"/>
  <c r="AW1208" i="1"/>
  <c r="AW506" i="1"/>
  <c r="AW1292" i="1"/>
  <c r="AW258" i="1"/>
  <c r="AW904" i="1"/>
  <c r="AW1173" i="1"/>
  <c r="AW1142" i="1"/>
  <c r="AW1441" i="1"/>
  <c r="AW906" i="1"/>
  <c r="AW480" i="1"/>
  <c r="AW1126" i="1"/>
  <c r="AW1199" i="1"/>
  <c r="AW1431" i="1"/>
  <c r="AW710" i="1"/>
  <c r="AW572" i="1"/>
  <c r="AW1102" i="1"/>
  <c r="AW1570" i="1"/>
  <c r="AW625" i="1"/>
  <c r="AW1689" i="1"/>
  <c r="AW1234" i="1"/>
  <c r="AW925" i="1"/>
  <c r="AW544" i="1"/>
  <c r="AW803" i="1"/>
  <c r="AW1774" i="1"/>
  <c r="AW284" i="1"/>
  <c r="AW637" i="1"/>
  <c r="AW539" i="1"/>
  <c r="AW1729" i="1"/>
  <c r="AW1001" i="1"/>
  <c r="AW1408" i="1"/>
  <c r="AW144" i="1"/>
  <c r="AW980" i="1"/>
  <c r="AW823" i="1"/>
  <c r="AW166" i="1"/>
  <c r="AW801" i="1"/>
  <c r="AW769" i="1"/>
  <c r="AW1585" i="1"/>
  <c r="AW835" i="1"/>
  <c r="AW672" i="1"/>
  <c r="AW1656" i="1"/>
  <c r="AW662" i="1"/>
  <c r="AW1644" i="1"/>
  <c r="AW387" i="1"/>
  <c r="AW1301" i="1"/>
  <c r="AW1466" i="1"/>
  <c r="AW1473" i="1"/>
  <c r="AW907" i="1"/>
  <c r="AW789" i="1"/>
  <c r="AW1188" i="1"/>
  <c r="AW597" i="1"/>
  <c r="AW977" i="1"/>
  <c r="AW1541" i="1"/>
  <c r="AW421" i="1"/>
  <c r="AW292" i="1"/>
  <c r="AW783" i="1"/>
  <c r="AW946" i="1"/>
  <c r="AW1421" i="1"/>
  <c r="AW844" i="1"/>
  <c r="AW343" i="1"/>
  <c r="AW1550" i="1"/>
  <c r="AW1112" i="1"/>
  <c r="AW462" i="1"/>
  <c r="AW1243" i="1"/>
  <c r="AW1263" i="1"/>
  <c r="AW1310" i="1"/>
  <c r="AW1751" i="1"/>
  <c r="AW1225" i="1"/>
  <c r="AW616" i="1"/>
  <c r="AW395" i="1"/>
  <c r="AW1491" i="1"/>
  <c r="AW790" i="1"/>
  <c r="AW1401" i="1"/>
  <c r="AW317" i="1"/>
  <c r="AW1291" i="1"/>
  <c r="AW1495" i="1"/>
  <c r="AW1680" i="1"/>
  <c r="AW331" i="1"/>
  <c r="AW926" i="1"/>
  <c r="AW1030" i="1"/>
  <c r="AW1094" i="1"/>
  <c r="AW427" i="1"/>
  <c r="AW1517" i="1"/>
  <c r="AW617" i="1"/>
  <c r="AW1526" i="1"/>
  <c r="AW1114" i="1"/>
  <c r="AW836" i="1"/>
  <c r="AW1265" i="1"/>
  <c r="AW471" i="1"/>
  <c r="AW277" i="1"/>
  <c r="AW1341" i="1"/>
  <c r="AW1630" i="1"/>
  <c r="AW233" i="1"/>
  <c r="AW332" i="1"/>
  <c r="AW342" i="1"/>
  <c r="AW1168" i="1"/>
  <c r="AW1434" i="1"/>
  <c r="AW813" i="1"/>
  <c r="AW491" i="1"/>
  <c r="AW1069" i="1"/>
  <c r="AW781" i="1"/>
  <c r="AW1662" i="1"/>
  <c r="AW1510" i="1"/>
  <c r="AW197" i="1"/>
  <c r="AW381" i="1"/>
  <c r="AW1717" i="1"/>
  <c r="AW727" i="1"/>
  <c r="AW1745" i="1"/>
  <c r="AW714" i="1"/>
  <c r="AW970" i="1"/>
  <c r="AW1384" i="1"/>
  <c r="AW1262" i="1"/>
  <c r="AW1543" i="1"/>
  <c r="AW1024" i="1"/>
  <c r="AW416" i="1"/>
  <c r="AW1634" i="1"/>
  <c r="AW525" i="1"/>
  <c r="AW406" i="1"/>
  <c r="AW709" i="1"/>
  <c r="AW453" i="1"/>
  <c r="AW367" i="1"/>
  <c r="AW1046" i="1"/>
  <c r="AW673" i="1"/>
  <c r="AW795" i="1"/>
  <c r="AW1022" i="1"/>
  <c r="AW263" i="1"/>
  <c r="AW1036" i="1"/>
  <c r="AW575" i="1"/>
  <c r="AW402" i="1"/>
  <c r="AW1365" i="1"/>
  <c r="AW1332" i="1"/>
  <c r="AW262" i="1"/>
  <c r="AW1636" i="1"/>
  <c r="AW1348" i="1"/>
  <c r="AW1015" i="1"/>
  <c r="AW1552" i="1"/>
  <c r="AW858" i="1"/>
  <c r="AW947" i="1"/>
  <c r="AW487" i="1"/>
  <c r="AW821" i="1"/>
  <c r="AW917" i="1"/>
  <c r="AW1044" i="1"/>
  <c r="AW1551" i="1"/>
  <c r="AW1775" i="1"/>
  <c r="AW827" i="1"/>
  <c r="AW1659" i="1"/>
  <c r="AW179" i="1"/>
  <c r="AW1669" i="1"/>
  <c r="AW1709" i="1"/>
  <c r="AW829" i="1"/>
  <c r="AW788" i="1"/>
  <c r="AW1370" i="1"/>
  <c r="AW199" i="1"/>
  <c r="AW1783" i="1"/>
  <c r="AW940" i="1"/>
  <c r="AW1139" i="1"/>
  <c r="AW565" i="1"/>
  <c r="AW825" i="1"/>
  <c r="AW160" i="1"/>
  <c r="AW1631" i="1"/>
  <c r="AW872" i="1"/>
  <c r="AW1324" i="1"/>
  <c r="AW1210" i="1"/>
  <c r="AW281" i="1"/>
  <c r="AW1598" i="1"/>
  <c r="AW552" i="1"/>
  <c r="AW862" i="1"/>
  <c r="AW1706" i="1"/>
  <c r="AW873" i="1"/>
  <c r="AW1312" i="1"/>
  <c r="AW989" i="1"/>
  <c r="AW571" i="1"/>
  <c r="AW832" i="1"/>
  <c r="AW1085" i="1"/>
  <c r="AW1273" i="1"/>
  <c r="AW1400" i="1"/>
  <c r="AW959" i="1"/>
  <c r="AW1157" i="1"/>
  <c r="AW809" i="1"/>
  <c r="AW417" i="1"/>
  <c r="AW1456" i="1"/>
  <c r="AW1687" i="1"/>
  <c r="AW759" i="1"/>
  <c r="AW445" i="1"/>
  <c r="AW147" i="1"/>
  <c r="AW771" i="1"/>
  <c r="AW978" i="1"/>
  <c r="AW1513" i="1"/>
  <c r="AW1118" i="1"/>
  <c r="AW1180" i="1"/>
  <c r="AW1361" i="1"/>
  <c r="AW224" i="1"/>
  <c r="AW1422" i="1"/>
  <c r="AW1063" i="1"/>
  <c r="AW1143" i="1"/>
  <c r="AW330" i="1"/>
  <c r="AW488" i="1"/>
  <c r="AW738" i="1"/>
  <c r="AW1423" i="1"/>
  <c r="AW1319" i="1"/>
  <c r="AW1487" i="1"/>
  <c r="AW1266" i="1"/>
  <c r="AW911" i="1"/>
  <c r="AW1064" i="1"/>
  <c r="AW1131" i="1"/>
  <c r="AW1758" i="1"/>
  <c r="AW517" i="1"/>
  <c r="AW869" i="1"/>
  <c r="AW495" i="1"/>
  <c r="AW524" i="1"/>
  <c r="AW1156" i="1"/>
  <c r="AW993" i="1"/>
  <c r="AW1504" i="1"/>
  <c r="AW1737" i="1"/>
  <c r="AW443" i="1"/>
  <c r="AW1141" i="1"/>
  <c r="AW1455" i="1"/>
  <c r="AW679" i="1"/>
  <c r="AW920" i="1"/>
  <c r="AW1698" i="1"/>
  <c r="AW948" i="1"/>
  <c r="AW555" i="1"/>
  <c r="AW188" i="1"/>
  <c r="AW1798" i="1"/>
  <c r="AW214" i="1"/>
  <c r="AW952" i="1"/>
  <c r="AW1711" i="1"/>
  <c r="AW1685" i="1"/>
  <c r="AW1347" i="1"/>
  <c r="AW1089" i="1"/>
  <c r="AW231" i="1"/>
  <c r="AW1672" i="1"/>
  <c r="AW1080" i="1"/>
  <c r="AW1469" i="1"/>
  <c r="AW1096" i="1"/>
  <c r="AW407" i="1"/>
  <c r="AW1734" i="1"/>
  <c r="AW380" i="1"/>
  <c r="AW454" i="1"/>
  <c r="AW1483" i="1"/>
  <c r="AW492" i="1"/>
  <c r="AW260" i="1"/>
  <c r="AW241" i="1"/>
  <c r="AW699" i="1"/>
  <c r="AW1652" i="1"/>
  <c r="AW1050" i="1"/>
  <c r="AW1413" i="1"/>
  <c r="AW663" i="1"/>
  <c r="AW1665" i="1"/>
  <c r="AW792" i="1"/>
  <c r="AW588" i="1"/>
  <c r="AW1322" i="1"/>
  <c r="AW1682" i="1"/>
  <c r="AW311" i="1"/>
  <c r="AW534" i="1"/>
  <c r="AW429" i="1"/>
  <c r="AW237" i="1"/>
  <c r="AW1318" i="1"/>
  <c r="AW560" i="1"/>
  <c r="AW479" i="1"/>
  <c r="AW1251" i="1"/>
  <c r="AW713" i="1"/>
  <c r="AW805" i="1"/>
  <c r="AW1285" i="1"/>
  <c r="AW1699" i="1"/>
  <c r="AW833" i="1"/>
  <c r="AW483" i="1"/>
  <c r="AW1031" i="1"/>
  <c r="AW235" i="1"/>
  <c r="AW1278" i="1"/>
  <c r="AW1490" i="1"/>
  <c r="AW1591" i="1"/>
  <c r="AW210" i="1"/>
  <c r="AW757" i="1"/>
  <c r="AW1327" i="1"/>
  <c r="AW1704" i="1"/>
  <c r="AW1127" i="1"/>
  <c r="AW1772" i="1"/>
  <c r="AW990" i="1"/>
  <c r="AW1115" i="1"/>
  <c r="AW1249" i="1"/>
  <c r="AW1516" i="1"/>
  <c r="AW1693" i="1"/>
  <c r="AW1221" i="1"/>
  <c r="AW1521" i="1"/>
  <c r="AW689" i="1"/>
  <c r="AW870" i="1"/>
  <c r="AW1728" i="1"/>
  <c r="AW828" i="1"/>
  <c r="AW1426" i="1"/>
  <c r="AW1744" i="1"/>
  <c r="AW523" i="1"/>
  <c r="AW1391" i="1"/>
  <c r="AW1555" i="1"/>
  <c r="AW1548" i="1"/>
  <c r="AW1789" i="1"/>
  <c r="AW1742" i="1"/>
  <c r="AW1299" i="1"/>
  <c r="AW721" i="1"/>
  <c r="AW866" i="1"/>
  <c r="AW1428" i="1"/>
  <c r="AW408" i="1"/>
  <c r="AW1536" i="1"/>
  <c r="AW641" i="1"/>
  <c r="AW703" i="1"/>
  <c r="AW1091" i="1"/>
  <c r="AW1098" i="1"/>
  <c r="AW419" i="1"/>
  <c r="AW1633" i="1"/>
  <c r="AW610" i="1"/>
  <c r="AW1498" i="1"/>
  <c r="AW323" i="1"/>
  <c r="AW347" i="1"/>
  <c r="AW913" i="1"/>
  <c r="AW1654" i="1"/>
  <c r="AW1079" i="1"/>
  <c r="AW266" i="1"/>
  <c r="AW1539" i="1"/>
  <c r="AW1241" i="1"/>
  <c r="AW1688" i="1"/>
  <c r="AW1011" i="1"/>
  <c r="AW346" i="1"/>
  <c r="AW1382" i="1"/>
  <c r="AW1140" i="1"/>
  <c r="AW522" i="1"/>
  <c r="AW1499" i="1"/>
  <c r="AW800" i="1"/>
  <c r="AW238" i="1"/>
  <c r="AW1182" i="1"/>
  <c r="AW303" i="1"/>
  <c r="AW767" i="1"/>
  <c r="AW1181" i="1"/>
  <c r="AW467" i="1"/>
  <c r="AW1740" i="1"/>
  <c r="AW1010" i="1"/>
  <c r="AW1683" i="1"/>
  <c r="AW1159" i="1"/>
  <c r="AW165" i="1"/>
  <c r="AW222" i="1"/>
  <c r="AW1038" i="1"/>
  <c r="AW669" i="1"/>
  <c r="AW1770" i="1"/>
  <c r="AW405" i="1"/>
  <c r="AW1109" i="1"/>
  <c r="AW208" i="1"/>
  <c r="AW1623" i="1"/>
  <c r="AW1172" i="1"/>
  <c r="AW903" i="1"/>
  <c r="AW295" i="1"/>
  <c r="AW247" i="1"/>
  <c r="AW723" i="1"/>
  <c r="AW1326" i="1"/>
  <c r="AW415" i="1"/>
  <c r="AW1735" i="1"/>
  <c r="AW955" i="1"/>
  <c r="AW1184" i="1"/>
  <c r="AW319" i="1"/>
  <c r="AW352" i="1"/>
  <c r="AW1204" i="1"/>
  <c r="AW876" i="1"/>
  <c r="AW595" i="1"/>
  <c r="AW1334" i="1"/>
  <c r="AW878" i="1"/>
  <c r="AW202" i="1"/>
  <c r="AW780" i="1"/>
  <c r="AW1252" i="1"/>
  <c r="AW1738" i="1"/>
  <c r="AW475" i="1"/>
  <c r="AW1572" i="1"/>
  <c r="AW313" i="1"/>
  <c r="AW1416" i="1"/>
  <c r="AW794" i="1"/>
  <c r="AW1779" i="1"/>
  <c r="AW1321" i="1"/>
  <c r="AW1335" i="1"/>
  <c r="AW1686" i="1"/>
  <c r="AW570" i="1"/>
  <c r="AW1364" i="1"/>
  <c r="AW1305" i="1"/>
  <c r="AW586" i="1"/>
  <c r="AW778" i="1"/>
  <c r="AW545" i="1"/>
  <c r="AW1362" i="1"/>
  <c r="AW584" i="1"/>
  <c r="AW815" i="1"/>
  <c r="AW1546" i="1"/>
  <c r="AW979" i="1"/>
  <c r="AW1492" i="1"/>
  <c r="AW891" i="1"/>
  <c r="AW1663" i="1"/>
  <c r="AW1040" i="1"/>
  <c r="AW1163" i="1"/>
  <c r="AW725" i="1"/>
  <c r="AW252" i="1"/>
  <c r="AW1132" i="1"/>
  <c r="AW763" i="1"/>
  <c r="AW582" i="1"/>
  <c r="AW1560" i="1"/>
  <c r="AW853" i="1"/>
  <c r="AW837" i="1"/>
  <c r="AW520" i="1"/>
  <c r="AW1185" i="1"/>
  <c r="AW1622" i="1"/>
  <c r="AW1764" i="1"/>
  <c r="AW623" i="1"/>
  <c r="AW1564" i="1"/>
  <c r="AW1743" i="1"/>
  <c r="AW734" i="1"/>
  <c r="AW294" i="1"/>
  <c r="AW1618" i="1"/>
  <c r="AW1697" i="1"/>
  <c r="AW470" i="1"/>
  <c r="AW1328" i="1"/>
  <c r="AW218" i="1"/>
  <c r="AW642" i="1"/>
  <c r="AW1692" i="1"/>
  <c r="AW1209" i="1"/>
  <c r="AW774" i="1"/>
  <c r="AW1592" i="1"/>
  <c r="AW1533" i="1"/>
  <c r="AW568" i="1"/>
  <c r="AW1726" i="1"/>
  <c r="AW1788" i="1"/>
  <c r="AW1179" i="1"/>
  <c r="AW302" i="1"/>
  <c r="AW1545" i="1"/>
  <c r="AW1557" i="1"/>
  <c r="AW890" i="1"/>
  <c r="AW1705" i="1"/>
  <c r="AW1776" i="1"/>
  <c r="AW741" i="1"/>
  <c r="AW196" i="1"/>
  <c r="AW664" i="1"/>
  <c r="AW1581" i="1"/>
  <c r="AW184" i="1"/>
  <c r="AW372" i="1"/>
  <c r="AW1100" i="1"/>
  <c r="AW411" i="1"/>
  <c r="AW183" i="1"/>
  <c r="AW1502" i="1"/>
  <c r="AW1223" i="1"/>
  <c r="AW1314" i="1"/>
  <c r="AW503" i="1"/>
  <c r="AW1297" i="1"/>
  <c r="AW796" i="1"/>
  <c r="AW982" i="1"/>
  <c r="AW704" i="1"/>
  <c r="AW516" i="1"/>
  <c r="AW1255" i="1"/>
  <c r="AW1218" i="1"/>
  <c r="AW941" i="1"/>
  <c r="AW1253" i="1"/>
  <c r="AW1625" i="1"/>
  <c r="AW1009" i="1"/>
  <c r="AW678" i="1"/>
  <c r="AW212" i="1"/>
  <c r="AW434" i="1"/>
  <c r="AW386" i="1"/>
  <c r="AW760" i="1"/>
  <c r="AW567" i="1"/>
  <c r="AW1107" i="1"/>
  <c r="AW376" i="1"/>
  <c r="AW1012" i="1"/>
  <c r="AW1219" i="1"/>
  <c r="AW1200" i="1"/>
  <c r="AW596" i="1"/>
  <c r="AW1065" i="1"/>
  <c r="AW587" i="1"/>
  <c r="AW824" i="1"/>
  <c r="AW1174" i="1"/>
  <c r="AW1655" i="1"/>
  <c r="AW1018" i="1"/>
  <c r="AW690" i="1"/>
  <c r="AW1752" i="1"/>
  <c r="AW1479" i="1"/>
  <c r="AW354" i="1"/>
  <c r="AW1409" i="1"/>
  <c r="AW541" i="1"/>
  <c r="AW175" i="1"/>
  <c r="AW593" i="1"/>
  <c r="AW1445" i="1"/>
  <c r="AW521" i="1"/>
  <c r="AW787" i="1"/>
  <c r="AW665" i="1"/>
  <c r="AW1512" i="1"/>
  <c r="AW621" i="1"/>
  <c r="AW991" i="1"/>
  <c r="AW1351" i="1"/>
  <c r="AW1000" i="1"/>
  <c r="AW1077" i="1"/>
  <c r="AW772" i="1"/>
  <c r="AW507" i="1"/>
  <c r="AW860" i="1"/>
  <c r="AW655" i="1"/>
  <c r="AW424" i="1"/>
  <c r="AW899" i="1"/>
  <c r="AW172" i="1"/>
  <c r="AW176" i="1"/>
  <c r="AW527" i="1"/>
  <c r="AW737" i="1"/>
  <c r="AW975" i="1"/>
  <c r="AW362" i="1"/>
  <c r="AW786" i="1"/>
  <c r="AW557" i="1"/>
  <c r="AW476" i="1"/>
  <c r="AW389" i="1"/>
  <c r="AW1242" i="1"/>
  <c r="AW999" i="1"/>
  <c r="AW563" i="1"/>
  <c r="AW1471" i="1"/>
  <c r="AW608" i="1"/>
  <c r="AW1791" i="1"/>
  <c r="AW691" i="1"/>
  <c r="AW1104" i="1"/>
  <c r="AW220" i="1"/>
  <c r="AW1637" i="1"/>
  <c r="AW1283" i="1"/>
  <c r="AW846" i="1"/>
  <c r="AW1442" i="1"/>
  <c r="AW349" i="1"/>
  <c r="AW750" i="1"/>
  <c r="AW945" i="1"/>
  <c r="AW533" i="1"/>
  <c r="AW851" i="1"/>
  <c r="AW1045" i="1"/>
  <c r="AW1561" i="1"/>
  <c r="AW1111" i="1"/>
  <c r="AW391" i="1"/>
  <c r="AW1571" i="1"/>
  <c r="AW275" i="1"/>
  <c r="AW1493" i="1"/>
  <c r="AW1213" i="1"/>
  <c r="AW688" i="1"/>
  <c r="AW1723" i="1"/>
  <c r="AW961" i="1"/>
  <c r="AW1119" i="1"/>
  <c r="AW432" i="1"/>
  <c r="AW611" i="1"/>
  <c r="AW861" i="1"/>
  <c r="AW1345" i="1"/>
  <c r="AW348" i="1"/>
  <c r="AW485" i="1"/>
  <c r="AW683" i="1"/>
  <c r="AW498" i="1"/>
  <c r="AW1325" i="1"/>
  <c r="AW753" i="1"/>
  <c r="AW1732" i="1"/>
  <c r="AW1116" i="1"/>
  <c r="AW705" i="1"/>
  <c r="AW652" i="1"/>
  <c r="AW1604" i="1"/>
  <c r="AW562" i="1"/>
  <c r="AW598" i="1"/>
  <c r="AW159" i="1"/>
  <c r="AW1090" i="1"/>
  <c r="AW296" i="1"/>
  <c r="AW735" i="1"/>
  <c r="AW335" i="1"/>
  <c r="AW972" i="1"/>
  <c r="AW958" i="1"/>
  <c r="AW927" i="1"/>
  <c r="AW1411" i="1"/>
  <c r="AW1488" i="1"/>
  <c r="AW1117" i="1"/>
  <c r="AW578" i="1"/>
  <c r="AW551" i="1"/>
  <c r="AW1113" i="1"/>
  <c r="AW1138" i="1"/>
  <c r="AW458" i="1"/>
  <c r="AW682" i="1"/>
  <c r="AW1694" i="1"/>
  <c r="AW1048" i="1"/>
  <c r="AW265" i="1"/>
  <c r="AW752" i="1"/>
  <c r="AW1103" i="1"/>
  <c r="AW626" i="1"/>
  <c r="AW1191" i="1"/>
  <c r="AW384" i="1"/>
  <c r="AW291" i="1"/>
  <c r="AW808" i="1"/>
  <c r="AW1358" i="1"/>
  <c r="AW345" i="1"/>
  <c r="AW201" i="1"/>
  <c r="AW1275" i="1"/>
  <c r="AW1606" i="1"/>
  <c r="AW1500" i="1"/>
  <c r="AW604" i="1"/>
  <c r="AW1047" i="1"/>
  <c r="AW1691" i="1"/>
  <c r="AW446" i="1"/>
  <c r="AW1017" i="1"/>
  <c r="AW463" i="1"/>
  <c r="AW761" i="1"/>
  <c r="AW203" i="1"/>
  <c r="AW1014" i="1"/>
  <c r="AW804" i="1"/>
  <c r="AW399" i="1"/>
  <c r="AW430" i="1"/>
  <c r="AW1712" i="1"/>
  <c r="AW1032" i="1"/>
  <c r="AW223" i="1"/>
  <c r="AW207" i="1"/>
  <c r="AW712" i="1"/>
  <c r="AW285" i="1"/>
  <c r="AW634" i="1"/>
  <c r="AW1453" i="1"/>
  <c r="AW353" i="1"/>
  <c r="AW1006" i="1"/>
  <c r="AW1367" i="1"/>
  <c r="AW886" i="1"/>
  <c r="AW157" i="1"/>
  <c r="AW512" i="1"/>
  <c r="AW186" i="1"/>
  <c r="AW554" i="1"/>
  <c r="AW308" i="1"/>
  <c r="AW426" i="1"/>
  <c r="AW1615" i="1"/>
  <c r="AW1026" i="1"/>
  <c r="AW151" i="1"/>
  <c r="AW1220" i="1"/>
  <c r="AW378" i="1"/>
  <c r="AW822" i="1"/>
  <c r="AW1678" i="1"/>
  <c r="AW1027" i="1"/>
  <c r="AW1020" i="1"/>
  <c r="AW1538" i="1"/>
  <c r="AW396" i="1"/>
  <c r="AW1379" i="1"/>
  <c r="AW968" i="1"/>
  <c r="AW719" i="1"/>
  <c r="AW1721" i="1"/>
  <c r="AW321" i="1"/>
  <c r="AW1021" i="1"/>
  <c r="AW957" i="1"/>
  <c r="AW1287" i="1"/>
  <c r="AW696" i="1"/>
  <c r="AW901" i="1"/>
  <c r="AW363" i="1"/>
  <c r="AW306" i="1"/>
  <c r="AW936" i="1"/>
  <c r="AW232" i="1"/>
  <c r="AW1381" i="1"/>
  <c r="AW1522" i="1"/>
  <c r="AW668" i="1"/>
  <c r="AW171" i="1"/>
  <c r="AW1082" i="1"/>
  <c r="AW954" i="1"/>
  <c r="AW830" i="1"/>
  <c r="AW657" i="1"/>
  <c r="AW576" i="1"/>
  <c r="AW627" i="1"/>
  <c r="AW1097" i="1"/>
  <c r="AW1110" i="1"/>
  <c r="AW412" i="1"/>
  <c r="AW838" i="1"/>
  <c r="AW1151" i="1"/>
  <c r="AW1695" i="1"/>
  <c r="AW1231" i="1"/>
  <c r="AW325" i="1"/>
  <c r="AW922" i="1"/>
  <c r="AW227" i="1"/>
  <c r="AW148" i="1"/>
  <c r="AW300" i="1"/>
  <c r="AW614" i="1"/>
  <c r="AW1463" i="1"/>
  <c r="AW390" i="1"/>
  <c r="AW856" i="1"/>
  <c r="AW881" i="1"/>
  <c r="AW606" i="1"/>
  <c r="AW1033" i="1"/>
  <c r="AW1603" i="1"/>
  <c r="AW537" i="1"/>
  <c r="AW1067" i="1"/>
  <c r="AW236" i="1"/>
  <c r="AW535" i="1"/>
  <c r="AW1449" i="1"/>
  <c r="AW373" i="1"/>
  <c r="AW1801" i="1"/>
  <c r="AW152" i="1"/>
  <c r="AW1617" i="1"/>
  <c r="AW599" i="1"/>
  <c r="AW341" i="1"/>
  <c r="AW877" i="1"/>
  <c r="AW271" i="1"/>
  <c r="AW1593" i="1"/>
  <c r="AW164" i="1"/>
  <c r="AW777" i="1"/>
  <c r="AW1580" i="1"/>
  <c r="AW1793" i="1"/>
  <c r="AW1754" i="1"/>
  <c r="AW675" i="1"/>
  <c r="AW732" i="1"/>
  <c r="AW921" i="1"/>
  <c r="AW1661" i="1"/>
  <c r="AW1229" i="1"/>
  <c r="AW745" i="1"/>
  <c r="AW841" i="1"/>
  <c r="AW928" i="1"/>
  <c r="AW370" i="1"/>
  <c r="AW1302" i="1"/>
  <c r="AW1147" i="1"/>
  <c r="AW874" i="1"/>
  <c r="AW279" i="1"/>
  <c r="AW988" i="1"/>
  <c r="AW1313" i="1"/>
  <c r="AW930" i="1"/>
  <c r="AW473" i="1"/>
  <c r="AW254" i="1"/>
  <c r="AW538" i="1"/>
  <c r="AW257" i="1"/>
  <c r="AW1086" i="1"/>
  <c r="AW272" i="1"/>
  <c r="AW601" i="1"/>
  <c r="AW435" i="1"/>
  <c r="AW758" i="1"/>
  <c r="AW964" i="1"/>
  <c r="AW1203" i="1"/>
  <c r="AW1576" i="1"/>
  <c r="AW1588" i="1"/>
  <c r="AW1690" i="1"/>
  <c r="AW1366" i="1"/>
  <c r="AW1106" i="1"/>
  <c r="AW1055" i="1"/>
  <c r="AW540" i="1"/>
  <c r="AW914" i="1"/>
  <c r="AW1781" i="1"/>
  <c r="AW289" i="1"/>
  <c r="AW1372" i="1"/>
  <c r="AW204" i="1"/>
  <c r="AW193" i="1"/>
  <c r="AW1059" i="1"/>
  <c r="AW1380" i="1"/>
  <c r="AW976" i="1"/>
  <c r="AW1248" i="1"/>
  <c r="AW635" i="1"/>
  <c r="AW1057" i="1"/>
  <c r="AW368" i="1"/>
  <c r="AW379" i="1"/>
  <c r="AW1609" i="1"/>
  <c r="AW221" i="1"/>
  <c r="AW814" i="1"/>
  <c r="AW995" i="1"/>
  <c r="AW1731" i="1"/>
  <c r="AW1178" i="1"/>
  <c r="AW1042" i="1"/>
  <c r="AW686" i="1"/>
  <c r="AW1787" i="1"/>
  <c r="AW1054" i="1"/>
  <c r="AW460" i="1"/>
  <c r="AW848" i="1"/>
  <c r="AW1002" i="1"/>
  <c r="AW1403" i="1"/>
  <c r="AW987" i="1"/>
  <c r="AW1134" i="1"/>
  <c r="AW1450" i="1"/>
  <c r="AW1524" i="1"/>
  <c r="AW326" i="1"/>
  <c r="AW1343" i="1"/>
  <c r="AW857" i="1"/>
  <c r="AW802" i="1"/>
  <c r="AW448" i="1"/>
  <c r="AW1135" i="1"/>
  <c r="AW1073" i="1"/>
  <c r="AW532" i="1"/>
  <c r="AW1282" i="1"/>
  <c r="AW468" i="1"/>
  <c r="AW493" i="1"/>
  <c r="AW986" i="1"/>
  <c r="AW357" i="1"/>
  <c r="AW1207" i="1"/>
  <c r="AW1124" i="1"/>
  <c r="AW1464" i="1"/>
  <c r="AW966" i="1"/>
  <c r="AW1149" i="1"/>
  <c r="AW181" i="1"/>
  <c r="AW715" i="1"/>
  <c r="AW819" i="1"/>
  <c r="AW316" i="1"/>
  <c r="AW1768" i="1"/>
  <c r="AW1670" i="1"/>
  <c r="AW1645" i="1"/>
  <c r="AW336" i="1"/>
  <c r="AW1746" i="1"/>
  <c r="AW749" i="1"/>
  <c r="AW923" i="1"/>
  <c r="AW469" i="1"/>
  <c r="AW358" i="1"/>
  <c r="AW1597" i="1"/>
  <c r="AW791" i="1"/>
  <c r="AW529" i="1"/>
  <c r="AW645" i="1"/>
  <c r="AW178" i="1"/>
  <c r="AW288" i="1"/>
  <c r="AW742" i="1"/>
  <c r="AW168" i="1"/>
  <c r="AW234" i="1"/>
  <c r="AW1595" i="1"/>
  <c r="AW956" i="1"/>
  <c r="AW670" i="1"/>
  <c r="AW863" i="1"/>
  <c r="AW459" i="1"/>
  <c r="AW1008" i="1"/>
  <c r="AW499" i="1"/>
  <c r="AW799" i="1"/>
  <c r="AW883" i="1"/>
  <c r="AW1120" i="1"/>
  <c r="AW640" i="1"/>
  <c r="AW436" i="1"/>
  <c r="AW1323" i="1"/>
  <c r="AW762" i="1"/>
  <c r="AW932" i="1"/>
  <c r="AW1668" i="1"/>
  <c r="AW327" i="1"/>
  <c r="AW591" i="1"/>
  <c r="AW882" i="1"/>
  <c r="AW1051" i="1"/>
  <c r="AW1799" i="1"/>
  <c r="AW333" i="1"/>
  <c r="AW910" i="1"/>
  <c r="AW694" i="1"/>
  <c r="AW776" i="1"/>
  <c r="AW280" i="1"/>
  <c r="AW1635" i="1"/>
  <c r="AW287" i="1"/>
  <c r="AW422" i="1"/>
  <c r="AW1060" i="1"/>
  <c r="AW983" i="1"/>
  <c r="AW190" i="1"/>
  <c r="AW290" i="1"/>
  <c r="AW309" i="1"/>
  <c r="AW812" i="1"/>
  <c r="AW409" i="1"/>
  <c r="AW1771" i="1"/>
  <c r="AW1058" i="1"/>
  <c r="AT143" i="1"/>
  <c r="AT144" i="1" s="1"/>
  <c r="AT145" i="1" s="1"/>
  <c r="AT146" i="1" s="1"/>
  <c r="AT147" i="1" s="1"/>
  <c r="AT148" i="1" s="1"/>
  <c r="AT149" i="1" s="1"/>
  <c r="AT150" i="1" s="1"/>
  <c r="AT151" i="1" s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T176" i="1" s="1"/>
  <c r="AT177" i="1" s="1"/>
  <c r="AT178" i="1" s="1"/>
  <c r="AT179" i="1" s="1"/>
  <c r="AT180" i="1" s="1"/>
  <c r="AT181" i="1" s="1"/>
  <c r="AT182" i="1" s="1"/>
  <c r="AT183" i="1" s="1"/>
  <c r="AT184" i="1" s="1"/>
  <c r="AT185" i="1" s="1"/>
  <c r="AT186" i="1" s="1"/>
  <c r="AT187" i="1" s="1"/>
  <c r="AT188" i="1" s="1"/>
  <c r="AT189" i="1" s="1"/>
  <c r="AT190" i="1" s="1"/>
  <c r="AT191" i="1" s="1"/>
  <c r="AT192" i="1" s="1"/>
  <c r="AT193" i="1" s="1"/>
  <c r="AT194" i="1" s="1"/>
  <c r="AT195" i="1" s="1"/>
  <c r="AT196" i="1" s="1"/>
  <c r="AT197" i="1" s="1"/>
  <c r="AT198" i="1" s="1"/>
  <c r="AT199" i="1" s="1"/>
  <c r="AT200" i="1" s="1"/>
  <c r="AT201" i="1" s="1"/>
  <c r="AT202" i="1" s="1"/>
  <c r="AT203" i="1" s="1"/>
  <c r="AT204" i="1" s="1"/>
  <c r="AT205" i="1" s="1"/>
  <c r="AT206" i="1" s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T232" i="1" s="1"/>
  <c r="AT233" i="1" s="1"/>
  <c r="AT234" i="1" s="1"/>
  <c r="AT235" i="1" s="1"/>
  <c r="AT236" i="1" s="1"/>
  <c r="AT237" i="1" s="1"/>
  <c r="AT238" i="1" s="1"/>
  <c r="AT239" i="1" s="1"/>
  <c r="AT240" i="1" s="1"/>
  <c r="AT241" i="1" s="1"/>
  <c r="AT242" i="1" s="1"/>
  <c r="AT243" i="1" s="1"/>
  <c r="AT244" i="1" s="1"/>
  <c r="AT245" i="1" s="1"/>
  <c r="AT246" i="1" s="1"/>
  <c r="AT247" i="1" s="1"/>
  <c r="AT248" i="1" s="1"/>
  <c r="AT249" i="1" s="1"/>
  <c r="AT250" i="1" s="1"/>
  <c r="AT251" i="1" s="1"/>
  <c r="AT252" i="1" s="1"/>
  <c r="AT253" i="1" s="1"/>
  <c r="AT254" i="1" s="1"/>
  <c r="AT255" i="1" s="1"/>
  <c r="AT256" i="1" s="1"/>
  <c r="AT257" i="1" s="1"/>
  <c r="AT258" i="1" s="1"/>
  <c r="AT259" i="1" s="1"/>
  <c r="AT260" i="1" s="1"/>
  <c r="AT261" i="1" s="1"/>
  <c r="AT262" i="1" s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AT288" i="1" s="1"/>
  <c r="AT289" i="1" s="1"/>
  <c r="AT290" i="1" s="1"/>
  <c r="AT291" i="1" s="1"/>
  <c r="AT292" i="1" s="1"/>
  <c r="AT293" i="1" s="1"/>
  <c r="AT294" i="1" s="1"/>
  <c r="AT295" i="1" s="1"/>
  <c r="AT296" i="1" s="1"/>
  <c r="AT297" i="1" s="1"/>
  <c r="AT298" i="1" s="1"/>
  <c r="AT299" i="1" s="1"/>
  <c r="AT300" i="1" s="1"/>
  <c r="AT301" i="1" s="1"/>
  <c r="AT302" i="1" s="1"/>
  <c r="AT303" i="1" s="1"/>
  <c r="AT304" i="1" s="1"/>
  <c r="AT305" i="1" s="1"/>
  <c r="AT306" i="1" s="1"/>
  <c r="AT307" i="1" s="1"/>
  <c r="AT308" i="1" s="1"/>
  <c r="AT309" i="1" s="1"/>
  <c r="AT310" i="1" s="1"/>
  <c r="AT311" i="1" s="1"/>
  <c r="AT312" i="1" s="1"/>
  <c r="AT313" i="1" s="1"/>
  <c r="AT314" i="1" s="1"/>
  <c r="AT315" i="1" s="1"/>
  <c r="AT316" i="1" s="1"/>
  <c r="AT317" i="1" s="1"/>
  <c r="AT318" i="1" s="1"/>
  <c r="AT319" i="1" s="1"/>
  <c r="AT320" i="1" s="1"/>
  <c r="AT321" i="1" s="1"/>
  <c r="AT322" i="1" s="1"/>
  <c r="AT323" i="1" s="1"/>
  <c r="AT324" i="1" s="1"/>
  <c r="AT325" i="1" s="1"/>
  <c r="AT326" i="1" s="1"/>
  <c r="AT327" i="1" s="1"/>
  <c r="AT328" i="1" s="1"/>
  <c r="AT329" i="1" s="1"/>
  <c r="AT330" i="1" s="1"/>
  <c r="AT331" i="1" s="1"/>
  <c r="AT332" i="1" s="1"/>
  <c r="AT333" i="1" s="1"/>
  <c r="AT334" i="1" s="1"/>
  <c r="AT335" i="1" s="1"/>
  <c r="AT336" i="1" s="1"/>
  <c r="AT337" i="1" s="1"/>
  <c r="AT338" i="1" s="1"/>
  <c r="AT339" i="1" s="1"/>
  <c r="AT340" i="1" s="1"/>
  <c r="AT341" i="1" s="1"/>
  <c r="AT342" i="1" s="1"/>
  <c r="AT343" i="1" s="1"/>
  <c r="AT344" i="1" s="1"/>
  <c r="AT345" i="1" s="1"/>
  <c r="AT346" i="1" s="1"/>
  <c r="AT347" i="1" s="1"/>
  <c r="AT348" i="1" s="1"/>
  <c r="AT349" i="1" s="1"/>
  <c r="AT350" i="1" s="1"/>
  <c r="AT351" i="1" s="1"/>
  <c r="AT352" i="1" s="1"/>
  <c r="AT353" i="1" s="1"/>
  <c r="AT354" i="1" s="1"/>
  <c r="AT355" i="1" s="1"/>
  <c r="AT356" i="1" s="1"/>
  <c r="AT357" i="1" s="1"/>
  <c r="AT358" i="1" s="1"/>
  <c r="AT359" i="1" s="1"/>
  <c r="AT360" i="1" s="1"/>
  <c r="AT361" i="1" s="1"/>
  <c r="AT362" i="1" s="1"/>
  <c r="AT363" i="1" s="1"/>
  <c r="AT364" i="1" s="1"/>
  <c r="AT365" i="1" s="1"/>
  <c r="AT366" i="1" s="1"/>
  <c r="AT367" i="1" s="1"/>
  <c r="AT368" i="1" s="1"/>
  <c r="AT369" i="1" s="1"/>
  <c r="AT370" i="1" s="1"/>
  <c r="AT371" i="1" s="1"/>
  <c r="AT372" i="1" s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T383" i="1" s="1"/>
  <c r="AT384" i="1" s="1"/>
  <c r="AT385" i="1" s="1"/>
  <c r="AT386" i="1" s="1"/>
  <c r="AT387" i="1" s="1"/>
  <c r="AT388" i="1" s="1"/>
  <c r="AT389" i="1" s="1"/>
  <c r="AT390" i="1" s="1"/>
  <c r="AT391" i="1" s="1"/>
  <c r="AT392" i="1" s="1"/>
  <c r="AT393" i="1" s="1"/>
  <c r="AT394" i="1" s="1"/>
  <c r="AT395" i="1" s="1"/>
  <c r="AT396" i="1" s="1"/>
  <c r="AT397" i="1" s="1"/>
  <c r="AT398" i="1" s="1"/>
  <c r="AT399" i="1" s="1"/>
  <c r="AT400" i="1" s="1"/>
  <c r="AT401" i="1" s="1"/>
  <c r="AT402" i="1" s="1"/>
  <c r="AT403" i="1" s="1"/>
  <c r="AT404" i="1" s="1"/>
  <c r="AT405" i="1" s="1"/>
  <c r="AT406" i="1" s="1"/>
  <c r="AT407" i="1" s="1"/>
  <c r="AT408" i="1" s="1"/>
  <c r="AT409" i="1" s="1"/>
  <c r="AT410" i="1" s="1"/>
  <c r="AT411" i="1" s="1"/>
  <c r="AT412" i="1" s="1"/>
  <c r="AT413" i="1" s="1"/>
  <c r="AT414" i="1" s="1"/>
  <c r="AT415" i="1" s="1"/>
  <c r="AT416" i="1" s="1"/>
  <c r="AT417" i="1" s="1"/>
  <c r="AT418" i="1" s="1"/>
  <c r="AT419" i="1" s="1"/>
  <c r="AT420" i="1" s="1"/>
  <c r="AT421" i="1" s="1"/>
  <c r="AT422" i="1" s="1"/>
  <c r="AT423" i="1" s="1"/>
  <c r="AT424" i="1" s="1"/>
  <c r="AT425" i="1" s="1"/>
  <c r="AT426" i="1" s="1"/>
  <c r="AT427" i="1" s="1"/>
  <c r="AT428" i="1" s="1"/>
  <c r="AT429" i="1" s="1"/>
  <c r="AT430" i="1" s="1"/>
  <c r="AT431" i="1" s="1"/>
  <c r="AT432" i="1" s="1"/>
  <c r="AT433" i="1" s="1"/>
  <c r="AT434" i="1" s="1"/>
  <c r="AT435" i="1" s="1"/>
  <c r="AT436" i="1" s="1"/>
  <c r="AT437" i="1" s="1"/>
  <c r="AT438" i="1" s="1"/>
  <c r="AT439" i="1" s="1"/>
  <c r="AT440" i="1" s="1"/>
  <c r="AT441" i="1" s="1"/>
  <c r="AT442" i="1" s="1"/>
  <c r="AT443" i="1" s="1"/>
  <c r="AT444" i="1" s="1"/>
  <c r="AT445" i="1" s="1"/>
  <c r="AT446" i="1" s="1"/>
  <c r="AT447" i="1" s="1"/>
  <c r="AT448" i="1" s="1"/>
  <c r="AT449" i="1" s="1"/>
  <c r="AT450" i="1" s="1"/>
  <c r="AT451" i="1" s="1"/>
  <c r="AT452" i="1" s="1"/>
  <c r="AT453" i="1" s="1"/>
  <c r="AT454" i="1" s="1"/>
  <c r="AT455" i="1" s="1"/>
  <c r="AT456" i="1" s="1"/>
  <c r="AT457" i="1" s="1"/>
  <c r="AT458" i="1" s="1"/>
  <c r="AT459" i="1" s="1"/>
  <c r="AT460" i="1" s="1"/>
  <c r="AT461" i="1" s="1"/>
  <c r="AT462" i="1" s="1"/>
  <c r="AT463" i="1" s="1"/>
  <c r="AT464" i="1" s="1"/>
  <c r="AT465" i="1" s="1"/>
  <c r="AT466" i="1" s="1"/>
  <c r="AT467" i="1" s="1"/>
  <c r="AT468" i="1" s="1"/>
  <c r="AT469" i="1" s="1"/>
  <c r="AT470" i="1" s="1"/>
  <c r="AT471" i="1" s="1"/>
  <c r="AT472" i="1" s="1"/>
  <c r="AT473" i="1" s="1"/>
  <c r="AT474" i="1" s="1"/>
  <c r="AT475" i="1" s="1"/>
  <c r="AT476" i="1" s="1"/>
  <c r="AT477" i="1" s="1"/>
  <c r="AT478" i="1" s="1"/>
  <c r="AT479" i="1" s="1"/>
  <c r="AT480" i="1" s="1"/>
  <c r="AT481" i="1" s="1"/>
  <c r="AT482" i="1" s="1"/>
  <c r="AT483" i="1" s="1"/>
  <c r="AT484" i="1" s="1"/>
  <c r="AT485" i="1" s="1"/>
  <c r="AT486" i="1" s="1"/>
  <c r="AT487" i="1" s="1"/>
  <c r="AT488" i="1" s="1"/>
  <c r="AT489" i="1" s="1"/>
  <c r="AT490" i="1" s="1"/>
  <c r="AT491" i="1" s="1"/>
  <c r="AT492" i="1" s="1"/>
  <c r="AT493" i="1" s="1"/>
  <c r="AT494" i="1" s="1"/>
  <c r="AT495" i="1" s="1"/>
  <c r="AT496" i="1" s="1"/>
  <c r="AT497" i="1" s="1"/>
  <c r="AT498" i="1" s="1"/>
  <c r="AT499" i="1" s="1"/>
  <c r="AT500" i="1" s="1"/>
  <c r="AT501" i="1" s="1"/>
  <c r="AT502" i="1" s="1"/>
  <c r="AT503" i="1" s="1"/>
  <c r="AT504" i="1" s="1"/>
  <c r="AT505" i="1" s="1"/>
  <c r="AT506" i="1" s="1"/>
  <c r="AT507" i="1" s="1"/>
  <c r="AT508" i="1" s="1"/>
  <c r="AT509" i="1" s="1"/>
  <c r="AT510" i="1" s="1"/>
  <c r="AT511" i="1" s="1"/>
  <c r="AT512" i="1" s="1"/>
  <c r="AT513" i="1" s="1"/>
  <c r="AT514" i="1" s="1"/>
  <c r="AT515" i="1" s="1"/>
  <c r="AT516" i="1" s="1"/>
  <c r="AT517" i="1" s="1"/>
  <c r="AT518" i="1" s="1"/>
  <c r="AT519" i="1" s="1"/>
  <c r="AT520" i="1" s="1"/>
  <c r="AT521" i="1" s="1"/>
  <c r="AT522" i="1" s="1"/>
  <c r="AT523" i="1" s="1"/>
  <c r="AT524" i="1" s="1"/>
  <c r="AT525" i="1" s="1"/>
  <c r="AT526" i="1" s="1"/>
  <c r="AT527" i="1" s="1"/>
  <c r="AT528" i="1" s="1"/>
  <c r="AT529" i="1" s="1"/>
  <c r="AT530" i="1" s="1"/>
  <c r="AT531" i="1" s="1"/>
  <c r="AT532" i="1" s="1"/>
  <c r="AT533" i="1" s="1"/>
  <c r="AT534" i="1" s="1"/>
  <c r="AT535" i="1" s="1"/>
  <c r="AT536" i="1" s="1"/>
  <c r="AT537" i="1" s="1"/>
  <c r="AT538" i="1" s="1"/>
  <c r="AT539" i="1" s="1"/>
  <c r="AT540" i="1" s="1"/>
  <c r="AT541" i="1" s="1"/>
  <c r="AT542" i="1" s="1"/>
  <c r="AT543" i="1" s="1"/>
  <c r="AT544" i="1" s="1"/>
  <c r="AT545" i="1" s="1"/>
  <c r="AT546" i="1" s="1"/>
  <c r="AT547" i="1" s="1"/>
  <c r="AT548" i="1" s="1"/>
  <c r="AT549" i="1" s="1"/>
  <c r="AT550" i="1" s="1"/>
  <c r="AT551" i="1" s="1"/>
  <c r="AT552" i="1" s="1"/>
  <c r="AT553" i="1" s="1"/>
  <c r="AT554" i="1" s="1"/>
  <c r="AT555" i="1" s="1"/>
  <c r="AT556" i="1" s="1"/>
  <c r="AT557" i="1" s="1"/>
  <c r="AT558" i="1" s="1"/>
  <c r="AT559" i="1" s="1"/>
  <c r="AT560" i="1" s="1"/>
  <c r="AT561" i="1" s="1"/>
  <c r="AT562" i="1" s="1"/>
  <c r="AT563" i="1" s="1"/>
  <c r="AT564" i="1" s="1"/>
  <c r="AT565" i="1" s="1"/>
  <c r="AT566" i="1" s="1"/>
  <c r="AT567" i="1" s="1"/>
  <c r="AT568" i="1" s="1"/>
  <c r="AT569" i="1" s="1"/>
  <c r="AT570" i="1" s="1"/>
  <c r="AT571" i="1" s="1"/>
  <c r="AT572" i="1" s="1"/>
  <c r="AT573" i="1" s="1"/>
  <c r="AT574" i="1" s="1"/>
  <c r="AT575" i="1" s="1"/>
  <c r="AT576" i="1" s="1"/>
  <c r="AT577" i="1" s="1"/>
  <c r="AT578" i="1" s="1"/>
  <c r="AT579" i="1" s="1"/>
  <c r="AT580" i="1" s="1"/>
  <c r="AT581" i="1" s="1"/>
  <c r="AT582" i="1" s="1"/>
  <c r="AT583" i="1" s="1"/>
  <c r="AT584" i="1" s="1"/>
  <c r="AT585" i="1" s="1"/>
  <c r="AT586" i="1" s="1"/>
  <c r="AT587" i="1" s="1"/>
  <c r="AT588" i="1" s="1"/>
  <c r="AT589" i="1" s="1"/>
  <c r="AT590" i="1" s="1"/>
  <c r="AT591" i="1" s="1"/>
  <c r="AT592" i="1" s="1"/>
  <c r="AT593" i="1" s="1"/>
  <c r="AT594" i="1" s="1"/>
  <c r="AT595" i="1" s="1"/>
  <c r="AT596" i="1" s="1"/>
  <c r="AT597" i="1" s="1"/>
  <c r="AT598" i="1" s="1"/>
  <c r="AT599" i="1" s="1"/>
  <c r="AT600" i="1" s="1"/>
  <c r="AT601" i="1" s="1"/>
  <c r="AT602" i="1" s="1"/>
  <c r="AT603" i="1" s="1"/>
  <c r="AT604" i="1" s="1"/>
  <c r="AT605" i="1" s="1"/>
  <c r="AT606" i="1" s="1"/>
  <c r="AT607" i="1" s="1"/>
  <c r="AT608" i="1" s="1"/>
  <c r="AT609" i="1" s="1"/>
  <c r="AT610" i="1" s="1"/>
  <c r="AT611" i="1" s="1"/>
  <c r="AT612" i="1" s="1"/>
  <c r="AT613" i="1" s="1"/>
  <c r="AT614" i="1" s="1"/>
  <c r="AT615" i="1" s="1"/>
  <c r="AT616" i="1" s="1"/>
  <c r="AT617" i="1" s="1"/>
  <c r="AT618" i="1" s="1"/>
  <c r="AT619" i="1" s="1"/>
  <c r="AT620" i="1" s="1"/>
  <c r="AT621" i="1" s="1"/>
  <c r="AT622" i="1" s="1"/>
  <c r="AT623" i="1" s="1"/>
  <c r="AT624" i="1" s="1"/>
  <c r="AT625" i="1" s="1"/>
  <c r="AT626" i="1" s="1"/>
  <c r="AT627" i="1" s="1"/>
  <c r="AT628" i="1" s="1"/>
  <c r="AT629" i="1" s="1"/>
  <c r="AT630" i="1" s="1"/>
  <c r="AT631" i="1" s="1"/>
  <c r="AT632" i="1" s="1"/>
  <c r="AT633" i="1" s="1"/>
  <c r="AT634" i="1" s="1"/>
  <c r="AT635" i="1" s="1"/>
  <c r="AT636" i="1" s="1"/>
  <c r="AT637" i="1" s="1"/>
  <c r="AT638" i="1" s="1"/>
  <c r="AT639" i="1" s="1"/>
  <c r="AT640" i="1" s="1"/>
  <c r="AT641" i="1" s="1"/>
  <c r="AT642" i="1" s="1"/>
  <c r="AT643" i="1" s="1"/>
  <c r="AT644" i="1" s="1"/>
  <c r="AT645" i="1" s="1"/>
  <c r="AT646" i="1" s="1"/>
  <c r="AT647" i="1" s="1"/>
  <c r="AT648" i="1" s="1"/>
  <c r="AT649" i="1" s="1"/>
  <c r="AT650" i="1" s="1"/>
  <c r="AT651" i="1" s="1"/>
  <c r="AT652" i="1" s="1"/>
  <c r="AT653" i="1" s="1"/>
  <c r="AT654" i="1" s="1"/>
  <c r="AT655" i="1" s="1"/>
  <c r="AT656" i="1" s="1"/>
  <c r="AT657" i="1" s="1"/>
  <c r="AT658" i="1" s="1"/>
  <c r="AT659" i="1" s="1"/>
  <c r="AT660" i="1" s="1"/>
  <c r="AT661" i="1" s="1"/>
  <c r="AT662" i="1" s="1"/>
  <c r="AT663" i="1" s="1"/>
  <c r="AT664" i="1" s="1"/>
  <c r="AT665" i="1" s="1"/>
  <c r="AT666" i="1" s="1"/>
  <c r="AT667" i="1" s="1"/>
  <c r="AT668" i="1" s="1"/>
  <c r="AT669" i="1" s="1"/>
  <c r="AT670" i="1" s="1"/>
  <c r="AT671" i="1" s="1"/>
  <c r="AT672" i="1" s="1"/>
  <c r="AT673" i="1" s="1"/>
  <c r="AT674" i="1" s="1"/>
  <c r="AT675" i="1" s="1"/>
  <c r="AT676" i="1" s="1"/>
  <c r="AT677" i="1" s="1"/>
  <c r="AT678" i="1" s="1"/>
  <c r="AT679" i="1" s="1"/>
  <c r="AT680" i="1" s="1"/>
  <c r="AT681" i="1" s="1"/>
  <c r="AT682" i="1" s="1"/>
  <c r="AT683" i="1" s="1"/>
  <c r="AT684" i="1" s="1"/>
  <c r="AT685" i="1" s="1"/>
  <c r="AT686" i="1" s="1"/>
  <c r="AT687" i="1" s="1"/>
  <c r="AT688" i="1" s="1"/>
  <c r="AT689" i="1" s="1"/>
  <c r="AT690" i="1" s="1"/>
  <c r="AT691" i="1" s="1"/>
  <c r="AT692" i="1" s="1"/>
  <c r="AT693" i="1" s="1"/>
  <c r="AT694" i="1" s="1"/>
  <c r="AT695" i="1" s="1"/>
  <c r="AT696" i="1" s="1"/>
  <c r="AT697" i="1" s="1"/>
  <c r="AT698" i="1" s="1"/>
  <c r="AT699" i="1" s="1"/>
  <c r="AT700" i="1" s="1"/>
  <c r="AT701" i="1" s="1"/>
  <c r="AT702" i="1" s="1"/>
  <c r="AT703" i="1" s="1"/>
  <c r="AT704" i="1" s="1"/>
  <c r="AT705" i="1" s="1"/>
  <c r="AT706" i="1" s="1"/>
  <c r="AT707" i="1" s="1"/>
  <c r="AT708" i="1" s="1"/>
  <c r="AT709" i="1" s="1"/>
  <c r="AT710" i="1" s="1"/>
  <c r="AT711" i="1" s="1"/>
  <c r="AT712" i="1" s="1"/>
  <c r="AT713" i="1" s="1"/>
  <c r="AT714" i="1" s="1"/>
  <c r="AT715" i="1" s="1"/>
  <c r="AT716" i="1" s="1"/>
  <c r="AT717" i="1" s="1"/>
  <c r="AT718" i="1" s="1"/>
  <c r="AT719" i="1" s="1"/>
  <c r="AT720" i="1" s="1"/>
  <c r="AT721" i="1" s="1"/>
  <c r="AT722" i="1" s="1"/>
  <c r="AT723" i="1" s="1"/>
  <c r="AT724" i="1" s="1"/>
  <c r="AT725" i="1" s="1"/>
  <c r="AT726" i="1" s="1"/>
  <c r="AT727" i="1" s="1"/>
  <c r="AT728" i="1" s="1"/>
  <c r="AT729" i="1" s="1"/>
  <c r="AT730" i="1" s="1"/>
  <c r="AT731" i="1" s="1"/>
  <c r="AT732" i="1" s="1"/>
  <c r="AT733" i="1" s="1"/>
  <c r="AT734" i="1" s="1"/>
  <c r="AT735" i="1" s="1"/>
  <c r="AT736" i="1" s="1"/>
  <c r="AT737" i="1" s="1"/>
  <c r="AT738" i="1" s="1"/>
  <c r="AT739" i="1" s="1"/>
  <c r="AT740" i="1" s="1"/>
  <c r="AT741" i="1" s="1"/>
  <c r="AT742" i="1" s="1"/>
  <c r="AT743" i="1" s="1"/>
  <c r="AT744" i="1" s="1"/>
  <c r="AT745" i="1" s="1"/>
  <c r="AT746" i="1" s="1"/>
  <c r="AT747" i="1" s="1"/>
  <c r="AT748" i="1" s="1"/>
  <c r="AT749" i="1" s="1"/>
  <c r="AT750" i="1" s="1"/>
  <c r="AT751" i="1" s="1"/>
  <c r="AT752" i="1" s="1"/>
  <c r="AT753" i="1" s="1"/>
  <c r="AT754" i="1" s="1"/>
  <c r="AT755" i="1" s="1"/>
  <c r="AT756" i="1" s="1"/>
  <c r="AT757" i="1" s="1"/>
  <c r="AT758" i="1" s="1"/>
  <c r="AT759" i="1" s="1"/>
  <c r="AT760" i="1" s="1"/>
  <c r="AT761" i="1" s="1"/>
  <c r="AT762" i="1" s="1"/>
  <c r="AT763" i="1" s="1"/>
  <c r="AT764" i="1" s="1"/>
  <c r="AT765" i="1" s="1"/>
  <c r="AT766" i="1" s="1"/>
  <c r="AT767" i="1" s="1"/>
  <c r="AT768" i="1" s="1"/>
  <c r="AT769" i="1" s="1"/>
  <c r="AT770" i="1" s="1"/>
  <c r="AT771" i="1" s="1"/>
  <c r="AT772" i="1" s="1"/>
  <c r="AT773" i="1" s="1"/>
  <c r="AT774" i="1" s="1"/>
  <c r="AT775" i="1" s="1"/>
  <c r="AT776" i="1" s="1"/>
  <c r="AT777" i="1" s="1"/>
  <c r="AT778" i="1" s="1"/>
  <c r="AT779" i="1" s="1"/>
  <c r="AT780" i="1" s="1"/>
  <c r="AT781" i="1" s="1"/>
  <c r="AT782" i="1" s="1"/>
  <c r="AT783" i="1" s="1"/>
  <c r="AT784" i="1" s="1"/>
  <c r="AT785" i="1" s="1"/>
  <c r="AT786" i="1" s="1"/>
  <c r="AT787" i="1" s="1"/>
  <c r="AT788" i="1" s="1"/>
  <c r="AT789" i="1" s="1"/>
  <c r="AT790" i="1" s="1"/>
  <c r="AT791" i="1" s="1"/>
  <c r="AT792" i="1" s="1"/>
  <c r="AT793" i="1" s="1"/>
  <c r="AT794" i="1" s="1"/>
  <c r="AT795" i="1" s="1"/>
  <c r="AT796" i="1" s="1"/>
  <c r="AT797" i="1" s="1"/>
  <c r="AT798" i="1" s="1"/>
  <c r="AT799" i="1" s="1"/>
  <c r="AT800" i="1" s="1"/>
  <c r="AT801" i="1" s="1"/>
  <c r="AT802" i="1" s="1"/>
  <c r="AT803" i="1" s="1"/>
  <c r="AT804" i="1" s="1"/>
  <c r="AT805" i="1" s="1"/>
  <c r="AT806" i="1" s="1"/>
  <c r="AT807" i="1" s="1"/>
  <c r="AT808" i="1" s="1"/>
  <c r="AT809" i="1" s="1"/>
  <c r="AT810" i="1" s="1"/>
  <c r="AT811" i="1" s="1"/>
  <c r="AT812" i="1" s="1"/>
  <c r="AT813" i="1" s="1"/>
  <c r="AT814" i="1" s="1"/>
  <c r="AT815" i="1" s="1"/>
  <c r="AT816" i="1" s="1"/>
  <c r="AT817" i="1" s="1"/>
  <c r="AT818" i="1" s="1"/>
  <c r="AT819" i="1" s="1"/>
  <c r="AT820" i="1" s="1"/>
  <c r="AT821" i="1" s="1"/>
  <c r="AT822" i="1" s="1"/>
  <c r="AT823" i="1" s="1"/>
  <c r="AT824" i="1" s="1"/>
  <c r="AT825" i="1" s="1"/>
  <c r="AT826" i="1" s="1"/>
  <c r="AT827" i="1" s="1"/>
  <c r="AT828" i="1" s="1"/>
  <c r="AT829" i="1" s="1"/>
  <c r="AT830" i="1" s="1"/>
  <c r="AT831" i="1" s="1"/>
  <c r="AT832" i="1" s="1"/>
  <c r="AT833" i="1" s="1"/>
  <c r="AT834" i="1" s="1"/>
  <c r="AT835" i="1" s="1"/>
  <c r="AT836" i="1" s="1"/>
  <c r="AT837" i="1" s="1"/>
  <c r="AT838" i="1" s="1"/>
  <c r="AT839" i="1" s="1"/>
  <c r="AT840" i="1" s="1"/>
  <c r="AT841" i="1" s="1"/>
  <c r="AT842" i="1" s="1"/>
  <c r="AT843" i="1" s="1"/>
  <c r="AT844" i="1" s="1"/>
  <c r="AT845" i="1" s="1"/>
  <c r="AT846" i="1" s="1"/>
  <c r="AT847" i="1" s="1"/>
  <c r="AT848" i="1" s="1"/>
  <c r="AT849" i="1" s="1"/>
  <c r="AT850" i="1" s="1"/>
  <c r="AT851" i="1" s="1"/>
  <c r="AT852" i="1" s="1"/>
  <c r="AT853" i="1" s="1"/>
  <c r="AT854" i="1" s="1"/>
  <c r="AT855" i="1" s="1"/>
  <c r="AT856" i="1" s="1"/>
  <c r="AT857" i="1" s="1"/>
  <c r="AT858" i="1" s="1"/>
  <c r="AT859" i="1" s="1"/>
  <c r="AT860" i="1" s="1"/>
  <c r="AT861" i="1" s="1"/>
  <c r="AT862" i="1" s="1"/>
  <c r="AT863" i="1" s="1"/>
  <c r="AT864" i="1" s="1"/>
  <c r="AT865" i="1" s="1"/>
  <c r="AT866" i="1" s="1"/>
  <c r="AT867" i="1" s="1"/>
  <c r="AT868" i="1" s="1"/>
  <c r="AT869" i="1" s="1"/>
  <c r="AT870" i="1" s="1"/>
  <c r="AT871" i="1" s="1"/>
  <c r="AT872" i="1" s="1"/>
  <c r="AT873" i="1" s="1"/>
  <c r="AT874" i="1" s="1"/>
  <c r="AT875" i="1" s="1"/>
  <c r="AT876" i="1" s="1"/>
  <c r="AT877" i="1" s="1"/>
  <c r="AT878" i="1" s="1"/>
  <c r="AT879" i="1" s="1"/>
  <c r="AT880" i="1" s="1"/>
  <c r="AT881" i="1" s="1"/>
  <c r="AT882" i="1" s="1"/>
  <c r="AT883" i="1" s="1"/>
  <c r="AT884" i="1" s="1"/>
  <c r="AT885" i="1" s="1"/>
  <c r="AT886" i="1" s="1"/>
  <c r="AT887" i="1" s="1"/>
  <c r="AT888" i="1" s="1"/>
  <c r="AT889" i="1" s="1"/>
  <c r="AT890" i="1" s="1"/>
  <c r="AT891" i="1" s="1"/>
  <c r="AT892" i="1" s="1"/>
  <c r="AT893" i="1" s="1"/>
  <c r="AT894" i="1" s="1"/>
  <c r="AT895" i="1" s="1"/>
  <c r="AT896" i="1" s="1"/>
  <c r="AT897" i="1" s="1"/>
  <c r="AT898" i="1" s="1"/>
  <c r="AT899" i="1" s="1"/>
  <c r="AT900" i="1" s="1"/>
  <c r="AT901" i="1" s="1"/>
  <c r="AT902" i="1" s="1"/>
  <c r="AT903" i="1" s="1"/>
  <c r="AT904" i="1" s="1"/>
  <c r="AT905" i="1" s="1"/>
  <c r="AT906" i="1" s="1"/>
  <c r="AT907" i="1" s="1"/>
  <c r="AT908" i="1" s="1"/>
  <c r="AT909" i="1" s="1"/>
  <c r="AT910" i="1" s="1"/>
  <c r="AT911" i="1" s="1"/>
  <c r="AT912" i="1" s="1"/>
  <c r="AT913" i="1" s="1"/>
  <c r="AT914" i="1" s="1"/>
  <c r="AT915" i="1" s="1"/>
  <c r="AT916" i="1" s="1"/>
  <c r="AT917" i="1" s="1"/>
  <c r="AT918" i="1" s="1"/>
  <c r="AT919" i="1" s="1"/>
  <c r="AT920" i="1" s="1"/>
  <c r="AT921" i="1" s="1"/>
  <c r="AT922" i="1" s="1"/>
  <c r="AT923" i="1" s="1"/>
  <c r="AT924" i="1" s="1"/>
  <c r="AT925" i="1" s="1"/>
  <c r="AT926" i="1" s="1"/>
  <c r="AT927" i="1" s="1"/>
  <c r="AT928" i="1" s="1"/>
  <c r="AT929" i="1" s="1"/>
  <c r="AT930" i="1" s="1"/>
  <c r="AT931" i="1" s="1"/>
  <c r="AT932" i="1" s="1"/>
  <c r="AT933" i="1" s="1"/>
  <c r="AT934" i="1" s="1"/>
  <c r="AT935" i="1" s="1"/>
  <c r="AT936" i="1" s="1"/>
  <c r="AT937" i="1" s="1"/>
  <c r="AT938" i="1" s="1"/>
  <c r="AT939" i="1" s="1"/>
  <c r="AT940" i="1" s="1"/>
  <c r="AT941" i="1" s="1"/>
  <c r="AT942" i="1" s="1"/>
  <c r="AT943" i="1" s="1"/>
  <c r="AT944" i="1" s="1"/>
  <c r="AT945" i="1" s="1"/>
  <c r="AT946" i="1" s="1"/>
  <c r="AT947" i="1" s="1"/>
  <c r="AT948" i="1" s="1"/>
  <c r="AT949" i="1" s="1"/>
  <c r="AT950" i="1" s="1"/>
  <c r="AT951" i="1" s="1"/>
  <c r="AT952" i="1" s="1"/>
  <c r="AT953" i="1" s="1"/>
  <c r="AT954" i="1" s="1"/>
  <c r="AT955" i="1" s="1"/>
  <c r="AT956" i="1" s="1"/>
  <c r="AT957" i="1" s="1"/>
  <c r="AT958" i="1" s="1"/>
  <c r="AT959" i="1" s="1"/>
  <c r="AT960" i="1" s="1"/>
  <c r="AT961" i="1" s="1"/>
  <c r="AT962" i="1" s="1"/>
  <c r="AT963" i="1" s="1"/>
  <c r="AT964" i="1" s="1"/>
  <c r="AT965" i="1" s="1"/>
  <c r="AT966" i="1" s="1"/>
  <c r="AT967" i="1" s="1"/>
  <c r="AT968" i="1" s="1"/>
  <c r="AT969" i="1" s="1"/>
  <c r="AT970" i="1" s="1"/>
  <c r="AT971" i="1" s="1"/>
  <c r="AT972" i="1" s="1"/>
  <c r="AT973" i="1" s="1"/>
  <c r="AT974" i="1" s="1"/>
  <c r="AT975" i="1" s="1"/>
  <c r="AT976" i="1" s="1"/>
  <c r="AT977" i="1" s="1"/>
  <c r="AT978" i="1" s="1"/>
  <c r="AT979" i="1" s="1"/>
  <c r="AT980" i="1" s="1"/>
  <c r="AT981" i="1" s="1"/>
  <c r="AT982" i="1" s="1"/>
  <c r="AT983" i="1" s="1"/>
  <c r="AT984" i="1" s="1"/>
  <c r="AT985" i="1" s="1"/>
  <c r="AT986" i="1" s="1"/>
  <c r="AT987" i="1" s="1"/>
  <c r="AT988" i="1" s="1"/>
  <c r="AT989" i="1" s="1"/>
  <c r="AT990" i="1" s="1"/>
  <c r="AT991" i="1" s="1"/>
  <c r="AT992" i="1" s="1"/>
  <c r="AT993" i="1" s="1"/>
  <c r="AT994" i="1" s="1"/>
  <c r="AT995" i="1" s="1"/>
  <c r="AT996" i="1" s="1"/>
  <c r="AT997" i="1" s="1"/>
  <c r="AT998" i="1" s="1"/>
  <c r="AT999" i="1" s="1"/>
  <c r="AT1000" i="1" s="1"/>
  <c r="AT1001" i="1" s="1"/>
  <c r="AT1002" i="1" s="1"/>
  <c r="AT1003" i="1" s="1"/>
  <c r="AT1004" i="1" s="1"/>
  <c r="AT1005" i="1" s="1"/>
  <c r="AT1006" i="1" s="1"/>
  <c r="AT1007" i="1" s="1"/>
  <c r="AT1008" i="1" s="1"/>
  <c r="AT1009" i="1" s="1"/>
  <c r="AT1010" i="1" s="1"/>
  <c r="AT1011" i="1" s="1"/>
  <c r="AT1012" i="1" s="1"/>
  <c r="AT1013" i="1" s="1"/>
  <c r="AT1014" i="1" s="1"/>
  <c r="AT1015" i="1" s="1"/>
  <c r="AT1016" i="1" s="1"/>
  <c r="AT1017" i="1" s="1"/>
  <c r="AT1018" i="1" s="1"/>
  <c r="AT1019" i="1" s="1"/>
  <c r="AT1020" i="1" s="1"/>
  <c r="AT1021" i="1" s="1"/>
  <c r="AT1022" i="1" s="1"/>
  <c r="AT1023" i="1" s="1"/>
  <c r="AT1024" i="1" s="1"/>
  <c r="AT1025" i="1" s="1"/>
  <c r="AT1026" i="1" s="1"/>
  <c r="AT1027" i="1" s="1"/>
  <c r="AT1028" i="1" s="1"/>
  <c r="AT1029" i="1" s="1"/>
  <c r="AT1030" i="1" s="1"/>
  <c r="AT1031" i="1" s="1"/>
  <c r="AT1032" i="1" s="1"/>
  <c r="AT1033" i="1" s="1"/>
  <c r="AT1034" i="1" s="1"/>
  <c r="AT1035" i="1" s="1"/>
  <c r="AT1036" i="1" s="1"/>
  <c r="AT1037" i="1" s="1"/>
  <c r="AT1038" i="1" s="1"/>
  <c r="AT1039" i="1" s="1"/>
  <c r="AT1040" i="1" s="1"/>
  <c r="AT1041" i="1" s="1"/>
  <c r="AT1042" i="1" s="1"/>
  <c r="AT1043" i="1" s="1"/>
  <c r="AT1044" i="1" s="1"/>
  <c r="AT1045" i="1" s="1"/>
  <c r="AT1046" i="1" s="1"/>
  <c r="AT1047" i="1" s="1"/>
  <c r="AT1048" i="1" s="1"/>
  <c r="AT1049" i="1" s="1"/>
  <c r="AT1050" i="1" s="1"/>
  <c r="AT1051" i="1" s="1"/>
  <c r="AT1052" i="1" s="1"/>
  <c r="AT1053" i="1" s="1"/>
  <c r="AT1054" i="1" s="1"/>
  <c r="AT1055" i="1" s="1"/>
  <c r="AT1056" i="1" s="1"/>
  <c r="AT1057" i="1" s="1"/>
  <c r="AT1058" i="1" s="1"/>
  <c r="AT1059" i="1" s="1"/>
  <c r="AT1060" i="1" s="1"/>
  <c r="AT1061" i="1" s="1"/>
  <c r="AT1062" i="1" s="1"/>
  <c r="AT1063" i="1" s="1"/>
  <c r="AT1064" i="1" s="1"/>
  <c r="AT1065" i="1" s="1"/>
  <c r="AT1066" i="1" s="1"/>
  <c r="AT1067" i="1" s="1"/>
  <c r="AT1068" i="1" s="1"/>
  <c r="AT1069" i="1" s="1"/>
  <c r="AT1070" i="1" s="1"/>
  <c r="AT1071" i="1" s="1"/>
  <c r="AT1072" i="1" s="1"/>
  <c r="AT1073" i="1" s="1"/>
  <c r="AT1074" i="1" s="1"/>
  <c r="AT1075" i="1" s="1"/>
  <c r="AT1076" i="1" s="1"/>
  <c r="AT1077" i="1" s="1"/>
  <c r="AT1078" i="1" s="1"/>
  <c r="AT1079" i="1" s="1"/>
  <c r="AT1080" i="1" s="1"/>
  <c r="AT1081" i="1" s="1"/>
  <c r="AT1082" i="1" s="1"/>
  <c r="AT1083" i="1" s="1"/>
  <c r="AT1084" i="1" s="1"/>
  <c r="AT1085" i="1" s="1"/>
  <c r="AT1086" i="1" s="1"/>
  <c r="AT1087" i="1" s="1"/>
  <c r="AT1088" i="1" s="1"/>
  <c r="AT1089" i="1" s="1"/>
  <c r="AT1090" i="1" s="1"/>
  <c r="AT1091" i="1" s="1"/>
  <c r="AT1092" i="1" s="1"/>
  <c r="AT1093" i="1" s="1"/>
  <c r="AT1094" i="1" s="1"/>
  <c r="AT1095" i="1" s="1"/>
  <c r="AT1096" i="1" s="1"/>
  <c r="AT1097" i="1" s="1"/>
  <c r="AT1098" i="1" s="1"/>
  <c r="AT1099" i="1" s="1"/>
  <c r="AT1100" i="1" s="1"/>
  <c r="AT1101" i="1" s="1"/>
  <c r="AT1102" i="1" s="1"/>
  <c r="AT1103" i="1" s="1"/>
  <c r="AT1104" i="1" s="1"/>
  <c r="AT1105" i="1" s="1"/>
  <c r="AT1106" i="1" s="1"/>
  <c r="AT1107" i="1" s="1"/>
  <c r="AT1108" i="1" s="1"/>
  <c r="AT1109" i="1" s="1"/>
  <c r="AT1110" i="1" s="1"/>
  <c r="AT1111" i="1" s="1"/>
  <c r="AT1112" i="1" s="1"/>
  <c r="AT1113" i="1" s="1"/>
  <c r="AT1114" i="1" s="1"/>
  <c r="AT1115" i="1" s="1"/>
  <c r="AT1116" i="1" s="1"/>
  <c r="AT1117" i="1" s="1"/>
  <c r="AT1118" i="1" s="1"/>
  <c r="AT1119" i="1" s="1"/>
  <c r="AT1120" i="1" s="1"/>
  <c r="AT1121" i="1" s="1"/>
  <c r="AT1122" i="1" s="1"/>
  <c r="AT1123" i="1" s="1"/>
  <c r="AT1124" i="1" s="1"/>
  <c r="AT1125" i="1" s="1"/>
  <c r="AT1126" i="1" s="1"/>
  <c r="AT1127" i="1" s="1"/>
  <c r="AT1128" i="1" s="1"/>
  <c r="AT1129" i="1" s="1"/>
  <c r="AT1130" i="1" s="1"/>
  <c r="AT1131" i="1" s="1"/>
  <c r="AT1132" i="1" s="1"/>
  <c r="AT1133" i="1" s="1"/>
  <c r="AT1134" i="1" s="1"/>
  <c r="AT1135" i="1" s="1"/>
  <c r="AT1136" i="1" s="1"/>
  <c r="AT1137" i="1" s="1"/>
  <c r="AT1138" i="1" s="1"/>
  <c r="AT1139" i="1" s="1"/>
  <c r="AT1140" i="1" s="1"/>
  <c r="AT1141" i="1" s="1"/>
  <c r="AT1142" i="1" s="1"/>
  <c r="AT1143" i="1" s="1"/>
  <c r="AT1144" i="1" s="1"/>
  <c r="AT1145" i="1" s="1"/>
  <c r="AT1146" i="1" s="1"/>
  <c r="AT1147" i="1" s="1"/>
  <c r="AT1148" i="1" s="1"/>
  <c r="AT1149" i="1" s="1"/>
  <c r="AT1150" i="1" s="1"/>
  <c r="AT1151" i="1" s="1"/>
  <c r="AT1152" i="1" s="1"/>
  <c r="AT1153" i="1" s="1"/>
  <c r="AT1154" i="1" s="1"/>
  <c r="AT1155" i="1" s="1"/>
  <c r="AT1156" i="1" s="1"/>
  <c r="AT1157" i="1" s="1"/>
  <c r="AT1158" i="1" s="1"/>
  <c r="AT1159" i="1" s="1"/>
  <c r="AT1160" i="1" s="1"/>
  <c r="AT1161" i="1" s="1"/>
  <c r="AT1162" i="1" s="1"/>
  <c r="AT1163" i="1" s="1"/>
  <c r="AT1164" i="1" s="1"/>
  <c r="AT1165" i="1" s="1"/>
  <c r="AT1166" i="1" s="1"/>
  <c r="AT1167" i="1" s="1"/>
  <c r="AT1168" i="1" s="1"/>
  <c r="AT1169" i="1" s="1"/>
  <c r="AT1170" i="1" s="1"/>
  <c r="AT1171" i="1" s="1"/>
  <c r="AT1172" i="1" s="1"/>
  <c r="AT1173" i="1" s="1"/>
  <c r="AT1174" i="1" s="1"/>
  <c r="AT1175" i="1" s="1"/>
  <c r="AT1176" i="1" s="1"/>
  <c r="AT1177" i="1" s="1"/>
  <c r="AT1178" i="1" s="1"/>
  <c r="AT1179" i="1" s="1"/>
  <c r="AT1180" i="1" s="1"/>
  <c r="AT1181" i="1" s="1"/>
  <c r="AT1182" i="1" s="1"/>
  <c r="AT1183" i="1" s="1"/>
  <c r="AT1184" i="1" s="1"/>
  <c r="AT1185" i="1" s="1"/>
  <c r="AT1186" i="1" s="1"/>
  <c r="AT1187" i="1" s="1"/>
  <c r="AT1188" i="1" s="1"/>
  <c r="AT1189" i="1" s="1"/>
  <c r="AT1190" i="1" s="1"/>
  <c r="AT1191" i="1" s="1"/>
  <c r="AT1192" i="1" s="1"/>
  <c r="AT1193" i="1" s="1"/>
  <c r="AT1194" i="1" s="1"/>
  <c r="AT1195" i="1" s="1"/>
  <c r="AT1196" i="1" s="1"/>
  <c r="AT1197" i="1" s="1"/>
  <c r="AT1198" i="1" s="1"/>
  <c r="AT1199" i="1" s="1"/>
  <c r="AT1200" i="1" s="1"/>
  <c r="AT1201" i="1" s="1"/>
  <c r="AT1202" i="1" s="1"/>
  <c r="AT1203" i="1" s="1"/>
  <c r="AT1204" i="1" s="1"/>
  <c r="AT1205" i="1" s="1"/>
  <c r="AT1206" i="1" s="1"/>
  <c r="AT1207" i="1" s="1"/>
  <c r="AT1208" i="1" s="1"/>
  <c r="AT1209" i="1" s="1"/>
  <c r="AT1210" i="1" s="1"/>
  <c r="AT1211" i="1" s="1"/>
  <c r="AT1212" i="1" s="1"/>
  <c r="AT1213" i="1" s="1"/>
  <c r="AT1214" i="1" s="1"/>
  <c r="AT1215" i="1" s="1"/>
  <c r="AT1216" i="1" s="1"/>
  <c r="AT1217" i="1" s="1"/>
  <c r="AT1218" i="1" s="1"/>
  <c r="AT1219" i="1" s="1"/>
  <c r="AT1220" i="1" s="1"/>
  <c r="AT1221" i="1" s="1"/>
  <c r="AT1222" i="1" s="1"/>
  <c r="AT1223" i="1" s="1"/>
  <c r="AT1224" i="1" s="1"/>
  <c r="AT1225" i="1" s="1"/>
  <c r="AT1226" i="1" s="1"/>
  <c r="AT1227" i="1" s="1"/>
  <c r="AT1228" i="1" s="1"/>
  <c r="AT1229" i="1" s="1"/>
  <c r="AT1230" i="1" s="1"/>
  <c r="AT1231" i="1" s="1"/>
  <c r="AT1232" i="1" s="1"/>
  <c r="AT1233" i="1" s="1"/>
  <c r="AT1234" i="1" s="1"/>
  <c r="AT1235" i="1" s="1"/>
  <c r="AT1236" i="1" s="1"/>
  <c r="AT1237" i="1" s="1"/>
  <c r="AT1238" i="1" s="1"/>
  <c r="AT1239" i="1" s="1"/>
  <c r="AT1240" i="1" s="1"/>
  <c r="AT1241" i="1" s="1"/>
  <c r="AT1242" i="1" s="1"/>
  <c r="AT1243" i="1" s="1"/>
  <c r="AT1244" i="1" s="1"/>
  <c r="AT1245" i="1" s="1"/>
  <c r="AT1246" i="1" s="1"/>
  <c r="AT1247" i="1" s="1"/>
  <c r="AT1248" i="1" s="1"/>
  <c r="AT1249" i="1" s="1"/>
  <c r="AT1250" i="1" s="1"/>
  <c r="AT1251" i="1" s="1"/>
  <c r="AT1252" i="1" s="1"/>
  <c r="AT1253" i="1" s="1"/>
  <c r="AT1254" i="1" s="1"/>
  <c r="AT1255" i="1" s="1"/>
  <c r="AT1256" i="1" s="1"/>
  <c r="AT1257" i="1" s="1"/>
  <c r="AT1258" i="1" s="1"/>
  <c r="AT1259" i="1" s="1"/>
  <c r="AT1260" i="1" s="1"/>
  <c r="AT1261" i="1" s="1"/>
  <c r="AT1262" i="1" s="1"/>
  <c r="AT1263" i="1" s="1"/>
  <c r="AT1264" i="1" s="1"/>
  <c r="AT1265" i="1" s="1"/>
  <c r="AT1266" i="1" s="1"/>
  <c r="AT1267" i="1" s="1"/>
  <c r="AT1268" i="1" s="1"/>
  <c r="AT1269" i="1" s="1"/>
  <c r="AT1270" i="1" s="1"/>
  <c r="AT1271" i="1" s="1"/>
  <c r="AT1272" i="1" s="1"/>
  <c r="AT1273" i="1" s="1"/>
  <c r="AT1274" i="1" s="1"/>
  <c r="AT1275" i="1" s="1"/>
  <c r="AT1276" i="1" s="1"/>
  <c r="AT1277" i="1" s="1"/>
  <c r="AT1278" i="1" s="1"/>
  <c r="AT1279" i="1" s="1"/>
  <c r="AT1280" i="1" s="1"/>
  <c r="AT1281" i="1" s="1"/>
  <c r="AT1282" i="1" s="1"/>
  <c r="AT1283" i="1" s="1"/>
  <c r="AT1284" i="1" s="1"/>
  <c r="AT1285" i="1" s="1"/>
  <c r="AT1286" i="1" s="1"/>
  <c r="AT1287" i="1" s="1"/>
  <c r="AT1288" i="1" s="1"/>
  <c r="AT1289" i="1" s="1"/>
  <c r="AT1290" i="1" s="1"/>
  <c r="AT1291" i="1" s="1"/>
  <c r="AT1292" i="1" s="1"/>
  <c r="AT1293" i="1" s="1"/>
  <c r="AT1294" i="1" s="1"/>
  <c r="AT1295" i="1" s="1"/>
  <c r="AT1296" i="1" s="1"/>
  <c r="AT1297" i="1" s="1"/>
  <c r="AT1298" i="1" s="1"/>
  <c r="AT1299" i="1" s="1"/>
  <c r="AT1300" i="1" s="1"/>
  <c r="AT1301" i="1" s="1"/>
  <c r="AT1302" i="1" s="1"/>
  <c r="AT1303" i="1" s="1"/>
  <c r="AT1304" i="1" s="1"/>
  <c r="AT1305" i="1" s="1"/>
  <c r="AT1306" i="1" s="1"/>
  <c r="AT1307" i="1" s="1"/>
  <c r="AT1308" i="1" s="1"/>
  <c r="AT1309" i="1" s="1"/>
  <c r="AT1310" i="1" s="1"/>
  <c r="AT1311" i="1" s="1"/>
  <c r="AT1312" i="1" s="1"/>
  <c r="AT1313" i="1" s="1"/>
  <c r="AT1314" i="1" s="1"/>
  <c r="AT1315" i="1" s="1"/>
  <c r="AT1316" i="1" s="1"/>
  <c r="AT1317" i="1" s="1"/>
  <c r="AT1318" i="1" s="1"/>
  <c r="AT1319" i="1" s="1"/>
  <c r="AT1320" i="1" s="1"/>
  <c r="AT1321" i="1" s="1"/>
  <c r="AT1322" i="1" s="1"/>
  <c r="AT1323" i="1" s="1"/>
  <c r="AT1324" i="1" s="1"/>
  <c r="AT1325" i="1" s="1"/>
  <c r="AT1326" i="1" s="1"/>
  <c r="AT1327" i="1" s="1"/>
  <c r="AT1328" i="1" s="1"/>
  <c r="AT1329" i="1" s="1"/>
  <c r="AT1330" i="1" s="1"/>
  <c r="AT1331" i="1" s="1"/>
  <c r="AT1332" i="1" s="1"/>
  <c r="AT1333" i="1" s="1"/>
  <c r="AT1334" i="1" s="1"/>
  <c r="AT1335" i="1" s="1"/>
  <c r="AT1336" i="1" s="1"/>
  <c r="AT1337" i="1" s="1"/>
  <c r="AT1338" i="1" s="1"/>
  <c r="AT1339" i="1" s="1"/>
  <c r="AT1340" i="1" s="1"/>
  <c r="AT1341" i="1" s="1"/>
  <c r="AT1342" i="1" s="1"/>
  <c r="AT1343" i="1" s="1"/>
  <c r="AT1344" i="1" s="1"/>
  <c r="AT1345" i="1" s="1"/>
  <c r="AT1346" i="1" s="1"/>
  <c r="AT1347" i="1" s="1"/>
  <c r="AT1348" i="1" s="1"/>
  <c r="AT1349" i="1" s="1"/>
  <c r="AT1350" i="1" s="1"/>
  <c r="AT1351" i="1" s="1"/>
  <c r="AT1352" i="1" s="1"/>
  <c r="AT1353" i="1" s="1"/>
  <c r="AT1354" i="1" s="1"/>
  <c r="AT1355" i="1" s="1"/>
  <c r="AT1356" i="1" s="1"/>
  <c r="AT1357" i="1" s="1"/>
  <c r="AT1358" i="1" s="1"/>
  <c r="AT1359" i="1" s="1"/>
  <c r="AT1360" i="1" s="1"/>
  <c r="AT1361" i="1" s="1"/>
  <c r="AT1362" i="1" s="1"/>
  <c r="AT1363" i="1" s="1"/>
  <c r="AT1364" i="1" s="1"/>
  <c r="AT1365" i="1" s="1"/>
  <c r="AT1366" i="1" s="1"/>
  <c r="AT1367" i="1" s="1"/>
  <c r="AT1368" i="1" s="1"/>
  <c r="AT1369" i="1" s="1"/>
  <c r="AT1370" i="1" s="1"/>
  <c r="AT1371" i="1" s="1"/>
  <c r="AT1372" i="1" s="1"/>
  <c r="AT1373" i="1" s="1"/>
  <c r="AT1374" i="1" s="1"/>
  <c r="AT1375" i="1" s="1"/>
  <c r="AT1376" i="1" s="1"/>
  <c r="AT1377" i="1" s="1"/>
  <c r="AT1378" i="1" s="1"/>
  <c r="AT1379" i="1" s="1"/>
  <c r="AT1380" i="1" s="1"/>
  <c r="AT1381" i="1" s="1"/>
  <c r="AT1382" i="1" s="1"/>
  <c r="AT1383" i="1" s="1"/>
  <c r="AT1384" i="1" s="1"/>
  <c r="AT1385" i="1" s="1"/>
  <c r="AT1386" i="1" s="1"/>
  <c r="AT1387" i="1" s="1"/>
  <c r="AT1388" i="1" s="1"/>
  <c r="AT1389" i="1" s="1"/>
  <c r="AT1390" i="1" s="1"/>
  <c r="AT1391" i="1" s="1"/>
  <c r="AT1392" i="1" s="1"/>
  <c r="AT1393" i="1" s="1"/>
  <c r="AT1394" i="1" s="1"/>
  <c r="AT1395" i="1" s="1"/>
  <c r="AT1396" i="1" s="1"/>
  <c r="AT1397" i="1" s="1"/>
  <c r="AT1398" i="1" s="1"/>
  <c r="AT1399" i="1" s="1"/>
  <c r="AT1400" i="1" s="1"/>
  <c r="AT1401" i="1" s="1"/>
  <c r="AT1402" i="1" s="1"/>
  <c r="AT1403" i="1" s="1"/>
  <c r="AT1404" i="1" s="1"/>
  <c r="AT1405" i="1" s="1"/>
  <c r="AT1406" i="1" s="1"/>
  <c r="AT1407" i="1" s="1"/>
  <c r="AT1408" i="1" s="1"/>
  <c r="AT1409" i="1" s="1"/>
  <c r="AT1410" i="1" s="1"/>
  <c r="AT1411" i="1" s="1"/>
  <c r="AT1412" i="1" s="1"/>
  <c r="AT1413" i="1" s="1"/>
  <c r="AT1414" i="1" s="1"/>
  <c r="AT1415" i="1" s="1"/>
  <c r="AT1416" i="1" s="1"/>
  <c r="AT1417" i="1" s="1"/>
  <c r="AT1418" i="1" s="1"/>
  <c r="AT1419" i="1" s="1"/>
  <c r="AT1420" i="1" s="1"/>
  <c r="AT1421" i="1" s="1"/>
  <c r="AT1422" i="1" s="1"/>
  <c r="AT1423" i="1" s="1"/>
  <c r="AT1424" i="1" s="1"/>
  <c r="AT1425" i="1" s="1"/>
  <c r="AT1426" i="1" s="1"/>
  <c r="AT1427" i="1" s="1"/>
  <c r="AT1428" i="1" s="1"/>
  <c r="AT1429" i="1" s="1"/>
  <c r="AT1430" i="1" s="1"/>
  <c r="AT1431" i="1" s="1"/>
  <c r="AT1432" i="1" s="1"/>
  <c r="AT1433" i="1" s="1"/>
  <c r="AT1434" i="1" s="1"/>
  <c r="AT1435" i="1" s="1"/>
  <c r="AT1436" i="1" s="1"/>
  <c r="AT1437" i="1" s="1"/>
  <c r="AT1438" i="1" s="1"/>
  <c r="AT1439" i="1" s="1"/>
  <c r="AT1440" i="1" s="1"/>
  <c r="AT1441" i="1" s="1"/>
  <c r="AT1442" i="1" s="1"/>
  <c r="AT1443" i="1" s="1"/>
  <c r="AT1444" i="1" s="1"/>
  <c r="AT1445" i="1" s="1"/>
  <c r="AT1446" i="1" s="1"/>
  <c r="AT1447" i="1" s="1"/>
  <c r="AT1448" i="1" s="1"/>
  <c r="AT1449" i="1" s="1"/>
  <c r="AT1450" i="1" s="1"/>
  <c r="AT1451" i="1" s="1"/>
  <c r="AT1452" i="1" s="1"/>
  <c r="AT1453" i="1" s="1"/>
  <c r="AT1454" i="1" s="1"/>
  <c r="AT1455" i="1" s="1"/>
  <c r="AT1456" i="1" s="1"/>
  <c r="AT1457" i="1" s="1"/>
  <c r="AT1458" i="1" s="1"/>
  <c r="AT1459" i="1" s="1"/>
  <c r="AT1460" i="1" s="1"/>
  <c r="AT1461" i="1" s="1"/>
  <c r="AT1462" i="1" s="1"/>
  <c r="AT1463" i="1" s="1"/>
  <c r="AT1464" i="1" s="1"/>
  <c r="AT1465" i="1" s="1"/>
  <c r="AT1466" i="1" s="1"/>
  <c r="AT1467" i="1" s="1"/>
  <c r="AT1468" i="1" s="1"/>
  <c r="AT1469" i="1" s="1"/>
  <c r="AT1470" i="1" s="1"/>
  <c r="AT1471" i="1" s="1"/>
  <c r="AT1472" i="1" s="1"/>
  <c r="AT1473" i="1" s="1"/>
  <c r="AT1474" i="1" s="1"/>
  <c r="AT1475" i="1" s="1"/>
  <c r="AT1476" i="1" s="1"/>
  <c r="AT1477" i="1" s="1"/>
  <c r="AT1478" i="1" s="1"/>
  <c r="AT1479" i="1" s="1"/>
  <c r="AT1480" i="1" s="1"/>
  <c r="AT1481" i="1" s="1"/>
  <c r="AT1482" i="1" s="1"/>
  <c r="AT1483" i="1" s="1"/>
  <c r="AT1484" i="1" s="1"/>
  <c r="AT1485" i="1" s="1"/>
  <c r="AT1486" i="1" s="1"/>
  <c r="AT1487" i="1" s="1"/>
  <c r="AT1488" i="1" s="1"/>
  <c r="AT1489" i="1" s="1"/>
  <c r="AT1490" i="1" s="1"/>
  <c r="AT1491" i="1" s="1"/>
  <c r="AT1492" i="1" s="1"/>
  <c r="AT1493" i="1" s="1"/>
  <c r="AT1494" i="1" s="1"/>
  <c r="AT1495" i="1" s="1"/>
  <c r="AT1496" i="1" s="1"/>
  <c r="AT1497" i="1" s="1"/>
  <c r="AT1498" i="1" s="1"/>
  <c r="AT1499" i="1" s="1"/>
  <c r="AT1500" i="1" s="1"/>
  <c r="AT1501" i="1" s="1"/>
  <c r="AT1502" i="1" s="1"/>
  <c r="AT1503" i="1" s="1"/>
  <c r="AT1504" i="1" s="1"/>
  <c r="AT1505" i="1" s="1"/>
  <c r="AT1506" i="1" s="1"/>
  <c r="AT1507" i="1" s="1"/>
  <c r="AT1508" i="1" s="1"/>
  <c r="AT1509" i="1" s="1"/>
  <c r="AT1510" i="1" s="1"/>
  <c r="AT1511" i="1" s="1"/>
  <c r="AT1512" i="1" s="1"/>
  <c r="AT1513" i="1" s="1"/>
  <c r="AT1514" i="1" s="1"/>
  <c r="AT1515" i="1" s="1"/>
  <c r="AT1516" i="1" s="1"/>
  <c r="AT1517" i="1" s="1"/>
  <c r="AT1518" i="1" s="1"/>
  <c r="AT1519" i="1" s="1"/>
  <c r="AT1520" i="1" s="1"/>
  <c r="AT1521" i="1" s="1"/>
  <c r="AT1522" i="1" s="1"/>
  <c r="AT1523" i="1" s="1"/>
  <c r="AT1524" i="1" s="1"/>
  <c r="AT1525" i="1" s="1"/>
  <c r="AT1526" i="1" s="1"/>
  <c r="AT1527" i="1" s="1"/>
  <c r="AT1528" i="1" s="1"/>
  <c r="AT1529" i="1" s="1"/>
  <c r="AT1530" i="1" s="1"/>
  <c r="AT1531" i="1" s="1"/>
  <c r="AT1532" i="1" s="1"/>
  <c r="AT1533" i="1" s="1"/>
  <c r="AT1534" i="1" s="1"/>
  <c r="AT1535" i="1" s="1"/>
  <c r="AT1536" i="1" s="1"/>
  <c r="AT1537" i="1" s="1"/>
  <c r="AT1538" i="1" s="1"/>
  <c r="AT1539" i="1" s="1"/>
  <c r="AT1540" i="1" s="1"/>
  <c r="AT1541" i="1" s="1"/>
  <c r="AT1542" i="1" s="1"/>
  <c r="AT1543" i="1" s="1"/>
  <c r="AT1544" i="1" s="1"/>
  <c r="AT1545" i="1" s="1"/>
  <c r="AT1546" i="1" s="1"/>
  <c r="AT1547" i="1" s="1"/>
  <c r="AT1548" i="1" s="1"/>
  <c r="AT1549" i="1" s="1"/>
  <c r="AT1550" i="1" s="1"/>
  <c r="AT1551" i="1" s="1"/>
  <c r="AT1552" i="1" s="1"/>
  <c r="AT1553" i="1" s="1"/>
  <c r="AT1554" i="1" s="1"/>
  <c r="AT1555" i="1" s="1"/>
  <c r="AT1556" i="1" s="1"/>
  <c r="AT1557" i="1" s="1"/>
  <c r="AT1558" i="1" s="1"/>
  <c r="AT1559" i="1" s="1"/>
  <c r="AT1560" i="1" s="1"/>
  <c r="AT1561" i="1" s="1"/>
  <c r="AT1562" i="1" s="1"/>
  <c r="AT1563" i="1" s="1"/>
  <c r="AT1564" i="1" s="1"/>
  <c r="AT1565" i="1" s="1"/>
  <c r="AT1566" i="1" s="1"/>
  <c r="AT1567" i="1" s="1"/>
  <c r="AT1568" i="1" s="1"/>
  <c r="AT1569" i="1" s="1"/>
  <c r="AT1570" i="1" s="1"/>
  <c r="AT1571" i="1" s="1"/>
  <c r="AT1572" i="1" s="1"/>
  <c r="AT1573" i="1" s="1"/>
  <c r="AT1574" i="1" s="1"/>
  <c r="AT1575" i="1" s="1"/>
  <c r="AT1576" i="1" s="1"/>
  <c r="AT1577" i="1" s="1"/>
  <c r="AT1578" i="1" s="1"/>
  <c r="AT1579" i="1" s="1"/>
  <c r="AT1580" i="1" s="1"/>
  <c r="AT1581" i="1" s="1"/>
  <c r="AT1582" i="1" s="1"/>
  <c r="AT1583" i="1" s="1"/>
  <c r="AT1584" i="1" s="1"/>
  <c r="AT1585" i="1" s="1"/>
  <c r="AT1586" i="1" s="1"/>
  <c r="AT1587" i="1" s="1"/>
  <c r="AT1588" i="1" s="1"/>
  <c r="AT1589" i="1" s="1"/>
  <c r="AT1590" i="1" s="1"/>
  <c r="AT1591" i="1" s="1"/>
  <c r="AT1592" i="1" s="1"/>
  <c r="AT1593" i="1" s="1"/>
  <c r="AT1594" i="1" s="1"/>
  <c r="AT1595" i="1" s="1"/>
  <c r="AT1596" i="1" s="1"/>
  <c r="AT1597" i="1" s="1"/>
  <c r="AT1598" i="1" s="1"/>
  <c r="AT1599" i="1" s="1"/>
  <c r="AT1600" i="1" s="1"/>
  <c r="AT1601" i="1" s="1"/>
  <c r="AT1602" i="1" s="1"/>
  <c r="AT1603" i="1" s="1"/>
  <c r="AT1604" i="1" s="1"/>
  <c r="AT1605" i="1" s="1"/>
  <c r="AT1606" i="1" s="1"/>
  <c r="AT1607" i="1" s="1"/>
  <c r="AT1608" i="1" s="1"/>
  <c r="AT1609" i="1" s="1"/>
  <c r="AT1610" i="1" s="1"/>
  <c r="AT1611" i="1" s="1"/>
  <c r="AT1612" i="1" s="1"/>
  <c r="AT1613" i="1" s="1"/>
  <c r="AT1614" i="1" s="1"/>
  <c r="AT1615" i="1" s="1"/>
  <c r="AT1616" i="1" s="1"/>
  <c r="AT1617" i="1" s="1"/>
  <c r="AT1618" i="1" s="1"/>
  <c r="AT1619" i="1" s="1"/>
  <c r="AT1620" i="1" s="1"/>
  <c r="AT1621" i="1" s="1"/>
  <c r="AT1622" i="1" s="1"/>
  <c r="AT1623" i="1" s="1"/>
  <c r="AT1624" i="1" s="1"/>
  <c r="AT1625" i="1" s="1"/>
  <c r="AT1626" i="1" s="1"/>
  <c r="AT1627" i="1" s="1"/>
  <c r="AT1628" i="1" s="1"/>
  <c r="AT1629" i="1" s="1"/>
  <c r="AT1630" i="1" s="1"/>
  <c r="AT1631" i="1" s="1"/>
  <c r="AT1632" i="1" s="1"/>
  <c r="AT1633" i="1" s="1"/>
  <c r="AT1634" i="1" s="1"/>
  <c r="AT1635" i="1" s="1"/>
  <c r="AT1636" i="1" s="1"/>
  <c r="AT1637" i="1" s="1"/>
  <c r="AT1638" i="1" s="1"/>
  <c r="AT1639" i="1" s="1"/>
  <c r="AT1640" i="1" s="1"/>
  <c r="AT1641" i="1" s="1"/>
  <c r="AT1642" i="1" s="1"/>
  <c r="AT1643" i="1" s="1"/>
  <c r="AT1644" i="1" s="1"/>
  <c r="AT1645" i="1" s="1"/>
  <c r="AT1646" i="1" s="1"/>
  <c r="AT1647" i="1" s="1"/>
  <c r="AT1648" i="1" s="1"/>
  <c r="AT1649" i="1" s="1"/>
  <c r="AT1650" i="1" s="1"/>
  <c r="AT1651" i="1" s="1"/>
  <c r="AT1652" i="1" s="1"/>
  <c r="AT1653" i="1" s="1"/>
  <c r="AT1654" i="1" s="1"/>
  <c r="AT1655" i="1" s="1"/>
  <c r="AT1656" i="1" s="1"/>
  <c r="AT1657" i="1" s="1"/>
  <c r="AT1658" i="1" s="1"/>
  <c r="AT1659" i="1" s="1"/>
  <c r="AT1660" i="1" s="1"/>
  <c r="AT1661" i="1" s="1"/>
  <c r="AT1662" i="1" s="1"/>
  <c r="AT1663" i="1" s="1"/>
  <c r="AT1664" i="1" s="1"/>
  <c r="AT1665" i="1" s="1"/>
  <c r="AT1666" i="1" s="1"/>
  <c r="AT1667" i="1" s="1"/>
  <c r="AT1668" i="1" s="1"/>
  <c r="AT1669" i="1" s="1"/>
  <c r="AT1670" i="1" s="1"/>
  <c r="AT1671" i="1" s="1"/>
  <c r="AT1672" i="1" s="1"/>
  <c r="AT1673" i="1" s="1"/>
  <c r="AT1674" i="1" s="1"/>
  <c r="AT1675" i="1" s="1"/>
  <c r="AT1676" i="1" s="1"/>
  <c r="AT1677" i="1" s="1"/>
  <c r="AT1678" i="1" s="1"/>
  <c r="AT1679" i="1" s="1"/>
  <c r="AT1680" i="1" s="1"/>
  <c r="AT1681" i="1" s="1"/>
  <c r="AT1682" i="1" s="1"/>
  <c r="AT1683" i="1" s="1"/>
  <c r="AT1684" i="1" s="1"/>
  <c r="AT1685" i="1" s="1"/>
  <c r="AT1686" i="1" s="1"/>
  <c r="AT1687" i="1" s="1"/>
  <c r="AT1688" i="1" s="1"/>
  <c r="AT1689" i="1" s="1"/>
  <c r="AT1690" i="1" s="1"/>
  <c r="AT1691" i="1" s="1"/>
  <c r="AT1692" i="1" s="1"/>
  <c r="AT1693" i="1" s="1"/>
  <c r="AT1694" i="1" s="1"/>
  <c r="AT1695" i="1" s="1"/>
  <c r="AT1696" i="1" s="1"/>
  <c r="AT1697" i="1" s="1"/>
  <c r="AT1698" i="1" s="1"/>
  <c r="AT1699" i="1" s="1"/>
  <c r="AT1700" i="1" s="1"/>
  <c r="AT1701" i="1" s="1"/>
  <c r="AT1702" i="1" s="1"/>
  <c r="AT1703" i="1" s="1"/>
  <c r="AT1704" i="1" s="1"/>
  <c r="AT1705" i="1" s="1"/>
  <c r="AT1706" i="1" s="1"/>
  <c r="AT1707" i="1" s="1"/>
  <c r="AT1708" i="1" s="1"/>
  <c r="AT1709" i="1" s="1"/>
  <c r="AT1710" i="1" s="1"/>
  <c r="AT1711" i="1" s="1"/>
  <c r="AT1712" i="1" s="1"/>
  <c r="AT1713" i="1" s="1"/>
  <c r="AT1714" i="1" s="1"/>
  <c r="AT1715" i="1" s="1"/>
  <c r="AT1716" i="1" s="1"/>
  <c r="AT1717" i="1" s="1"/>
  <c r="AT1718" i="1" s="1"/>
  <c r="AT1719" i="1" s="1"/>
  <c r="AT1720" i="1" s="1"/>
  <c r="AT1721" i="1" s="1"/>
  <c r="AT1722" i="1" s="1"/>
  <c r="AT1723" i="1" s="1"/>
  <c r="AT1724" i="1" s="1"/>
  <c r="AT1725" i="1" s="1"/>
  <c r="AT1726" i="1" s="1"/>
  <c r="AT1727" i="1" s="1"/>
  <c r="AT1728" i="1" s="1"/>
  <c r="AT1729" i="1" s="1"/>
  <c r="AT1730" i="1" s="1"/>
  <c r="AT1731" i="1" s="1"/>
  <c r="AT1732" i="1" s="1"/>
  <c r="AT1733" i="1" s="1"/>
  <c r="AT1734" i="1" s="1"/>
  <c r="AT1735" i="1" s="1"/>
  <c r="AT1736" i="1" s="1"/>
  <c r="AT1737" i="1" s="1"/>
  <c r="AT1738" i="1" s="1"/>
  <c r="AT1739" i="1" s="1"/>
  <c r="AT1740" i="1" s="1"/>
  <c r="AT1741" i="1" s="1"/>
  <c r="AT1742" i="1" s="1"/>
  <c r="AT1743" i="1" s="1"/>
  <c r="AT1744" i="1" s="1"/>
  <c r="AT1745" i="1" s="1"/>
  <c r="AT1746" i="1" s="1"/>
  <c r="AT1747" i="1" s="1"/>
  <c r="AT1748" i="1" s="1"/>
  <c r="AT1749" i="1" s="1"/>
  <c r="AT1750" i="1" s="1"/>
  <c r="AT1751" i="1" s="1"/>
  <c r="AT1752" i="1" s="1"/>
  <c r="AT1753" i="1" s="1"/>
  <c r="AT1754" i="1" s="1"/>
  <c r="AT1755" i="1" s="1"/>
  <c r="AT1756" i="1" s="1"/>
  <c r="AT1757" i="1" s="1"/>
  <c r="AT1758" i="1" s="1"/>
  <c r="AT1759" i="1" s="1"/>
  <c r="AT1760" i="1" s="1"/>
  <c r="AT1761" i="1" s="1"/>
  <c r="AT1762" i="1" s="1"/>
  <c r="AT1763" i="1" s="1"/>
  <c r="AT1764" i="1" s="1"/>
  <c r="AT1765" i="1" s="1"/>
  <c r="AT1766" i="1" s="1"/>
  <c r="AT1767" i="1" s="1"/>
  <c r="AT1768" i="1" s="1"/>
  <c r="AT1769" i="1" s="1"/>
  <c r="AT1770" i="1" s="1"/>
  <c r="AT1771" i="1" s="1"/>
  <c r="AT1772" i="1" s="1"/>
  <c r="AT1773" i="1" s="1"/>
  <c r="AT1774" i="1" s="1"/>
  <c r="AT1775" i="1" s="1"/>
  <c r="AT1776" i="1" s="1"/>
  <c r="AT1777" i="1" s="1"/>
  <c r="AT1778" i="1" s="1"/>
  <c r="AT1779" i="1" s="1"/>
  <c r="AT1780" i="1" s="1"/>
  <c r="AT1781" i="1" s="1"/>
  <c r="AT1782" i="1" s="1"/>
  <c r="AT1783" i="1" s="1"/>
  <c r="AT1784" i="1" s="1"/>
  <c r="AT1785" i="1" s="1"/>
  <c r="AT1786" i="1" s="1"/>
  <c r="AT1787" i="1" s="1"/>
  <c r="AT1788" i="1" s="1"/>
  <c r="AT1789" i="1" s="1"/>
  <c r="AT1790" i="1" s="1"/>
  <c r="AT1791" i="1" s="1"/>
  <c r="AT1792" i="1" s="1"/>
  <c r="AT1793" i="1" s="1"/>
  <c r="AT1794" i="1" s="1"/>
  <c r="AT1795" i="1" s="1"/>
  <c r="AT1796" i="1" s="1"/>
  <c r="AT1797" i="1" s="1"/>
  <c r="AT1798" i="1" s="1"/>
  <c r="AT1799" i="1" s="1"/>
  <c r="AT1800" i="1" s="1"/>
  <c r="AT1801" i="1" s="1"/>
  <c r="AT1802" i="1" s="1"/>
  <c r="AT1803" i="1" s="1"/>
  <c r="BL15" i="1" l="1"/>
  <c r="AO4" i="1"/>
  <c r="BM17" i="1"/>
  <c r="AO5" i="1" l="1"/>
  <c r="AO6" i="1" s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P4" i="1"/>
  <c r="BM18" i="1"/>
  <c r="AH10" i="1" l="1"/>
  <c r="AH23" i="1"/>
  <c r="AP5" i="1"/>
  <c r="BM19" i="1"/>
  <c r="AP6" i="1" l="1"/>
  <c r="AP7" i="1"/>
  <c r="AP8" i="1"/>
  <c r="BM20" i="1"/>
  <c r="AP9" i="1" l="1"/>
  <c r="BM21" i="1"/>
  <c r="AP10" i="1" l="1"/>
  <c r="BM22" i="1"/>
  <c r="AP11" i="1" l="1"/>
  <c r="BM23" i="1"/>
  <c r="AP12" i="1" l="1"/>
  <c r="BM24" i="1"/>
  <c r="AP13" i="1" l="1"/>
  <c r="BM25" i="1"/>
  <c r="AP14" i="1" l="1"/>
  <c r="BM26" i="1"/>
  <c r="AP15" i="1" l="1"/>
  <c r="BM27" i="1"/>
  <c r="AP16" i="1" l="1"/>
  <c r="BM28" i="1"/>
  <c r="AP17" i="1" l="1"/>
  <c r="BM29" i="1"/>
  <c r="AP18" i="1" l="1"/>
  <c r="BM30" i="1"/>
  <c r="AP19" i="1" l="1"/>
  <c r="BM31" i="1"/>
  <c r="AP20" i="1" l="1"/>
  <c r="BM32" i="1"/>
  <c r="AP21" i="1" l="1"/>
  <c r="BM33" i="1"/>
  <c r="AP22" i="1" l="1"/>
  <c r="BM34" i="1"/>
  <c r="AP23" i="1" l="1"/>
  <c r="BM35" i="1"/>
  <c r="AP24" i="1" l="1"/>
  <c r="BM36" i="1"/>
  <c r="AP25" i="1" l="1"/>
  <c r="BM37" i="1"/>
  <c r="AP26" i="1" l="1"/>
  <c r="BM38" i="1"/>
  <c r="AP27" i="1" l="1"/>
  <c r="BM39" i="1"/>
  <c r="AP28" i="1" l="1"/>
  <c r="BM40" i="1"/>
  <c r="AP29" i="1" l="1"/>
  <c r="BM41" i="1"/>
  <c r="AP30" i="1" l="1"/>
  <c r="BM42" i="1"/>
  <c r="AP31" i="1" l="1"/>
  <c r="BM43" i="1"/>
  <c r="AP32" i="1" l="1"/>
  <c r="BM44" i="1"/>
  <c r="AP33" i="1" l="1"/>
  <c r="BM45" i="1"/>
  <c r="AP34" i="1" l="1"/>
  <c r="BM46" i="1"/>
  <c r="AP35" i="1" l="1"/>
  <c r="BM47" i="1"/>
  <c r="AP36" i="1" l="1"/>
  <c r="BM48" i="1"/>
  <c r="AP37" i="1" l="1"/>
  <c r="BM49" i="1"/>
  <c r="AP38" i="1" l="1"/>
  <c r="BM50" i="1"/>
  <c r="AP39" i="1" l="1"/>
  <c r="BM51" i="1"/>
  <c r="AP40" i="1" l="1"/>
  <c r="BM52" i="1"/>
  <c r="AP41" i="1" l="1"/>
  <c r="BM53" i="1"/>
  <c r="AP42" i="1" l="1"/>
  <c r="BM54" i="1"/>
  <c r="AP43" i="1" l="1"/>
  <c r="BM55" i="1"/>
  <c r="AP44" i="1" l="1"/>
  <c r="BM56" i="1"/>
  <c r="AP45" i="1" l="1"/>
  <c r="BM57" i="1"/>
  <c r="AP46" i="1" l="1"/>
  <c r="BM58" i="1"/>
  <c r="AP47" i="1" l="1"/>
  <c r="BM59" i="1"/>
  <c r="AP48" i="1" l="1"/>
  <c r="BM60" i="1"/>
  <c r="AP49" i="1" l="1"/>
  <c r="BM61" i="1"/>
  <c r="AP50" i="1" l="1"/>
  <c r="BM62" i="1"/>
  <c r="AP51" i="1" l="1"/>
  <c r="BM63" i="1"/>
  <c r="AP52" i="1" l="1"/>
  <c r="BM64" i="1"/>
  <c r="AP53" i="1" l="1"/>
  <c r="BM65" i="1"/>
  <c r="AP54" i="1" l="1"/>
  <c r="BM66" i="1"/>
  <c r="AP55" i="1" l="1"/>
  <c r="BM67" i="1"/>
  <c r="AP56" i="1" l="1"/>
  <c r="BM68" i="1"/>
  <c r="AP57" i="1" l="1"/>
  <c r="BM69" i="1"/>
  <c r="AP58" i="1" l="1"/>
  <c r="BM70" i="1"/>
  <c r="AP59" i="1" l="1"/>
  <c r="BM71" i="1"/>
  <c r="AP60" i="1" l="1"/>
  <c r="BM72" i="1"/>
  <c r="AP61" i="1" l="1"/>
  <c r="BM73" i="1"/>
  <c r="AP62" i="1" l="1"/>
  <c r="BM74" i="1"/>
  <c r="AP63" i="1" l="1"/>
  <c r="BM75" i="1"/>
  <c r="AP64" i="1" l="1"/>
  <c r="BM76" i="1"/>
  <c r="AP65" i="1" l="1"/>
  <c r="BM77" i="1"/>
  <c r="AP66" i="1" l="1"/>
  <c r="BM78" i="1"/>
  <c r="AP67" i="1" l="1"/>
  <c r="BM79" i="1"/>
  <c r="AP68" i="1" l="1"/>
  <c r="BM80" i="1"/>
  <c r="AP69" i="1" l="1"/>
  <c r="BM81" i="1"/>
  <c r="AP70" i="1" l="1"/>
  <c r="BM82" i="1"/>
  <c r="AP71" i="1" l="1"/>
  <c r="BM83" i="1"/>
  <c r="AP72" i="1" l="1"/>
  <c r="BM84" i="1"/>
  <c r="AP73" i="1" l="1"/>
  <c r="BM85" i="1"/>
  <c r="AP74" i="1" l="1"/>
  <c r="BM86" i="1"/>
  <c r="AP75" i="1" l="1"/>
  <c r="BM87" i="1"/>
  <c r="AP76" i="1" l="1"/>
  <c r="BM88" i="1"/>
  <c r="AP77" i="1" l="1"/>
  <c r="BM89" i="1"/>
  <c r="AP78" i="1" l="1"/>
  <c r="BM90" i="1"/>
  <c r="BM91" i="1" s="1"/>
  <c r="BM92" i="1" s="1"/>
  <c r="BM93" i="1" s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120" i="1" s="1"/>
  <c r="BM121" i="1" s="1"/>
  <c r="BM122" i="1" s="1"/>
  <c r="BM123" i="1" s="1"/>
  <c r="BM124" i="1" s="1"/>
  <c r="BM125" i="1" s="1"/>
  <c r="BM126" i="1" s="1"/>
  <c r="BM127" i="1" s="1"/>
  <c r="BM128" i="1" s="1"/>
  <c r="BM129" i="1" s="1"/>
  <c r="BM130" i="1" s="1"/>
  <c r="BM131" i="1" s="1"/>
  <c r="BM132" i="1" s="1"/>
  <c r="BM133" i="1" s="1"/>
  <c r="BM134" i="1" s="1"/>
  <c r="BM135" i="1" s="1"/>
  <c r="BM136" i="1" s="1"/>
  <c r="BM137" i="1" s="1"/>
  <c r="BM138" i="1" s="1"/>
  <c r="BM139" i="1" s="1"/>
  <c r="BM140" i="1" s="1"/>
  <c r="BM141" i="1" s="1"/>
  <c r="BM142" i="1" s="1"/>
  <c r="BM143" i="1" s="1"/>
  <c r="BM144" i="1" s="1"/>
  <c r="BM145" i="1" s="1"/>
  <c r="BM146" i="1" s="1"/>
  <c r="BM147" i="1" s="1"/>
  <c r="BM148" i="1" s="1"/>
  <c r="BM149" i="1" s="1"/>
  <c r="BM150" i="1" s="1"/>
  <c r="BM151" i="1" s="1"/>
  <c r="BM152" i="1" s="1"/>
  <c r="BM153" i="1" s="1"/>
  <c r="AP79" i="1" l="1"/>
  <c r="AP80" i="1" l="1"/>
  <c r="AP81" i="1" l="1"/>
  <c r="AP82" i="1" l="1"/>
  <c r="AP83" i="1" l="1"/>
  <c r="AP84" i="1" l="1"/>
  <c r="AP85" i="1" l="1"/>
  <c r="AP86" i="1" l="1"/>
  <c r="AP87" i="1" l="1"/>
  <c r="AP88" i="1" l="1"/>
  <c r="AP90" i="1" l="1"/>
  <c r="AP89" i="1"/>
  <c r="AH24" i="1" l="1"/>
  <c r="I8" i="1" l="1"/>
  <c r="M8" i="1" l="1"/>
  <c r="K8" i="1"/>
  <c r="J8" i="1"/>
  <c r="L8" i="1"/>
  <c r="O8" i="1"/>
  <c r="N8" i="1"/>
  <c r="P8" i="1" l="1"/>
  <c r="I9" i="1" s="1"/>
  <c r="M9" i="1" l="1"/>
  <c r="K9" i="1"/>
  <c r="J9" i="1"/>
  <c r="O9" i="1"/>
  <c r="L9" i="1"/>
  <c r="N9" i="1"/>
  <c r="P9" i="1" l="1"/>
  <c r="I10" i="1" s="1"/>
  <c r="M10" i="1" l="1"/>
  <c r="O10" i="1"/>
  <c r="J10" i="1"/>
  <c r="K10" i="1"/>
  <c r="L10" i="1"/>
  <c r="N10" i="1"/>
  <c r="P10" i="1" l="1"/>
  <c r="I11" i="1" s="1"/>
  <c r="M11" i="1" l="1"/>
  <c r="K11" i="1"/>
  <c r="J11" i="1"/>
  <c r="O11" i="1"/>
  <c r="L11" i="1"/>
  <c r="N11" i="1"/>
  <c r="P11" i="1" l="1"/>
  <c r="I12" i="1" s="1"/>
  <c r="M12" i="1" l="1"/>
  <c r="L12" i="1"/>
  <c r="J12" i="1"/>
  <c r="K12" i="1"/>
  <c r="O12" i="1"/>
  <c r="N12" i="1"/>
  <c r="P12" i="1" l="1"/>
  <c r="I13" i="1" s="1"/>
  <c r="M13" i="1" l="1"/>
  <c r="L13" i="1"/>
  <c r="O13" i="1"/>
  <c r="K13" i="1"/>
  <c r="J13" i="1"/>
  <c r="N13" i="1"/>
  <c r="P13" i="1" l="1"/>
  <c r="I14" i="1" s="1"/>
  <c r="M14" i="1" l="1"/>
  <c r="L14" i="1"/>
  <c r="N14" i="1"/>
  <c r="J14" i="1"/>
  <c r="O14" i="1"/>
  <c r="K14" i="1"/>
  <c r="P14" i="1" l="1"/>
  <c r="I15" i="1" s="1"/>
  <c r="M15" i="1" l="1"/>
  <c r="N15" i="1"/>
  <c r="O15" i="1"/>
  <c r="J15" i="1"/>
  <c r="K15" i="1"/>
  <c r="L15" i="1"/>
  <c r="P15" i="1" l="1"/>
  <c r="I16" i="1" s="1"/>
  <c r="M16" i="1" l="1"/>
  <c r="J16" i="1"/>
  <c r="N16" i="1"/>
  <c r="K16" i="1"/>
  <c r="L16" i="1"/>
  <c r="O16" i="1"/>
  <c r="P16" i="1" l="1"/>
  <c r="I17" i="1" s="1"/>
  <c r="M17" i="1" l="1"/>
  <c r="L17" i="1"/>
  <c r="K17" i="1"/>
  <c r="O17" i="1"/>
  <c r="N17" i="1"/>
  <c r="J17" i="1"/>
  <c r="P17" i="1" l="1"/>
  <c r="I18" i="1" s="1"/>
  <c r="M18" i="1" l="1"/>
  <c r="J18" i="1"/>
  <c r="O18" i="1"/>
  <c r="K18" i="1"/>
  <c r="N18" i="1"/>
  <c r="L18" i="1"/>
  <c r="P18" i="1" l="1"/>
  <c r="I19" i="1" s="1"/>
  <c r="M19" i="1" l="1"/>
  <c r="J19" i="1"/>
  <c r="K19" i="1"/>
  <c r="N19" i="1"/>
  <c r="O19" i="1"/>
  <c r="L19" i="1"/>
  <c r="P19" i="1" l="1"/>
  <c r="I20" i="1" s="1"/>
  <c r="M20" i="1" l="1"/>
  <c r="O20" i="1"/>
  <c r="N20" i="1"/>
  <c r="J20" i="1"/>
  <c r="K20" i="1"/>
  <c r="L20" i="1"/>
  <c r="P20" i="1" l="1"/>
  <c r="I21" i="1" s="1"/>
  <c r="M21" i="1" l="1"/>
  <c r="K21" i="1"/>
  <c r="J21" i="1"/>
  <c r="N21" i="1"/>
  <c r="L21" i="1"/>
  <c r="O21" i="1"/>
  <c r="P21" i="1" l="1"/>
  <c r="I22" i="1" s="1"/>
  <c r="M22" i="1" l="1"/>
  <c r="J22" i="1"/>
  <c r="L22" i="1"/>
  <c r="N22" i="1"/>
  <c r="K22" i="1"/>
  <c r="O22" i="1"/>
  <c r="P22" i="1" l="1"/>
  <c r="I23" i="1" s="1"/>
  <c r="J23" i="1" l="1"/>
  <c r="M23" i="1"/>
  <c r="N23" i="1"/>
  <c r="K23" i="1"/>
  <c r="L23" i="1"/>
  <c r="O23" i="1"/>
  <c r="P23" i="1" l="1"/>
  <c r="I24" i="1" s="1"/>
  <c r="K24" i="1" l="1"/>
  <c r="M24" i="1"/>
  <c r="O24" i="1"/>
  <c r="N24" i="1"/>
  <c r="J24" i="1"/>
  <c r="L24" i="1"/>
  <c r="P24" i="1" l="1"/>
  <c r="I25" i="1" s="1"/>
  <c r="K25" i="1" s="1"/>
  <c r="O25" i="1" l="1"/>
  <c r="J25" i="1"/>
  <c r="M25" i="1"/>
  <c r="N25" i="1"/>
  <c r="L25" i="1"/>
  <c r="P25" i="1" l="1"/>
  <c r="I26" i="1" s="1"/>
  <c r="L26" i="1" l="1"/>
  <c r="M26" i="1"/>
  <c r="O26" i="1"/>
  <c r="N26" i="1"/>
  <c r="K26" i="1"/>
  <c r="J26" i="1"/>
  <c r="P26" i="1" l="1"/>
  <c r="I27" i="1" s="1"/>
  <c r="L27" i="1" s="1"/>
  <c r="O27" i="1" l="1"/>
  <c r="N27" i="1"/>
  <c r="M27" i="1"/>
  <c r="K27" i="1"/>
  <c r="J27" i="1"/>
  <c r="P27" i="1" l="1"/>
  <c r="I28" i="1" s="1"/>
  <c r="K28" i="1" s="1"/>
  <c r="O28" i="1" l="1"/>
  <c r="M28" i="1"/>
  <c r="J28" i="1"/>
  <c r="N28" i="1"/>
  <c r="L28" i="1"/>
  <c r="P28" i="1" l="1"/>
  <c r="I29" i="1" s="1"/>
  <c r="J29" i="1" s="1"/>
  <c r="O29" i="1" l="1"/>
  <c r="L29" i="1"/>
  <c r="N29" i="1"/>
  <c r="K29" i="1"/>
  <c r="M29" i="1"/>
  <c r="P29" i="1" l="1"/>
  <c r="I30" i="1" s="1"/>
  <c r="L30" i="1" s="1"/>
  <c r="K30" i="1" l="1"/>
  <c r="J30" i="1"/>
  <c r="O30" i="1"/>
  <c r="N30" i="1"/>
  <c r="M30" i="1"/>
  <c r="P30" i="1" l="1"/>
  <c r="I31" i="1" s="1"/>
  <c r="M31" i="1" s="1"/>
  <c r="K31" i="1" l="1"/>
  <c r="O31" i="1"/>
  <c r="N31" i="1"/>
  <c r="J31" i="1"/>
  <c r="L31" i="1"/>
  <c r="P31" i="1" l="1"/>
  <c r="I32" i="1" s="1"/>
  <c r="M32" i="1" s="1"/>
  <c r="K32" i="1" l="1"/>
  <c r="N32" i="1"/>
  <c r="J32" i="1"/>
  <c r="O32" i="1"/>
  <c r="L32" i="1"/>
  <c r="P32" i="1" l="1"/>
  <c r="I33" i="1" s="1"/>
  <c r="L33" i="1" s="1"/>
  <c r="N33" i="1" l="1"/>
  <c r="M33" i="1"/>
  <c r="O33" i="1"/>
  <c r="J33" i="1"/>
  <c r="K33" i="1"/>
  <c r="P33" i="1" l="1"/>
  <c r="I34" i="1" s="1"/>
  <c r="O34" i="1" s="1"/>
  <c r="M34" i="1" l="1"/>
  <c r="N34" i="1"/>
  <c r="L34" i="1"/>
  <c r="J34" i="1"/>
  <c r="K34" i="1"/>
  <c r="P34" i="1" l="1"/>
  <c r="I35" i="1" s="1"/>
  <c r="M35" i="1" s="1"/>
  <c r="O35" i="1" l="1"/>
  <c r="J35" i="1"/>
  <c r="L35" i="1"/>
  <c r="K35" i="1"/>
  <c r="N35" i="1"/>
  <c r="P35" i="1" l="1"/>
  <c r="I36" i="1" s="1"/>
  <c r="M36" i="1" s="1"/>
  <c r="K36" i="1" l="1"/>
  <c r="J36" i="1"/>
  <c r="N36" i="1"/>
  <c r="L36" i="1"/>
  <c r="O36" i="1"/>
  <c r="P36" i="1" l="1"/>
  <c r="I37" i="1" s="1"/>
  <c r="N37" i="1" s="1"/>
  <c r="J37" i="1" l="1"/>
  <c r="K37" i="1"/>
  <c r="L37" i="1"/>
  <c r="M37" i="1"/>
  <c r="O37" i="1"/>
  <c r="P37" i="1" l="1"/>
  <c r="I38" i="1" s="1"/>
  <c r="M38" i="1" s="1"/>
  <c r="L38" i="1" l="1"/>
  <c r="N38" i="1"/>
  <c r="J38" i="1"/>
  <c r="K38" i="1"/>
  <c r="O38" i="1"/>
  <c r="P38" i="1" l="1"/>
  <c r="I39" i="1" s="1"/>
  <c r="K39" i="1" s="1"/>
  <c r="M39" i="1" l="1"/>
  <c r="L39" i="1"/>
  <c r="N39" i="1"/>
  <c r="O39" i="1"/>
  <c r="J39" i="1"/>
  <c r="P39" i="1" l="1"/>
  <c r="I40" i="1" s="1"/>
  <c r="N40" i="1" s="1"/>
  <c r="O40" i="1" l="1"/>
  <c r="L40" i="1"/>
  <c r="K40" i="1"/>
  <c r="J40" i="1"/>
  <c r="M40" i="1"/>
  <c r="P40" i="1" l="1"/>
  <c r="I41" i="1" s="1"/>
  <c r="M41" i="1" s="1"/>
  <c r="O41" i="1" l="1"/>
  <c r="J41" i="1"/>
  <c r="K41" i="1"/>
  <c r="N41" i="1"/>
  <c r="L41" i="1"/>
  <c r="P41" i="1" l="1"/>
  <c r="I42" i="1" s="1"/>
  <c r="K42" i="1" s="1"/>
  <c r="O42" i="1"/>
  <c r="L42" i="1" l="1"/>
  <c r="J42" i="1"/>
  <c r="M42" i="1"/>
  <c r="N42" i="1"/>
  <c r="P42" i="1" l="1"/>
  <c r="I43" i="1" s="1"/>
  <c r="M43" i="1" s="1"/>
  <c r="O43" i="1" l="1"/>
  <c r="N43" i="1"/>
  <c r="K43" i="1"/>
  <c r="J43" i="1"/>
  <c r="L43" i="1"/>
  <c r="P43" i="1" l="1"/>
  <c r="I44" i="1" s="1"/>
  <c r="L44" i="1" s="1"/>
  <c r="O44" i="1"/>
  <c r="N44" i="1"/>
  <c r="J44" i="1"/>
  <c r="M44" i="1" l="1"/>
  <c r="K44" i="1"/>
  <c r="P44" i="1" l="1"/>
  <c r="I45" i="1" s="1"/>
  <c r="O45" i="1" s="1"/>
  <c r="J45" i="1"/>
  <c r="K45" i="1"/>
  <c r="N45" i="1"/>
  <c r="L45" i="1"/>
  <c r="M45" i="1"/>
  <c r="P45" i="1" l="1"/>
  <c r="I46" i="1" s="1"/>
  <c r="M46" i="1" s="1"/>
  <c r="N46" i="1" l="1"/>
  <c r="K46" i="1"/>
  <c r="J46" i="1"/>
  <c r="L46" i="1"/>
  <c r="O46" i="1"/>
  <c r="P46" i="1" s="1"/>
  <c r="I47" i="1" s="1"/>
  <c r="K47" i="1" s="1"/>
  <c r="L47" i="1" l="1"/>
  <c r="N47" i="1"/>
  <c r="M47" i="1"/>
  <c r="O47" i="1"/>
  <c r="J47" i="1"/>
  <c r="P47" i="1" l="1"/>
  <c r="I48" i="1" s="1"/>
  <c r="M48" i="1" s="1"/>
  <c r="O48" i="1" l="1"/>
  <c r="L48" i="1"/>
  <c r="J48" i="1"/>
  <c r="K48" i="1"/>
  <c r="N48" i="1"/>
  <c r="P48" i="1" l="1"/>
  <c r="I49" i="1" s="1"/>
  <c r="O49" i="1" s="1"/>
  <c r="J49" i="1" l="1"/>
  <c r="K49" i="1"/>
  <c r="N49" i="1"/>
  <c r="M49" i="1"/>
  <c r="L49" i="1"/>
  <c r="P49" i="1" l="1"/>
  <c r="I50" i="1" s="1"/>
  <c r="O50" i="1" s="1"/>
  <c r="M50" i="1" l="1"/>
  <c r="K50" i="1"/>
  <c r="L50" i="1"/>
  <c r="J50" i="1"/>
  <c r="N50" i="1"/>
  <c r="P50" i="1" l="1"/>
  <c r="I51" i="1" s="1"/>
  <c r="L51" i="1" s="1"/>
  <c r="O51" i="1" l="1"/>
  <c r="J51" i="1"/>
  <c r="K51" i="1"/>
  <c r="N51" i="1"/>
  <c r="M51" i="1"/>
  <c r="P51" i="1" l="1"/>
  <c r="I52" i="1" s="1"/>
  <c r="J52" i="1" s="1"/>
  <c r="N52" i="1" l="1"/>
  <c r="M52" i="1"/>
  <c r="L52" i="1"/>
  <c r="O52" i="1"/>
  <c r="K52" i="1"/>
  <c r="P52" i="1" l="1"/>
  <c r="I53" i="1" s="1"/>
  <c r="K53" i="1" s="1"/>
  <c r="M53" i="1" l="1"/>
  <c r="L53" i="1"/>
  <c r="O53" i="1"/>
  <c r="J53" i="1"/>
  <c r="N53" i="1"/>
  <c r="P53" i="1" l="1"/>
  <c r="I54" i="1" s="1"/>
  <c r="M54" i="1" s="1"/>
  <c r="L54" i="1" l="1"/>
  <c r="O54" i="1"/>
  <c r="N54" i="1"/>
  <c r="J54" i="1"/>
  <c r="K54" i="1"/>
  <c r="P54" i="1" l="1"/>
  <c r="I55" i="1" s="1"/>
  <c r="O55" i="1" s="1"/>
  <c r="L55" i="1" l="1"/>
  <c r="J55" i="1"/>
  <c r="N55" i="1"/>
  <c r="M55" i="1"/>
  <c r="K55" i="1"/>
  <c r="P55" i="1" l="1"/>
  <c r="I56" i="1" s="1"/>
  <c r="J56" i="1" s="1"/>
  <c r="O56" i="1"/>
  <c r="L56" i="1"/>
  <c r="K56" i="1"/>
  <c r="N56" i="1"/>
  <c r="M56" i="1" l="1"/>
  <c r="P56" i="1" s="1"/>
  <c r="I57" i="1" s="1"/>
  <c r="N57" i="1" l="1"/>
  <c r="K57" i="1"/>
  <c r="O57" i="1"/>
  <c r="M57" i="1"/>
  <c r="L57" i="1"/>
  <c r="J57" i="1"/>
  <c r="P57" i="1" l="1"/>
  <c r="I58" i="1" s="1"/>
  <c r="M58" i="1" s="1"/>
  <c r="N58" i="1"/>
  <c r="O58" i="1"/>
  <c r="J58" i="1"/>
  <c r="K58" i="1"/>
  <c r="L58" i="1" l="1"/>
  <c r="P58" i="1" s="1"/>
  <c r="I59" i="1" s="1"/>
  <c r="M59" i="1" s="1"/>
  <c r="O59" i="1" l="1"/>
  <c r="N59" i="1"/>
  <c r="K59" i="1"/>
  <c r="J59" i="1"/>
  <c r="L59" i="1"/>
  <c r="P59" i="1" l="1"/>
  <c r="I60" i="1" s="1"/>
  <c r="J60" i="1" s="1"/>
  <c r="M60" i="1" l="1"/>
  <c r="O60" i="1"/>
  <c r="K60" i="1"/>
  <c r="N60" i="1"/>
  <c r="L60" i="1"/>
  <c r="P60" i="1" l="1"/>
  <c r="I61" i="1" s="1"/>
  <c r="N61" i="1" s="1"/>
  <c r="O61" i="1"/>
  <c r="K61" i="1"/>
  <c r="L61" i="1"/>
  <c r="J61" i="1"/>
  <c r="M61" i="1"/>
  <c r="P61" i="1" l="1"/>
  <c r="I62" i="1" s="1"/>
  <c r="M62" i="1" s="1"/>
  <c r="O62" i="1"/>
  <c r="N62" i="1"/>
  <c r="K62" i="1" l="1"/>
  <c r="J62" i="1"/>
  <c r="L62" i="1"/>
  <c r="P62" i="1" s="1"/>
  <c r="I63" i="1" s="1"/>
  <c r="J63" i="1" s="1"/>
  <c r="N63" i="1" l="1"/>
  <c r="M63" i="1"/>
  <c r="L63" i="1"/>
  <c r="O63" i="1"/>
  <c r="K63" i="1"/>
  <c r="P63" i="1" l="1"/>
  <c r="I64" i="1" s="1"/>
  <c r="J64" i="1" s="1"/>
  <c r="O64" i="1" l="1"/>
  <c r="M64" i="1"/>
  <c r="L64" i="1"/>
  <c r="K64" i="1"/>
  <c r="N64" i="1"/>
  <c r="P64" i="1" l="1"/>
  <c r="I65" i="1" s="1"/>
  <c r="M65" i="1" s="1"/>
  <c r="K65" i="1" l="1"/>
  <c r="O65" i="1"/>
  <c r="N65" i="1"/>
  <c r="J65" i="1"/>
  <c r="L65" i="1"/>
  <c r="P65" i="1" l="1"/>
  <c r="I66" i="1" s="1"/>
  <c r="N66" i="1" s="1"/>
  <c r="O66" i="1" l="1"/>
  <c r="J66" i="1"/>
  <c r="L66" i="1"/>
  <c r="M66" i="1"/>
  <c r="K66" i="1"/>
  <c r="P66" i="1" l="1"/>
  <c r="I67" i="1" s="1"/>
  <c r="M67" i="1" s="1"/>
  <c r="O67" i="1"/>
  <c r="L67" i="1"/>
  <c r="N67" i="1" l="1"/>
  <c r="J67" i="1"/>
  <c r="K67" i="1"/>
  <c r="P67" i="1" l="1"/>
  <c r="I68" i="1" s="1"/>
  <c r="O68" i="1" s="1"/>
  <c r="L68" i="1"/>
  <c r="M68" i="1"/>
  <c r="J68" i="1"/>
  <c r="K68" i="1"/>
  <c r="N68" i="1" l="1"/>
  <c r="P68" i="1"/>
  <c r="I69" i="1" s="1"/>
  <c r="M69" i="1" s="1"/>
  <c r="N69" i="1" l="1"/>
  <c r="L69" i="1"/>
  <c r="J69" i="1"/>
  <c r="O69" i="1"/>
  <c r="K69" i="1"/>
  <c r="P69" i="1" l="1"/>
  <c r="I70" i="1" s="1"/>
  <c r="J70" i="1" s="1"/>
  <c r="M70" i="1"/>
  <c r="N70" i="1" l="1"/>
  <c r="O70" i="1"/>
  <c r="K70" i="1"/>
  <c r="L70" i="1"/>
  <c r="P70" i="1" l="1"/>
  <c r="I71" i="1" s="1"/>
  <c r="K71" i="1" s="1"/>
  <c r="O71" i="1"/>
  <c r="M71" i="1"/>
  <c r="J71" i="1" l="1"/>
  <c r="L71" i="1"/>
  <c r="N71" i="1"/>
  <c r="P71" i="1" l="1"/>
  <c r="I72" i="1" s="1"/>
  <c r="J72" i="1"/>
  <c r="O72" i="1"/>
  <c r="L72" i="1"/>
  <c r="N72" i="1"/>
  <c r="K72" i="1"/>
  <c r="M72" i="1"/>
  <c r="P72" i="1" l="1"/>
  <c r="I73" i="1" s="1"/>
  <c r="N73" i="1" s="1"/>
  <c r="M73" i="1"/>
  <c r="K73" i="1"/>
  <c r="J73" i="1"/>
  <c r="O73" i="1"/>
  <c r="L73" i="1"/>
  <c r="P73" i="1" l="1"/>
  <c r="I74" i="1" s="1"/>
  <c r="M74" i="1" s="1"/>
  <c r="N74" i="1" l="1"/>
  <c r="L74" i="1"/>
  <c r="O74" i="1"/>
  <c r="J74" i="1"/>
  <c r="K74" i="1"/>
  <c r="P74" i="1" l="1"/>
  <c r="I75" i="1" s="1"/>
  <c r="O75" i="1" s="1"/>
  <c r="N75" i="1" l="1"/>
  <c r="M75" i="1"/>
  <c r="L75" i="1"/>
  <c r="J75" i="1"/>
  <c r="K75" i="1"/>
  <c r="P75" i="1" l="1"/>
  <c r="I76" i="1" s="1"/>
  <c r="K76" i="1" s="1"/>
  <c r="M76" i="1"/>
  <c r="J76" i="1"/>
  <c r="N76" i="1" l="1"/>
  <c r="L76" i="1"/>
  <c r="O76" i="1"/>
  <c r="P76" i="1" s="1"/>
  <c r="I77" i="1" s="1"/>
  <c r="L77" i="1" l="1"/>
  <c r="J77" i="1"/>
  <c r="M77" i="1"/>
  <c r="O77" i="1"/>
  <c r="N77" i="1"/>
  <c r="K77" i="1"/>
  <c r="P77" i="1" l="1"/>
  <c r="I78" i="1" s="1"/>
  <c r="N78" i="1" s="1"/>
  <c r="K78" i="1" l="1"/>
  <c r="J78" i="1"/>
  <c r="M78" i="1"/>
  <c r="L78" i="1"/>
  <c r="O78" i="1"/>
  <c r="P78" i="1" s="1"/>
  <c r="I79" i="1" s="1"/>
  <c r="J79" i="1" l="1"/>
  <c r="O79" i="1"/>
  <c r="N79" i="1"/>
  <c r="K79" i="1"/>
  <c r="L79" i="1"/>
  <c r="M79" i="1"/>
  <c r="P79" i="1" s="1"/>
  <c r="I80" i="1" s="1"/>
  <c r="K80" i="1" s="1"/>
  <c r="J80" i="1" l="1"/>
  <c r="M80" i="1"/>
  <c r="O80" i="1"/>
  <c r="N80" i="1"/>
  <c r="L80" i="1"/>
  <c r="P80" i="1" l="1"/>
  <c r="I81" i="1" s="1"/>
  <c r="M81" i="1" s="1"/>
  <c r="O81" i="1" l="1"/>
  <c r="J81" i="1"/>
  <c r="K81" i="1"/>
  <c r="N81" i="1"/>
  <c r="L81" i="1"/>
  <c r="P81" i="1" l="1"/>
  <c r="I82" i="1" s="1"/>
  <c r="M82" i="1" s="1"/>
  <c r="O82" i="1"/>
  <c r="N82" i="1"/>
  <c r="L82" i="1"/>
  <c r="K82" i="1" l="1"/>
  <c r="J82" i="1"/>
  <c r="P82" i="1" l="1"/>
  <c r="I83" i="1" s="1"/>
  <c r="K83" i="1" s="1"/>
  <c r="O83" i="1"/>
  <c r="N83" i="1"/>
  <c r="M83" i="1"/>
  <c r="J83" i="1"/>
  <c r="L83" i="1"/>
  <c r="P83" i="1" l="1"/>
  <c r="I84" i="1" s="1"/>
  <c r="N84" i="1" s="1"/>
  <c r="O84" i="1"/>
  <c r="J84" i="1"/>
  <c r="K84" i="1"/>
  <c r="L84" i="1"/>
  <c r="M84" i="1" l="1"/>
  <c r="P84" i="1" s="1"/>
  <c r="I85" i="1" s="1"/>
  <c r="J85" i="1" s="1"/>
  <c r="N85" i="1" l="1"/>
  <c r="L85" i="1"/>
  <c r="M85" i="1"/>
  <c r="O85" i="1"/>
  <c r="K85" i="1"/>
  <c r="P85" i="1" l="1"/>
  <c r="I86" i="1" s="1"/>
  <c r="N86" i="1" s="1"/>
  <c r="K86" i="1" l="1"/>
  <c r="L86" i="1"/>
  <c r="O86" i="1"/>
  <c r="J86" i="1"/>
  <c r="M86" i="1"/>
  <c r="P86" i="1" l="1"/>
  <c r="I87" i="1" s="1"/>
  <c r="M87" i="1" s="1"/>
  <c r="O87" i="1"/>
  <c r="L87" i="1" l="1"/>
  <c r="N87" i="1"/>
  <c r="J87" i="1"/>
  <c r="K87" i="1"/>
  <c r="P87" i="1" s="1"/>
  <c r="I88" i="1" s="1"/>
  <c r="K88" i="1" s="1"/>
  <c r="L88" i="1" l="1"/>
  <c r="N88" i="1"/>
  <c r="M88" i="1"/>
  <c r="O88" i="1"/>
  <c r="J88" i="1"/>
  <c r="P88" i="1" l="1"/>
  <c r="I89" i="1" s="1"/>
  <c r="K89" i="1" s="1"/>
  <c r="L89" i="1" l="1"/>
  <c r="O89" i="1"/>
  <c r="J89" i="1"/>
  <c r="N89" i="1"/>
  <c r="M89" i="1"/>
  <c r="P89" i="1" l="1"/>
  <c r="I90" i="1" s="1"/>
  <c r="J90" i="1" s="1"/>
  <c r="K90" i="1" l="1"/>
  <c r="M90" i="1"/>
  <c r="O90" i="1"/>
  <c r="L90" i="1"/>
  <c r="N90" i="1"/>
  <c r="P90" i="1" l="1"/>
  <c r="I91" i="1" s="1"/>
  <c r="M91" i="1" s="1"/>
  <c r="O91" i="1"/>
  <c r="K91" i="1" l="1"/>
  <c r="J91" i="1"/>
  <c r="N91" i="1"/>
  <c r="L91" i="1"/>
  <c r="P91" i="1" l="1"/>
  <c r="I92" i="1" s="1"/>
  <c r="L92" i="1" s="1"/>
  <c r="M92" i="1" l="1"/>
  <c r="O92" i="1"/>
  <c r="J92" i="1"/>
  <c r="K92" i="1"/>
  <c r="N92" i="1"/>
  <c r="P92" i="1" l="1"/>
  <c r="I93" i="1" s="1"/>
  <c r="J93" i="1" s="1"/>
  <c r="M93" i="1"/>
  <c r="L93" i="1" l="1"/>
  <c r="K93" i="1"/>
  <c r="N93" i="1"/>
  <c r="O93" i="1"/>
  <c r="P93" i="1" l="1"/>
  <c r="I94" i="1" s="1"/>
  <c r="O94" i="1" s="1"/>
  <c r="N94" i="1" l="1"/>
  <c r="K94" i="1"/>
  <c r="L94" i="1"/>
  <c r="J94" i="1"/>
  <c r="M94" i="1"/>
  <c r="P94" i="1" s="1"/>
  <c r="I95" i="1" s="1"/>
  <c r="K95" i="1" l="1"/>
  <c r="L95" i="1"/>
  <c r="J95" i="1"/>
  <c r="O95" i="1"/>
  <c r="N95" i="1"/>
  <c r="M95" i="1"/>
  <c r="P95" i="1" l="1"/>
  <c r="I96" i="1" s="1"/>
  <c r="J96" i="1" s="1"/>
  <c r="N96" i="1"/>
  <c r="L96" i="1"/>
  <c r="K96" i="1"/>
  <c r="M96" i="1"/>
  <c r="O96" i="1"/>
  <c r="P96" i="1" s="1"/>
  <c r="I97" i="1" s="1"/>
  <c r="J97" i="1" s="1"/>
  <c r="O97" i="1" l="1"/>
  <c r="N97" i="1"/>
  <c r="M97" i="1"/>
  <c r="L97" i="1"/>
  <c r="K97" i="1"/>
  <c r="P97" i="1" l="1"/>
  <c r="I98" i="1" s="1"/>
  <c r="K98" i="1" s="1"/>
  <c r="J98" i="1" l="1"/>
  <c r="O98" i="1"/>
  <c r="N98" i="1"/>
  <c r="L98" i="1"/>
  <c r="M98" i="1"/>
  <c r="P98" i="1" l="1"/>
  <c r="I99" i="1" s="1"/>
  <c r="J99" i="1" s="1"/>
  <c r="M99" i="1" l="1"/>
  <c r="K99" i="1"/>
  <c r="L99" i="1"/>
  <c r="O99" i="1"/>
  <c r="N99" i="1"/>
  <c r="P99" i="1" l="1"/>
  <c r="I100" i="1" s="1"/>
  <c r="K100" i="1" s="1"/>
  <c r="N100" i="1" l="1"/>
  <c r="J100" i="1"/>
  <c r="M100" i="1"/>
  <c r="L100" i="1"/>
  <c r="O100" i="1"/>
  <c r="P100" i="1" l="1"/>
  <c r="I101" i="1" s="1"/>
  <c r="L101" i="1" s="1"/>
  <c r="N101" i="1" l="1"/>
  <c r="O101" i="1"/>
  <c r="K101" i="1"/>
  <c r="J101" i="1"/>
  <c r="M101" i="1"/>
  <c r="P101" i="1" l="1"/>
  <c r="I102" i="1" s="1"/>
  <c r="N102" i="1" s="1"/>
  <c r="K102" i="1" l="1"/>
  <c r="O102" i="1"/>
  <c r="J102" i="1"/>
  <c r="M102" i="1"/>
  <c r="L102" i="1"/>
  <c r="P102" i="1" l="1"/>
  <c r="I103" i="1" s="1"/>
  <c r="L103" i="1" s="1"/>
  <c r="O103" i="1" l="1"/>
  <c r="J103" i="1"/>
  <c r="K103" i="1"/>
  <c r="N103" i="1"/>
  <c r="M103" i="1"/>
  <c r="P103" i="1" l="1"/>
  <c r="I104" i="1" s="1"/>
  <c r="L104" i="1" s="1"/>
  <c r="N104" i="1" l="1"/>
  <c r="J104" i="1"/>
  <c r="O104" i="1"/>
  <c r="K104" i="1"/>
  <c r="M104" i="1"/>
  <c r="P104" i="1" l="1"/>
  <c r="I105" i="1" s="1"/>
  <c r="J105" i="1" s="1"/>
  <c r="K105" i="1" l="1"/>
  <c r="N105" i="1"/>
  <c r="O105" i="1"/>
  <c r="L105" i="1"/>
  <c r="M105" i="1"/>
  <c r="P105" i="1" s="1"/>
  <c r="I106" i="1" s="1"/>
  <c r="M106" i="1" l="1"/>
  <c r="O106" i="1"/>
  <c r="N106" i="1"/>
  <c r="J106" i="1"/>
  <c r="K106" i="1"/>
  <c r="L106" i="1"/>
  <c r="P106" i="1" l="1"/>
  <c r="I107" i="1" s="1"/>
  <c r="K107" i="1" s="1"/>
  <c r="L107" i="1"/>
  <c r="O107" i="1"/>
  <c r="N107" i="1"/>
  <c r="M107" i="1"/>
  <c r="J107" i="1"/>
  <c r="P107" i="1" l="1"/>
  <c r="I108" i="1" s="1"/>
  <c r="K108" i="1" s="1"/>
  <c r="O108" i="1" l="1"/>
  <c r="J108" i="1"/>
  <c r="N108" i="1"/>
  <c r="M108" i="1"/>
  <c r="L108" i="1"/>
  <c r="P108" i="1" l="1"/>
  <c r="I109" i="1" s="1"/>
  <c r="M109" i="1" s="1"/>
  <c r="J109" i="1" l="1"/>
  <c r="O109" i="1"/>
  <c r="K109" i="1"/>
  <c r="L109" i="1"/>
  <c r="N109" i="1"/>
  <c r="P109" i="1" l="1"/>
  <c r="I110" i="1" s="1"/>
  <c r="J110" i="1" s="1"/>
  <c r="M110" i="1" l="1"/>
  <c r="L110" i="1"/>
  <c r="K110" i="1"/>
  <c r="N110" i="1"/>
  <c r="O110" i="1"/>
  <c r="P110" i="1" l="1"/>
  <c r="I111" i="1" s="1"/>
  <c r="K111" i="1" s="1"/>
  <c r="O111" i="1"/>
  <c r="J111" i="1" l="1"/>
  <c r="L111" i="1"/>
  <c r="M111" i="1"/>
  <c r="N111" i="1"/>
  <c r="P111" i="1" l="1"/>
  <c r="I112" i="1" s="1"/>
  <c r="K112" i="1" s="1"/>
  <c r="O112" i="1"/>
  <c r="J112" i="1"/>
  <c r="N112" i="1"/>
  <c r="M112" i="1"/>
  <c r="L112" i="1"/>
  <c r="P112" i="1" l="1"/>
  <c r="I113" i="1" s="1"/>
  <c r="M113" i="1" s="1"/>
  <c r="N113" i="1" l="1"/>
  <c r="O113" i="1"/>
  <c r="L113" i="1"/>
  <c r="K113" i="1"/>
  <c r="J113" i="1"/>
  <c r="P113" i="1" l="1"/>
  <c r="I114" i="1" s="1"/>
  <c r="J114" i="1" s="1"/>
  <c r="L114" i="1" l="1"/>
  <c r="M114" i="1"/>
  <c r="K114" i="1"/>
  <c r="O114" i="1"/>
  <c r="N114" i="1"/>
  <c r="P114" i="1" l="1"/>
  <c r="I115" i="1" s="1"/>
  <c r="O115" i="1" s="1"/>
  <c r="K115" i="1" l="1"/>
  <c r="J115" i="1"/>
  <c r="M115" i="1"/>
  <c r="N115" i="1"/>
  <c r="L115" i="1"/>
  <c r="P115" i="1" l="1"/>
  <c r="I116" i="1" s="1"/>
  <c r="L116" i="1" s="1"/>
  <c r="J116" i="1" l="1"/>
  <c r="O116" i="1"/>
  <c r="K116" i="1"/>
  <c r="M116" i="1"/>
  <c r="N116" i="1"/>
  <c r="P116" i="1" l="1"/>
  <c r="I117" i="1" s="1"/>
  <c r="J117" i="1" s="1"/>
  <c r="M117" i="1" l="1"/>
  <c r="N117" i="1"/>
  <c r="L117" i="1"/>
  <c r="K117" i="1"/>
  <c r="O117" i="1"/>
  <c r="P117" i="1" l="1"/>
  <c r="I118" i="1" s="1"/>
  <c r="J118" i="1" s="1"/>
  <c r="N118" i="1" l="1"/>
  <c r="M118" i="1"/>
  <c r="K118" i="1"/>
  <c r="O118" i="1"/>
  <c r="L118" i="1"/>
  <c r="P118" i="1" l="1"/>
  <c r="I119" i="1" s="1"/>
  <c r="J119" i="1" s="1"/>
  <c r="O119" i="1" l="1"/>
  <c r="K119" i="1"/>
  <c r="M119" i="1"/>
  <c r="N119" i="1"/>
  <c r="L119" i="1"/>
  <c r="P119" i="1" l="1"/>
  <c r="I120" i="1" s="1"/>
  <c r="M120" i="1" s="1"/>
  <c r="J120" i="1" l="1"/>
  <c r="L120" i="1"/>
  <c r="O120" i="1"/>
  <c r="N120" i="1"/>
  <c r="K120" i="1"/>
  <c r="P120" i="1" l="1"/>
  <c r="I121" i="1" s="1"/>
  <c r="N121" i="1" s="1"/>
  <c r="O121" i="1" l="1"/>
  <c r="L121" i="1"/>
  <c r="J121" i="1"/>
  <c r="K121" i="1"/>
  <c r="M121" i="1"/>
  <c r="P121" i="1" l="1"/>
  <c r="I122" i="1" s="1"/>
  <c r="N122" i="1" s="1"/>
  <c r="O122" i="1" l="1"/>
  <c r="J122" i="1"/>
  <c r="K122" i="1"/>
  <c r="L122" i="1"/>
  <c r="M122" i="1"/>
  <c r="P122" i="1" l="1"/>
  <c r="I123" i="1" s="1"/>
  <c r="N123" i="1" s="1"/>
  <c r="O123" i="1"/>
  <c r="J123" i="1" l="1"/>
  <c r="L123" i="1"/>
  <c r="M123" i="1"/>
  <c r="K123" i="1"/>
  <c r="P123" i="1" l="1"/>
  <c r="I124" i="1" s="1"/>
  <c r="N124" i="1" s="1"/>
  <c r="M124" i="1"/>
  <c r="K124" i="1"/>
  <c r="J124" i="1"/>
  <c r="O124" i="1"/>
  <c r="L124" i="1"/>
  <c r="P124" i="1" l="1"/>
  <c r="I125" i="1" s="1"/>
  <c r="O125" i="1" s="1"/>
  <c r="N125" i="1" l="1"/>
  <c r="M125" i="1"/>
  <c r="L125" i="1"/>
  <c r="J125" i="1"/>
  <c r="K125" i="1"/>
  <c r="P125" i="1" l="1"/>
  <c r="I126" i="1" s="1"/>
  <c r="J126" i="1" s="1"/>
  <c r="O126" i="1" l="1"/>
  <c r="K126" i="1"/>
  <c r="L126" i="1"/>
  <c r="M126" i="1"/>
  <c r="N126" i="1"/>
  <c r="P126" i="1" l="1"/>
  <c r="I127" i="1" s="1"/>
  <c r="L127" i="1" s="1"/>
  <c r="O127" i="1" l="1"/>
  <c r="J127" i="1"/>
  <c r="N127" i="1"/>
  <c r="K127" i="1"/>
  <c r="M127" i="1"/>
  <c r="P127" i="1" l="1"/>
  <c r="I128" i="1" s="1"/>
  <c r="M128" i="1" s="1"/>
  <c r="O128" i="1" l="1"/>
  <c r="J128" i="1"/>
  <c r="L128" i="1"/>
  <c r="N128" i="1"/>
  <c r="K128" i="1"/>
  <c r="P128" i="1" l="1"/>
  <c r="I129" i="1" s="1"/>
  <c r="J129" i="1" l="1"/>
  <c r="V4" i="1"/>
  <c r="Z4" i="1" s="1"/>
  <c r="K129" i="1"/>
  <c r="L129" i="1"/>
  <c r="M129" i="1"/>
  <c r="O129" i="1"/>
  <c r="N129" i="1"/>
  <c r="P129" i="1" l="1"/>
  <c r="I130" i="1" s="1"/>
  <c r="M130" i="1" s="1"/>
  <c r="N130" i="1" l="1"/>
  <c r="L130" i="1"/>
  <c r="K130" i="1"/>
  <c r="O130" i="1"/>
  <c r="J130" i="1"/>
  <c r="P130" i="1" l="1"/>
  <c r="I131" i="1" s="1"/>
  <c r="M131" i="1" s="1"/>
  <c r="N131" i="1" l="1"/>
  <c r="O131" i="1"/>
  <c r="J131" i="1"/>
  <c r="K131" i="1"/>
  <c r="L131" i="1"/>
  <c r="P131" i="1" l="1"/>
  <c r="I132" i="1" s="1"/>
  <c r="N132" i="1" s="1"/>
  <c r="O132" i="1"/>
  <c r="L132" i="1"/>
  <c r="J132" i="1"/>
  <c r="K132" i="1" l="1"/>
  <c r="M132" i="1"/>
  <c r="P132" i="1" s="1"/>
  <c r="I133" i="1" s="1"/>
  <c r="J133" i="1" s="1"/>
  <c r="N133" i="1" l="1"/>
  <c r="K133" i="1"/>
  <c r="M133" i="1"/>
  <c r="L133" i="1"/>
  <c r="O133" i="1"/>
  <c r="P133" i="1" l="1"/>
  <c r="I134" i="1" s="1"/>
  <c r="J134" i="1" s="1"/>
  <c r="L134" i="1" l="1"/>
  <c r="M134" i="1"/>
  <c r="K134" i="1"/>
  <c r="O134" i="1"/>
  <c r="N134" i="1"/>
  <c r="P134" i="1" l="1"/>
  <c r="I135" i="1" s="1"/>
  <c r="J135" i="1" s="1"/>
  <c r="M135" i="1" l="1"/>
  <c r="K135" i="1"/>
  <c r="L135" i="1"/>
  <c r="N135" i="1"/>
  <c r="O135" i="1"/>
  <c r="P135" i="1"/>
  <c r="I136" i="1" s="1"/>
  <c r="K136" i="1" s="1"/>
  <c r="N136" i="1" l="1"/>
  <c r="L136" i="1"/>
  <c r="J136" i="1"/>
  <c r="M136" i="1"/>
  <c r="O136" i="1"/>
  <c r="P136" i="1" s="1"/>
  <c r="I137" i="1" s="1"/>
  <c r="M137" i="1" l="1"/>
  <c r="O137" i="1"/>
  <c r="K137" i="1"/>
  <c r="N137" i="1"/>
  <c r="J137" i="1"/>
  <c r="L137" i="1"/>
  <c r="P137" i="1" l="1"/>
  <c r="I138" i="1" s="1"/>
  <c r="N138" i="1" s="1"/>
  <c r="O138" i="1" l="1"/>
  <c r="L138" i="1"/>
  <c r="J138" i="1"/>
  <c r="K138" i="1"/>
  <c r="M138" i="1"/>
  <c r="P138" i="1" s="1"/>
  <c r="I139" i="1" s="1"/>
  <c r="M139" i="1" s="1"/>
  <c r="N139" i="1" l="1"/>
  <c r="L139" i="1"/>
  <c r="O139" i="1"/>
  <c r="J139" i="1"/>
  <c r="K139" i="1"/>
  <c r="P139" i="1" l="1"/>
  <c r="I140" i="1" s="1"/>
  <c r="J140" i="1" s="1"/>
  <c r="K140" i="1" l="1"/>
  <c r="O140" i="1"/>
  <c r="M140" i="1"/>
  <c r="L140" i="1"/>
  <c r="N140" i="1"/>
  <c r="P140" i="1" l="1"/>
  <c r="I141" i="1" s="1"/>
  <c r="M141" i="1" s="1"/>
  <c r="O141" i="1" l="1"/>
  <c r="J141" i="1"/>
  <c r="L141" i="1"/>
  <c r="N141" i="1"/>
  <c r="K141" i="1"/>
  <c r="P141" i="1" l="1"/>
  <c r="I142" i="1" s="1"/>
  <c r="M142" i="1" s="1"/>
  <c r="O142" i="1" l="1"/>
  <c r="L142" i="1"/>
  <c r="K142" i="1"/>
  <c r="J142" i="1"/>
  <c r="N142" i="1"/>
  <c r="P142" i="1" l="1"/>
  <c r="I143" i="1" s="1"/>
  <c r="J143" i="1" s="1"/>
  <c r="M143" i="1" l="1"/>
  <c r="O143" i="1"/>
  <c r="N143" i="1"/>
  <c r="K143" i="1"/>
  <c r="L143" i="1"/>
  <c r="P143" i="1" l="1"/>
  <c r="I144" i="1" s="1"/>
  <c r="N144" i="1" s="1"/>
  <c r="L144" i="1" l="1"/>
  <c r="O144" i="1"/>
  <c r="K144" i="1"/>
  <c r="J144" i="1"/>
  <c r="M144" i="1"/>
  <c r="P144" i="1" s="1"/>
  <c r="I145" i="1" s="1"/>
  <c r="K145" i="1" s="1"/>
  <c r="O145" i="1" l="1"/>
  <c r="J145" i="1"/>
  <c r="N145" i="1"/>
  <c r="L145" i="1"/>
  <c r="M145" i="1"/>
  <c r="P145" i="1" l="1"/>
  <c r="I146" i="1" s="1"/>
  <c r="N146" i="1" s="1"/>
  <c r="J146" i="1" l="1"/>
  <c r="K146" i="1"/>
  <c r="L146" i="1"/>
  <c r="M146" i="1"/>
  <c r="O146" i="1"/>
  <c r="P146" i="1" l="1"/>
  <c r="I147" i="1" s="1"/>
  <c r="M147" i="1" s="1"/>
  <c r="O147" i="1"/>
  <c r="L147" i="1" l="1"/>
  <c r="J147" i="1"/>
  <c r="N147" i="1"/>
  <c r="K147" i="1"/>
  <c r="P147" i="1" l="1"/>
  <c r="I148" i="1" s="1"/>
  <c r="M148" i="1" s="1"/>
  <c r="J148" i="1" l="1"/>
  <c r="K148" i="1"/>
  <c r="O148" i="1"/>
  <c r="L148" i="1"/>
  <c r="N148" i="1"/>
  <c r="P148" i="1" s="1"/>
  <c r="I149" i="1" s="1"/>
  <c r="J149" i="1" s="1"/>
  <c r="O149" i="1" l="1"/>
  <c r="K149" i="1"/>
  <c r="N149" i="1"/>
  <c r="M149" i="1"/>
  <c r="L149" i="1"/>
  <c r="P149" i="1" l="1"/>
  <c r="I150" i="1" s="1"/>
  <c r="N150" i="1" s="1"/>
  <c r="M150" i="1" l="1"/>
  <c r="O150" i="1"/>
  <c r="L150" i="1"/>
  <c r="J150" i="1"/>
  <c r="K150" i="1"/>
  <c r="P150" i="1" l="1"/>
  <c r="I151" i="1" s="1"/>
  <c r="L151" i="1" s="1"/>
  <c r="J151" i="1" l="1"/>
  <c r="O151" i="1"/>
  <c r="K151" i="1"/>
  <c r="M151" i="1"/>
  <c r="N151" i="1"/>
  <c r="P151" i="1" l="1"/>
  <c r="I152" i="1" s="1"/>
  <c r="L152" i="1" s="1"/>
  <c r="M152" i="1" l="1"/>
  <c r="J152" i="1"/>
  <c r="K152" i="1"/>
  <c r="N152" i="1"/>
  <c r="O152" i="1"/>
  <c r="P152" i="1" l="1"/>
  <c r="I153" i="1" s="1"/>
  <c r="K153" i="1" s="1"/>
  <c r="N153" i="1" l="1"/>
  <c r="O153" i="1"/>
  <c r="J153" i="1"/>
  <c r="M153" i="1"/>
  <c r="L153" i="1"/>
  <c r="P153" i="1" l="1"/>
  <c r="I154" i="1" s="1"/>
  <c r="M154" i="1" s="1"/>
  <c r="O154" i="1"/>
  <c r="N154" i="1"/>
  <c r="K154" i="1"/>
  <c r="J154" i="1" l="1"/>
  <c r="L154" i="1"/>
  <c r="P154" i="1" s="1"/>
  <c r="I155" i="1" s="1"/>
  <c r="L155" i="1" s="1"/>
  <c r="O155" i="1" l="1"/>
  <c r="N155" i="1"/>
  <c r="J155" i="1"/>
  <c r="K155" i="1"/>
  <c r="M155" i="1"/>
  <c r="P155" i="1" l="1"/>
  <c r="I156" i="1" s="1"/>
  <c r="K156" i="1" s="1"/>
  <c r="O156" i="1" l="1"/>
  <c r="L156" i="1"/>
  <c r="J156" i="1"/>
  <c r="M156" i="1"/>
  <c r="N156" i="1"/>
  <c r="P156" i="1" l="1"/>
  <c r="I157" i="1" s="1"/>
  <c r="J157" i="1" s="1"/>
  <c r="N157" i="1"/>
  <c r="O157" i="1"/>
  <c r="K157" i="1"/>
  <c r="M157" i="1"/>
  <c r="L157" i="1"/>
  <c r="P157" i="1" l="1"/>
  <c r="I158" i="1" s="1"/>
  <c r="K158" i="1" s="1"/>
  <c r="N158" i="1" l="1"/>
  <c r="M158" i="1"/>
  <c r="O158" i="1"/>
  <c r="L158" i="1"/>
  <c r="J158" i="1"/>
  <c r="P158" i="1" l="1"/>
  <c r="I159" i="1" s="1"/>
  <c r="K159" i="1" s="1"/>
  <c r="O159" i="1"/>
  <c r="N159" i="1"/>
  <c r="M159" i="1"/>
  <c r="J159" i="1"/>
  <c r="L159" i="1"/>
  <c r="P159" i="1" l="1"/>
  <c r="I160" i="1" s="1"/>
  <c r="M160" i="1" s="1"/>
  <c r="L160" i="1" l="1"/>
  <c r="J160" i="1"/>
  <c r="N160" i="1"/>
  <c r="K160" i="1"/>
  <c r="O160" i="1"/>
  <c r="P160" i="1" s="1"/>
  <c r="I161" i="1" s="1"/>
  <c r="N161" i="1" l="1"/>
  <c r="J161" i="1"/>
  <c r="M161" i="1"/>
  <c r="O161" i="1"/>
  <c r="L161" i="1"/>
  <c r="K161" i="1"/>
  <c r="P161" i="1" l="1"/>
  <c r="I162" i="1" s="1"/>
  <c r="N162" i="1" s="1"/>
  <c r="O162" i="1" l="1"/>
  <c r="J162" i="1"/>
  <c r="L162" i="1"/>
  <c r="M162" i="1"/>
  <c r="K162" i="1"/>
  <c r="P162" i="1" l="1"/>
  <c r="I163" i="1" s="1"/>
  <c r="M163" i="1" s="1"/>
  <c r="O163" i="1"/>
  <c r="N163" i="1" l="1"/>
  <c r="J163" i="1"/>
  <c r="L163" i="1"/>
  <c r="K163" i="1"/>
  <c r="P163" i="1" l="1"/>
  <c r="I164" i="1" s="1"/>
  <c r="L164" i="1" s="1"/>
  <c r="M164" i="1"/>
  <c r="O164" i="1"/>
  <c r="K164" i="1" l="1"/>
  <c r="N164" i="1"/>
  <c r="J164" i="1"/>
  <c r="P164" i="1" l="1"/>
  <c r="I165" i="1" s="1"/>
  <c r="K165" i="1" s="1"/>
  <c r="O165" i="1"/>
  <c r="J165" i="1" l="1"/>
  <c r="L165" i="1"/>
  <c r="N165" i="1"/>
  <c r="M165" i="1"/>
  <c r="P165" i="1" s="1"/>
  <c r="I166" i="1" s="1"/>
  <c r="K166" i="1" l="1"/>
  <c r="M166" i="1"/>
  <c r="J166" i="1"/>
  <c r="O166" i="1"/>
  <c r="N166" i="1"/>
  <c r="L166" i="1"/>
  <c r="P166" i="1" l="1"/>
  <c r="I167" i="1" s="1"/>
  <c r="K167" i="1" s="1"/>
  <c r="O167" i="1"/>
  <c r="L167" i="1"/>
  <c r="N167" i="1"/>
  <c r="M167" i="1"/>
  <c r="J167" i="1" l="1"/>
  <c r="P167" i="1"/>
  <c r="I168" i="1" s="1"/>
  <c r="K168" i="1" s="1"/>
  <c r="M168" i="1"/>
  <c r="L168" i="1"/>
  <c r="N168" i="1" l="1"/>
  <c r="J168" i="1"/>
  <c r="O168" i="1"/>
  <c r="P168" i="1" s="1"/>
  <c r="I169" i="1" s="1"/>
  <c r="M169" i="1" l="1"/>
  <c r="O169" i="1"/>
  <c r="J169" i="1"/>
  <c r="L169" i="1"/>
  <c r="K169" i="1"/>
  <c r="N169" i="1"/>
  <c r="P169" i="1" l="1"/>
  <c r="I170" i="1" s="1"/>
  <c r="N170" i="1" s="1"/>
  <c r="O170" i="1"/>
  <c r="K170" i="1"/>
  <c r="M170" i="1"/>
  <c r="J170" i="1"/>
  <c r="L170" i="1"/>
  <c r="P170" i="1" l="1"/>
  <c r="I171" i="1" s="1"/>
  <c r="L171" i="1" s="1"/>
  <c r="M171" i="1" l="1"/>
  <c r="N171" i="1"/>
  <c r="J171" i="1"/>
  <c r="K171" i="1"/>
  <c r="O171" i="1"/>
  <c r="P171" i="1" s="1"/>
  <c r="I172" i="1" s="1"/>
  <c r="K172" i="1" s="1"/>
  <c r="J172" i="1" l="1"/>
  <c r="L172" i="1"/>
  <c r="O172" i="1"/>
  <c r="N172" i="1"/>
  <c r="M172" i="1"/>
  <c r="P172" i="1" l="1"/>
  <c r="I173" i="1" s="1"/>
  <c r="K173" i="1" s="1"/>
  <c r="O173" i="1"/>
  <c r="J173" i="1" l="1"/>
  <c r="L173" i="1"/>
  <c r="M173" i="1"/>
  <c r="N173" i="1"/>
  <c r="P173" i="1" l="1"/>
  <c r="I174" i="1" s="1"/>
  <c r="M174" i="1" s="1"/>
  <c r="L174" i="1" l="1"/>
  <c r="K174" i="1"/>
  <c r="J174" i="1"/>
  <c r="O174" i="1"/>
  <c r="N174" i="1"/>
  <c r="P174" i="1" l="1"/>
  <c r="I175" i="1" s="1"/>
  <c r="L175" i="1" s="1"/>
  <c r="M175" i="1"/>
  <c r="N175" i="1"/>
  <c r="O175" i="1" l="1"/>
  <c r="J175" i="1"/>
  <c r="K175" i="1"/>
  <c r="P175" i="1" l="1"/>
  <c r="I176" i="1" s="1"/>
  <c r="N176" i="1" s="1"/>
  <c r="K176" i="1" l="1"/>
  <c r="J176" i="1"/>
  <c r="L176" i="1"/>
  <c r="M176" i="1"/>
  <c r="O176" i="1"/>
  <c r="P176" i="1"/>
  <c r="I177" i="1" s="1"/>
  <c r="N177" i="1" s="1"/>
  <c r="L177" i="1" l="1"/>
  <c r="M177" i="1"/>
  <c r="K177" i="1"/>
  <c r="J177" i="1"/>
  <c r="O177" i="1"/>
  <c r="P177" i="1" l="1"/>
  <c r="I178" i="1" s="1"/>
  <c r="L178" i="1" s="1"/>
  <c r="M178" i="1" l="1"/>
  <c r="J178" i="1"/>
  <c r="K178" i="1"/>
  <c r="O178" i="1"/>
  <c r="N178" i="1"/>
  <c r="P178" i="1" l="1"/>
  <c r="I179" i="1" s="1"/>
  <c r="L179" i="1" s="1"/>
  <c r="N179" i="1" l="1"/>
  <c r="K179" i="1"/>
  <c r="J179" i="1"/>
  <c r="O179" i="1"/>
  <c r="M179" i="1"/>
  <c r="P179" i="1" l="1"/>
  <c r="I180" i="1" s="1"/>
  <c r="M180" i="1" s="1"/>
  <c r="K180" i="1" l="1"/>
  <c r="J180" i="1"/>
  <c r="O180" i="1"/>
  <c r="N180" i="1"/>
  <c r="L180" i="1"/>
  <c r="P180" i="1" l="1"/>
  <c r="I181" i="1" s="1"/>
  <c r="M181" i="1" s="1"/>
  <c r="N181" i="1" l="1"/>
  <c r="L181" i="1"/>
  <c r="K181" i="1"/>
  <c r="J181" i="1"/>
  <c r="O181" i="1"/>
  <c r="C11" i="1"/>
  <c r="P181" i="1" l="1"/>
  <c r="I182" i="1" s="1"/>
  <c r="M182" i="1" s="1"/>
  <c r="J182" i="1" l="1"/>
  <c r="O182" i="1"/>
  <c r="K182" i="1"/>
  <c r="L182" i="1"/>
  <c r="N182" i="1"/>
  <c r="P182" i="1" l="1"/>
  <c r="I183" i="1" s="1"/>
  <c r="M183" i="1" s="1"/>
  <c r="N183" i="1" l="1"/>
  <c r="L183" i="1"/>
  <c r="O183" i="1"/>
  <c r="J183" i="1"/>
  <c r="K183" i="1"/>
  <c r="P183" i="1" l="1"/>
  <c r="I184" i="1" s="1"/>
  <c r="M184" i="1" s="1"/>
  <c r="N184" i="1" l="1"/>
  <c r="L184" i="1"/>
  <c r="J184" i="1"/>
  <c r="O184" i="1"/>
  <c r="K184" i="1"/>
  <c r="P184" i="1" l="1"/>
  <c r="I185" i="1" s="1"/>
  <c r="J185" i="1" l="1"/>
  <c r="O185" i="1"/>
  <c r="K185" i="1"/>
  <c r="M185" i="1"/>
  <c r="N185" i="1"/>
  <c r="L185" i="1"/>
  <c r="P185" i="1" l="1"/>
  <c r="I186" i="1" s="1"/>
  <c r="J186" i="1" l="1"/>
  <c r="K186" i="1"/>
  <c r="O186" i="1"/>
  <c r="L186" i="1"/>
  <c r="N186" i="1"/>
  <c r="M186" i="1"/>
  <c r="P186" i="1" l="1"/>
  <c r="I187" i="1" s="1"/>
  <c r="N187" i="1" s="1"/>
  <c r="J187" i="1" l="1"/>
  <c r="K187" i="1"/>
  <c r="L187" i="1"/>
  <c r="O187" i="1"/>
  <c r="M187" i="1"/>
  <c r="P187" i="1" l="1"/>
  <c r="I188" i="1" s="1"/>
  <c r="J188" i="1" s="1"/>
  <c r="O188" i="1"/>
  <c r="K188" i="1" l="1"/>
  <c r="N188" i="1"/>
  <c r="L188" i="1"/>
  <c r="M188" i="1"/>
  <c r="P188" i="1" l="1"/>
  <c r="I189" i="1" s="1"/>
  <c r="K189" i="1" s="1"/>
  <c r="N189" i="1"/>
  <c r="O189" i="1"/>
  <c r="M189" i="1"/>
  <c r="L189" i="1"/>
  <c r="J189" i="1"/>
  <c r="P189" i="1" l="1"/>
  <c r="I190" i="1" s="1"/>
  <c r="N190" i="1" s="1"/>
  <c r="O190" i="1" l="1"/>
  <c r="J190" i="1"/>
  <c r="K190" i="1"/>
  <c r="L190" i="1"/>
  <c r="M190" i="1"/>
  <c r="P190" i="1" l="1"/>
  <c r="I191" i="1" s="1"/>
  <c r="M191" i="1" l="1"/>
  <c r="O191" i="1"/>
  <c r="N191" i="1"/>
  <c r="K191" i="1"/>
  <c r="L191" i="1"/>
  <c r="J191" i="1"/>
  <c r="P191" i="1" l="1"/>
  <c r="I192" i="1" s="1"/>
  <c r="N192" i="1" l="1"/>
  <c r="O192" i="1"/>
  <c r="J192" i="1"/>
  <c r="K192" i="1"/>
  <c r="M192" i="1"/>
  <c r="L192" i="1"/>
  <c r="P192" i="1" l="1"/>
  <c r="I193" i="1" s="1"/>
  <c r="N193" i="1" s="1"/>
  <c r="J193" i="1" l="1"/>
  <c r="K193" i="1"/>
  <c r="O193" i="1"/>
  <c r="L193" i="1"/>
  <c r="M193" i="1"/>
  <c r="P193" i="1" l="1"/>
  <c r="I194" i="1" s="1"/>
  <c r="L194" i="1" s="1"/>
  <c r="O194" i="1"/>
  <c r="J194" i="1"/>
  <c r="K194" i="1"/>
  <c r="M194" i="1"/>
  <c r="N194" i="1" l="1"/>
  <c r="P194" i="1" s="1"/>
  <c r="I195" i="1" s="1"/>
  <c r="K195" i="1" l="1"/>
  <c r="N195" i="1"/>
  <c r="L195" i="1"/>
  <c r="M195" i="1"/>
  <c r="O195" i="1"/>
  <c r="J195" i="1"/>
  <c r="P195" i="1" l="1"/>
  <c r="I196" i="1" s="1"/>
  <c r="L196" i="1" s="1"/>
  <c r="O196" i="1"/>
  <c r="K196" i="1" l="1"/>
  <c r="J196" i="1"/>
  <c r="N196" i="1"/>
  <c r="M196" i="1"/>
  <c r="P196" i="1"/>
  <c r="I197" i="1" s="1"/>
  <c r="N197" i="1" s="1"/>
  <c r="L197" i="1" l="1"/>
  <c r="M197" i="1"/>
  <c r="O197" i="1"/>
  <c r="J197" i="1"/>
  <c r="K197" i="1"/>
  <c r="P197" i="1" l="1"/>
  <c r="I198" i="1" s="1"/>
  <c r="N198" i="1" s="1"/>
  <c r="J198" i="1" l="1"/>
  <c r="K198" i="1"/>
  <c r="O198" i="1"/>
  <c r="L198" i="1"/>
  <c r="M198" i="1"/>
  <c r="P198" i="1" l="1"/>
  <c r="I199" i="1" s="1"/>
  <c r="M199" i="1" s="1"/>
  <c r="J199" i="1" l="1"/>
  <c r="O199" i="1"/>
  <c r="L199" i="1"/>
  <c r="N199" i="1"/>
  <c r="K199" i="1"/>
  <c r="P199" i="1" s="1"/>
  <c r="I200" i="1" s="1"/>
  <c r="L200" i="1" l="1"/>
  <c r="M200" i="1"/>
  <c r="J200" i="1"/>
  <c r="K200" i="1"/>
  <c r="N200" i="1"/>
  <c r="O200" i="1"/>
  <c r="P200" i="1"/>
  <c r="I201" i="1" s="1"/>
  <c r="K201" i="1" s="1"/>
  <c r="L201" i="1"/>
  <c r="N201" i="1" l="1"/>
  <c r="J201" i="1"/>
  <c r="O201" i="1"/>
  <c r="M201" i="1"/>
  <c r="P201" i="1" l="1"/>
  <c r="I202" i="1" s="1"/>
  <c r="L202" i="1"/>
  <c r="K202" i="1" l="1"/>
  <c r="N202" i="1"/>
  <c r="J202" i="1"/>
  <c r="O202" i="1"/>
  <c r="M202" i="1"/>
  <c r="P202" i="1" l="1"/>
  <c r="I203" i="1" s="1"/>
  <c r="N203" i="1" l="1"/>
  <c r="J203" i="1"/>
  <c r="O203" i="1"/>
  <c r="L203" i="1"/>
  <c r="M203" i="1"/>
  <c r="K203" i="1"/>
  <c r="P203" i="1" l="1"/>
  <c r="I204" i="1" s="1"/>
  <c r="O204" i="1" l="1"/>
  <c r="J204" i="1"/>
  <c r="P204" i="1" s="1"/>
  <c r="I205" i="1" s="1"/>
  <c r="K204" i="1"/>
  <c r="M204" i="1"/>
  <c r="N204" i="1"/>
  <c r="L204" i="1"/>
  <c r="M205" i="1" l="1"/>
  <c r="O205" i="1"/>
  <c r="K205" i="1"/>
  <c r="J205" i="1"/>
  <c r="N205" i="1"/>
  <c r="L205" i="1"/>
  <c r="P205" i="1" s="1"/>
  <c r="I206" i="1" s="1"/>
  <c r="M206" i="1" l="1"/>
  <c r="J206" i="1"/>
  <c r="K206" i="1"/>
  <c r="O206" i="1"/>
  <c r="N206" i="1"/>
  <c r="L206" i="1"/>
  <c r="P206" i="1" s="1"/>
  <c r="I207" i="1" s="1"/>
  <c r="K207" i="1" l="1"/>
  <c r="N207" i="1"/>
  <c r="J207" i="1"/>
  <c r="O207" i="1"/>
  <c r="L207" i="1"/>
  <c r="M207" i="1"/>
  <c r="P207" i="1" l="1"/>
  <c r="I208" i="1" s="1"/>
  <c r="L208" i="1" l="1"/>
  <c r="M208" i="1"/>
  <c r="K208" i="1"/>
  <c r="J208" i="1"/>
  <c r="O208" i="1"/>
  <c r="N208" i="1"/>
  <c r="P208" i="1" l="1"/>
  <c r="I209" i="1" s="1"/>
  <c r="J209" i="1" l="1"/>
  <c r="O209" i="1"/>
  <c r="K209" i="1"/>
  <c r="N209" i="1"/>
  <c r="L209" i="1"/>
  <c r="M209" i="1"/>
  <c r="P209" i="1" l="1"/>
  <c r="I210" i="1" s="1"/>
  <c r="L210" i="1" l="1"/>
  <c r="O210" i="1"/>
  <c r="N210" i="1"/>
  <c r="M210" i="1"/>
  <c r="J210" i="1"/>
  <c r="K210" i="1"/>
  <c r="P210" i="1" l="1"/>
  <c r="I211" i="1" s="1"/>
  <c r="M211" i="1" l="1"/>
  <c r="J211" i="1"/>
  <c r="L211" i="1"/>
  <c r="K211" i="1"/>
  <c r="O211" i="1"/>
  <c r="N211" i="1"/>
  <c r="P211" i="1" l="1"/>
  <c r="I212" i="1" s="1"/>
  <c r="N212" i="1"/>
  <c r="L212" i="1"/>
  <c r="M212" i="1"/>
  <c r="J212" i="1" l="1"/>
  <c r="O212" i="1"/>
  <c r="K212" i="1"/>
  <c r="M213" i="1"/>
  <c r="P212" i="1"/>
  <c r="I213" i="1" s="1"/>
  <c r="N213" i="1" s="1"/>
  <c r="L213" i="1" l="1"/>
  <c r="K213" i="1"/>
  <c r="J213" i="1"/>
  <c r="O213" i="1"/>
  <c r="P213" i="1" l="1"/>
  <c r="I214" i="1" s="1"/>
  <c r="L214" i="1" s="1"/>
  <c r="M214" i="1" l="1"/>
  <c r="O214" i="1"/>
  <c r="J214" i="1"/>
  <c r="K214" i="1"/>
  <c r="N214" i="1"/>
  <c r="P214" i="1" s="1"/>
  <c r="I215" i="1" s="1"/>
  <c r="J215" i="1" l="1"/>
  <c r="O215" i="1"/>
  <c r="K215" i="1"/>
  <c r="L215" i="1"/>
  <c r="P215" i="1" s="1"/>
  <c r="I216" i="1" s="1"/>
  <c r="N215" i="1"/>
  <c r="M215" i="1"/>
  <c r="J216" i="1" l="1"/>
  <c r="K216" i="1"/>
  <c r="L216" i="1"/>
  <c r="M216" i="1"/>
  <c r="O216" i="1"/>
  <c r="N216" i="1"/>
  <c r="P216" i="1" l="1"/>
  <c r="I217" i="1" s="1"/>
  <c r="J217" i="1" l="1"/>
  <c r="L217" i="1"/>
  <c r="N217" i="1"/>
  <c r="O217" i="1"/>
  <c r="K217" i="1"/>
  <c r="M217" i="1"/>
  <c r="P217" i="1" s="1"/>
  <c r="I218" i="1" s="1"/>
  <c r="O218" i="1" l="1"/>
  <c r="K218" i="1"/>
  <c r="J218" i="1"/>
  <c r="N218" i="1"/>
  <c r="L218" i="1"/>
  <c r="M218" i="1"/>
  <c r="P218" i="1" l="1"/>
  <c r="I219" i="1" s="1"/>
  <c r="N219" i="1"/>
  <c r="L219" i="1"/>
  <c r="M219" i="1"/>
  <c r="K219" i="1" l="1"/>
  <c r="O219" i="1"/>
  <c r="P219" i="1" s="1"/>
  <c r="I220" i="1" s="1"/>
  <c r="J219" i="1"/>
  <c r="K220" i="1" l="1"/>
  <c r="O220" i="1"/>
  <c r="J220" i="1"/>
  <c r="M220" i="1"/>
  <c r="L220" i="1"/>
  <c r="N220" i="1"/>
  <c r="P220" i="1" l="1"/>
  <c r="I221" i="1" s="1"/>
  <c r="N221" i="1"/>
  <c r="L221" i="1"/>
  <c r="O221" i="1" l="1"/>
  <c r="J221" i="1"/>
  <c r="P221" i="1" s="1"/>
  <c r="I222" i="1" s="1"/>
  <c r="K221" i="1"/>
  <c r="M221" i="1"/>
  <c r="O222" i="1" l="1"/>
  <c r="J222" i="1"/>
  <c r="K222" i="1"/>
  <c r="L222" i="1"/>
  <c r="M222" i="1"/>
  <c r="N222" i="1"/>
  <c r="P222" i="1" s="1"/>
  <c r="I223" i="1" s="1"/>
  <c r="M223" i="1" l="1"/>
  <c r="K223" i="1"/>
  <c r="O223" i="1"/>
  <c r="J223" i="1"/>
  <c r="N223" i="1"/>
  <c r="L223" i="1"/>
  <c r="P223" i="1" s="1"/>
  <c r="I224" i="1" s="1"/>
  <c r="L224" i="1" l="1"/>
  <c r="K224" i="1"/>
  <c r="O224" i="1"/>
  <c r="J224" i="1"/>
  <c r="N224" i="1"/>
  <c r="M224" i="1"/>
  <c r="P224" i="1" s="1"/>
  <c r="I225" i="1" s="1"/>
  <c r="L225" i="1" l="1"/>
  <c r="J225" i="1"/>
  <c r="O225" i="1"/>
  <c r="K225" i="1"/>
  <c r="M225" i="1"/>
  <c r="P225" i="1" s="1"/>
  <c r="I226" i="1" s="1"/>
  <c r="N225" i="1"/>
  <c r="O226" i="1" l="1"/>
  <c r="J226" i="1"/>
  <c r="K226" i="1"/>
  <c r="N226" i="1"/>
  <c r="M226" i="1"/>
  <c r="L226" i="1"/>
  <c r="P226" i="1" s="1"/>
  <c r="I227" i="1" s="1"/>
  <c r="O227" i="1" l="1"/>
  <c r="J227" i="1"/>
  <c r="K227" i="1"/>
  <c r="M227" i="1"/>
  <c r="L227" i="1"/>
  <c r="N227" i="1"/>
  <c r="P227" i="1"/>
  <c r="I228" i="1" s="1"/>
  <c r="M228" i="1" s="1"/>
  <c r="L228" i="1"/>
  <c r="J228" i="1"/>
  <c r="N228" i="1"/>
  <c r="O228" i="1"/>
  <c r="K228" i="1" l="1"/>
  <c r="P228" i="1" s="1"/>
  <c r="I229" i="1" s="1"/>
  <c r="O229" i="1" l="1"/>
  <c r="N229" i="1"/>
  <c r="J229" i="1"/>
  <c r="L229" i="1"/>
  <c r="M229" i="1"/>
  <c r="K229" i="1"/>
  <c r="P229" i="1" l="1"/>
  <c r="I230" i="1" s="1"/>
  <c r="O230" i="1" s="1"/>
  <c r="N230" i="1"/>
  <c r="M230" i="1"/>
  <c r="J230" i="1"/>
  <c r="K230" i="1"/>
  <c r="L230" i="1" l="1"/>
  <c r="P230" i="1" s="1"/>
  <c r="I231" i="1" s="1"/>
  <c r="J231" i="1" l="1"/>
  <c r="O231" i="1"/>
  <c r="K231" i="1"/>
  <c r="M231" i="1"/>
  <c r="L231" i="1"/>
  <c r="P231" i="1" s="1"/>
  <c r="I232" i="1" s="1"/>
  <c r="N231" i="1"/>
  <c r="M232" i="1" l="1"/>
  <c r="J232" i="1"/>
  <c r="K232" i="1"/>
  <c r="O232" i="1"/>
  <c r="L232" i="1"/>
  <c r="N232" i="1"/>
  <c r="P232" i="1" l="1"/>
  <c r="I233" i="1" s="1"/>
  <c r="K233" i="1" l="1"/>
  <c r="O233" i="1"/>
  <c r="J233" i="1"/>
  <c r="N233" i="1"/>
  <c r="L233" i="1"/>
  <c r="M233" i="1"/>
  <c r="P233" i="1" l="1"/>
  <c r="I234" i="1" s="1"/>
  <c r="L234" i="1" s="1"/>
  <c r="Y4" i="1"/>
  <c r="K234" i="1" l="1"/>
  <c r="M234" i="1"/>
  <c r="J234" i="1"/>
  <c r="O234" i="1"/>
  <c r="N234" i="1"/>
  <c r="AB4" i="1"/>
  <c r="AE4" i="1" s="1"/>
  <c r="W4" i="1"/>
  <c r="AA4" i="1"/>
  <c r="X4" i="1"/>
  <c r="P234" i="1" l="1"/>
  <c r="I235" i="1" s="1"/>
  <c r="N235" i="1" s="1"/>
  <c r="AC4" i="1"/>
  <c r="V5" i="1" s="1"/>
  <c r="Z5" i="1" s="1"/>
  <c r="L235" i="1" l="1"/>
  <c r="O235" i="1"/>
  <c r="K235" i="1"/>
  <c r="J235" i="1"/>
  <c r="M235" i="1"/>
  <c r="AF4" i="1"/>
  <c r="X5" i="1"/>
  <c r="AB5" i="1"/>
  <c r="AE5" i="1" s="1"/>
  <c r="W5" i="1"/>
  <c r="Y5" i="1"/>
  <c r="AA5" i="1"/>
  <c r="P235" i="1" l="1"/>
  <c r="I236" i="1" s="1"/>
  <c r="L236" i="1" s="1"/>
  <c r="AC5" i="1"/>
  <c r="V6" i="1" s="1"/>
  <c r="Z6" i="1" s="1"/>
  <c r="M236" i="1" l="1"/>
  <c r="O236" i="1"/>
  <c r="K236" i="1"/>
  <c r="N236" i="1"/>
  <c r="J236" i="1"/>
  <c r="AF5" i="1"/>
  <c r="X6" i="1"/>
  <c r="W6" i="1"/>
  <c r="AB6" i="1"/>
  <c r="AE6" i="1" s="1"/>
  <c r="Y6" i="1"/>
  <c r="AA6" i="1"/>
  <c r="P236" i="1" l="1"/>
  <c r="I237" i="1" s="1"/>
  <c r="K237" i="1" s="1"/>
  <c r="M237" i="1"/>
  <c r="N237" i="1"/>
  <c r="AC6" i="1"/>
  <c r="AF6" i="1" s="1"/>
  <c r="L237" i="1" l="1"/>
  <c r="O237" i="1"/>
  <c r="J237" i="1"/>
  <c r="V7" i="1"/>
  <c r="Z7" i="1" s="1"/>
  <c r="P237" i="1" l="1"/>
  <c r="I238" i="1" s="1"/>
  <c r="J238" i="1" s="1"/>
  <c r="Y7" i="1"/>
  <c r="AA7" i="1"/>
  <c r="AB7" i="1"/>
  <c r="AE7" i="1" s="1"/>
  <c r="X7" i="1"/>
  <c r="W7" i="1"/>
  <c r="K238" i="1" l="1"/>
  <c r="N238" i="1"/>
  <c r="O238" i="1"/>
  <c r="M238" i="1"/>
  <c r="L238" i="1"/>
  <c r="AC7" i="1"/>
  <c r="AF7" i="1" s="1"/>
  <c r="P238" i="1" l="1"/>
  <c r="I239" i="1" s="1"/>
  <c r="O239" i="1" s="1"/>
  <c r="V8" i="1"/>
  <c r="Z8" i="1" s="1"/>
  <c r="K239" i="1" l="1"/>
  <c r="N239" i="1"/>
  <c r="M239" i="1"/>
  <c r="L239" i="1"/>
  <c r="P239" i="1" s="1"/>
  <c r="I240" i="1" s="1"/>
  <c r="J239" i="1"/>
  <c r="AA8" i="1"/>
  <c r="AB8" i="1"/>
  <c r="AE8" i="1" s="1"/>
  <c r="W8" i="1"/>
  <c r="Y8" i="1"/>
  <c r="X8" i="1"/>
  <c r="J240" i="1" l="1"/>
  <c r="L240" i="1"/>
  <c r="K240" i="1"/>
  <c r="O240" i="1"/>
  <c r="N240" i="1"/>
  <c r="P240" i="1" s="1"/>
  <c r="I241" i="1" s="1"/>
  <c r="M240" i="1"/>
  <c r="AC8" i="1"/>
  <c r="AF8" i="1" s="1"/>
  <c r="N241" i="1" l="1"/>
  <c r="P241" i="1" s="1"/>
  <c r="I242" i="1" s="1"/>
  <c r="O241" i="1"/>
  <c r="J241" i="1"/>
  <c r="L241" i="1"/>
  <c r="K241" i="1"/>
  <c r="M241" i="1"/>
  <c r="V9" i="1"/>
  <c r="K242" i="1" l="1"/>
  <c r="N242" i="1"/>
  <c r="O242" i="1"/>
  <c r="M242" i="1"/>
  <c r="P242" i="1" s="1"/>
  <c r="I243" i="1" s="1"/>
  <c r="N243" i="1" s="1"/>
  <c r="J242" i="1"/>
  <c r="L242" i="1"/>
  <c r="AB9" i="1"/>
  <c r="AE9" i="1" s="1"/>
  <c r="Z9" i="1"/>
  <c r="Y9" i="1"/>
  <c r="W9" i="1"/>
  <c r="AA9" i="1"/>
  <c r="X9" i="1"/>
  <c r="L243" i="1" l="1"/>
  <c r="M243" i="1"/>
  <c r="O243" i="1"/>
  <c r="K243" i="1"/>
  <c r="J243" i="1"/>
  <c r="AC9" i="1"/>
  <c r="V10" i="1" s="1"/>
  <c r="Z10" i="1" s="1"/>
  <c r="P243" i="1" l="1"/>
  <c r="I244" i="1" s="1"/>
  <c r="K244" i="1" s="1"/>
  <c r="W10" i="1"/>
  <c r="AB10" i="1"/>
  <c r="AE10" i="1" s="1"/>
  <c r="X10" i="1"/>
  <c r="AA10" i="1"/>
  <c r="AF9" i="1"/>
  <c r="Y10" i="1"/>
  <c r="M244" i="1" l="1"/>
  <c r="O244" i="1"/>
  <c r="L244" i="1"/>
  <c r="J244" i="1"/>
  <c r="N244" i="1"/>
  <c r="AC10" i="1"/>
  <c r="AF10" i="1" s="1"/>
  <c r="P244" i="1" l="1"/>
  <c r="I245" i="1" s="1"/>
  <c r="N245" i="1" s="1"/>
  <c r="V11" i="1"/>
  <c r="J245" i="1" l="1"/>
  <c r="K245" i="1"/>
  <c r="L245" i="1"/>
  <c r="M245" i="1"/>
  <c r="O245" i="1"/>
  <c r="P245" i="1" s="1"/>
  <c r="I246" i="1" s="1"/>
  <c r="W11" i="1"/>
  <c r="Z11" i="1"/>
  <c r="AB11" i="1"/>
  <c r="AE11" i="1" s="1"/>
  <c r="Y11" i="1"/>
  <c r="AA11" i="1"/>
  <c r="X11" i="1"/>
  <c r="J246" i="1" l="1"/>
  <c r="L246" i="1"/>
  <c r="O246" i="1"/>
  <c r="K246" i="1"/>
  <c r="M246" i="1"/>
  <c r="N246" i="1"/>
  <c r="AC11" i="1"/>
  <c r="V12" i="1" s="1"/>
  <c r="P246" i="1" l="1"/>
  <c r="I247" i="1" s="1"/>
  <c r="L247" i="1" s="1"/>
  <c r="W12" i="1"/>
  <c r="Z12" i="1"/>
  <c r="AF11" i="1"/>
  <c r="Y12" i="1"/>
  <c r="X12" i="1"/>
  <c r="AA12" i="1"/>
  <c r="AB12" i="1"/>
  <c r="AE12" i="1" s="1"/>
  <c r="K247" i="1" l="1"/>
  <c r="N247" i="1"/>
  <c r="J247" i="1"/>
  <c r="O247" i="1"/>
  <c r="M247" i="1"/>
  <c r="AC12" i="1"/>
  <c r="AF12" i="1" s="1"/>
  <c r="P247" i="1" l="1"/>
  <c r="I248" i="1" s="1"/>
  <c r="V13" i="1"/>
  <c r="M248" i="1" l="1"/>
  <c r="K248" i="1"/>
  <c r="L248" i="1"/>
  <c r="O248" i="1"/>
  <c r="J248" i="1"/>
  <c r="N248" i="1"/>
  <c r="AB13" i="1"/>
  <c r="AE13" i="1" s="1"/>
  <c r="Z13" i="1"/>
  <c r="AA13" i="1"/>
  <c r="W13" i="1"/>
  <c r="Y13" i="1"/>
  <c r="X13" i="1"/>
  <c r="P248" i="1" l="1"/>
  <c r="I249" i="1" s="1"/>
  <c r="J249" i="1" s="1"/>
  <c r="N249" i="1"/>
  <c r="M249" i="1"/>
  <c r="L249" i="1"/>
  <c r="AC13" i="1"/>
  <c r="AF13" i="1" s="1"/>
  <c r="K249" i="1" l="1"/>
  <c r="O249" i="1"/>
  <c r="P249" i="1" s="1"/>
  <c r="I250" i="1" s="1"/>
  <c r="V14" i="1"/>
  <c r="L250" i="1" l="1"/>
  <c r="N250" i="1"/>
  <c r="O250" i="1"/>
  <c r="K250" i="1"/>
  <c r="M250" i="1"/>
  <c r="J250" i="1"/>
  <c r="AA14" i="1"/>
  <c r="Z14" i="1"/>
  <c r="W14" i="1"/>
  <c r="X14" i="1"/>
  <c r="Y14" i="1"/>
  <c r="AB14" i="1"/>
  <c r="AE14" i="1" s="1"/>
  <c r="P250" i="1" l="1"/>
  <c r="I251" i="1" s="1"/>
  <c r="J251" i="1" s="1"/>
  <c r="N251" i="1"/>
  <c r="M251" i="1"/>
  <c r="L251" i="1"/>
  <c r="K251" i="1"/>
  <c r="O251" i="1"/>
  <c r="P251" i="1" s="1"/>
  <c r="I252" i="1" s="1"/>
  <c r="AC14" i="1"/>
  <c r="L252" i="1" l="1"/>
  <c r="O252" i="1"/>
  <c r="J252" i="1"/>
  <c r="N252" i="1"/>
  <c r="K252" i="1"/>
  <c r="M252" i="1"/>
  <c r="AF14" i="1"/>
  <c r="V15" i="1"/>
  <c r="Z15" i="1" s="1"/>
  <c r="P252" i="1" l="1"/>
  <c r="I253" i="1" s="1"/>
  <c r="AB15" i="1"/>
  <c r="AE15" i="1" s="1"/>
  <c r="AA15" i="1"/>
  <c r="Y15" i="1"/>
  <c r="W15" i="1"/>
  <c r="X15" i="1"/>
  <c r="O253" i="1" l="1"/>
  <c r="N253" i="1"/>
  <c r="J253" i="1"/>
  <c r="K253" i="1"/>
  <c r="M253" i="1"/>
  <c r="L253" i="1"/>
  <c r="AC15" i="1"/>
  <c r="V16" i="1" s="1"/>
  <c r="P253" i="1" l="1"/>
  <c r="I254" i="1" s="1"/>
  <c r="W16" i="1"/>
  <c r="Z16" i="1"/>
  <c r="Y16" i="1"/>
  <c r="AF15" i="1"/>
  <c r="X16" i="1"/>
  <c r="AA16" i="1"/>
  <c r="AB16" i="1"/>
  <c r="AE16" i="1" s="1"/>
  <c r="J254" i="1" l="1"/>
  <c r="O254" i="1"/>
  <c r="K254" i="1"/>
  <c r="M254" i="1"/>
  <c r="L254" i="1"/>
  <c r="N254" i="1"/>
  <c r="AC16" i="1"/>
  <c r="P254" i="1" l="1"/>
  <c r="I255" i="1" s="1"/>
  <c r="N255" i="1" s="1"/>
  <c r="O255" i="1"/>
  <c r="J255" i="1"/>
  <c r="M255" i="1"/>
  <c r="L255" i="1"/>
  <c r="V17" i="1"/>
  <c r="Z17" i="1" s="1"/>
  <c r="AF16" i="1"/>
  <c r="K255" i="1" l="1"/>
  <c r="P255" i="1" s="1"/>
  <c r="I256" i="1" s="1"/>
  <c r="Y17" i="1"/>
  <c r="AB17" i="1"/>
  <c r="AE17" i="1" s="1"/>
  <c r="W17" i="1"/>
  <c r="X17" i="1"/>
  <c r="AA17" i="1"/>
  <c r="L256" i="1" l="1"/>
  <c r="J256" i="1"/>
  <c r="K256" i="1"/>
  <c r="O256" i="1"/>
  <c r="N256" i="1"/>
  <c r="M256" i="1"/>
  <c r="AC17" i="1"/>
  <c r="P256" i="1" l="1"/>
  <c r="I257" i="1" s="1"/>
  <c r="M257" i="1" s="1"/>
  <c r="V18" i="1"/>
  <c r="Z18" i="1" s="1"/>
  <c r="AF17" i="1"/>
  <c r="N257" i="1" l="1"/>
  <c r="L257" i="1"/>
  <c r="K257" i="1"/>
  <c r="J257" i="1"/>
  <c r="O257" i="1"/>
  <c r="Y18" i="1"/>
  <c r="AB18" i="1"/>
  <c r="AE18" i="1" s="1"/>
  <c r="W18" i="1"/>
  <c r="X18" i="1"/>
  <c r="AA18" i="1"/>
  <c r="P257" i="1" l="1"/>
  <c r="I258" i="1" s="1"/>
  <c r="N258" i="1" s="1"/>
  <c r="O258" i="1"/>
  <c r="M258" i="1"/>
  <c r="AC18" i="1"/>
  <c r="V19" i="1" s="1"/>
  <c r="Z19" i="1" s="1"/>
  <c r="J258" i="1" l="1"/>
  <c r="K258" i="1"/>
  <c r="L258" i="1"/>
  <c r="P258" i="1" s="1"/>
  <c r="I259" i="1" s="1"/>
  <c r="AF18" i="1"/>
  <c r="AB19" i="1"/>
  <c r="AE19" i="1" s="1"/>
  <c r="W19" i="1"/>
  <c r="X19" i="1"/>
  <c r="Y19" i="1"/>
  <c r="AA19" i="1"/>
  <c r="J259" i="1" l="1"/>
  <c r="O259" i="1"/>
  <c r="M259" i="1"/>
  <c r="N259" i="1"/>
  <c r="K259" i="1"/>
  <c r="L259" i="1"/>
  <c r="AC19" i="1"/>
  <c r="AF19" i="1" s="1"/>
  <c r="P259" i="1" l="1"/>
  <c r="I260" i="1" s="1"/>
  <c r="N260" i="1" s="1"/>
  <c r="O260" i="1"/>
  <c r="V20" i="1"/>
  <c r="K260" i="1" l="1"/>
  <c r="M260" i="1"/>
  <c r="L260" i="1"/>
  <c r="J260" i="1"/>
  <c r="Y20" i="1"/>
  <c r="Z20" i="1"/>
  <c r="AB20" i="1"/>
  <c r="AE20" i="1" s="1"/>
  <c r="W20" i="1"/>
  <c r="AA20" i="1"/>
  <c r="X20" i="1"/>
  <c r="P260" i="1" l="1"/>
  <c r="I261" i="1" s="1"/>
  <c r="L261" i="1" s="1"/>
  <c r="O261" i="1"/>
  <c r="N261" i="1"/>
  <c r="M261" i="1"/>
  <c r="AC20" i="1"/>
  <c r="AF20" i="1" s="1"/>
  <c r="J261" i="1" l="1"/>
  <c r="K261" i="1"/>
  <c r="P261" i="1"/>
  <c r="I262" i="1" s="1"/>
  <c r="L262" i="1" s="1"/>
  <c r="V21" i="1"/>
  <c r="M262" i="1" l="1"/>
  <c r="O262" i="1"/>
  <c r="J262" i="1"/>
  <c r="N262" i="1"/>
  <c r="K262" i="1"/>
  <c r="AA21" i="1"/>
  <c r="Z21" i="1"/>
  <c r="X21" i="1"/>
  <c r="AB21" i="1"/>
  <c r="AE21" i="1" s="1"/>
  <c r="W21" i="1"/>
  <c r="Y21" i="1"/>
  <c r="P262" i="1" l="1"/>
  <c r="I263" i="1" s="1"/>
  <c r="M263" i="1" s="1"/>
  <c r="L263" i="1"/>
  <c r="J263" i="1"/>
  <c r="K263" i="1"/>
  <c r="N263" i="1"/>
  <c r="AC21" i="1"/>
  <c r="V22" i="1" s="1"/>
  <c r="O263" i="1" l="1"/>
  <c r="P263" i="1" s="1"/>
  <c r="I264" i="1" s="1"/>
  <c r="W22" i="1"/>
  <c r="Z22" i="1"/>
  <c r="Y22" i="1"/>
  <c r="AA22" i="1"/>
  <c r="AB22" i="1"/>
  <c r="AE22" i="1" s="1"/>
  <c r="X22" i="1"/>
  <c r="AF21" i="1"/>
  <c r="L264" i="1" l="1"/>
  <c r="O264" i="1"/>
  <c r="J264" i="1"/>
  <c r="K264" i="1"/>
  <c r="M264" i="1"/>
  <c r="N264" i="1"/>
  <c r="AC22" i="1"/>
  <c r="AF22" i="1" s="1"/>
  <c r="P264" i="1" l="1"/>
  <c r="I265" i="1" s="1"/>
  <c r="K265" i="1" s="1"/>
  <c r="J265" i="1"/>
  <c r="O265" i="1"/>
  <c r="N265" i="1"/>
  <c r="M265" i="1"/>
  <c r="L265" i="1"/>
  <c r="V23" i="1"/>
  <c r="P265" i="1" l="1"/>
  <c r="I266" i="1" s="1"/>
  <c r="AA23" i="1"/>
  <c r="Z23" i="1"/>
  <c r="AB23" i="1"/>
  <c r="AE23" i="1" s="1"/>
  <c r="X23" i="1"/>
  <c r="Y23" i="1"/>
  <c r="W23" i="1"/>
  <c r="O266" i="1" l="1"/>
  <c r="J266" i="1"/>
  <c r="M266" i="1"/>
  <c r="K266" i="1"/>
  <c r="L266" i="1"/>
  <c r="N266" i="1"/>
  <c r="AC23" i="1"/>
  <c r="AF23" i="1" s="1"/>
  <c r="P266" i="1" l="1"/>
  <c r="I267" i="1" s="1"/>
  <c r="L267" i="1" s="1"/>
  <c r="O267" i="1"/>
  <c r="M267" i="1"/>
  <c r="V24" i="1"/>
  <c r="N267" i="1" l="1"/>
  <c r="J267" i="1"/>
  <c r="K267" i="1"/>
  <c r="Y24" i="1"/>
  <c r="Z24" i="1"/>
  <c r="AB24" i="1"/>
  <c r="AE24" i="1" s="1"/>
  <c r="X24" i="1"/>
  <c r="W24" i="1"/>
  <c r="AA24" i="1"/>
  <c r="P267" i="1" l="1"/>
  <c r="I268" i="1" s="1"/>
  <c r="L268" i="1" s="1"/>
  <c r="O268" i="1"/>
  <c r="AC24" i="1"/>
  <c r="J268" i="1" l="1"/>
  <c r="K268" i="1"/>
  <c r="N268" i="1"/>
  <c r="M268" i="1"/>
  <c r="P268" i="1" s="1"/>
  <c r="I269" i="1" s="1"/>
  <c r="AF24" i="1"/>
  <c r="V25" i="1"/>
  <c r="Z25" i="1" s="1"/>
  <c r="L269" i="1" l="1"/>
  <c r="K269" i="1"/>
  <c r="J269" i="1"/>
  <c r="O269" i="1"/>
  <c r="N269" i="1"/>
  <c r="M269" i="1"/>
  <c r="W25" i="1"/>
  <c r="AB25" i="1"/>
  <c r="AE25" i="1" s="1"/>
  <c r="Y25" i="1"/>
  <c r="X25" i="1"/>
  <c r="AA25" i="1"/>
  <c r="P269" i="1" l="1"/>
  <c r="I270" i="1" s="1"/>
  <c r="J270" i="1" s="1"/>
  <c r="L270" i="1"/>
  <c r="O270" i="1"/>
  <c r="K270" i="1"/>
  <c r="AC25" i="1"/>
  <c r="N270" i="1" l="1"/>
  <c r="M270" i="1"/>
  <c r="P270" i="1" s="1"/>
  <c r="I271" i="1" s="1"/>
  <c r="AF25" i="1"/>
  <c r="V26" i="1"/>
  <c r="Z26" i="1" s="1"/>
  <c r="L271" i="1" l="1"/>
  <c r="M271" i="1"/>
  <c r="K271" i="1"/>
  <c r="O271" i="1"/>
  <c r="J271" i="1"/>
  <c r="N271" i="1"/>
  <c r="P271" i="1" s="1"/>
  <c r="I272" i="1" s="1"/>
  <c r="L272" i="1" s="1"/>
  <c r="AB26" i="1"/>
  <c r="AE26" i="1" s="1"/>
  <c r="X26" i="1"/>
  <c r="W26" i="1"/>
  <c r="AA26" i="1"/>
  <c r="Y26" i="1"/>
  <c r="O272" i="1" l="1"/>
  <c r="K272" i="1"/>
  <c r="J272" i="1"/>
  <c r="N272" i="1"/>
  <c r="M272" i="1"/>
  <c r="AC26" i="1"/>
  <c r="V27" i="1" s="1"/>
  <c r="Z27" i="1" s="1"/>
  <c r="P272" i="1" l="1"/>
  <c r="I273" i="1" s="1"/>
  <c r="L273" i="1" s="1"/>
  <c r="AF26" i="1"/>
  <c r="Y27" i="1"/>
  <c r="X27" i="1"/>
  <c r="AA27" i="1"/>
  <c r="W27" i="1"/>
  <c r="AB27" i="1"/>
  <c r="AE27" i="1" s="1"/>
  <c r="M273" i="1" l="1"/>
  <c r="J273" i="1"/>
  <c r="O273" i="1"/>
  <c r="N273" i="1"/>
  <c r="K273" i="1"/>
  <c r="AC27" i="1"/>
  <c r="P273" i="1" l="1"/>
  <c r="I274" i="1" s="1"/>
  <c r="N274" i="1" s="1"/>
  <c r="O274" i="1"/>
  <c r="AF27" i="1"/>
  <c r="V28" i="1"/>
  <c r="Z28" i="1" s="1"/>
  <c r="M274" i="1" l="1"/>
  <c r="L274" i="1"/>
  <c r="J274" i="1"/>
  <c r="K274" i="1"/>
  <c r="P274" i="1" s="1"/>
  <c r="I275" i="1" s="1"/>
  <c r="X28" i="1"/>
  <c r="AB28" i="1"/>
  <c r="AE28" i="1" s="1"/>
  <c r="W28" i="1"/>
  <c r="Y28" i="1"/>
  <c r="AA28" i="1"/>
  <c r="N275" i="1" l="1"/>
  <c r="K275" i="1"/>
  <c r="M275" i="1"/>
  <c r="J275" i="1"/>
  <c r="L275" i="1"/>
  <c r="O275" i="1"/>
  <c r="P275" i="1" s="1"/>
  <c r="I276" i="1" s="1"/>
  <c r="AC28" i="1"/>
  <c r="V29" i="1" s="1"/>
  <c r="L276" i="1" l="1"/>
  <c r="M276" i="1"/>
  <c r="N276" i="1"/>
  <c r="K276" i="1"/>
  <c r="O276" i="1"/>
  <c r="P276" i="1" s="1"/>
  <c r="I277" i="1" s="1"/>
  <c r="J276" i="1"/>
  <c r="AF28" i="1"/>
  <c r="Z29" i="1"/>
  <c r="AB29" i="1"/>
  <c r="AE29" i="1" s="1"/>
  <c r="X29" i="1"/>
  <c r="Y29" i="1"/>
  <c r="W29" i="1"/>
  <c r="AA29" i="1"/>
  <c r="M277" i="1" l="1"/>
  <c r="J277" i="1"/>
  <c r="N277" i="1"/>
  <c r="K277" i="1"/>
  <c r="L277" i="1"/>
  <c r="O277" i="1"/>
  <c r="AC29" i="1"/>
  <c r="AF29" i="1" s="1"/>
  <c r="P277" i="1" l="1"/>
  <c r="I278" i="1" s="1"/>
  <c r="J278" i="1"/>
  <c r="O278" i="1"/>
  <c r="M278" i="1"/>
  <c r="N278" i="1"/>
  <c r="L278" i="1"/>
  <c r="K278" i="1"/>
  <c r="V30" i="1"/>
  <c r="Y30" i="1" s="1"/>
  <c r="P278" i="1" l="1"/>
  <c r="I279" i="1" s="1"/>
  <c r="AA30" i="1"/>
  <c r="W30" i="1"/>
  <c r="X30" i="1"/>
  <c r="AB30" i="1"/>
  <c r="AE30" i="1" s="1"/>
  <c r="Z30" i="1"/>
  <c r="N279" i="1"/>
  <c r="J279" i="1"/>
  <c r="O279" i="1"/>
  <c r="K279" i="1"/>
  <c r="L279" i="1"/>
  <c r="M279" i="1"/>
  <c r="AC30" i="1" l="1"/>
  <c r="AF30" i="1" s="1"/>
  <c r="P279" i="1"/>
  <c r="I280" i="1" s="1"/>
  <c r="J280" i="1" s="1"/>
  <c r="V31" i="1" l="1"/>
  <c r="Z31" i="1" s="1"/>
  <c r="L280" i="1"/>
  <c r="M280" i="1"/>
  <c r="O280" i="1"/>
  <c r="N280" i="1"/>
  <c r="K280" i="1"/>
  <c r="AB31" i="1" l="1"/>
  <c r="AE31" i="1" s="1"/>
  <c r="AA31" i="1"/>
  <c r="Y31" i="1"/>
  <c r="X31" i="1"/>
  <c r="W31" i="1"/>
  <c r="P280" i="1"/>
  <c r="I281" i="1" s="1"/>
  <c r="N281" i="1" s="1"/>
  <c r="O281" i="1"/>
  <c r="K281" i="1" l="1"/>
  <c r="J281" i="1"/>
  <c r="M281" i="1"/>
  <c r="AC31" i="1"/>
  <c r="V32" i="1" s="1"/>
  <c r="Z32" i="1" s="1"/>
  <c r="L281" i="1"/>
  <c r="P281" i="1" s="1"/>
  <c r="I282" i="1" s="1"/>
  <c r="AF31" i="1" l="1"/>
  <c r="N282" i="1"/>
  <c r="M282" i="1"/>
  <c r="L282" i="1"/>
  <c r="K282" i="1"/>
  <c r="O282" i="1"/>
  <c r="J282" i="1"/>
  <c r="Y32" i="1"/>
  <c r="AB32" i="1"/>
  <c r="AE32" i="1" s="1"/>
  <c r="X32" i="1"/>
  <c r="W32" i="1"/>
  <c r="AA32" i="1"/>
  <c r="AC32" i="1" l="1"/>
  <c r="AF32" i="1" s="1"/>
  <c r="P282" i="1"/>
  <c r="I283" i="1" s="1"/>
  <c r="N283" i="1" s="1"/>
  <c r="O283" i="1"/>
  <c r="L283" i="1"/>
  <c r="K283" i="1" l="1"/>
  <c r="J283" i="1"/>
  <c r="V33" i="1"/>
  <c r="AB33" i="1" s="1"/>
  <c r="AE33" i="1" s="1"/>
  <c r="M283" i="1"/>
  <c r="P283" i="1" s="1"/>
  <c r="I284" i="1" s="1"/>
  <c r="Y33" i="1"/>
  <c r="Z33" i="1"/>
  <c r="AA33" i="1" l="1"/>
  <c r="X33" i="1"/>
  <c r="W33" i="1"/>
  <c r="AC33" i="1" s="1"/>
  <c r="AF33" i="1" s="1"/>
  <c r="L284" i="1"/>
  <c r="K284" i="1"/>
  <c r="N284" i="1"/>
  <c r="M284" i="1"/>
  <c r="O284" i="1"/>
  <c r="J284" i="1"/>
  <c r="P284" i="1" l="1"/>
  <c r="I285" i="1" s="1"/>
  <c r="N285" i="1" s="1"/>
  <c r="V34" i="1"/>
  <c r="Z34" i="1" s="1"/>
  <c r="M285" i="1" l="1"/>
  <c r="J285" i="1"/>
  <c r="L285" i="1"/>
  <c r="O285" i="1"/>
  <c r="K285" i="1"/>
  <c r="P285" i="1"/>
  <c r="I286" i="1" s="1"/>
  <c r="K286" i="1" s="1"/>
  <c r="X34" i="1"/>
  <c r="Y34" i="1"/>
  <c r="AB34" i="1"/>
  <c r="AE34" i="1" s="1"/>
  <c r="W34" i="1"/>
  <c r="AA34" i="1"/>
  <c r="L286" i="1" l="1"/>
  <c r="N286" i="1"/>
  <c r="M286" i="1"/>
  <c r="O286" i="1"/>
  <c r="J286" i="1"/>
  <c r="AC34" i="1"/>
  <c r="AF34" i="1" s="1"/>
  <c r="P286" i="1" l="1"/>
  <c r="I287" i="1" s="1"/>
  <c r="N287" i="1"/>
  <c r="O287" i="1"/>
  <c r="K287" i="1"/>
  <c r="M287" i="1"/>
  <c r="J287" i="1"/>
  <c r="L287" i="1"/>
  <c r="V35" i="1"/>
  <c r="X35" i="1" s="1"/>
  <c r="P287" i="1" l="1"/>
  <c r="I288" i="1" s="1"/>
  <c r="L288" i="1" s="1"/>
  <c r="O288" i="1"/>
  <c r="N288" i="1"/>
  <c r="M288" i="1"/>
  <c r="J288" i="1"/>
  <c r="K288" i="1"/>
  <c r="Y35" i="1"/>
  <c r="AA35" i="1"/>
  <c r="AB35" i="1"/>
  <c r="AE35" i="1" s="1"/>
  <c r="Z35" i="1"/>
  <c r="W35" i="1"/>
  <c r="P288" i="1" l="1"/>
  <c r="I289" i="1" s="1"/>
  <c r="N289" i="1" s="1"/>
  <c r="M289" i="1"/>
  <c r="L289" i="1"/>
  <c r="O289" i="1"/>
  <c r="K289" i="1"/>
  <c r="J289" i="1"/>
  <c r="AC35" i="1"/>
  <c r="V36" i="1" s="1"/>
  <c r="Z36" i="1" s="1"/>
  <c r="P289" i="1" l="1"/>
  <c r="I290" i="1" s="1"/>
  <c r="O290" i="1" s="1"/>
  <c r="AA36" i="1"/>
  <c r="W36" i="1"/>
  <c r="AB36" i="1"/>
  <c r="AE36" i="1" s="1"/>
  <c r="Y36" i="1"/>
  <c r="X36" i="1"/>
  <c r="AF35" i="1"/>
  <c r="J290" i="1" l="1"/>
  <c r="N290" i="1"/>
  <c r="K290" i="1"/>
  <c r="M290" i="1"/>
  <c r="AC36" i="1"/>
  <c r="V37" i="1" s="1"/>
  <c r="Z37" i="1" s="1"/>
  <c r="L290" i="1"/>
  <c r="P290" i="1" l="1"/>
  <c r="I291" i="1" s="1"/>
  <c r="AF36" i="1"/>
  <c r="AB37" i="1"/>
  <c r="AE37" i="1" s="1"/>
  <c r="X37" i="1"/>
  <c r="AA37" i="1"/>
  <c r="N291" i="1"/>
  <c r="M291" i="1"/>
  <c r="J291" i="1"/>
  <c r="O291" i="1"/>
  <c r="L291" i="1"/>
  <c r="K291" i="1"/>
  <c r="W37" i="1"/>
  <c r="Y37" i="1"/>
  <c r="AC37" i="1" l="1"/>
  <c r="AF37" i="1" s="1"/>
  <c r="P291" i="1"/>
  <c r="I292" i="1" s="1"/>
  <c r="N292" i="1" s="1"/>
  <c r="M292" i="1"/>
  <c r="O292" i="1"/>
  <c r="K292" i="1"/>
  <c r="J292" i="1"/>
  <c r="L292" i="1"/>
  <c r="P292" i="1" l="1"/>
  <c r="I293" i="1" s="1"/>
  <c r="M293" i="1" s="1"/>
  <c r="V38" i="1"/>
  <c r="Y38" i="1" s="1"/>
  <c r="AB38" i="1"/>
  <c r="AE38" i="1" s="1"/>
  <c r="O293" i="1"/>
  <c r="L293" i="1"/>
  <c r="N293" i="1"/>
  <c r="J293" i="1"/>
  <c r="K293" i="1"/>
  <c r="X38" i="1" l="1"/>
  <c r="W38" i="1"/>
  <c r="AA38" i="1"/>
  <c r="Z38" i="1"/>
  <c r="P293" i="1"/>
  <c r="I294" i="1" s="1"/>
  <c r="N294" i="1" s="1"/>
  <c r="AC38" i="1" l="1"/>
  <c r="AF38" i="1" s="1"/>
  <c r="K294" i="1"/>
  <c r="O294" i="1"/>
  <c r="J294" i="1"/>
  <c r="L294" i="1"/>
  <c r="M294" i="1"/>
  <c r="V39" i="1" l="1"/>
  <c r="Y39" i="1" s="1"/>
  <c r="P294" i="1"/>
  <c r="I295" i="1" s="1"/>
  <c r="K295" i="1" s="1"/>
  <c r="AB39" i="1" l="1"/>
  <c r="AE39" i="1" s="1"/>
  <c r="Z39" i="1"/>
  <c r="AA39" i="1"/>
  <c r="W39" i="1"/>
  <c r="X39" i="1"/>
  <c r="L295" i="1"/>
  <c r="J295" i="1"/>
  <c r="M295" i="1"/>
  <c r="N295" i="1"/>
  <c r="O295" i="1"/>
  <c r="AC39" i="1" l="1"/>
  <c r="V40" i="1" s="1"/>
  <c r="AA40" i="1" s="1"/>
  <c r="P295" i="1"/>
  <c r="I296" i="1" s="1"/>
  <c r="J296" i="1" s="1"/>
  <c r="N296" i="1"/>
  <c r="M296" i="1"/>
  <c r="O296" i="1"/>
  <c r="K296" i="1" l="1"/>
  <c r="L296" i="1"/>
  <c r="AF39" i="1"/>
  <c r="Z40" i="1"/>
  <c r="Y40" i="1"/>
  <c r="AB40" i="1"/>
  <c r="AE40" i="1" s="1"/>
  <c r="X40" i="1"/>
  <c r="W40" i="1"/>
  <c r="P296" i="1"/>
  <c r="I297" i="1" s="1"/>
  <c r="J297" i="1" s="1"/>
  <c r="AC40" i="1" l="1"/>
  <c r="AF40" i="1" s="1"/>
  <c r="O297" i="1"/>
  <c r="K297" i="1"/>
  <c r="L297" i="1"/>
  <c r="M297" i="1"/>
  <c r="N297" i="1"/>
  <c r="V41" i="1" l="1"/>
  <c r="X41" i="1" s="1"/>
  <c r="P297" i="1"/>
  <c r="I298" i="1" s="1"/>
  <c r="N298" i="1" s="1"/>
  <c r="W41" i="1" l="1"/>
  <c r="Z41" i="1"/>
  <c r="AA41" i="1"/>
  <c r="AB41" i="1"/>
  <c r="AE41" i="1" s="1"/>
  <c r="Y41" i="1"/>
  <c r="J298" i="1"/>
  <c r="M298" i="1"/>
  <c r="L298" i="1"/>
  <c r="K298" i="1"/>
  <c r="O298" i="1"/>
  <c r="AC41" i="1" l="1"/>
  <c r="AF41" i="1" s="1"/>
  <c r="P298" i="1"/>
  <c r="I299" i="1" s="1"/>
  <c r="V42" i="1" l="1"/>
  <c r="Z42" i="1" s="1"/>
  <c r="X42" i="1"/>
  <c r="W42" i="1"/>
  <c r="AB42" i="1"/>
  <c r="AE42" i="1" s="1"/>
  <c r="Y42" i="1"/>
  <c r="L299" i="1"/>
  <c r="J299" i="1"/>
  <c r="M299" i="1"/>
  <c r="K299" i="1"/>
  <c r="O299" i="1"/>
  <c r="N299" i="1"/>
  <c r="AA42" i="1" l="1"/>
  <c r="AC42" i="1"/>
  <c r="P299" i="1"/>
  <c r="I300" i="1" s="1"/>
  <c r="N300" i="1" s="1"/>
  <c r="AF42" i="1" l="1"/>
  <c r="V43" i="1"/>
  <c r="M300" i="1"/>
  <c r="L300" i="1"/>
  <c r="K300" i="1"/>
  <c r="O300" i="1"/>
  <c r="J300" i="1"/>
  <c r="Z43" i="1" l="1"/>
  <c r="AA43" i="1"/>
  <c r="W43" i="1"/>
  <c r="Y43" i="1"/>
  <c r="X43" i="1"/>
  <c r="AB43" i="1"/>
  <c r="AE43" i="1" s="1"/>
  <c r="P300" i="1"/>
  <c r="I301" i="1" s="1"/>
  <c r="J301" i="1" s="1"/>
  <c r="AC43" i="1" l="1"/>
  <c r="N301" i="1"/>
  <c r="O301" i="1"/>
  <c r="K301" i="1"/>
  <c r="M301" i="1"/>
  <c r="L301" i="1"/>
  <c r="AF43" i="1" l="1"/>
  <c r="V44" i="1"/>
  <c r="P301" i="1"/>
  <c r="I302" i="1" s="1"/>
  <c r="M302" i="1" s="1"/>
  <c r="X44" i="1" l="1"/>
  <c r="Z44" i="1"/>
  <c r="W44" i="1"/>
  <c r="AB44" i="1"/>
  <c r="AE44" i="1" s="1"/>
  <c r="AA44" i="1"/>
  <c r="Y44" i="1"/>
  <c r="L302" i="1"/>
  <c r="N302" i="1"/>
  <c r="O302" i="1"/>
  <c r="K302" i="1"/>
  <c r="J302" i="1"/>
  <c r="AC44" i="1" l="1"/>
  <c r="P302" i="1"/>
  <c r="I303" i="1" s="1"/>
  <c r="K303" i="1" s="1"/>
  <c r="AF44" i="1" l="1"/>
  <c r="V45" i="1"/>
  <c r="O303" i="1"/>
  <c r="M303" i="1"/>
  <c r="J303" i="1"/>
  <c r="N303" i="1"/>
  <c r="L303" i="1"/>
  <c r="Y45" i="1" l="1"/>
  <c r="W45" i="1"/>
  <c r="AB45" i="1"/>
  <c r="AE45" i="1" s="1"/>
  <c r="Z45" i="1"/>
  <c r="X45" i="1"/>
  <c r="AA45" i="1"/>
  <c r="P303" i="1"/>
  <c r="I304" i="1" s="1"/>
  <c r="K304" i="1" s="1"/>
  <c r="O304" i="1" l="1"/>
  <c r="M304" i="1"/>
  <c r="AC45" i="1"/>
  <c r="N304" i="1"/>
  <c r="J304" i="1"/>
  <c r="L304" i="1"/>
  <c r="P304" i="1" l="1"/>
  <c r="I305" i="1" s="1"/>
  <c r="AF45" i="1"/>
  <c r="V46" i="1"/>
  <c r="K305" i="1"/>
  <c r="M305" i="1"/>
  <c r="J305" i="1"/>
  <c r="N305" i="1"/>
  <c r="O305" i="1"/>
  <c r="L305" i="1"/>
  <c r="Z46" i="1" l="1"/>
  <c r="AB46" i="1"/>
  <c r="AE46" i="1" s="1"/>
  <c r="X46" i="1"/>
  <c r="Y46" i="1"/>
  <c r="W46" i="1"/>
  <c r="AA46" i="1"/>
  <c r="P305" i="1"/>
  <c r="I306" i="1" s="1"/>
  <c r="K306" i="1" s="1"/>
  <c r="O306" i="1"/>
  <c r="M306" i="1"/>
  <c r="N306" i="1" l="1"/>
  <c r="L306" i="1"/>
  <c r="J306" i="1"/>
  <c r="AC46" i="1"/>
  <c r="P306" i="1" l="1"/>
  <c r="I307" i="1" s="1"/>
  <c r="K307" i="1" s="1"/>
  <c r="L307" i="1"/>
  <c r="M307" i="1"/>
  <c r="N307" i="1"/>
  <c r="V47" i="1"/>
  <c r="AF46" i="1"/>
  <c r="O307" i="1"/>
  <c r="J307" i="1"/>
  <c r="AA47" i="1" l="1"/>
  <c r="Z47" i="1"/>
  <c r="W47" i="1"/>
  <c r="X47" i="1"/>
  <c r="AB47" i="1"/>
  <c r="AE47" i="1" s="1"/>
  <c r="Y47" i="1"/>
  <c r="P307" i="1"/>
  <c r="I308" i="1" s="1"/>
  <c r="O308" i="1" s="1"/>
  <c r="M308" i="1" l="1"/>
  <c r="K308" i="1"/>
  <c r="N308" i="1"/>
  <c r="J308" i="1"/>
  <c r="L308" i="1"/>
  <c r="P308" i="1" s="1"/>
  <c r="I309" i="1" s="1"/>
  <c r="AC47" i="1"/>
  <c r="J309" i="1" l="1"/>
  <c r="O309" i="1"/>
  <c r="L309" i="1"/>
  <c r="N309" i="1"/>
  <c r="AF47" i="1"/>
  <c r="V48" i="1"/>
  <c r="K309" i="1"/>
  <c r="M309" i="1"/>
  <c r="P309" i="1" s="1"/>
  <c r="I310" i="1" s="1"/>
  <c r="J310" i="1" l="1"/>
  <c r="O310" i="1"/>
  <c r="Z48" i="1"/>
  <c r="X48" i="1"/>
  <c r="W48" i="1"/>
  <c r="AB48" i="1"/>
  <c r="AE48" i="1" s="1"/>
  <c r="Y48" i="1"/>
  <c r="AA48" i="1"/>
  <c r="M310" i="1"/>
  <c r="L310" i="1"/>
  <c r="K310" i="1"/>
  <c r="N310" i="1"/>
  <c r="P310" i="1" l="1"/>
  <c r="I311" i="1" s="1"/>
  <c r="M311" i="1" s="1"/>
  <c r="AC48" i="1"/>
  <c r="AF48" i="1" s="1"/>
  <c r="N311" i="1"/>
  <c r="O311" i="1"/>
  <c r="K311" i="1"/>
  <c r="J311" i="1"/>
  <c r="L311" i="1"/>
  <c r="V49" i="1" l="1"/>
  <c r="Y49" i="1" s="1"/>
  <c r="P311" i="1"/>
  <c r="I312" i="1" s="1"/>
  <c r="N312" i="1" s="1"/>
  <c r="AB49" i="1" l="1"/>
  <c r="J312" i="1"/>
  <c r="O312" i="1"/>
  <c r="X49" i="1"/>
  <c r="AA49" i="1"/>
  <c r="W49" i="1"/>
  <c r="Z49" i="1"/>
  <c r="AE49" i="1"/>
  <c r="K312" i="1"/>
  <c r="L312" i="1"/>
  <c r="M312" i="1"/>
  <c r="P312" i="1" l="1"/>
  <c r="I313" i="1" s="1"/>
  <c r="AC49" i="1"/>
  <c r="V50" i="1" s="1"/>
  <c r="K313" i="1"/>
  <c r="M313" i="1"/>
  <c r="J313" i="1"/>
  <c r="L313" i="1"/>
  <c r="N313" i="1"/>
  <c r="O313" i="1"/>
  <c r="P313" i="1" l="1"/>
  <c r="I314" i="1" s="1"/>
  <c r="N314" i="1" s="1"/>
  <c r="AF49" i="1"/>
  <c r="Z50" i="1"/>
  <c r="AB50" i="1"/>
  <c r="AE50" i="1" s="1"/>
  <c r="X50" i="1"/>
  <c r="W50" i="1"/>
  <c r="Y50" i="1"/>
  <c r="AA50" i="1"/>
  <c r="M314" i="1"/>
  <c r="K314" i="1"/>
  <c r="J314" i="1"/>
  <c r="O314" i="1"/>
  <c r="L314" i="1"/>
  <c r="AC50" i="1" l="1"/>
  <c r="AF50" i="1" s="1"/>
  <c r="P314" i="1"/>
  <c r="I315" i="1" s="1"/>
  <c r="M315" i="1" s="1"/>
  <c r="O315" i="1"/>
  <c r="K315" i="1"/>
  <c r="L315" i="1"/>
  <c r="J315" i="1"/>
  <c r="N315" i="1"/>
  <c r="V51" i="1" l="1"/>
  <c r="Z51" i="1" s="1"/>
  <c r="P315" i="1"/>
  <c r="I316" i="1" s="1"/>
  <c r="L316" i="1" s="1"/>
  <c r="AB51" i="1" l="1"/>
  <c r="AE51" i="1" s="1"/>
  <c r="Y51" i="1"/>
  <c r="X51" i="1"/>
  <c r="AA51" i="1"/>
  <c r="W51" i="1"/>
  <c r="N316" i="1"/>
  <c r="M316" i="1"/>
  <c r="O316" i="1"/>
  <c r="K316" i="1"/>
  <c r="J316" i="1"/>
  <c r="AC51" i="1" l="1"/>
  <c r="V52" i="1" s="1"/>
  <c r="X52" i="1" s="1"/>
  <c r="P316" i="1"/>
  <c r="I317" i="1" s="1"/>
  <c r="N317" i="1" s="1"/>
  <c r="Y52" i="1" l="1"/>
  <c r="Z52" i="1"/>
  <c r="W52" i="1"/>
  <c r="AA52" i="1"/>
  <c r="AB52" i="1"/>
  <c r="AE52" i="1" s="1"/>
  <c r="AF51" i="1"/>
  <c r="L317" i="1"/>
  <c r="O317" i="1"/>
  <c r="J317" i="1"/>
  <c r="M317" i="1"/>
  <c r="K317" i="1"/>
  <c r="AC52" i="1" l="1"/>
  <c r="AF52" i="1" s="1"/>
  <c r="P317" i="1"/>
  <c r="I318" i="1" s="1"/>
  <c r="L318" i="1" s="1"/>
  <c r="V53" i="1" l="1"/>
  <c r="M318" i="1"/>
  <c r="O318" i="1"/>
  <c r="N318" i="1"/>
  <c r="K318" i="1"/>
  <c r="J318" i="1"/>
  <c r="W53" i="1" l="1"/>
  <c r="AB53" i="1"/>
  <c r="AE53" i="1" s="1"/>
  <c r="AA53" i="1"/>
  <c r="Z53" i="1"/>
  <c r="X53" i="1"/>
  <c r="Y53" i="1"/>
  <c r="P318" i="1"/>
  <c r="I319" i="1" s="1"/>
  <c r="J319" i="1" s="1"/>
  <c r="AC53" i="1" l="1"/>
  <c r="O319" i="1"/>
  <c r="K319" i="1"/>
  <c r="L319" i="1"/>
  <c r="N319" i="1"/>
  <c r="M319" i="1"/>
  <c r="AF53" i="1" l="1"/>
  <c r="V54" i="1"/>
  <c r="P319" i="1"/>
  <c r="I320" i="1" s="1"/>
  <c r="J320" i="1" s="1"/>
  <c r="O320" i="1" l="1"/>
  <c r="Y54" i="1"/>
  <c r="AA54" i="1"/>
  <c r="X54" i="1"/>
  <c r="W54" i="1"/>
  <c r="Z54" i="1"/>
  <c r="AB54" i="1"/>
  <c r="AE54" i="1" s="1"/>
  <c r="N320" i="1"/>
  <c r="L320" i="1"/>
  <c r="M320" i="1"/>
  <c r="K320" i="1"/>
  <c r="AC54" i="1" l="1"/>
  <c r="P320" i="1"/>
  <c r="I321" i="1" s="1"/>
  <c r="J321" i="1" s="1"/>
  <c r="O321" i="1"/>
  <c r="M321" i="1"/>
  <c r="K321" i="1"/>
  <c r="AF54" i="1" l="1"/>
  <c r="V55" i="1"/>
  <c r="N321" i="1"/>
  <c r="L321" i="1"/>
  <c r="P321" i="1" l="1"/>
  <c r="I322" i="1" s="1"/>
  <c r="AB55" i="1"/>
  <c r="AA55" i="1"/>
  <c r="W55" i="1"/>
  <c r="X55" i="1"/>
  <c r="Y55" i="1"/>
  <c r="Z55" i="1"/>
  <c r="N322" i="1"/>
  <c r="M322" i="1"/>
  <c r="O322" i="1"/>
  <c r="L322" i="1"/>
  <c r="K322" i="1"/>
  <c r="J322" i="1"/>
  <c r="AC55" i="1" l="1"/>
  <c r="AF55" i="1" s="1"/>
  <c r="AE55" i="1"/>
  <c r="P322" i="1"/>
  <c r="I323" i="1" s="1"/>
  <c r="J323" i="1" s="1"/>
  <c r="O323" i="1"/>
  <c r="V56" i="1" l="1"/>
  <c r="Y56" i="1" s="1"/>
  <c r="M323" i="1"/>
  <c r="K323" i="1"/>
  <c r="N323" i="1"/>
  <c r="L323" i="1"/>
  <c r="X56" i="1" l="1"/>
  <c r="AB56" i="1"/>
  <c r="AE56" i="1" s="1"/>
  <c r="W56" i="1"/>
  <c r="AA56" i="1"/>
  <c r="Z56" i="1"/>
  <c r="P323" i="1"/>
  <c r="I324" i="1" s="1"/>
  <c r="M324" i="1" s="1"/>
  <c r="O324" i="1"/>
  <c r="N324" i="1"/>
  <c r="AC56" i="1" l="1"/>
  <c r="AF56" i="1" s="1"/>
  <c r="J324" i="1"/>
  <c r="K324" i="1"/>
  <c r="L324" i="1"/>
  <c r="P324" i="1" s="1"/>
  <c r="I325" i="1" s="1"/>
  <c r="J325" i="1" s="1"/>
  <c r="V57" i="1" l="1"/>
  <c r="AA57" i="1"/>
  <c r="X57" i="1"/>
  <c r="Z57" i="1"/>
  <c r="AB57" i="1"/>
  <c r="Y57" i="1"/>
  <c r="W57" i="1"/>
  <c r="M325" i="1"/>
  <c r="L325" i="1"/>
  <c r="N325" i="1"/>
  <c r="O325" i="1"/>
  <c r="K325" i="1"/>
  <c r="AC57" i="1" l="1"/>
  <c r="V58" i="1" s="1"/>
  <c r="Y58" i="1" s="1"/>
  <c r="AE57" i="1"/>
  <c r="P325" i="1"/>
  <c r="I326" i="1" s="1"/>
  <c r="L326" i="1" s="1"/>
  <c r="O326" i="1"/>
  <c r="M326" i="1" l="1"/>
  <c r="N326" i="1"/>
  <c r="AF57" i="1"/>
  <c r="AA58" i="1"/>
  <c r="Z58" i="1"/>
  <c r="AB58" i="1"/>
  <c r="AE58" i="1" s="1"/>
  <c r="W58" i="1"/>
  <c r="X58" i="1"/>
  <c r="J326" i="1"/>
  <c r="K326" i="1"/>
  <c r="P326" i="1" s="1"/>
  <c r="I327" i="1" s="1"/>
  <c r="L327" i="1" s="1"/>
  <c r="M327" i="1" l="1"/>
  <c r="O327" i="1"/>
  <c r="AC58" i="1"/>
  <c r="AF58" i="1" s="1"/>
  <c r="K327" i="1"/>
  <c r="J327" i="1"/>
  <c r="N327" i="1"/>
  <c r="P327" i="1" l="1"/>
  <c r="I328" i="1" s="1"/>
  <c r="V59" i="1"/>
  <c r="X59" i="1" s="1"/>
  <c r="Z59" i="1"/>
  <c r="AB59" i="1"/>
  <c r="AE59" i="1" s="1"/>
  <c r="Y59" i="1"/>
  <c r="K328" i="1"/>
  <c r="J328" i="1"/>
  <c r="M328" i="1"/>
  <c r="O328" i="1"/>
  <c r="L328" i="1"/>
  <c r="N328" i="1"/>
  <c r="AA59" i="1" l="1"/>
  <c r="W59" i="1"/>
  <c r="P328" i="1"/>
  <c r="I329" i="1" s="1"/>
  <c r="M329" i="1" s="1"/>
  <c r="AC59" i="1" l="1"/>
  <c r="V60" i="1"/>
  <c r="AF59" i="1"/>
  <c r="K329" i="1"/>
  <c r="O329" i="1"/>
  <c r="J329" i="1"/>
  <c r="N329" i="1"/>
  <c r="L329" i="1"/>
  <c r="Z60" i="1" l="1"/>
  <c r="AB60" i="1"/>
  <c r="AE60" i="1" s="1"/>
  <c r="X60" i="1"/>
  <c r="AA60" i="1"/>
  <c r="Y60" i="1"/>
  <c r="W60" i="1"/>
  <c r="P329" i="1"/>
  <c r="I330" i="1" s="1"/>
  <c r="K330" i="1" s="1"/>
  <c r="O330" i="1"/>
  <c r="AC60" i="1" l="1"/>
  <c r="V61" i="1" s="1"/>
  <c r="J330" i="1"/>
  <c r="L330" i="1"/>
  <c r="N330" i="1"/>
  <c r="M330" i="1"/>
  <c r="AF60" i="1" l="1"/>
  <c r="AA61" i="1"/>
  <c r="X61" i="1"/>
  <c r="W61" i="1"/>
  <c r="Z61" i="1"/>
  <c r="AB61" i="1"/>
  <c r="Y61" i="1"/>
  <c r="P330" i="1"/>
  <c r="I331" i="1" s="1"/>
  <c r="M331" i="1" s="1"/>
  <c r="N331" i="1" l="1"/>
  <c r="K331" i="1"/>
  <c r="J331" i="1"/>
  <c r="AC61" i="1"/>
  <c r="V62" i="1" s="1"/>
  <c r="L331" i="1"/>
  <c r="O331" i="1"/>
  <c r="AE61" i="1"/>
  <c r="P331" i="1" l="1"/>
  <c r="I332" i="1" s="1"/>
  <c r="J332" i="1" s="1"/>
  <c r="Y62" i="1"/>
  <c r="AA62" i="1"/>
  <c r="AF61" i="1"/>
  <c r="Z62" i="1"/>
  <c r="AB62" i="1"/>
  <c r="AE62" i="1" s="1"/>
  <c r="X62" i="1"/>
  <c r="W62" i="1"/>
  <c r="K332" i="1"/>
  <c r="L332" i="1"/>
  <c r="M332" i="1"/>
  <c r="O332" i="1"/>
  <c r="N332" i="1"/>
  <c r="AC62" i="1" l="1"/>
  <c r="AF62" i="1" s="1"/>
  <c r="P332" i="1"/>
  <c r="I333" i="1" s="1"/>
  <c r="N333" i="1" s="1"/>
  <c r="V63" i="1" l="1"/>
  <c r="AB63" i="1" s="1"/>
  <c r="AE63" i="1" s="1"/>
  <c r="W63" i="1"/>
  <c r="O333" i="1"/>
  <c r="K333" i="1"/>
  <c r="J333" i="1"/>
  <c r="L333" i="1"/>
  <c r="M333" i="1"/>
  <c r="X63" i="1" l="1"/>
  <c r="AA63" i="1"/>
  <c r="Y63" i="1"/>
  <c r="Z63" i="1"/>
  <c r="P333" i="1"/>
  <c r="I334" i="1" s="1"/>
  <c r="M334" i="1" s="1"/>
  <c r="AC63" i="1" l="1"/>
  <c r="V64" i="1" s="1"/>
  <c r="W64" i="1" s="1"/>
  <c r="AB64" i="1"/>
  <c r="AE64" i="1" s="1"/>
  <c r="Y64" i="1"/>
  <c r="AA64" i="1"/>
  <c r="X64" i="1"/>
  <c r="Z64" i="1"/>
  <c r="O334" i="1"/>
  <c r="L334" i="1"/>
  <c r="K334" i="1"/>
  <c r="J334" i="1"/>
  <c r="N334" i="1"/>
  <c r="AF63" i="1" l="1"/>
  <c r="AC64" i="1"/>
  <c r="P334" i="1"/>
  <c r="I335" i="1" s="1"/>
  <c r="M335" i="1" s="1"/>
  <c r="O335" i="1"/>
  <c r="L335" i="1"/>
  <c r="V65" i="1" l="1"/>
  <c r="AF64" i="1"/>
  <c r="N335" i="1"/>
  <c r="K335" i="1"/>
  <c r="J335" i="1"/>
  <c r="P335" i="1" l="1"/>
  <c r="I336" i="1" s="1"/>
  <c r="L336" i="1" s="1"/>
  <c r="Z65" i="1"/>
  <c r="AA65" i="1"/>
  <c r="Y65" i="1"/>
  <c r="AB65" i="1"/>
  <c r="AE65" i="1" s="1"/>
  <c r="X65" i="1"/>
  <c r="W65" i="1"/>
  <c r="N336" i="1" l="1"/>
  <c r="M336" i="1"/>
  <c r="K336" i="1"/>
  <c r="O336" i="1"/>
  <c r="J336" i="1"/>
  <c r="AC65" i="1"/>
  <c r="V66" i="1" s="1"/>
  <c r="Y66" i="1" s="1"/>
  <c r="P336" i="1"/>
  <c r="I337" i="1" s="1"/>
  <c r="J337" i="1" s="1"/>
  <c r="M337" i="1"/>
  <c r="L337" i="1"/>
  <c r="K337" i="1"/>
  <c r="AF65" i="1" l="1"/>
  <c r="N337" i="1"/>
  <c r="Z66" i="1"/>
  <c r="AB66" i="1"/>
  <c r="AE66" i="1" s="1"/>
  <c r="AA66" i="1"/>
  <c r="W66" i="1"/>
  <c r="X66" i="1"/>
  <c r="O337" i="1"/>
  <c r="P337" i="1" s="1"/>
  <c r="I338" i="1" s="1"/>
  <c r="N338" i="1" s="1"/>
  <c r="AC66" i="1" l="1"/>
  <c r="AF66" i="1" s="1"/>
  <c r="M338" i="1"/>
  <c r="L338" i="1"/>
  <c r="K338" i="1"/>
  <c r="O338" i="1"/>
  <c r="J338" i="1"/>
  <c r="P338" i="1" l="1"/>
  <c r="I339" i="1" s="1"/>
  <c r="N339" i="1" s="1"/>
  <c r="V67" i="1"/>
  <c r="Z67" i="1" s="1"/>
  <c r="Y67" i="1"/>
  <c r="W67" i="1"/>
  <c r="AB67" i="1"/>
  <c r="O339" i="1"/>
  <c r="K339" i="1"/>
  <c r="L339" i="1"/>
  <c r="J339" i="1"/>
  <c r="M339" i="1"/>
  <c r="X67" i="1" l="1"/>
  <c r="AA67" i="1"/>
  <c r="AE67" i="1"/>
  <c r="P339" i="1"/>
  <c r="I340" i="1" s="1"/>
  <c r="K340" i="1" s="1"/>
  <c r="N340" i="1"/>
  <c r="O340" i="1"/>
  <c r="AC67" i="1" l="1"/>
  <c r="M340" i="1"/>
  <c r="V68" i="1"/>
  <c r="AF67" i="1"/>
  <c r="W68" i="1"/>
  <c r="Y68" i="1"/>
  <c r="J340" i="1"/>
  <c r="L340" i="1"/>
  <c r="P340" i="1" s="1"/>
  <c r="I341" i="1" s="1"/>
  <c r="K341" i="1" s="1"/>
  <c r="AA68" i="1" l="1"/>
  <c r="AB68" i="1"/>
  <c r="AE68" i="1" s="1"/>
  <c r="Z68" i="1"/>
  <c r="X68" i="1"/>
  <c r="J341" i="1"/>
  <c r="N341" i="1"/>
  <c r="O341" i="1"/>
  <c r="L341" i="1"/>
  <c r="M341" i="1"/>
  <c r="AC68" i="1" l="1"/>
  <c r="V69" i="1" s="1"/>
  <c r="Y69" i="1" s="1"/>
  <c r="P341" i="1"/>
  <c r="I342" i="1" s="1"/>
  <c r="K342" i="1" s="1"/>
  <c r="AA69" i="1" l="1"/>
  <c r="AF68" i="1"/>
  <c r="X69" i="1"/>
  <c r="AB69" i="1"/>
  <c r="AE69" i="1" s="1"/>
  <c r="W69" i="1"/>
  <c r="Z69" i="1"/>
  <c r="O342" i="1"/>
  <c r="J342" i="1"/>
  <c r="M342" i="1"/>
  <c r="L342" i="1"/>
  <c r="N342" i="1"/>
  <c r="AC69" i="1" l="1"/>
  <c r="AF69" i="1"/>
  <c r="V70" i="1"/>
  <c r="Y70" i="1" s="1"/>
  <c r="AB70" i="1"/>
  <c r="AE70" i="1" s="1"/>
  <c r="W70" i="1"/>
  <c r="X70" i="1"/>
  <c r="Z70" i="1"/>
  <c r="P342" i="1"/>
  <c r="I343" i="1" s="1"/>
  <c r="L343" i="1" s="1"/>
  <c r="J343" i="1" l="1"/>
  <c r="AA70" i="1"/>
  <c r="K343" i="1"/>
  <c r="M343" i="1"/>
  <c r="AC70" i="1"/>
  <c r="AF70" i="1" s="1"/>
  <c r="O343" i="1"/>
  <c r="N343" i="1"/>
  <c r="P343" i="1" l="1"/>
  <c r="I344" i="1" s="1"/>
  <c r="V71" i="1"/>
  <c r="Y71" i="1" s="1"/>
  <c r="M344" i="1"/>
  <c r="K344" i="1"/>
  <c r="N344" i="1"/>
  <c r="L344" i="1"/>
  <c r="O344" i="1"/>
  <c r="J344" i="1"/>
  <c r="AA71" i="1" l="1"/>
  <c r="AB71" i="1"/>
  <c r="AE71" i="1" s="1"/>
  <c r="X71" i="1"/>
  <c r="W71" i="1"/>
  <c r="Z71" i="1"/>
  <c r="P344" i="1"/>
  <c r="I345" i="1" s="1"/>
  <c r="L345" i="1" s="1"/>
  <c r="AC71" i="1" l="1"/>
  <c r="V72" i="1" s="1"/>
  <c r="M345" i="1"/>
  <c r="J345" i="1"/>
  <c r="K345" i="1"/>
  <c r="O345" i="1"/>
  <c r="N345" i="1"/>
  <c r="X72" i="1" l="1"/>
  <c r="Y72" i="1"/>
  <c r="Z72" i="1"/>
  <c r="W72" i="1"/>
  <c r="AB72" i="1"/>
  <c r="AE72" i="1" s="1"/>
  <c r="AA72" i="1"/>
  <c r="AF71" i="1"/>
  <c r="P345" i="1"/>
  <c r="I346" i="1" s="1"/>
  <c r="AC72" i="1" l="1"/>
  <c r="V73" i="1" s="1"/>
  <c r="AA73" i="1" s="1"/>
  <c r="Z73" i="1"/>
  <c r="W73" i="1"/>
  <c r="X73" i="1"/>
  <c r="AB73" i="1"/>
  <c r="AE73" i="1" s="1"/>
  <c r="K346" i="1"/>
  <c r="J346" i="1"/>
  <c r="N346" i="1"/>
  <c r="O346" i="1"/>
  <c r="L346" i="1"/>
  <c r="M346" i="1"/>
  <c r="AF72" i="1" l="1"/>
  <c r="Y73" i="1"/>
  <c r="AC73" i="1"/>
  <c r="P346" i="1"/>
  <c r="I347" i="1" s="1"/>
  <c r="V74" i="1" l="1"/>
  <c r="AF73" i="1"/>
  <c r="M347" i="1"/>
  <c r="K347" i="1"/>
  <c r="O347" i="1"/>
  <c r="J347" i="1"/>
  <c r="N347" i="1"/>
  <c r="L347" i="1"/>
  <c r="Z74" i="1" l="1"/>
  <c r="X74" i="1"/>
  <c r="W74" i="1"/>
  <c r="AB74" i="1"/>
  <c r="AE74" i="1" s="1"/>
  <c r="AA74" i="1"/>
  <c r="Y74" i="1"/>
  <c r="P347" i="1"/>
  <c r="I348" i="1" s="1"/>
  <c r="K348" i="1" s="1"/>
  <c r="L348" i="1" l="1"/>
  <c r="M348" i="1"/>
  <c r="AC74" i="1"/>
  <c r="N348" i="1"/>
  <c r="O348" i="1"/>
  <c r="J348" i="1"/>
  <c r="AF74" i="1" l="1"/>
  <c r="V75" i="1"/>
  <c r="P348" i="1"/>
  <c r="I349" i="1" s="1"/>
  <c r="L349" i="1" s="1"/>
  <c r="Z75" i="1" l="1"/>
  <c r="W75" i="1"/>
  <c r="X75" i="1"/>
  <c r="AB75" i="1"/>
  <c r="AE75" i="1" s="1"/>
  <c r="AA75" i="1"/>
  <c r="Y75" i="1"/>
  <c r="N349" i="1"/>
  <c r="O349" i="1"/>
  <c r="K349" i="1"/>
  <c r="M349" i="1"/>
  <c r="J349" i="1"/>
  <c r="AC75" i="1" l="1"/>
  <c r="P349" i="1"/>
  <c r="I350" i="1" s="1"/>
  <c r="N350" i="1" s="1"/>
  <c r="O350" i="1"/>
  <c r="J350" i="1"/>
  <c r="K350" i="1"/>
  <c r="M350" i="1"/>
  <c r="L350" i="1"/>
  <c r="V76" i="1" l="1"/>
  <c r="AF75" i="1"/>
  <c r="P350" i="1"/>
  <c r="I351" i="1" s="1"/>
  <c r="M351" i="1" s="1"/>
  <c r="O351" i="1"/>
  <c r="L351" i="1"/>
  <c r="J351" i="1" l="1"/>
  <c r="K351" i="1"/>
  <c r="Z76" i="1"/>
  <c r="AB76" i="1"/>
  <c r="AE76" i="1" s="1"/>
  <c r="W76" i="1"/>
  <c r="X76" i="1"/>
  <c r="Y76" i="1"/>
  <c r="AA76" i="1"/>
  <c r="N351" i="1"/>
  <c r="P351" i="1" s="1"/>
  <c r="I352" i="1" s="1"/>
  <c r="AC76" i="1" l="1"/>
  <c r="AF76" i="1" s="1"/>
  <c r="M352" i="1"/>
  <c r="K352" i="1"/>
  <c r="O352" i="1"/>
  <c r="L352" i="1"/>
  <c r="J352" i="1"/>
  <c r="N352" i="1"/>
  <c r="P352" i="1" l="1"/>
  <c r="I353" i="1" s="1"/>
  <c r="V77" i="1"/>
  <c r="AA77" i="1" s="1"/>
  <c r="L353" i="1"/>
  <c r="M353" i="1"/>
  <c r="N353" i="1"/>
  <c r="K353" i="1"/>
  <c r="O353" i="1"/>
  <c r="J353" i="1"/>
  <c r="AB77" i="1" l="1"/>
  <c r="AE77" i="1" s="1"/>
  <c r="P353" i="1"/>
  <c r="I354" i="1" s="1"/>
  <c r="L354" i="1" s="1"/>
  <c r="Y77" i="1"/>
  <c r="Z77" i="1"/>
  <c r="W77" i="1"/>
  <c r="X77" i="1"/>
  <c r="N354" i="1"/>
  <c r="O354" i="1"/>
  <c r="K354" i="1"/>
  <c r="J354" i="1"/>
  <c r="M354" i="1"/>
  <c r="P354" i="1" l="1"/>
  <c r="I355" i="1" s="1"/>
  <c r="M355" i="1" s="1"/>
  <c r="AC77" i="1"/>
  <c r="AF77" i="1" s="1"/>
  <c r="O355" i="1"/>
  <c r="K355" i="1"/>
  <c r="J355" i="1"/>
  <c r="L355" i="1"/>
  <c r="N355" i="1"/>
  <c r="V78" i="1" l="1"/>
  <c r="AA78" i="1" s="1"/>
  <c r="AB78" i="1"/>
  <c r="AE78" i="1" s="1"/>
  <c r="W78" i="1"/>
  <c r="P355" i="1"/>
  <c r="I356" i="1" s="1"/>
  <c r="K356" i="1" s="1"/>
  <c r="O356" i="1"/>
  <c r="N356" i="1"/>
  <c r="L356" i="1"/>
  <c r="Z78" i="1" l="1"/>
  <c r="X78" i="1"/>
  <c r="Y78" i="1"/>
  <c r="J356" i="1"/>
  <c r="M356" i="1"/>
  <c r="P356" i="1"/>
  <c r="I357" i="1" s="1"/>
  <c r="N357" i="1" s="1"/>
  <c r="AC78" i="1" l="1"/>
  <c r="V79" i="1" s="1"/>
  <c r="J357" i="1"/>
  <c r="L357" i="1"/>
  <c r="O357" i="1"/>
  <c r="M357" i="1"/>
  <c r="K357" i="1"/>
  <c r="AF78" i="1" l="1"/>
  <c r="W79" i="1"/>
  <c r="AB79" i="1"/>
  <c r="AE79" i="1" s="1"/>
  <c r="X79" i="1"/>
  <c r="Z79" i="1"/>
  <c r="Y79" i="1"/>
  <c r="AA79" i="1"/>
  <c r="P357" i="1"/>
  <c r="I358" i="1" s="1"/>
  <c r="M358" i="1" s="1"/>
  <c r="AC79" i="1" l="1"/>
  <c r="V80" i="1" s="1"/>
  <c r="J358" i="1"/>
  <c r="L358" i="1"/>
  <c r="K358" i="1"/>
  <c r="O358" i="1"/>
  <c r="N358" i="1"/>
  <c r="AF79" i="1" l="1"/>
  <c r="AB80" i="1"/>
  <c r="AE80" i="1" s="1"/>
  <c r="X80" i="1"/>
  <c r="Y80" i="1"/>
  <c r="W80" i="1"/>
  <c r="Z80" i="1"/>
  <c r="AA80" i="1"/>
  <c r="P358" i="1"/>
  <c r="I359" i="1" s="1"/>
  <c r="L359" i="1" s="1"/>
  <c r="K359" i="1" l="1"/>
  <c r="M359" i="1"/>
  <c r="O359" i="1"/>
  <c r="AC80" i="1"/>
  <c r="V81" i="1" s="1"/>
  <c r="W81" i="1" s="1"/>
  <c r="J359" i="1"/>
  <c r="N359" i="1"/>
  <c r="P359" i="1" s="1"/>
  <c r="I360" i="1" s="1"/>
  <c r="AF80" i="1" l="1"/>
  <c r="AA81" i="1"/>
  <c r="Y81" i="1"/>
  <c r="X81" i="1"/>
  <c r="AB81" i="1"/>
  <c r="AE81" i="1" s="1"/>
  <c r="Z81" i="1"/>
  <c r="N360" i="1"/>
  <c r="K360" i="1"/>
  <c r="O360" i="1"/>
  <c r="J360" i="1"/>
  <c r="L360" i="1"/>
  <c r="M360" i="1"/>
  <c r="AC81" i="1" l="1"/>
  <c r="AF81" i="1" s="1"/>
  <c r="P360" i="1"/>
  <c r="I361" i="1" s="1"/>
  <c r="N361" i="1" s="1"/>
  <c r="O361" i="1"/>
  <c r="J361" i="1" l="1"/>
  <c r="K361" i="1"/>
  <c r="V82" i="1"/>
  <c r="AA82" i="1" s="1"/>
  <c r="M361" i="1"/>
  <c r="L361" i="1"/>
  <c r="AB82" i="1"/>
  <c r="AE82" i="1" s="1"/>
  <c r="X82" i="1"/>
  <c r="W82" i="1"/>
  <c r="Z82" i="1" l="1"/>
  <c r="Y82" i="1"/>
  <c r="AC82" i="1" s="1"/>
  <c r="AF82" i="1" s="1"/>
  <c r="P361" i="1"/>
  <c r="I362" i="1" s="1"/>
  <c r="J362" i="1" s="1"/>
  <c r="L362" i="1"/>
  <c r="K362" i="1"/>
  <c r="O362" i="1"/>
  <c r="M362" i="1" l="1"/>
  <c r="N362" i="1"/>
  <c r="P362" i="1" s="1"/>
  <c r="I363" i="1" s="1"/>
  <c r="V83" i="1"/>
  <c r="Z83" i="1" s="1"/>
  <c r="L363" i="1" l="1"/>
  <c r="O363" i="1"/>
  <c r="N363" i="1"/>
  <c r="J363" i="1"/>
  <c r="K363" i="1"/>
  <c r="M363" i="1"/>
  <c r="AB83" i="1"/>
  <c r="AE83" i="1" s="1"/>
  <c r="X83" i="1"/>
  <c r="AA83" i="1"/>
  <c r="W83" i="1"/>
  <c r="Y83" i="1"/>
  <c r="P363" i="1"/>
  <c r="I364" i="1" s="1"/>
  <c r="K364" i="1" s="1"/>
  <c r="AC83" i="1" l="1"/>
  <c r="AF83" i="1" s="1"/>
  <c r="L364" i="1"/>
  <c r="O364" i="1"/>
  <c r="J364" i="1"/>
  <c r="N364" i="1"/>
  <c r="M364" i="1"/>
  <c r="V84" i="1" l="1"/>
  <c r="Z84" i="1" s="1"/>
  <c r="P364" i="1"/>
  <c r="I365" i="1" s="1"/>
  <c r="N365" i="1" s="1"/>
  <c r="M365" i="1"/>
  <c r="L365" i="1" l="1"/>
  <c r="AB84" i="1"/>
  <c r="AE84" i="1" s="1"/>
  <c r="AA84" i="1"/>
  <c r="W84" i="1"/>
  <c r="X84" i="1"/>
  <c r="Y84" i="1"/>
  <c r="J365" i="1"/>
  <c r="O365" i="1"/>
  <c r="K365" i="1"/>
  <c r="AC84" i="1" l="1"/>
  <c r="AF84" i="1" s="1"/>
  <c r="P365" i="1"/>
  <c r="I366" i="1" s="1"/>
  <c r="L366" i="1" s="1"/>
  <c r="O366" i="1"/>
  <c r="M366" i="1"/>
  <c r="J366" i="1"/>
  <c r="V85" i="1" l="1"/>
  <c r="Z85" i="1" s="1"/>
  <c r="N366" i="1"/>
  <c r="K366" i="1"/>
  <c r="P366" i="1" l="1"/>
  <c r="I367" i="1" s="1"/>
  <c r="L367" i="1" s="1"/>
  <c r="X85" i="1"/>
  <c r="W85" i="1"/>
  <c r="AB85" i="1"/>
  <c r="AE85" i="1" s="1"/>
  <c r="Y85" i="1"/>
  <c r="AA85" i="1"/>
  <c r="J367" i="1" l="1"/>
  <c r="O367" i="1"/>
  <c r="M367" i="1"/>
  <c r="K367" i="1"/>
  <c r="N367" i="1"/>
  <c r="AC85" i="1"/>
  <c r="AF85" i="1" s="1"/>
  <c r="P367" i="1" l="1"/>
  <c r="I368" i="1" s="1"/>
  <c r="V86" i="1"/>
  <c r="W86" i="1" s="1"/>
  <c r="AB86" i="1"/>
  <c r="AE86" i="1" s="1"/>
  <c r="X86" i="1" l="1"/>
  <c r="Y86" i="1"/>
  <c r="Z86" i="1"/>
  <c r="AA86" i="1"/>
  <c r="AC86" i="1" s="1"/>
  <c r="V87" i="1" s="1"/>
  <c r="AA87" i="1" s="1"/>
  <c r="N368" i="1"/>
  <c r="M368" i="1"/>
  <c r="L368" i="1"/>
  <c r="K368" i="1"/>
  <c r="J368" i="1"/>
  <c r="O368" i="1"/>
  <c r="P368" i="1" l="1"/>
  <c r="I369" i="1" s="1"/>
  <c r="N369" i="1" s="1"/>
  <c r="AF86" i="1"/>
  <c r="AB87" i="1"/>
  <c r="AE87" i="1" s="1"/>
  <c r="Y87" i="1"/>
  <c r="Z87" i="1"/>
  <c r="X87" i="1"/>
  <c r="W87" i="1"/>
  <c r="L369" i="1" l="1"/>
  <c r="O369" i="1"/>
  <c r="K369" i="1"/>
  <c r="J369" i="1"/>
  <c r="M369" i="1"/>
  <c r="AC87" i="1"/>
  <c r="AF87" i="1" s="1"/>
  <c r="P369" i="1" l="1"/>
  <c r="I370" i="1" s="1"/>
  <c r="V88" i="1"/>
  <c r="Y88" i="1" s="1"/>
  <c r="N370" i="1" l="1"/>
  <c r="J370" i="1"/>
  <c r="K370" i="1"/>
  <c r="O370" i="1"/>
  <c r="M370" i="1"/>
  <c r="L370" i="1"/>
  <c r="AB88" i="1"/>
  <c r="AE88" i="1" s="1"/>
  <c r="Z88" i="1"/>
  <c r="W88" i="1"/>
  <c r="X88" i="1"/>
  <c r="AA88" i="1"/>
  <c r="P370" i="1" l="1"/>
  <c r="I371" i="1" s="1"/>
  <c r="L371" i="1" s="1"/>
  <c r="M371" i="1"/>
  <c r="N371" i="1"/>
  <c r="AC88" i="1"/>
  <c r="AF88" i="1" s="1"/>
  <c r="V89" i="1" l="1"/>
  <c r="Y89" i="1" s="1"/>
  <c r="J371" i="1"/>
  <c r="K371" i="1"/>
  <c r="O371" i="1"/>
  <c r="P371" i="1" s="1"/>
  <c r="I372" i="1" s="1"/>
  <c r="AB89" i="1"/>
  <c r="AE89" i="1" s="1"/>
  <c r="Z89" i="1"/>
  <c r="AA89" i="1"/>
  <c r="X89" i="1"/>
  <c r="W89" i="1"/>
  <c r="N372" i="1" l="1"/>
  <c r="O372" i="1"/>
  <c r="J372" i="1"/>
  <c r="K372" i="1"/>
  <c r="L372" i="1"/>
  <c r="M372" i="1"/>
  <c r="AC89" i="1"/>
  <c r="V90" i="1" s="1"/>
  <c r="P372" i="1" l="1"/>
  <c r="I373" i="1" s="1"/>
  <c r="AF89" i="1"/>
  <c r="W90" i="1"/>
  <c r="Z90" i="1"/>
  <c r="AA90" i="1"/>
  <c r="Y90" i="1"/>
  <c r="X90" i="1"/>
  <c r="AB90" i="1"/>
  <c r="J373" i="1" l="1"/>
  <c r="L373" i="1"/>
  <c r="O373" i="1"/>
  <c r="K373" i="1"/>
  <c r="N373" i="1"/>
  <c r="M373" i="1"/>
  <c r="AC90" i="1"/>
  <c r="V91" i="1" s="1"/>
  <c r="AA91" i="1" s="1"/>
  <c r="AE90" i="1"/>
  <c r="P373" i="1" l="1"/>
  <c r="I374" i="1" s="1"/>
  <c r="AF90" i="1"/>
  <c r="Y91" i="1"/>
  <c r="W91" i="1"/>
  <c r="Z91" i="1"/>
  <c r="X91" i="1"/>
  <c r="AB91" i="1"/>
  <c r="AE91" i="1" s="1"/>
  <c r="L374" i="1" l="1"/>
  <c r="J374" i="1"/>
  <c r="O374" i="1"/>
  <c r="K374" i="1"/>
  <c r="N374" i="1"/>
  <c r="M374" i="1"/>
  <c r="AC91" i="1"/>
  <c r="AF91" i="1" s="1"/>
  <c r="P374" i="1" l="1"/>
  <c r="I375" i="1" s="1"/>
  <c r="N375" i="1"/>
  <c r="L375" i="1"/>
  <c r="V92" i="1"/>
  <c r="Y92" i="1" s="1"/>
  <c r="M375" i="1" l="1"/>
  <c r="K375" i="1"/>
  <c r="J375" i="1"/>
  <c r="O375" i="1"/>
  <c r="P375" i="1" s="1"/>
  <c r="I376" i="1" s="1"/>
  <c r="AB92" i="1"/>
  <c r="AE92" i="1" s="1"/>
  <c r="Z92" i="1"/>
  <c r="AA92" i="1"/>
  <c r="W92" i="1"/>
  <c r="X92" i="1"/>
  <c r="K376" i="1" l="1"/>
  <c r="O376" i="1"/>
  <c r="J376" i="1"/>
  <c r="M376" i="1"/>
  <c r="N376" i="1"/>
  <c r="L376" i="1"/>
  <c r="AC92" i="1"/>
  <c r="V93" i="1" s="1"/>
  <c r="Y93" i="1" s="1"/>
  <c r="P376" i="1" l="1"/>
  <c r="I377" i="1" s="1"/>
  <c r="L377" i="1" s="1"/>
  <c r="M377" i="1"/>
  <c r="K377" i="1"/>
  <c r="O377" i="1"/>
  <c r="J377" i="1"/>
  <c r="N377" i="1"/>
  <c r="X93" i="1"/>
  <c r="AA93" i="1"/>
  <c r="AF92" i="1"/>
  <c r="Z93" i="1"/>
  <c r="AB93" i="1"/>
  <c r="AE93" i="1" s="1"/>
  <c r="W93" i="1"/>
  <c r="P377" i="1" l="1"/>
  <c r="I378" i="1" s="1"/>
  <c r="J378" i="1" s="1"/>
  <c r="O378" i="1"/>
  <c r="M378" i="1"/>
  <c r="AC93" i="1"/>
  <c r="V94" i="1" s="1"/>
  <c r="L378" i="1" l="1"/>
  <c r="N378" i="1"/>
  <c r="K378" i="1"/>
  <c r="P378" i="1"/>
  <c r="I379" i="1" s="1"/>
  <c r="K379" i="1" s="1"/>
  <c r="O379" i="1"/>
  <c r="AF93" i="1"/>
  <c r="L379" i="1"/>
  <c r="J379" i="1"/>
  <c r="M379" i="1"/>
  <c r="N379" i="1"/>
  <c r="Z94" i="1"/>
  <c r="AA94" i="1"/>
  <c r="X94" i="1"/>
  <c r="AB94" i="1"/>
  <c r="AE94" i="1" s="1"/>
  <c r="W94" i="1"/>
  <c r="Y94" i="1"/>
  <c r="P379" i="1" l="1"/>
  <c r="I380" i="1" s="1"/>
  <c r="N380" i="1" s="1"/>
  <c r="AC94" i="1"/>
  <c r="J380" i="1" l="1"/>
  <c r="M380" i="1"/>
  <c r="L380" i="1"/>
  <c r="K380" i="1"/>
  <c r="O380" i="1"/>
  <c r="P380" i="1" s="1"/>
  <c r="I381" i="1" s="1"/>
  <c r="K381" i="1" s="1"/>
  <c r="V95" i="1"/>
  <c r="AF94" i="1"/>
  <c r="O381" i="1" l="1"/>
  <c r="M381" i="1"/>
  <c r="L381" i="1"/>
  <c r="N381" i="1"/>
  <c r="J381" i="1"/>
  <c r="Z95" i="1"/>
  <c r="X95" i="1"/>
  <c r="W95" i="1"/>
  <c r="Y95" i="1"/>
  <c r="AB95" i="1"/>
  <c r="AE95" i="1" s="1"/>
  <c r="AA95" i="1"/>
  <c r="P381" i="1" l="1"/>
  <c r="I382" i="1" s="1"/>
  <c r="K382" i="1" s="1"/>
  <c r="AC95" i="1"/>
  <c r="AF95" i="1" s="1"/>
  <c r="L382" i="1"/>
  <c r="N382" i="1"/>
  <c r="M382" i="1"/>
  <c r="O382" i="1" l="1"/>
  <c r="J382" i="1"/>
  <c r="V96" i="1"/>
  <c r="Y96" i="1" s="1"/>
  <c r="AB96" i="1" l="1"/>
  <c r="AE96" i="1" s="1"/>
  <c r="W96" i="1"/>
  <c r="Z96" i="1"/>
  <c r="P382" i="1"/>
  <c r="I383" i="1" s="1"/>
  <c r="K383" i="1" s="1"/>
  <c r="X96" i="1"/>
  <c r="AA96" i="1"/>
  <c r="O383" i="1"/>
  <c r="M383" i="1" l="1"/>
  <c r="AC96" i="1"/>
  <c r="AF96" i="1" s="1"/>
  <c r="J383" i="1"/>
  <c r="N383" i="1"/>
  <c r="L383" i="1"/>
  <c r="V97" i="1" l="1"/>
  <c r="AA97" i="1" s="1"/>
  <c r="P383" i="1"/>
  <c r="I384" i="1" s="1"/>
  <c r="N384" i="1" s="1"/>
  <c r="L384" i="1"/>
  <c r="J384" i="1" l="1"/>
  <c r="M384" i="1"/>
  <c r="O384" i="1"/>
  <c r="AB97" i="1"/>
  <c r="AE97" i="1" s="1"/>
  <c r="K384" i="1"/>
  <c r="Y97" i="1"/>
  <c r="X97" i="1"/>
  <c r="Z97" i="1"/>
  <c r="W97" i="1"/>
  <c r="P384" i="1"/>
  <c r="I385" i="1" s="1"/>
  <c r="L385" i="1" s="1"/>
  <c r="N385" i="1" l="1"/>
  <c r="O385" i="1"/>
  <c r="AC97" i="1"/>
  <c r="V98" i="1" s="1"/>
  <c r="M385" i="1"/>
  <c r="J385" i="1"/>
  <c r="K385" i="1"/>
  <c r="P385" i="1" l="1"/>
  <c r="I386" i="1" s="1"/>
  <c r="AF97" i="1"/>
  <c r="N386" i="1"/>
  <c r="O386" i="1"/>
  <c r="L386" i="1"/>
  <c r="K386" i="1"/>
  <c r="J386" i="1"/>
  <c r="M386" i="1"/>
  <c r="Z98" i="1"/>
  <c r="W98" i="1"/>
  <c r="AB98" i="1"/>
  <c r="AE98" i="1" s="1"/>
  <c r="X98" i="1"/>
  <c r="Y98" i="1"/>
  <c r="AA98" i="1"/>
  <c r="P386" i="1" l="1"/>
  <c r="I387" i="1" s="1"/>
  <c r="M387" i="1"/>
  <c r="N387" i="1"/>
  <c r="K387" i="1"/>
  <c r="L387" i="1"/>
  <c r="O387" i="1"/>
  <c r="J387" i="1"/>
  <c r="AC98" i="1"/>
  <c r="AF98" i="1" s="1"/>
  <c r="P387" i="1" l="1"/>
  <c r="I388" i="1" s="1"/>
  <c r="L388" i="1" s="1"/>
  <c r="V99" i="1"/>
  <c r="AA99" i="1" s="1"/>
  <c r="N388" i="1"/>
  <c r="J388" i="1"/>
  <c r="O388" i="1"/>
  <c r="K388" i="1"/>
  <c r="M388" i="1"/>
  <c r="Y99" i="1" l="1"/>
  <c r="AB99" i="1"/>
  <c r="AE99" i="1" s="1"/>
  <c r="X99" i="1"/>
  <c r="W99" i="1"/>
  <c r="Z99" i="1"/>
  <c r="P388" i="1"/>
  <c r="I389" i="1" s="1"/>
  <c r="K389" i="1" s="1"/>
  <c r="AC99" i="1" l="1"/>
  <c r="AF99" i="1" s="1"/>
  <c r="O389" i="1"/>
  <c r="N389" i="1"/>
  <c r="L389" i="1"/>
  <c r="J389" i="1"/>
  <c r="M389" i="1"/>
  <c r="V100" i="1" l="1"/>
  <c r="Z100" i="1" s="1"/>
  <c r="P389" i="1"/>
  <c r="I390" i="1" s="1"/>
  <c r="K390" i="1" s="1"/>
  <c r="Y100" i="1" l="1"/>
  <c r="AB100" i="1"/>
  <c r="AE100" i="1" s="1"/>
  <c r="W100" i="1"/>
  <c r="X100" i="1"/>
  <c r="AA100" i="1"/>
  <c r="J390" i="1"/>
  <c r="O390" i="1"/>
  <c r="N390" i="1"/>
  <c r="M390" i="1"/>
  <c r="L390" i="1"/>
  <c r="AC100" i="1" l="1"/>
  <c r="V101" i="1" s="1"/>
  <c r="P390" i="1"/>
  <c r="I391" i="1" s="1"/>
  <c r="M391" i="1" s="1"/>
  <c r="AF100" i="1" l="1"/>
  <c r="N391" i="1"/>
  <c r="L391" i="1"/>
  <c r="J391" i="1"/>
  <c r="O391" i="1"/>
  <c r="K391" i="1"/>
  <c r="AB101" i="1"/>
  <c r="X101" i="1"/>
  <c r="W101" i="1"/>
  <c r="Y101" i="1"/>
  <c r="Z101" i="1"/>
  <c r="AA101" i="1"/>
  <c r="P391" i="1" l="1"/>
  <c r="I392" i="1" s="1"/>
  <c r="N392" i="1" s="1"/>
  <c r="AC101" i="1"/>
  <c r="AF101" i="1" s="1"/>
  <c r="AE101" i="1"/>
  <c r="K392" i="1" l="1"/>
  <c r="J392" i="1"/>
  <c r="L392" i="1"/>
  <c r="O392" i="1"/>
  <c r="M392" i="1"/>
  <c r="P392" i="1" s="1"/>
  <c r="I393" i="1" s="1"/>
  <c r="K393" i="1" s="1"/>
  <c r="V102" i="1"/>
  <c r="AA102" i="1" s="1"/>
  <c r="AB102" i="1" l="1"/>
  <c r="AE102" i="1" s="1"/>
  <c r="W102" i="1"/>
  <c r="X102" i="1"/>
  <c r="Z102" i="1"/>
  <c r="Y102" i="1"/>
  <c r="N393" i="1"/>
  <c r="L393" i="1"/>
  <c r="J393" i="1"/>
  <c r="O393" i="1"/>
  <c r="M393" i="1"/>
  <c r="AC102" i="1" l="1"/>
  <c r="V103" i="1" s="1"/>
  <c r="P393" i="1"/>
  <c r="I394" i="1" s="1"/>
  <c r="K394" i="1" s="1"/>
  <c r="AF102" i="1" l="1"/>
  <c r="Z103" i="1"/>
  <c r="AB103" i="1"/>
  <c r="X103" i="1"/>
  <c r="W103" i="1"/>
  <c r="AA103" i="1"/>
  <c r="Y103" i="1"/>
  <c r="M394" i="1"/>
  <c r="N394" i="1"/>
  <c r="J394" i="1"/>
  <c r="O394" i="1"/>
  <c r="L394" i="1"/>
  <c r="AC103" i="1" l="1"/>
  <c r="AF103" i="1" s="1"/>
  <c r="AE103" i="1"/>
  <c r="P394" i="1"/>
  <c r="I395" i="1" s="1"/>
  <c r="L395" i="1" s="1"/>
  <c r="V104" i="1" l="1"/>
  <c r="Y104" i="1" s="1"/>
  <c r="O395" i="1"/>
  <c r="K395" i="1"/>
  <c r="J395" i="1"/>
  <c r="N395" i="1"/>
  <c r="M395" i="1"/>
  <c r="AB104" i="1" l="1"/>
  <c r="AE104" i="1" s="1"/>
  <c r="W104" i="1"/>
  <c r="AA104" i="1"/>
  <c r="Z104" i="1"/>
  <c r="X104" i="1"/>
  <c r="P395" i="1"/>
  <c r="I396" i="1" s="1"/>
  <c r="N396" i="1" s="1"/>
  <c r="AC104" i="1" l="1"/>
  <c r="AF104" i="1" s="1"/>
  <c r="O396" i="1"/>
  <c r="L396" i="1"/>
  <c r="K396" i="1"/>
  <c r="M396" i="1"/>
  <c r="J396" i="1"/>
  <c r="V105" i="1" l="1"/>
  <c r="Y105" i="1" s="1"/>
  <c r="P396" i="1"/>
  <c r="I397" i="1" s="1"/>
  <c r="Z105" i="1" l="1"/>
  <c r="X105" i="1"/>
  <c r="AB105" i="1"/>
  <c r="AE105" i="1" s="1"/>
  <c r="AA105" i="1"/>
  <c r="W105" i="1"/>
  <c r="L397" i="1"/>
  <c r="K397" i="1"/>
  <c r="J397" i="1"/>
  <c r="M397" i="1"/>
  <c r="N397" i="1"/>
  <c r="O397" i="1"/>
  <c r="AC105" i="1" l="1"/>
  <c r="V106" i="1" s="1"/>
  <c r="X106" i="1" s="1"/>
  <c r="P397" i="1"/>
  <c r="I398" i="1" s="1"/>
  <c r="N398" i="1" s="1"/>
  <c r="AB106" i="1" l="1"/>
  <c r="AE106" i="1" s="1"/>
  <c r="Z106" i="1"/>
  <c r="AF105" i="1"/>
  <c r="Y106" i="1"/>
  <c r="AA106" i="1"/>
  <c r="W106" i="1"/>
  <c r="L398" i="1"/>
  <c r="M398" i="1"/>
  <c r="J398" i="1"/>
  <c r="O398" i="1"/>
  <c r="K398" i="1"/>
  <c r="AC106" i="1" l="1"/>
  <c r="AF106" i="1" s="1"/>
  <c r="P398" i="1"/>
  <c r="I399" i="1" s="1"/>
  <c r="M399" i="1" s="1"/>
  <c r="V107" i="1" l="1"/>
  <c r="W107" i="1" s="1"/>
  <c r="K399" i="1"/>
  <c r="J399" i="1"/>
  <c r="O399" i="1"/>
  <c r="N399" i="1"/>
  <c r="L399" i="1"/>
  <c r="AA107" i="1" l="1"/>
  <c r="Z107" i="1"/>
  <c r="X107" i="1"/>
  <c r="Y107" i="1"/>
  <c r="AB107" i="1"/>
  <c r="AE107" i="1" s="1"/>
  <c r="P399" i="1"/>
  <c r="I400" i="1" s="1"/>
  <c r="L400" i="1" s="1"/>
  <c r="M400" i="1"/>
  <c r="AC107" i="1" l="1"/>
  <c r="AF107" i="1" s="1"/>
  <c r="V108" i="1"/>
  <c r="W108" i="1" s="1"/>
  <c r="O400" i="1"/>
  <c r="J400" i="1"/>
  <c r="N400" i="1"/>
  <c r="K400" i="1"/>
  <c r="Z108" i="1" l="1"/>
  <c r="AB108" i="1"/>
  <c r="AE108" i="1" s="1"/>
  <c r="AA108" i="1"/>
  <c r="Y108" i="1"/>
  <c r="X108" i="1"/>
  <c r="P400" i="1"/>
  <c r="I401" i="1" s="1"/>
  <c r="M401" i="1" s="1"/>
  <c r="K401" i="1" l="1"/>
  <c r="O401" i="1"/>
  <c r="AC108" i="1"/>
  <c r="AF108" i="1" s="1"/>
  <c r="N401" i="1"/>
  <c r="L401" i="1"/>
  <c r="J401" i="1"/>
  <c r="V109" i="1" l="1"/>
  <c r="AA109" i="1" s="1"/>
  <c r="Z109" i="1"/>
  <c r="AB109" i="1"/>
  <c r="AE109" i="1" s="1"/>
  <c r="W109" i="1"/>
  <c r="Y109" i="1"/>
  <c r="P401" i="1"/>
  <c r="I402" i="1" s="1"/>
  <c r="L402" i="1" s="1"/>
  <c r="X109" i="1" l="1"/>
  <c r="AC109" i="1" s="1"/>
  <c r="O402" i="1"/>
  <c r="N402" i="1"/>
  <c r="J402" i="1"/>
  <c r="K402" i="1"/>
  <c r="M402" i="1"/>
  <c r="P402" i="1" s="1"/>
  <c r="I403" i="1" s="1"/>
  <c r="AF109" i="1" l="1"/>
  <c r="V110" i="1"/>
  <c r="L403" i="1"/>
  <c r="O403" i="1"/>
  <c r="N403" i="1"/>
  <c r="K403" i="1"/>
  <c r="J403" i="1"/>
  <c r="M403" i="1"/>
  <c r="P403" i="1" l="1"/>
  <c r="I404" i="1" s="1"/>
  <c r="J404" i="1" s="1"/>
  <c r="X110" i="1"/>
  <c r="W110" i="1"/>
  <c r="Y110" i="1"/>
  <c r="AA110" i="1"/>
  <c r="Z110" i="1"/>
  <c r="AB110" i="1"/>
  <c r="AE110" i="1" s="1"/>
  <c r="K404" i="1" l="1"/>
  <c r="M404" i="1"/>
  <c r="L404" i="1"/>
  <c r="N404" i="1"/>
  <c r="O404" i="1"/>
  <c r="AC110" i="1"/>
  <c r="P404" i="1" l="1"/>
  <c r="I405" i="1" s="1"/>
  <c r="V111" i="1"/>
  <c r="AF110" i="1"/>
  <c r="K405" i="1" l="1"/>
  <c r="J405" i="1"/>
  <c r="O405" i="1"/>
  <c r="N405" i="1"/>
  <c r="M405" i="1"/>
  <c r="L405" i="1"/>
  <c r="Z111" i="1"/>
  <c r="W111" i="1"/>
  <c r="AB111" i="1"/>
  <c r="AE111" i="1" s="1"/>
  <c r="X111" i="1"/>
  <c r="AA111" i="1"/>
  <c r="Y111" i="1"/>
  <c r="P405" i="1" l="1"/>
  <c r="I406" i="1" s="1"/>
  <c r="AC111" i="1"/>
  <c r="AF111" i="1" s="1"/>
  <c r="J406" i="1" l="1"/>
  <c r="K406" i="1"/>
  <c r="O406" i="1"/>
  <c r="M406" i="1"/>
  <c r="N406" i="1"/>
  <c r="L406" i="1"/>
  <c r="P406" i="1" s="1"/>
  <c r="I407" i="1" s="1"/>
  <c r="V112" i="1"/>
  <c r="Z112" i="1" s="1"/>
  <c r="K407" i="1" l="1"/>
  <c r="J407" i="1"/>
  <c r="O407" i="1"/>
  <c r="P407" i="1" s="1"/>
  <c r="I408" i="1" s="1"/>
  <c r="M407" i="1"/>
  <c r="L407" i="1"/>
  <c r="N407" i="1"/>
  <c r="AA112" i="1"/>
  <c r="Y112" i="1"/>
  <c r="X112" i="1"/>
  <c r="AB112" i="1"/>
  <c r="AE112" i="1" s="1"/>
  <c r="W112" i="1"/>
  <c r="N408" i="1" l="1"/>
  <c r="O408" i="1"/>
  <c r="K408" i="1"/>
  <c r="J408" i="1"/>
  <c r="L408" i="1"/>
  <c r="P408" i="1" s="1"/>
  <c r="I409" i="1" s="1"/>
  <c r="M408" i="1"/>
  <c r="AC112" i="1"/>
  <c r="L409" i="1" l="1"/>
  <c r="N409" i="1"/>
  <c r="O409" i="1"/>
  <c r="J409" i="1"/>
  <c r="M409" i="1"/>
  <c r="P409" i="1" s="1"/>
  <c r="I410" i="1" s="1"/>
  <c r="K409" i="1"/>
  <c r="N410" i="1" s="1"/>
  <c r="V113" i="1"/>
  <c r="AF112" i="1"/>
  <c r="K410" i="1" l="1"/>
  <c r="L410" i="1"/>
  <c r="J410" i="1"/>
  <c r="O410" i="1"/>
  <c r="M410" i="1"/>
  <c r="AA113" i="1"/>
  <c r="AB113" i="1"/>
  <c r="AE113" i="1" s="1"/>
  <c r="Z113" i="1"/>
  <c r="X113" i="1"/>
  <c r="W113" i="1"/>
  <c r="Y113" i="1"/>
  <c r="P410" i="1"/>
  <c r="I411" i="1" s="1"/>
  <c r="J411" i="1" s="1"/>
  <c r="O411" i="1" l="1"/>
  <c r="AC113" i="1"/>
  <c r="M411" i="1"/>
  <c r="K411" i="1"/>
  <c r="N411" i="1"/>
  <c r="L411" i="1"/>
  <c r="AF113" i="1" l="1"/>
  <c r="V114" i="1"/>
  <c r="P411" i="1"/>
  <c r="I412" i="1" s="1"/>
  <c r="K412" i="1" s="1"/>
  <c r="O412" i="1"/>
  <c r="M412" i="1"/>
  <c r="L412" i="1"/>
  <c r="J412" i="1"/>
  <c r="N412" i="1"/>
  <c r="Z114" i="1" l="1"/>
  <c r="AA114" i="1"/>
  <c r="AB114" i="1"/>
  <c r="AE114" i="1" s="1"/>
  <c r="W114" i="1"/>
  <c r="Y114" i="1"/>
  <c r="X114" i="1"/>
  <c r="P412" i="1"/>
  <c r="I413" i="1" s="1"/>
  <c r="L413" i="1" s="1"/>
  <c r="N413" i="1" l="1"/>
  <c r="M413" i="1"/>
  <c r="J413" i="1"/>
  <c r="K413" i="1"/>
  <c r="O413" i="1"/>
  <c r="AC114" i="1"/>
  <c r="P413" i="1" l="1"/>
  <c r="I414" i="1" s="1"/>
  <c r="L414" i="1"/>
  <c r="J414" i="1"/>
  <c r="K414" i="1"/>
  <c r="N414" i="1"/>
  <c r="M414" i="1"/>
  <c r="O414" i="1"/>
  <c r="AF114" i="1"/>
  <c r="V115" i="1"/>
  <c r="P414" i="1" l="1"/>
  <c r="I415" i="1" s="1"/>
  <c r="AA115" i="1"/>
  <c r="Z115" i="1"/>
  <c r="W115" i="1"/>
  <c r="Y115" i="1"/>
  <c r="AB115" i="1"/>
  <c r="AE115" i="1" s="1"/>
  <c r="X115" i="1"/>
  <c r="K415" i="1" l="1"/>
  <c r="J415" i="1"/>
  <c r="L415" i="1"/>
  <c r="O415" i="1"/>
  <c r="M415" i="1"/>
  <c r="N415" i="1"/>
  <c r="AC115" i="1"/>
  <c r="AF115" i="1" s="1"/>
  <c r="P415" i="1" l="1"/>
  <c r="I416" i="1" s="1"/>
  <c r="V116" i="1"/>
  <c r="Y116" i="1" s="1"/>
  <c r="AB116" i="1"/>
  <c r="X116" i="1" l="1"/>
  <c r="AA116" i="1"/>
  <c r="Z116" i="1"/>
  <c r="L416" i="1"/>
  <c r="K416" i="1"/>
  <c r="O416" i="1"/>
  <c r="J416" i="1"/>
  <c r="N416" i="1"/>
  <c r="M416" i="1"/>
  <c r="W116" i="1"/>
  <c r="AE116" i="1"/>
  <c r="AC116" i="1" l="1"/>
  <c r="P416" i="1"/>
  <c r="I417" i="1" s="1"/>
  <c r="N417" i="1" s="1"/>
  <c r="V117" i="1"/>
  <c r="AF116" i="1"/>
  <c r="J417" i="1" l="1"/>
  <c r="M417" i="1"/>
  <c r="L417" i="1"/>
  <c r="O417" i="1"/>
  <c r="K417" i="1"/>
  <c r="Z117" i="1"/>
  <c r="AB117" i="1"/>
  <c r="AE117" i="1" s="1"/>
  <c r="X117" i="1"/>
  <c r="W117" i="1"/>
  <c r="AA117" i="1"/>
  <c r="Y117" i="1"/>
  <c r="P417" i="1" l="1"/>
  <c r="I418" i="1" s="1"/>
  <c r="AC117" i="1"/>
  <c r="AF117" i="1" s="1"/>
  <c r="V118" i="1" l="1"/>
  <c r="Y118" i="1" s="1"/>
  <c r="K418" i="1"/>
  <c r="N418" i="1"/>
  <c r="L418" i="1"/>
  <c r="J418" i="1"/>
  <c r="O418" i="1"/>
  <c r="M418" i="1"/>
  <c r="Z118" i="1"/>
  <c r="X118" i="1"/>
  <c r="W118" i="1"/>
  <c r="AB118" i="1"/>
  <c r="AE118" i="1" s="1"/>
  <c r="AA118" i="1"/>
  <c r="P418" i="1" l="1"/>
  <c r="I419" i="1" s="1"/>
  <c r="N419" i="1"/>
  <c r="M419" i="1"/>
  <c r="L419" i="1"/>
  <c r="AC118" i="1"/>
  <c r="K419" i="1" l="1"/>
  <c r="J419" i="1"/>
  <c r="O419" i="1"/>
  <c r="AF118" i="1"/>
  <c r="V119" i="1"/>
  <c r="P419" i="1" l="1"/>
  <c r="I420" i="1" s="1"/>
  <c r="N420" i="1" s="1"/>
  <c r="AB119" i="1"/>
  <c r="X119" i="1"/>
  <c r="W119" i="1"/>
  <c r="AA119" i="1"/>
  <c r="Y119" i="1"/>
  <c r="Z119" i="1"/>
  <c r="K420" i="1" l="1"/>
  <c r="O420" i="1"/>
  <c r="J420" i="1"/>
  <c r="L420" i="1"/>
  <c r="M420" i="1"/>
  <c r="AC119" i="1"/>
  <c r="AF119" i="1" s="1"/>
  <c r="AE119" i="1"/>
  <c r="P420" i="1" l="1"/>
  <c r="I421" i="1" s="1"/>
  <c r="J421" i="1"/>
  <c r="K421" i="1"/>
  <c r="O421" i="1"/>
  <c r="L421" i="1"/>
  <c r="M421" i="1"/>
  <c r="N421" i="1"/>
  <c r="V120" i="1"/>
  <c r="AA120" i="1" s="1"/>
  <c r="AB120" i="1" l="1"/>
  <c r="AE120" i="1" s="1"/>
  <c r="Z120" i="1"/>
  <c r="Y120" i="1"/>
  <c r="P421" i="1"/>
  <c r="I422" i="1" s="1"/>
  <c r="N422" i="1" s="1"/>
  <c r="W120" i="1"/>
  <c r="X120" i="1"/>
  <c r="AC120" i="1" l="1"/>
  <c r="V121" i="1" s="1"/>
  <c r="J422" i="1"/>
  <c r="O422" i="1"/>
  <c r="K422" i="1"/>
  <c r="L422" i="1"/>
  <c r="M422" i="1"/>
  <c r="AF120" i="1"/>
  <c r="X121" i="1"/>
  <c r="Z121" i="1"/>
  <c r="AB121" i="1"/>
  <c r="AA121" i="1"/>
  <c r="W121" i="1"/>
  <c r="Y121" i="1"/>
  <c r="P422" i="1" l="1"/>
  <c r="I423" i="1" s="1"/>
  <c r="L423" i="1"/>
  <c r="O423" i="1"/>
  <c r="J423" i="1"/>
  <c r="K423" i="1"/>
  <c r="N423" i="1"/>
  <c r="M423" i="1"/>
  <c r="AC121" i="1"/>
  <c r="AE121" i="1"/>
  <c r="P423" i="1" l="1"/>
  <c r="I424" i="1" s="1"/>
  <c r="AF121" i="1"/>
  <c r="V122" i="1"/>
  <c r="O424" i="1" l="1"/>
  <c r="K424" i="1"/>
  <c r="J424" i="1"/>
  <c r="M424" i="1"/>
  <c r="N424" i="1"/>
  <c r="L424" i="1"/>
  <c r="AA122" i="1"/>
  <c r="X122" i="1"/>
  <c r="Z122" i="1"/>
  <c r="W122" i="1"/>
  <c r="AB122" i="1"/>
  <c r="AE122" i="1" s="1"/>
  <c r="Y122" i="1"/>
  <c r="P424" i="1" l="1"/>
  <c r="I425" i="1" s="1"/>
  <c r="J425" i="1" s="1"/>
  <c r="O425" i="1"/>
  <c r="L425" i="1"/>
  <c r="M425" i="1"/>
  <c r="N425" i="1"/>
  <c r="AC122" i="1"/>
  <c r="V123" i="1" s="1"/>
  <c r="K425" i="1" l="1"/>
  <c r="P425" i="1" s="1"/>
  <c r="I426" i="1" s="1"/>
  <c r="AF122" i="1"/>
  <c r="W123" i="1"/>
  <c r="AB123" i="1"/>
  <c r="X123" i="1"/>
  <c r="Z123" i="1"/>
  <c r="AA123" i="1"/>
  <c r="Y123" i="1"/>
  <c r="K426" i="1" l="1"/>
  <c r="O426" i="1"/>
  <c r="J426" i="1"/>
  <c r="L426" i="1"/>
  <c r="M426" i="1"/>
  <c r="P426" i="1" s="1"/>
  <c r="I427" i="1" s="1"/>
  <c r="N426" i="1"/>
  <c r="AC123" i="1"/>
  <c r="AF123" i="1" s="1"/>
  <c r="AE123" i="1"/>
  <c r="O427" i="1" l="1"/>
  <c r="J427" i="1"/>
  <c r="M427" i="1"/>
  <c r="L427" i="1"/>
  <c r="K427" i="1"/>
  <c r="N427" i="1"/>
  <c r="V124" i="1"/>
  <c r="X124" i="1" s="1"/>
  <c r="P427" i="1"/>
  <c r="I428" i="1" s="1"/>
  <c r="L428" i="1" s="1"/>
  <c r="O428" i="1"/>
  <c r="K428" i="1" l="1"/>
  <c r="J428" i="1"/>
  <c r="N428" i="1"/>
  <c r="M428" i="1"/>
  <c r="P428" i="1" s="1"/>
  <c r="I429" i="1" s="1"/>
  <c r="AB124" i="1"/>
  <c r="AE124" i="1" s="1"/>
  <c r="Z124" i="1"/>
  <c r="W124" i="1"/>
  <c r="Y124" i="1"/>
  <c r="AA124" i="1"/>
  <c r="J429" i="1" l="1"/>
  <c r="M429" i="1"/>
  <c r="K429" i="1"/>
  <c r="L429" i="1"/>
  <c r="O429" i="1"/>
  <c r="N429" i="1"/>
  <c r="AC124" i="1"/>
  <c r="AF124" i="1" s="1"/>
  <c r="P429" i="1" l="1"/>
  <c r="I430" i="1" s="1"/>
  <c r="M430" i="1"/>
  <c r="J430" i="1"/>
  <c r="K430" i="1"/>
  <c r="O430" i="1"/>
  <c r="P430" i="1" s="1"/>
  <c r="I431" i="1" s="1"/>
  <c r="M431" i="1" s="1"/>
  <c r="N430" i="1"/>
  <c r="L430" i="1"/>
  <c r="V125" i="1"/>
  <c r="AB125" i="1" s="1"/>
  <c r="AE125" i="1" s="1"/>
  <c r="W125" i="1" l="1"/>
  <c r="Z125" i="1"/>
  <c r="X125" i="1"/>
  <c r="AA125" i="1"/>
  <c r="Y125" i="1"/>
  <c r="O431" i="1"/>
  <c r="J431" i="1"/>
  <c r="K431" i="1"/>
  <c r="L431" i="1"/>
  <c r="N431" i="1"/>
  <c r="AC125" i="1" l="1"/>
  <c r="V126" i="1"/>
  <c r="Z126" i="1" s="1"/>
  <c r="AF125" i="1"/>
  <c r="AB126" i="1"/>
  <c r="AE126" i="1" s="1"/>
  <c r="AA126" i="1"/>
  <c r="Y126" i="1"/>
  <c r="P431" i="1"/>
  <c r="I432" i="1" s="1"/>
  <c r="L432" i="1" s="1"/>
  <c r="W126" i="1" l="1"/>
  <c r="X126" i="1"/>
  <c r="O432" i="1"/>
  <c r="N432" i="1"/>
  <c r="M432" i="1"/>
  <c r="K432" i="1"/>
  <c r="J432" i="1"/>
  <c r="AC126" i="1" l="1"/>
  <c r="P432" i="1"/>
  <c r="I433" i="1" s="1"/>
  <c r="N433" i="1" s="1"/>
  <c r="V127" i="1"/>
  <c r="AF126" i="1"/>
  <c r="M433" i="1"/>
  <c r="O433" i="1"/>
  <c r="K433" i="1"/>
  <c r="J433" i="1"/>
  <c r="L433" i="1"/>
  <c r="AA127" i="1" l="1"/>
  <c r="Y127" i="1"/>
  <c r="Z127" i="1"/>
  <c r="X127" i="1"/>
  <c r="AB127" i="1"/>
  <c r="AE127" i="1" s="1"/>
  <c r="W127" i="1"/>
  <c r="P433" i="1"/>
  <c r="I434" i="1" s="1"/>
  <c r="L434" i="1" s="1"/>
  <c r="AC127" i="1" l="1"/>
  <c r="AF127" i="1" s="1"/>
  <c r="O434" i="1"/>
  <c r="J434" i="1"/>
  <c r="N434" i="1"/>
  <c r="M434" i="1"/>
  <c r="K434" i="1"/>
  <c r="V128" i="1" l="1"/>
  <c r="W128" i="1" s="1"/>
  <c r="AA128" i="1"/>
  <c r="P434" i="1"/>
  <c r="I435" i="1" s="1"/>
  <c r="N435" i="1" s="1"/>
  <c r="Y128" i="1" l="1"/>
  <c r="Z128" i="1"/>
  <c r="AB128" i="1"/>
  <c r="AE128" i="1" s="1"/>
  <c r="X128" i="1"/>
  <c r="L435" i="1"/>
  <c r="M435" i="1"/>
  <c r="J435" i="1"/>
  <c r="K435" i="1"/>
  <c r="O435" i="1"/>
  <c r="P435" i="1" s="1"/>
  <c r="I436" i="1" s="1"/>
  <c r="K436" i="1" s="1"/>
  <c r="AC128" i="1" l="1"/>
  <c r="AF128" i="1" s="1"/>
  <c r="V129" i="1"/>
  <c r="O436" i="1"/>
  <c r="N436" i="1"/>
  <c r="M436" i="1"/>
  <c r="L436" i="1"/>
  <c r="J436" i="1"/>
  <c r="Y129" i="1" l="1"/>
  <c r="AB129" i="1"/>
  <c r="AA129" i="1"/>
  <c r="X129" i="1"/>
  <c r="Z129" i="1"/>
  <c r="W129" i="1"/>
  <c r="P436" i="1"/>
  <c r="I437" i="1" s="1"/>
  <c r="K437" i="1" s="1"/>
  <c r="AC129" i="1" l="1"/>
  <c r="AF129" i="1" s="1"/>
  <c r="AE129" i="1"/>
  <c r="J437" i="1"/>
  <c r="N437" i="1"/>
  <c r="O437" i="1"/>
  <c r="L437" i="1"/>
  <c r="M437" i="1"/>
  <c r="P437" i="1" l="1"/>
  <c r="I438" i="1" s="1"/>
  <c r="J438" i="1" s="1"/>
  <c r="V130" i="1"/>
  <c r="X130" i="1" s="1"/>
  <c r="Z130" i="1"/>
  <c r="W130" i="1"/>
  <c r="AB130" i="1"/>
  <c r="L438" i="1" l="1"/>
  <c r="N438" i="1"/>
  <c r="M438" i="1"/>
  <c r="O438" i="1"/>
  <c r="K438" i="1"/>
  <c r="Y130" i="1"/>
  <c r="AA130" i="1"/>
  <c r="AE130" i="1"/>
  <c r="P438" i="1"/>
  <c r="I439" i="1" s="1"/>
  <c r="K439" i="1" s="1"/>
  <c r="AC130" i="1" l="1"/>
  <c r="V131" i="1" s="1"/>
  <c r="O439" i="1"/>
  <c r="N439" i="1"/>
  <c r="L439" i="1"/>
  <c r="J439" i="1"/>
  <c r="M439" i="1"/>
  <c r="X131" i="1" l="1"/>
  <c r="Z131" i="1"/>
  <c r="AB131" i="1"/>
  <c r="AE131" i="1" s="1"/>
  <c r="W131" i="1"/>
  <c r="AF130" i="1"/>
  <c r="AA131" i="1"/>
  <c r="Y131" i="1"/>
  <c r="P439" i="1"/>
  <c r="I440" i="1" s="1"/>
  <c r="N440" i="1" s="1"/>
  <c r="M440" i="1" l="1"/>
  <c r="AC131" i="1"/>
  <c r="AF131" i="1" s="1"/>
  <c r="L440" i="1"/>
  <c r="J440" i="1"/>
  <c r="O440" i="1"/>
  <c r="K440" i="1"/>
  <c r="V132" i="1" l="1"/>
  <c r="W132" i="1" s="1"/>
  <c r="Z132" i="1"/>
  <c r="AB132" i="1"/>
  <c r="AE132" i="1" s="1"/>
  <c r="X132" i="1"/>
  <c r="Y132" i="1"/>
  <c r="AA132" i="1"/>
  <c r="P440" i="1"/>
  <c r="I441" i="1" s="1"/>
  <c r="K441" i="1" s="1"/>
  <c r="M441" i="1"/>
  <c r="L441" i="1"/>
  <c r="J441" i="1" l="1"/>
  <c r="O441" i="1"/>
  <c r="N441" i="1"/>
  <c r="P441" i="1" s="1"/>
  <c r="I442" i="1" s="1"/>
  <c r="AC132" i="1"/>
  <c r="K442" i="1" l="1"/>
  <c r="L442" i="1"/>
  <c r="N442" i="1"/>
  <c r="J442" i="1"/>
  <c r="M442" i="1"/>
  <c r="AF132" i="1"/>
  <c r="V133" i="1"/>
  <c r="O442" i="1"/>
  <c r="P442" i="1" s="1"/>
  <c r="I443" i="1" s="1"/>
  <c r="J443" i="1" s="1"/>
  <c r="AA133" i="1" l="1"/>
  <c r="Z133" i="1"/>
  <c r="X133" i="1"/>
  <c r="AB133" i="1"/>
  <c r="Y133" i="1"/>
  <c r="W133" i="1"/>
  <c r="O443" i="1"/>
  <c r="K443" i="1"/>
  <c r="N443" i="1"/>
  <c r="M443" i="1"/>
  <c r="L443" i="1"/>
  <c r="AC133" i="1" l="1"/>
  <c r="AF133" i="1" s="1"/>
  <c r="AE133" i="1"/>
  <c r="P443" i="1"/>
  <c r="I444" i="1" s="1"/>
  <c r="M444" i="1" s="1"/>
  <c r="V134" i="1" l="1"/>
  <c r="W134" i="1" s="1"/>
  <c r="O444" i="1"/>
  <c r="J444" i="1"/>
  <c r="L444" i="1"/>
  <c r="K444" i="1"/>
  <c r="N444" i="1"/>
  <c r="AB134" i="1" l="1"/>
  <c r="AE134" i="1" s="1"/>
  <c r="Z134" i="1"/>
  <c r="X134" i="1"/>
  <c r="AA134" i="1"/>
  <c r="Y134" i="1"/>
  <c r="P444" i="1"/>
  <c r="I445" i="1" s="1"/>
  <c r="L445" i="1" s="1"/>
  <c r="AC134" i="1" l="1"/>
  <c r="V135" i="1" s="1"/>
  <c r="K445" i="1"/>
  <c r="J445" i="1"/>
  <c r="N445" i="1"/>
  <c r="O445" i="1"/>
  <c r="M445" i="1"/>
  <c r="AB135" i="1" l="1"/>
  <c r="AE135" i="1" s="1"/>
  <c r="Z135" i="1"/>
  <c r="W135" i="1"/>
  <c r="X135" i="1"/>
  <c r="AF134" i="1"/>
  <c r="Y135" i="1"/>
  <c r="AA135" i="1"/>
  <c r="P445" i="1"/>
  <c r="I446" i="1" s="1"/>
  <c r="J446" i="1" s="1"/>
  <c r="K446" i="1" l="1"/>
  <c r="O446" i="1"/>
  <c r="L446" i="1"/>
  <c r="N446" i="1"/>
  <c r="AC135" i="1"/>
  <c r="AF135" i="1" s="1"/>
  <c r="M446" i="1"/>
  <c r="P446" i="1" s="1"/>
  <c r="I447" i="1" s="1"/>
  <c r="M447" i="1" s="1"/>
  <c r="V136" i="1" l="1"/>
  <c r="Y136" i="1" s="1"/>
  <c r="N447" i="1"/>
  <c r="O447" i="1"/>
  <c r="K447" i="1"/>
  <c r="L447" i="1"/>
  <c r="J447" i="1"/>
  <c r="AA136" i="1" l="1"/>
  <c r="X136" i="1"/>
  <c r="Z136" i="1"/>
  <c r="W136" i="1"/>
  <c r="AB136" i="1"/>
  <c r="AE136" i="1" s="1"/>
  <c r="P447" i="1"/>
  <c r="I448" i="1" s="1"/>
  <c r="L448" i="1" s="1"/>
  <c r="AC136" i="1" l="1"/>
  <c r="V137" i="1" s="1"/>
  <c r="AB137" i="1" s="1"/>
  <c r="AE137" i="1" s="1"/>
  <c r="N448" i="1"/>
  <c r="J448" i="1"/>
  <c r="K448" i="1"/>
  <c r="M448" i="1"/>
  <c r="O448" i="1"/>
  <c r="AF136" i="1" l="1"/>
  <c r="Y137" i="1"/>
  <c r="X137" i="1"/>
  <c r="AA137" i="1"/>
  <c r="Z137" i="1"/>
  <c r="W137" i="1"/>
  <c r="P448" i="1"/>
  <c r="I449" i="1" s="1"/>
  <c r="K449" i="1" s="1"/>
  <c r="O449" i="1"/>
  <c r="AC137" i="1" l="1"/>
  <c r="AF137" i="1" s="1"/>
  <c r="L449" i="1"/>
  <c r="N449" i="1"/>
  <c r="J449" i="1"/>
  <c r="M449" i="1"/>
  <c r="V138" i="1" l="1"/>
  <c r="X138" i="1" s="1"/>
  <c r="P449" i="1"/>
  <c r="I450" i="1" s="1"/>
  <c r="L450" i="1" s="1"/>
  <c r="Z138" i="1"/>
  <c r="N450" i="1"/>
  <c r="J450" i="1"/>
  <c r="O450" i="1"/>
  <c r="K450" i="1"/>
  <c r="AA138" i="1" l="1"/>
  <c r="AB138" i="1"/>
  <c r="AE138" i="1" s="1"/>
  <c r="Y138" i="1"/>
  <c r="W138" i="1"/>
  <c r="M450" i="1"/>
  <c r="P450" i="1"/>
  <c r="I451" i="1" s="1"/>
  <c r="N451" i="1" s="1"/>
  <c r="AC138" i="1" l="1"/>
  <c r="AF138" i="1" s="1"/>
  <c r="L451" i="1"/>
  <c r="M451" i="1"/>
  <c r="O451" i="1"/>
  <c r="J451" i="1"/>
  <c r="K451" i="1"/>
  <c r="V139" i="1" l="1"/>
  <c r="Z139" i="1" s="1"/>
  <c r="AA139" i="1"/>
  <c r="X139" i="1"/>
  <c r="AB139" i="1"/>
  <c r="AE139" i="1" s="1"/>
  <c r="P451" i="1"/>
  <c r="I452" i="1" s="1"/>
  <c r="N452" i="1" s="1"/>
  <c r="Y139" i="1" l="1"/>
  <c r="W139" i="1"/>
  <c r="J452" i="1"/>
  <c r="M452" i="1"/>
  <c r="O452" i="1"/>
  <c r="L452" i="1"/>
  <c r="K452" i="1"/>
  <c r="AC139" i="1" l="1"/>
  <c r="V140" i="1" s="1"/>
  <c r="W140" i="1"/>
  <c r="AB140" i="1"/>
  <c r="AE140" i="1" s="1"/>
  <c r="X140" i="1"/>
  <c r="AA140" i="1"/>
  <c r="Z140" i="1"/>
  <c r="Y140" i="1"/>
  <c r="AF139" i="1"/>
  <c r="P452" i="1"/>
  <c r="I453" i="1" s="1"/>
  <c r="K453" i="1" s="1"/>
  <c r="AC140" i="1" l="1"/>
  <c r="V141" i="1" s="1"/>
  <c r="Y141" i="1" s="1"/>
  <c r="W141" i="1"/>
  <c r="Z141" i="1"/>
  <c r="X141" i="1"/>
  <c r="L453" i="1"/>
  <c r="J453" i="1"/>
  <c r="M453" i="1"/>
  <c r="O453" i="1"/>
  <c r="N453" i="1"/>
  <c r="AB141" i="1" l="1"/>
  <c r="AE141" i="1" s="1"/>
  <c r="AA141" i="1"/>
  <c r="AF140" i="1"/>
  <c r="AC141" i="1"/>
  <c r="P453" i="1"/>
  <c r="I454" i="1" s="1"/>
  <c r="N454" i="1" s="1"/>
  <c r="O454" i="1"/>
  <c r="L454" i="1"/>
  <c r="M454" i="1"/>
  <c r="K454" i="1"/>
  <c r="AF141" i="1" l="1"/>
  <c r="V142" i="1"/>
  <c r="J454" i="1"/>
  <c r="P454" i="1" s="1"/>
  <c r="I455" i="1" s="1"/>
  <c r="X142" i="1" l="1"/>
  <c r="AB142" i="1"/>
  <c r="AE142" i="1" s="1"/>
  <c r="W142" i="1"/>
  <c r="Y142" i="1"/>
  <c r="AA142" i="1"/>
  <c r="Z142" i="1"/>
  <c r="O455" i="1"/>
  <c r="N455" i="1"/>
  <c r="L455" i="1"/>
  <c r="J455" i="1"/>
  <c r="K455" i="1"/>
  <c r="M455" i="1"/>
  <c r="P455" i="1" l="1"/>
  <c r="I456" i="1" s="1"/>
  <c r="M456" i="1" s="1"/>
  <c r="AC142" i="1"/>
  <c r="K456" i="1"/>
  <c r="J456" i="1"/>
  <c r="L456" i="1"/>
  <c r="N456" i="1"/>
  <c r="O456" i="1"/>
  <c r="AF142" i="1" l="1"/>
  <c r="V143" i="1"/>
  <c r="P456" i="1"/>
  <c r="I457" i="1" s="1"/>
  <c r="L457" i="1" s="1"/>
  <c r="O457" i="1"/>
  <c r="M457" i="1"/>
  <c r="K457" i="1"/>
  <c r="N457" i="1"/>
  <c r="J457" i="1"/>
  <c r="X143" i="1" l="1"/>
  <c r="AB143" i="1"/>
  <c r="AE143" i="1" s="1"/>
  <c r="Z143" i="1"/>
  <c r="AA143" i="1"/>
  <c r="Y143" i="1"/>
  <c r="W143" i="1"/>
  <c r="P457" i="1"/>
  <c r="I458" i="1" s="1"/>
  <c r="M458" i="1" s="1"/>
  <c r="L458" i="1" l="1"/>
  <c r="AC143" i="1"/>
  <c r="V144" i="1" s="1"/>
  <c r="W144" i="1" s="1"/>
  <c r="O458" i="1"/>
  <c r="N458" i="1"/>
  <c r="K458" i="1"/>
  <c r="J458" i="1"/>
  <c r="AF143" i="1" l="1"/>
  <c r="X144" i="1"/>
  <c r="Y144" i="1"/>
  <c r="AA144" i="1"/>
  <c r="P458" i="1"/>
  <c r="I459" i="1" s="1"/>
  <c r="N459" i="1" s="1"/>
  <c r="Z144" i="1"/>
  <c r="AB144" i="1"/>
  <c r="AE144" i="1" s="1"/>
  <c r="J459" i="1"/>
  <c r="M459" i="1"/>
  <c r="K459" i="1"/>
  <c r="O459" i="1"/>
  <c r="L459" i="1"/>
  <c r="AC144" i="1" l="1"/>
  <c r="P459" i="1"/>
  <c r="I460" i="1" s="1"/>
  <c r="J460" i="1" s="1"/>
  <c r="M460" i="1"/>
  <c r="K460" i="1"/>
  <c r="O460" i="1"/>
  <c r="N460" i="1"/>
  <c r="L460" i="1" l="1"/>
  <c r="V145" i="1"/>
  <c r="AF144" i="1"/>
  <c r="P460" i="1"/>
  <c r="I461" i="1" s="1"/>
  <c r="L461" i="1" s="1"/>
  <c r="Z145" i="1" l="1"/>
  <c r="AB145" i="1"/>
  <c r="AE145" i="1" s="1"/>
  <c r="W145" i="1"/>
  <c r="Y145" i="1"/>
  <c r="X145" i="1"/>
  <c r="AA145" i="1"/>
  <c r="J461" i="1"/>
  <c r="O461" i="1"/>
  <c r="K461" i="1"/>
  <c r="N461" i="1"/>
  <c r="M461" i="1"/>
  <c r="AC145" i="1" l="1"/>
  <c r="P461" i="1"/>
  <c r="I462" i="1" s="1"/>
  <c r="J462" i="1" s="1"/>
  <c r="AF145" i="1" l="1"/>
  <c r="V146" i="1"/>
  <c r="K462" i="1"/>
  <c r="M462" i="1"/>
  <c r="L462" i="1"/>
  <c r="O462" i="1"/>
  <c r="N462" i="1"/>
  <c r="W146" i="1" l="1"/>
  <c r="Z146" i="1"/>
  <c r="X146" i="1"/>
  <c r="AB146" i="1"/>
  <c r="AA146" i="1"/>
  <c r="Y146" i="1"/>
  <c r="P462" i="1"/>
  <c r="I463" i="1" s="1"/>
  <c r="N463" i="1" s="1"/>
  <c r="O463" i="1" l="1"/>
  <c r="AC146" i="1"/>
  <c r="AF146" i="1" s="1"/>
  <c r="AE146" i="1"/>
  <c r="M463" i="1"/>
  <c r="K463" i="1"/>
  <c r="J463" i="1"/>
  <c r="L463" i="1"/>
  <c r="P463" i="1" l="1"/>
  <c r="I464" i="1" s="1"/>
  <c r="V147" i="1"/>
  <c r="AA147" i="1" s="1"/>
  <c r="AB147" i="1"/>
  <c r="X147" i="1"/>
  <c r="W147" i="1"/>
  <c r="J464" i="1"/>
  <c r="O464" i="1"/>
  <c r="K464" i="1"/>
  <c r="N464" i="1"/>
  <c r="M464" i="1"/>
  <c r="L464" i="1"/>
  <c r="Z147" i="1" l="1"/>
  <c r="Y147" i="1"/>
  <c r="AE147" i="1"/>
  <c r="P464" i="1"/>
  <c r="I465" i="1" s="1"/>
  <c r="AC147" i="1" l="1"/>
  <c r="AF147" i="1" s="1"/>
  <c r="J465" i="1"/>
  <c r="O465" i="1"/>
  <c r="N465" i="1"/>
  <c r="K465" i="1"/>
  <c r="M465" i="1"/>
  <c r="L465" i="1"/>
  <c r="V148" i="1" l="1"/>
  <c r="X148" i="1" s="1"/>
  <c r="AB148" i="1"/>
  <c r="AE148" i="1" s="1"/>
  <c r="W148" i="1"/>
  <c r="Z148" i="1"/>
  <c r="AA148" i="1"/>
  <c r="P465" i="1"/>
  <c r="I466" i="1" s="1"/>
  <c r="Y148" i="1" l="1"/>
  <c r="AC148" i="1" s="1"/>
  <c r="L466" i="1"/>
  <c r="N466" i="1"/>
  <c r="K466" i="1"/>
  <c r="O466" i="1"/>
  <c r="J466" i="1"/>
  <c r="M466" i="1"/>
  <c r="V149" i="1" l="1"/>
  <c r="AF148" i="1"/>
  <c r="P466" i="1"/>
  <c r="I467" i="1" s="1"/>
  <c r="L467" i="1" s="1"/>
  <c r="Z149" i="1" l="1"/>
  <c r="X149" i="1"/>
  <c r="W149" i="1"/>
  <c r="AB149" i="1"/>
  <c r="AE149" i="1" s="1"/>
  <c r="Y149" i="1"/>
  <c r="AA149" i="1"/>
  <c r="M467" i="1"/>
  <c r="N467" i="1"/>
  <c r="K467" i="1"/>
  <c r="O467" i="1"/>
  <c r="J467" i="1"/>
  <c r="AC149" i="1" l="1"/>
  <c r="V150" i="1" s="1"/>
  <c r="P467" i="1"/>
  <c r="I468" i="1" s="1"/>
  <c r="O468" i="1" s="1"/>
  <c r="AF149" i="1" l="1"/>
  <c r="Z150" i="1"/>
  <c r="AB150" i="1"/>
  <c r="AE150" i="1" s="1"/>
  <c r="X150" i="1"/>
  <c r="W150" i="1"/>
  <c r="AA150" i="1"/>
  <c r="Y150" i="1"/>
  <c r="M468" i="1"/>
  <c r="N468" i="1"/>
  <c r="L468" i="1"/>
  <c r="J468" i="1"/>
  <c r="K468" i="1"/>
  <c r="AC150" i="1" l="1"/>
  <c r="AF150" i="1" s="1"/>
  <c r="P468" i="1"/>
  <c r="I469" i="1" s="1"/>
  <c r="J469" i="1" s="1"/>
  <c r="V151" i="1" l="1"/>
  <c r="AA151" i="1" s="1"/>
  <c r="AB151" i="1"/>
  <c r="O469" i="1"/>
  <c r="L469" i="1"/>
  <c r="M469" i="1"/>
  <c r="K469" i="1"/>
  <c r="N469" i="1"/>
  <c r="Y151" i="1" l="1"/>
  <c r="X151" i="1"/>
  <c r="Z151" i="1"/>
  <c r="W151" i="1"/>
  <c r="AE151" i="1"/>
  <c r="P469" i="1"/>
  <c r="I470" i="1" s="1"/>
  <c r="O470" i="1" s="1"/>
  <c r="AC151" i="1" l="1"/>
  <c r="AF151" i="1" s="1"/>
  <c r="N470" i="1"/>
  <c r="K470" i="1"/>
  <c r="L470" i="1"/>
  <c r="J470" i="1"/>
  <c r="M470" i="1"/>
  <c r="V152" i="1" l="1"/>
  <c r="P470" i="1"/>
  <c r="I471" i="1" s="1"/>
  <c r="O471" i="1" s="1"/>
  <c r="N471" i="1"/>
  <c r="M471" i="1"/>
  <c r="J471" i="1"/>
  <c r="K471" i="1" l="1"/>
  <c r="L471" i="1"/>
  <c r="Y152" i="1"/>
  <c r="AB152" i="1"/>
  <c r="AE152" i="1" s="1"/>
  <c r="X152" i="1"/>
  <c r="Z152" i="1"/>
  <c r="W152" i="1"/>
  <c r="AA152" i="1"/>
  <c r="P471" i="1"/>
  <c r="I472" i="1" s="1"/>
  <c r="L472" i="1" s="1"/>
  <c r="N472" i="1" l="1"/>
  <c r="AC152" i="1"/>
  <c r="O472" i="1"/>
  <c r="M472" i="1"/>
  <c r="K472" i="1"/>
  <c r="J472" i="1"/>
  <c r="AF152" i="1" l="1"/>
  <c r="V153" i="1"/>
  <c r="P472" i="1"/>
  <c r="I473" i="1" s="1"/>
  <c r="N473" i="1" s="1"/>
  <c r="J473" i="1" l="1"/>
  <c r="O473" i="1"/>
  <c r="Y153" i="1"/>
  <c r="AA153" i="1"/>
  <c r="X153" i="1"/>
  <c r="W153" i="1"/>
  <c r="Z153" i="1"/>
  <c r="AB153" i="1"/>
  <c r="AE153" i="1" s="1"/>
  <c r="K473" i="1"/>
  <c r="L473" i="1"/>
  <c r="M473" i="1"/>
  <c r="AC153" i="1" l="1"/>
  <c r="P473" i="1"/>
  <c r="I474" i="1" s="1"/>
  <c r="J474" i="1" s="1"/>
  <c r="O474" i="1"/>
  <c r="K474" i="1"/>
  <c r="N474" i="1"/>
  <c r="L474" i="1"/>
  <c r="M474" i="1"/>
  <c r="AF153" i="1" l="1"/>
  <c r="V154" i="1"/>
  <c r="P474" i="1"/>
  <c r="I475" i="1" s="1"/>
  <c r="J475" i="1" s="1"/>
  <c r="AB154" i="1" l="1"/>
  <c r="AE154" i="1" s="1"/>
  <c r="Z154" i="1"/>
  <c r="X154" i="1"/>
  <c r="W154" i="1"/>
  <c r="Y154" i="1"/>
  <c r="AA154" i="1"/>
  <c r="N475" i="1"/>
  <c r="L475" i="1"/>
  <c r="O475" i="1"/>
  <c r="M475" i="1"/>
  <c r="K475" i="1"/>
  <c r="AC154" i="1" l="1"/>
  <c r="AF154" i="1" s="1"/>
  <c r="P475" i="1"/>
  <c r="I476" i="1" s="1"/>
  <c r="K476" i="1" s="1"/>
  <c r="N476" i="1"/>
  <c r="J476" i="1"/>
  <c r="O476" i="1"/>
  <c r="M476" i="1"/>
  <c r="L476" i="1"/>
  <c r="V155" i="1" l="1"/>
  <c r="W155" i="1" s="1"/>
  <c r="AB155" i="1"/>
  <c r="AE155" i="1" s="1"/>
  <c r="Z155" i="1"/>
  <c r="AA155" i="1"/>
  <c r="Y155" i="1"/>
  <c r="P476" i="1"/>
  <c r="I477" i="1" s="1"/>
  <c r="J477" i="1" s="1"/>
  <c r="X155" i="1" l="1"/>
  <c r="AC155" i="1" s="1"/>
  <c r="K477" i="1"/>
  <c r="N477" i="1"/>
  <c r="O477" i="1"/>
  <c r="M477" i="1"/>
  <c r="L477" i="1"/>
  <c r="AF155" i="1" l="1"/>
  <c r="V156" i="1"/>
  <c r="Y156" i="1" s="1"/>
  <c r="AA156" i="1"/>
  <c r="AB156" i="1"/>
  <c r="AE156" i="1" s="1"/>
  <c r="P477" i="1"/>
  <c r="I478" i="1" s="1"/>
  <c r="N478" i="1" s="1"/>
  <c r="M478" i="1" l="1"/>
  <c r="O478" i="1"/>
  <c r="Z156" i="1"/>
  <c r="J478" i="1"/>
  <c r="X156" i="1"/>
  <c r="W156" i="1"/>
  <c r="AC156" i="1" s="1"/>
  <c r="K478" i="1"/>
  <c r="L478" i="1"/>
  <c r="P478" i="1" s="1"/>
  <c r="I479" i="1" s="1"/>
  <c r="M479" i="1" s="1"/>
  <c r="V157" i="1" l="1"/>
  <c r="AF156" i="1"/>
  <c r="O479" i="1"/>
  <c r="J479" i="1"/>
  <c r="K479" i="1"/>
  <c r="L479" i="1"/>
  <c r="N479" i="1"/>
  <c r="Z157" i="1" l="1"/>
  <c r="Y157" i="1"/>
  <c r="X157" i="1"/>
  <c r="AB157" i="1"/>
  <c r="AE157" i="1" s="1"/>
  <c r="W157" i="1"/>
  <c r="AA157" i="1"/>
  <c r="P479" i="1"/>
  <c r="I480" i="1" s="1"/>
  <c r="L480" i="1" s="1"/>
  <c r="AC157" i="1" l="1"/>
  <c r="M480" i="1"/>
  <c r="J480" i="1"/>
  <c r="O480" i="1"/>
  <c r="K480" i="1"/>
  <c r="N480" i="1"/>
  <c r="V158" i="1" l="1"/>
  <c r="AF157" i="1"/>
  <c r="P480" i="1"/>
  <c r="I481" i="1" s="1"/>
  <c r="J481" i="1" s="1"/>
  <c r="AB158" i="1" l="1"/>
  <c r="AE158" i="1" s="1"/>
  <c r="X158" i="1"/>
  <c r="W158" i="1"/>
  <c r="Y158" i="1"/>
  <c r="AA158" i="1"/>
  <c r="Z158" i="1"/>
  <c r="K481" i="1"/>
  <c r="L481" i="1"/>
  <c r="O481" i="1"/>
  <c r="N481" i="1"/>
  <c r="M481" i="1"/>
  <c r="AC158" i="1" l="1"/>
  <c r="P481" i="1"/>
  <c r="I482" i="1" s="1"/>
  <c r="L482" i="1" s="1"/>
  <c r="O482" i="1"/>
  <c r="N482" i="1"/>
  <c r="K482" i="1"/>
  <c r="M482" i="1"/>
  <c r="AF158" i="1" l="1"/>
  <c r="V159" i="1"/>
  <c r="J482" i="1"/>
  <c r="P482" i="1"/>
  <c r="I483" i="1" s="1"/>
  <c r="N483" i="1" s="1"/>
  <c r="O483" i="1" l="1"/>
  <c r="AB159" i="1"/>
  <c r="AE159" i="1" s="1"/>
  <c r="Y159" i="1"/>
  <c r="W159" i="1"/>
  <c r="AA159" i="1"/>
  <c r="Z159" i="1"/>
  <c r="X159" i="1"/>
  <c r="K483" i="1"/>
  <c r="J483" i="1"/>
  <c r="L483" i="1"/>
  <c r="M483" i="1"/>
  <c r="P483" i="1" s="1"/>
  <c r="I484" i="1" s="1"/>
  <c r="AC159" i="1" l="1"/>
  <c r="V160" i="1" s="1"/>
  <c r="K484" i="1"/>
  <c r="O484" i="1"/>
  <c r="N484" i="1"/>
  <c r="J484" i="1"/>
  <c r="L484" i="1"/>
  <c r="M484" i="1"/>
  <c r="AF159" i="1" l="1"/>
  <c r="Z160" i="1"/>
  <c r="X160" i="1"/>
  <c r="Y160" i="1"/>
  <c r="AB160" i="1"/>
  <c r="AE160" i="1" s="1"/>
  <c r="W160" i="1"/>
  <c r="AA160" i="1"/>
  <c r="P484" i="1"/>
  <c r="I485" i="1" s="1"/>
  <c r="J485" i="1" s="1"/>
  <c r="O485" i="1"/>
  <c r="K485" i="1"/>
  <c r="M485" i="1"/>
  <c r="N485" i="1"/>
  <c r="L485" i="1"/>
  <c r="AC160" i="1" l="1"/>
  <c r="AF160" i="1"/>
  <c r="V161" i="1"/>
  <c r="X161" i="1" s="1"/>
  <c r="AA161" i="1"/>
  <c r="AB161" i="1"/>
  <c r="AE161" i="1" s="1"/>
  <c r="P485" i="1"/>
  <c r="I486" i="1" s="1"/>
  <c r="M486" i="1" s="1"/>
  <c r="Z161" i="1" l="1"/>
  <c r="W161" i="1"/>
  <c r="Y161" i="1"/>
  <c r="N486" i="1"/>
  <c r="K486" i="1"/>
  <c r="L486" i="1"/>
  <c r="J486" i="1"/>
  <c r="O486" i="1"/>
  <c r="AC161" i="1" l="1"/>
  <c r="AF161" i="1" s="1"/>
  <c r="P486" i="1"/>
  <c r="I487" i="1" s="1"/>
  <c r="J487" i="1" s="1"/>
  <c r="O487" i="1"/>
  <c r="M487" i="1"/>
  <c r="K487" i="1"/>
  <c r="N487" i="1"/>
  <c r="L487" i="1"/>
  <c r="V162" i="1" l="1"/>
  <c r="AA162" i="1" s="1"/>
  <c r="AB162" i="1"/>
  <c r="AE162" i="1" s="1"/>
  <c r="W162" i="1"/>
  <c r="X162" i="1"/>
  <c r="Y162" i="1"/>
  <c r="P487" i="1"/>
  <c r="I488" i="1" s="1"/>
  <c r="M488" i="1" s="1"/>
  <c r="Z162" i="1" l="1"/>
  <c r="AC162" i="1" s="1"/>
  <c r="J488" i="1"/>
  <c r="O488" i="1"/>
  <c r="K488" i="1"/>
  <c r="L488" i="1"/>
  <c r="N488" i="1"/>
  <c r="AF162" i="1" l="1"/>
  <c r="V163" i="1"/>
  <c r="P488" i="1"/>
  <c r="I489" i="1" s="1"/>
  <c r="J489" i="1" s="1"/>
  <c r="Z163" i="1" l="1"/>
  <c r="AB163" i="1"/>
  <c r="AE163" i="1" s="1"/>
  <c r="W163" i="1"/>
  <c r="AA163" i="1"/>
  <c r="X163" i="1"/>
  <c r="Y163" i="1"/>
  <c r="N489" i="1"/>
  <c r="M489" i="1"/>
  <c r="L489" i="1"/>
  <c r="O489" i="1"/>
  <c r="K489" i="1"/>
  <c r="AC163" i="1" l="1"/>
  <c r="P489" i="1"/>
  <c r="I490" i="1" s="1"/>
  <c r="L490" i="1" s="1"/>
  <c r="AF163" i="1" l="1"/>
  <c r="V164" i="1"/>
  <c r="M490" i="1"/>
  <c r="K490" i="1"/>
  <c r="J490" i="1"/>
  <c r="N490" i="1"/>
  <c r="O490" i="1"/>
  <c r="P490" i="1" s="1"/>
  <c r="I491" i="1" s="1"/>
  <c r="X164" i="1" l="1"/>
  <c r="W164" i="1"/>
  <c r="Z164" i="1"/>
  <c r="AA164" i="1"/>
  <c r="AB164" i="1"/>
  <c r="Y164" i="1"/>
  <c r="M491" i="1"/>
  <c r="L491" i="1"/>
  <c r="N491" i="1"/>
  <c r="J491" i="1"/>
  <c r="O491" i="1"/>
  <c r="K491" i="1"/>
  <c r="AC164" i="1" l="1"/>
  <c r="V165" i="1" s="1"/>
  <c r="Y165" i="1" s="1"/>
  <c r="AE164" i="1"/>
  <c r="P491" i="1"/>
  <c r="I492" i="1" s="1"/>
  <c r="L492" i="1" s="1"/>
  <c r="AF164" i="1" l="1"/>
  <c r="Z165" i="1"/>
  <c r="X165" i="1"/>
  <c r="W165" i="1"/>
  <c r="AB165" i="1"/>
  <c r="AE165" i="1" s="1"/>
  <c r="AA165" i="1"/>
  <c r="O492" i="1"/>
  <c r="J492" i="1"/>
  <c r="K492" i="1"/>
  <c r="N492" i="1"/>
  <c r="M492" i="1"/>
  <c r="AC165" i="1" l="1"/>
  <c r="AF165" i="1" s="1"/>
  <c r="P492" i="1"/>
  <c r="I493" i="1" s="1"/>
  <c r="M493" i="1" s="1"/>
  <c r="O493" i="1"/>
  <c r="L493" i="1"/>
  <c r="N493" i="1"/>
  <c r="V166" i="1" l="1"/>
  <c r="Z166" i="1" s="1"/>
  <c r="AA166" i="1"/>
  <c r="AB166" i="1"/>
  <c r="AE166" i="1" s="1"/>
  <c r="Y166" i="1"/>
  <c r="W166" i="1"/>
  <c r="K493" i="1"/>
  <c r="J493" i="1"/>
  <c r="P493" i="1" l="1"/>
  <c r="I494" i="1" s="1"/>
  <c r="X166" i="1"/>
  <c r="AC166" i="1" s="1"/>
  <c r="M494" i="1"/>
  <c r="K494" i="1"/>
  <c r="J494" i="1"/>
  <c r="O494" i="1"/>
  <c r="L494" i="1"/>
  <c r="N494" i="1"/>
  <c r="AF166" i="1" l="1"/>
  <c r="V167" i="1"/>
  <c r="P494" i="1"/>
  <c r="I495" i="1" s="1"/>
  <c r="Z167" i="1" l="1"/>
  <c r="Y167" i="1"/>
  <c r="W167" i="1"/>
  <c r="X167" i="1"/>
  <c r="AA167" i="1"/>
  <c r="AB167" i="1"/>
  <c r="AE167" i="1" s="1"/>
  <c r="L495" i="1"/>
  <c r="O495" i="1"/>
  <c r="K495" i="1"/>
  <c r="J495" i="1"/>
  <c r="M495" i="1"/>
  <c r="N495" i="1"/>
  <c r="AC167" i="1" l="1"/>
  <c r="P495" i="1"/>
  <c r="I496" i="1" s="1"/>
  <c r="AF167" i="1" l="1"/>
  <c r="V168" i="1"/>
  <c r="N496" i="1"/>
  <c r="J496" i="1"/>
  <c r="O496" i="1"/>
  <c r="K496" i="1"/>
  <c r="M496" i="1"/>
  <c r="L496" i="1"/>
  <c r="W168" i="1" l="1"/>
  <c r="Z168" i="1"/>
  <c r="AA168" i="1"/>
  <c r="X168" i="1"/>
  <c r="Y168" i="1"/>
  <c r="AB168" i="1"/>
  <c r="AE168" i="1" s="1"/>
  <c r="P496" i="1"/>
  <c r="I497" i="1" s="1"/>
  <c r="J497" i="1" s="1"/>
  <c r="M497" i="1" l="1"/>
  <c r="L497" i="1"/>
  <c r="N497" i="1"/>
  <c r="O497" i="1"/>
  <c r="AC168" i="1"/>
  <c r="K497" i="1"/>
  <c r="P497" i="1" l="1"/>
  <c r="I498" i="1" s="1"/>
  <c r="V169" i="1"/>
  <c r="AF168" i="1"/>
  <c r="M498" i="1"/>
  <c r="O498" i="1"/>
  <c r="N498" i="1"/>
  <c r="L498" i="1"/>
  <c r="K498" i="1"/>
  <c r="J498" i="1"/>
  <c r="Z169" i="1" l="1"/>
  <c r="AB169" i="1"/>
  <c r="Y169" i="1"/>
  <c r="W169" i="1"/>
  <c r="X169" i="1"/>
  <c r="AA169" i="1"/>
  <c r="P498" i="1"/>
  <c r="I499" i="1" s="1"/>
  <c r="O499" i="1" s="1"/>
  <c r="AC169" i="1" l="1"/>
  <c r="AF169" i="1" s="1"/>
  <c r="AE169" i="1"/>
  <c r="K499" i="1"/>
  <c r="J499" i="1"/>
  <c r="N499" i="1"/>
  <c r="L499" i="1"/>
  <c r="M499" i="1"/>
  <c r="V170" i="1" l="1"/>
  <c r="AA170" i="1" s="1"/>
  <c r="P499" i="1"/>
  <c r="I500" i="1" s="1"/>
  <c r="N500" i="1" s="1"/>
  <c r="L500" i="1" l="1"/>
  <c r="Y170" i="1"/>
  <c r="K500" i="1"/>
  <c r="O500" i="1"/>
  <c r="AB170" i="1"/>
  <c r="AE170" i="1" s="1"/>
  <c r="W170" i="1"/>
  <c r="X170" i="1"/>
  <c r="Z170" i="1"/>
  <c r="M500" i="1"/>
  <c r="J500" i="1"/>
  <c r="AC170" i="1" l="1"/>
  <c r="AF170" i="1" s="1"/>
  <c r="V171" i="1"/>
  <c r="X171" i="1" s="1"/>
  <c r="P500" i="1"/>
  <c r="I501" i="1" s="1"/>
  <c r="N501" i="1" s="1"/>
  <c r="AB171" i="1" l="1"/>
  <c r="AE171" i="1" s="1"/>
  <c r="K501" i="1"/>
  <c r="O501" i="1"/>
  <c r="Y171" i="1"/>
  <c r="Z171" i="1"/>
  <c r="AA171" i="1"/>
  <c r="W171" i="1"/>
  <c r="L501" i="1"/>
  <c r="M501" i="1"/>
  <c r="J501" i="1"/>
  <c r="P501" i="1" l="1"/>
  <c r="I502" i="1" s="1"/>
  <c r="J502" i="1"/>
  <c r="O502" i="1"/>
  <c r="AC171" i="1"/>
  <c r="AF171" i="1" s="1"/>
  <c r="M502" i="1"/>
  <c r="L502" i="1"/>
  <c r="N502" i="1"/>
  <c r="K502" i="1"/>
  <c r="P502" i="1" l="1"/>
  <c r="I503" i="1" s="1"/>
  <c r="L503" i="1" s="1"/>
  <c r="V172" i="1"/>
  <c r="Z172" i="1" s="1"/>
  <c r="AB172" i="1"/>
  <c r="AE172" i="1" s="1"/>
  <c r="Y172" i="1"/>
  <c r="J503" i="1"/>
  <c r="N503" i="1"/>
  <c r="O503" i="1"/>
  <c r="K503" i="1"/>
  <c r="M503" i="1"/>
  <c r="W172" i="1" l="1"/>
  <c r="X172" i="1"/>
  <c r="AA172" i="1"/>
  <c r="AC172" i="1" s="1"/>
  <c r="P503" i="1"/>
  <c r="I504" i="1" s="1"/>
  <c r="J504" i="1" s="1"/>
  <c r="AF172" i="1" l="1"/>
  <c r="V173" i="1"/>
  <c r="M504" i="1"/>
  <c r="O504" i="1"/>
  <c r="N504" i="1"/>
  <c r="L504" i="1"/>
  <c r="K504" i="1"/>
  <c r="Z173" i="1" l="1"/>
  <c r="AB173" i="1"/>
  <c r="W173" i="1"/>
  <c r="X173" i="1"/>
  <c r="AA173" i="1"/>
  <c r="Y173" i="1"/>
  <c r="P504" i="1"/>
  <c r="I505" i="1" s="1"/>
  <c r="M505" i="1" s="1"/>
  <c r="L505" i="1"/>
  <c r="N505" i="1"/>
  <c r="K505" i="1" l="1"/>
  <c r="J505" i="1"/>
  <c r="O505" i="1"/>
  <c r="AC173" i="1"/>
  <c r="V174" i="1"/>
  <c r="Y174" i="1" s="1"/>
  <c r="AF173" i="1"/>
  <c r="AE173" i="1"/>
  <c r="P505" i="1"/>
  <c r="I506" i="1" s="1"/>
  <c r="L506" i="1" s="1"/>
  <c r="M506" i="1" l="1"/>
  <c r="O506" i="1"/>
  <c r="N506" i="1"/>
  <c r="Z174" i="1"/>
  <c r="AB174" i="1"/>
  <c r="AE174" i="1" s="1"/>
  <c r="W174" i="1"/>
  <c r="X174" i="1"/>
  <c r="AA174" i="1"/>
  <c r="J506" i="1"/>
  <c r="K506" i="1"/>
  <c r="AC174" i="1" l="1"/>
  <c r="AF174" i="1" s="1"/>
  <c r="P506" i="1"/>
  <c r="I507" i="1" s="1"/>
  <c r="K507" i="1" s="1"/>
  <c r="O507" i="1"/>
  <c r="N507" i="1"/>
  <c r="L507" i="1"/>
  <c r="J507" i="1"/>
  <c r="V175" i="1" l="1"/>
  <c r="W175" i="1" s="1"/>
  <c r="M507" i="1"/>
  <c r="P507" i="1" s="1"/>
  <c r="I508" i="1" s="1"/>
  <c r="Y175" i="1" l="1"/>
  <c r="AA175" i="1"/>
  <c r="Z175" i="1"/>
  <c r="X175" i="1"/>
  <c r="AB175" i="1"/>
  <c r="AE175" i="1" s="1"/>
  <c r="O508" i="1"/>
  <c r="M508" i="1"/>
  <c r="K508" i="1"/>
  <c r="L508" i="1"/>
  <c r="J508" i="1"/>
  <c r="N508" i="1"/>
  <c r="AC175" i="1" l="1"/>
  <c r="AF175" i="1" s="1"/>
  <c r="P508" i="1"/>
  <c r="I509" i="1" s="1"/>
  <c r="M509" i="1" s="1"/>
  <c r="V176" i="1" l="1"/>
  <c r="Z176" i="1"/>
  <c r="Y176" i="1"/>
  <c r="AA176" i="1"/>
  <c r="AB176" i="1"/>
  <c r="AE176" i="1" s="1"/>
  <c r="W176" i="1"/>
  <c r="X176" i="1"/>
  <c r="L509" i="1"/>
  <c r="K509" i="1"/>
  <c r="O509" i="1"/>
  <c r="J509" i="1"/>
  <c r="N509" i="1"/>
  <c r="AC176" i="1" l="1"/>
  <c r="AF176" i="1" s="1"/>
  <c r="P509" i="1"/>
  <c r="I510" i="1" s="1"/>
  <c r="M510" i="1" s="1"/>
  <c r="O510" i="1"/>
  <c r="N510" i="1" l="1"/>
  <c r="L510" i="1"/>
  <c r="V177" i="1"/>
  <c r="AB177" i="1" s="1"/>
  <c r="AE177" i="1" s="1"/>
  <c r="Z177" i="1"/>
  <c r="Y177" i="1"/>
  <c r="X177" i="1"/>
  <c r="W177" i="1"/>
  <c r="AA177" i="1"/>
  <c r="K510" i="1"/>
  <c r="J510" i="1"/>
  <c r="P510" i="1" l="1"/>
  <c r="I511" i="1" s="1"/>
  <c r="L511" i="1" s="1"/>
  <c r="AC177" i="1"/>
  <c r="AF177" i="1" s="1"/>
  <c r="O511" i="1"/>
  <c r="J511" i="1"/>
  <c r="K511" i="1"/>
  <c r="N511" i="1"/>
  <c r="M511" i="1"/>
  <c r="V178" i="1" l="1"/>
  <c r="Z178" i="1" s="1"/>
  <c r="AB178" i="1"/>
  <c r="AE178" i="1" s="1"/>
  <c r="X178" i="1"/>
  <c r="P511" i="1"/>
  <c r="I512" i="1" s="1"/>
  <c r="O512" i="1" s="1"/>
  <c r="J512" i="1"/>
  <c r="K512" i="1"/>
  <c r="M512" i="1"/>
  <c r="N512" i="1"/>
  <c r="L512" i="1"/>
  <c r="AA178" i="1" l="1"/>
  <c r="Y178" i="1"/>
  <c r="W178" i="1"/>
  <c r="P512" i="1"/>
  <c r="I513" i="1" s="1"/>
  <c r="L513" i="1" s="1"/>
  <c r="AC178" i="1" l="1"/>
  <c r="AF178" i="1" s="1"/>
  <c r="M513" i="1"/>
  <c r="O513" i="1"/>
  <c r="J513" i="1"/>
  <c r="K513" i="1"/>
  <c r="N513" i="1"/>
  <c r="V179" i="1" l="1"/>
  <c r="Z179" i="1" s="1"/>
  <c r="Y179" i="1"/>
  <c r="P513" i="1"/>
  <c r="I514" i="1" s="1"/>
  <c r="L514" i="1" s="1"/>
  <c r="N514" i="1"/>
  <c r="M514" i="1"/>
  <c r="K514" i="1"/>
  <c r="J514" i="1"/>
  <c r="X179" i="1" l="1"/>
  <c r="W179" i="1"/>
  <c r="AA179" i="1"/>
  <c r="AB179" i="1"/>
  <c r="AE179" i="1" s="1"/>
  <c r="O514" i="1"/>
  <c r="P514" i="1" s="1"/>
  <c r="I515" i="1" s="1"/>
  <c r="K515" i="1" s="1"/>
  <c r="AC179" i="1" l="1"/>
  <c r="M515" i="1"/>
  <c r="O515" i="1"/>
  <c r="J515" i="1"/>
  <c r="N515" i="1"/>
  <c r="L515" i="1"/>
  <c r="AF179" i="1" l="1"/>
  <c r="V180" i="1"/>
  <c r="P515" i="1"/>
  <c r="I516" i="1" s="1"/>
  <c r="J516" i="1" s="1"/>
  <c r="N516" i="1"/>
  <c r="M516" i="1" l="1"/>
  <c r="Z180" i="1"/>
  <c r="Y180" i="1"/>
  <c r="W180" i="1"/>
  <c r="AB180" i="1"/>
  <c r="AE180" i="1" s="1"/>
  <c r="X180" i="1"/>
  <c r="AA180" i="1"/>
  <c r="L516" i="1"/>
  <c r="O516" i="1"/>
  <c r="K516" i="1"/>
  <c r="AC180" i="1" l="1"/>
  <c r="P516" i="1"/>
  <c r="I517" i="1" s="1"/>
  <c r="L517" i="1" s="1"/>
  <c r="AF180" i="1" l="1"/>
  <c r="V181" i="1"/>
  <c r="N517" i="1"/>
  <c r="M517" i="1"/>
  <c r="P517" i="1" s="1"/>
  <c r="I518" i="1" s="1"/>
  <c r="O518" i="1" s="1"/>
  <c r="O517" i="1"/>
  <c r="K517" i="1"/>
  <c r="J517" i="1"/>
  <c r="X181" i="1" l="1"/>
  <c r="AB181" i="1"/>
  <c r="AE181" i="1" s="1"/>
  <c r="AA181" i="1"/>
  <c r="Y181" i="1"/>
  <c r="Z181" i="1"/>
  <c r="W181" i="1"/>
  <c r="N518" i="1"/>
  <c r="L518" i="1"/>
  <c r="M518" i="1"/>
  <c r="J518" i="1"/>
  <c r="K518" i="1"/>
  <c r="AC181" i="1" l="1"/>
  <c r="V182" i="1"/>
  <c r="AF181" i="1"/>
  <c r="P518" i="1"/>
  <c r="I519" i="1" s="1"/>
  <c r="J519" i="1" s="1"/>
  <c r="AB182" i="1" l="1"/>
  <c r="AE182" i="1" s="1"/>
  <c r="Z182" i="1"/>
  <c r="AA182" i="1"/>
  <c r="Y182" i="1"/>
  <c r="W182" i="1"/>
  <c r="X182" i="1"/>
  <c r="O519" i="1"/>
  <c r="K519" i="1"/>
  <c r="N519" i="1"/>
  <c r="L519" i="1"/>
  <c r="M519" i="1"/>
  <c r="AC182" i="1" l="1"/>
  <c r="P519" i="1"/>
  <c r="I520" i="1" s="1"/>
  <c r="J520" i="1" s="1"/>
  <c r="AF182" i="1" l="1"/>
  <c r="V183" i="1"/>
  <c r="M520" i="1"/>
  <c r="L520" i="1"/>
  <c r="N520" i="1"/>
  <c r="O520" i="1"/>
  <c r="K520" i="1"/>
  <c r="AA183" i="1" l="1"/>
  <c r="X183" i="1"/>
  <c r="Y183" i="1"/>
  <c r="W183" i="1"/>
  <c r="AB183" i="1"/>
  <c r="Z183" i="1"/>
  <c r="P520" i="1"/>
  <c r="I521" i="1" s="1"/>
  <c r="J521" i="1" s="1"/>
  <c r="O521" i="1" l="1"/>
  <c r="AE183" i="1"/>
  <c r="AC183" i="1"/>
  <c r="N521" i="1"/>
  <c r="M521" i="1"/>
  <c r="L521" i="1"/>
  <c r="K521" i="1"/>
  <c r="AF183" i="1" l="1"/>
  <c r="V184" i="1"/>
  <c r="P521" i="1"/>
  <c r="I522" i="1" s="1"/>
  <c r="L522" i="1" s="1"/>
  <c r="X184" i="1" l="1"/>
  <c r="W184" i="1"/>
  <c r="Z184" i="1"/>
  <c r="AB184" i="1"/>
  <c r="Y184" i="1"/>
  <c r="AA184" i="1"/>
  <c r="N522" i="1"/>
  <c r="O522" i="1"/>
  <c r="J522" i="1"/>
  <c r="K522" i="1"/>
  <c r="M522" i="1"/>
  <c r="AC184" i="1" l="1"/>
  <c r="AF184" i="1" s="1"/>
  <c r="V185" i="1"/>
  <c r="AE184" i="1"/>
  <c r="AA185" i="1"/>
  <c r="Y185" i="1"/>
  <c r="P522" i="1"/>
  <c r="I523" i="1" s="1"/>
  <c r="O523" i="1" s="1"/>
  <c r="W185" i="1" l="1"/>
  <c r="X185" i="1"/>
  <c r="AB185" i="1"/>
  <c r="Z185" i="1"/>
  <c r="J523" i="1"/>
  <c r="L523" i="1"/>
  <c r="M523" i="1"/>
  <c r="K523" i="1"/>
  <c r="N523" i="1"/>
  <c r="P523" i="1" s="1"/>
  <c r="I524" i="1" s="1"/>
  <c r="K524" i="1" s="1"/>
  <c r="AC185" i="1" l="1"/>
  <c r="AF185" i="1" s="1"/>
  <c r="V186" i="1"/>
  <c r="AE185" i="1"/>
  <c r="Y186" i="1"/>
  <c r="J524" i="1"/>
  <c r="N524" i="1"/>
  <c r="M524" i="1"/>
  <c r="L524" i="1"/>
  <c r="O524" i="1"/>
  <c r="Z186" i="1" l="1"/>
  <c r="W186" i="1"/>
  <c r="AB186" i="1"/>
  <c r="X186" i="1"/>
  <c r="AA186" i="1"/>
  <c r="AC186" i="1" s="1"/>
  <c r="P524" i="1"/>
  <c r="I525" i="1" s="1"/>
  <c r="K525" i="1" s="1"/>
  <c r="V187" i="1" l="1"/>
  <c r="AF186" i="1"/>
  <c r="AE186" i="1"/>
  <c r="Y187" i="1"/>
  <c r="M525" i="1"/>
  <c r="O525" i="1"/>
  <c r="L525" i="1"/>
  <c r="N525" i="1"/>
  <c r="J525" i="1"/>
  <c r="AA187" i="1" l="1"/>
  <c r="AB187" i="1"/>
  <c r="AE187" i="1" s="1"/>
  <c r="W187" i="1"/>
  <c r="Z187" i="1"/>
  <c r="X187" i="1"/>
  <c r="P525" i="1"/>
  <c r="I526" i="1" s="1"/>
  <c r="J526" i="1" s="1"/>
  <c r="N526" i="1"/>
  <c r="O526" i="1"/>
  <c r="M526" i="1"/>
  <c r="AC187" i="1" l="1"/>
  <c r="L526" i="1"/>
  <c r="K526" i="1"/>
  <c r="AF187" i="1" l="1"/>
  <c r="V188" i="1"/>
  <c r="P526" i="1"/>
  <c r="I527" i="1" s="1"/>
  <c r="J527" i="1" s="1"/>
  <c r="O527" i="1"/>
  <c r="M527" i="1"/>
  <c r="L527" i="1"/>
  <c r="K527" i="1"/>
  <c r="N527" i="1" l="1"/>
  <c r="Z188" i="1"/>
  <c r="Y188" i="1"/>
  <c r="AA188" i="1"/>
  <c r="W188" i="1"/>
  <c r="AB188" i="1"/>
  <c r="AE188" i="1" s="1"/>
  <c r="X188" i="1"/>
  <c r="P527" i="1"/>
  <c r="I528" i="1" s="1"/>
  <c r="M528" i="1" s="1"/>
  <c r="AC188" i="1" l="1"/>
  <c r="AF188" i="1" s="1"/>
  <c r="V189" i="1"/>
  <c r="N528" i="1"/>
  <c r="J528" i="1"/>
  <c r="O528" i="1"/>
  <c r="K528" i="1"/>
  <c r="L528" i="1"/>
  <c r="Z189" i="1" l="1"/>
  <c r="AB189" i="1"/>
  <c r="AE189" i="1" s="1"/>
  <c r="X189" i="1"/>
  <c r="AA189" i="1"/>
  <c r="Y189" i="1"/>
  <c r="W189" i="1"/>
  <c r="P528" i="1"/>
  <c r="I529" i="1" s="1"/>
  <c r="K529" i="1" s="1"/>
  <c r="AC189" i="1" l="1"/>
  <c r="O529" i="1"/>
  <c r="N529" i="1"/>
  <c r="L529" i="1"/>
  <c r="M529" i="1"/>
  <c r="J529" i="1"/>
  <c r="AF189" i="1" l="1"/>
  <c r="V190" i="1"/>
  <c r="P529" i="1"/>
  <c r="I530" i="1" s="1"/>
  <c r="L530" i="1" s="1"/>
  <c r="Z190" i="1" l="1"/>
  <c r="X190" i="1"/>
  <c r="AA190" i="1"/>
  <c r="Y190" i="1"/>
  <c r="W190" i="1"/>
  <c r="AB190" i="1"/>
  <c r="AE190" i="1" s="1"/>
  <c r="J530" i="1"/>
  <c r="N530" i="1"/>
  <c r="M530" i="1"/>
  <c r="K530" i="1"/>
  <c r="O530" i="1"/>
  <c r="P530" i="1" s="1"/>
  <c r="I531" i="1" s="1"/>
  <c r="L531" i="1" s="1"/>
  <c r="AC190" i="1" l="1"/>
  <c r="M531" i="1"/>
  <c r="K531" i="1"/>
  <c r="O531" i="1"/>
  <c r="J531" i="1"/>
  <c r="N531" i="1"/>
  <c r="AF190" i="1" l="1"/>
  <c r="V191" i="1"/>
  <c r="P531" i="1"/>
  <c r="I532" i="1" s="1"/>
  <c r="M532" i="1" s="1"/>
  <c r="AA191" i="1" l="1"/>
  <c r="Y191" i="1"/>
  <c r="X191" i="1"/>
  <c r="W191" i="1"/>
  <c r="AB191" i="1"/>
  <c r="AE191" i="1" s="1"/>
  <c r="Z191" i="1"/>
  <c r="N532" i="1"/>
  <c r="O532" i="1"/>
  <c r="J532" i="1"/>
  <c r="L532" i="1"/>
  <c r="K532" i="1"/>
  <c r="AC191" i="1" l="1"/>
  <c r="V192" i="1" s="1"/>
  <c r="AA192" i="1" s="1"/>
  <c r="P532" i="1"/>
  <c r="I533" i="1" s="1"/>
  <c r="M533" i="1" s="1"/>
  <c r="AF191" i="1" l="1"/>
  <c r="X192" i="1"/>
  <c r="W192" i="1"/>
  <c r="Y192" i="1"/>
  <c r="Z192" i="1"/>
  <c r="AB192" i="1"/>
  <c r="AE192" i="1" s="1"/>
  <c r="K533" i="1"/>
  <c r="L533" i="1"/>
  <c r="O533" i="1"/>
  <c r="J533" i="1"/>
  <c r="N533" i="1"/>
  <c r="AC192" i="1" l="1"/>
  <c r="P533" i="1"/>
  <c r="I534" i="1" s="1"/>
  <c r="J534" i="1" s="1"/>
  <c r="AF192" i="1" l="1"/>
  <c r="V193" i="1"/>
  <c r="K534" i="1"/>
  <c r="M534" i="1"/>
  <c r="O534" i="1"/>
  <c r="N534" i="1"/>
  <c r="L534" i="1"/>
  <c r="Z193" i="1" l="1"/>
  <c r="Y193" i="1"/>
  <c r="X193" i="1"/>
  <c r="W193" i="1"/>
  <c r="AB193" i="1"/>
  <c r="AE193" i="1" s="1"/>
  <c r="AA193" i="1"/>
  <c r="P534" i="1"/>
  <c r="I535" i="1" s="1"/>
  <c r="N535" i="1" s="1"/>
  <c r="AC193" i="1" l="1"/>
  <c r="O535" i="1"/>
  <c r="K535" i="1"/>
  <c r="J535" i="1"/>
  <c r="L535" i="1"/>
  <c r="M535" i="1"/>
  <c r="V194" i="1" l="1"/>
  <c r="AF193" i="1"/>
  <c r="P535" i="1"/>
  <c r="I536" i="1" s="1"/>
  <c r="K536" i="1" s="1"/>
  <c r="M536" i="1"/>
  <c r="L536" i="1"/>
  <c r="N536" i="1"/>
  <c r="O536" i="1"/>
  <c r="AA194" i="1" l="1"/>
  <c r="Z194" i="1"/>
  <c r="AB194" i="1"/>
  <c r="AE194" i="1" s="1"/>
  <c r="W194" i="1"/>
  <c r="X194" i="1"/>
  <c r="Y194" i="1"/>
  <c r="J536" i="1"/>
  <c r="P536" i="1" s="1"/>
  <c r="I537" i="1" s="1"/>
  <c r="L537" i="1" s="1"/>
  <c r="AC194" i="1" l="1"/>
  <c r="AF194" i="1"/>
  <c r="V195" i="1"/>
  <c r="O537" i="1"/>
  <c r="K537" i="1"/>
  <c r="N537" i="1"/>
  <c r="M537" i="1"/>
  <c r="J537" i="1"/>
  <c r="W195" i="1" l="1"/>
  <c r="AB195" i="1"/>
  <c r="X195" i="1"/>
  <c r="Z195" i="1"/>
  <c r="AA195" i="1"/>
  <c r="Y195" i="1"/>
  <c r="P537" i="1"/>
  <c r="I538" i="1" s="1"/>
  <c r="J538" i="1" s="1"/>
  <c r="AC195" i="1" l="1"/>
  <c r="AF195" i="1"/>
  <c r="V196" i="1"/>
  <c r="AA196" i="1" s="1"/>
  <c r="AE195" i="1"/>
  <c r="M538" i="1"/>
  <c r="L538" i="1"/>
  <c r="O538" i="1"/>
  <c r="N538" i="1"/>
  <c r="K538" i="1"/>
  <c r="Y196" i="1" l="1"/>
  <c r="Z196" i="1"/>
  <c r="W196" i="1"/>
  <c r="AB196" i="1"/>
  <c r="X196" i="1"/>
  <c r="P538" i="1"/>
  <c r="I539" i="1" s="1"/>
  <c r="L539" i="1" s="1"/>
  <c r="AC196" i="1" l="1"/>
  <c r="V197" i="1"/>
  <c r="Y197" i="1" s="1"/>
  <c r="AF196" i="1"/>
  <c r="AE196" i="1"/>
  <c r="N539" i="1"/>
  <c r="O539" i="1"/>
  <c r="M539" i="1"/>
  <c r="K539" i="1"/>
  <c r="J539" i="1"/>
  <c r="AA197" i="1" l="1"/>
  <c r="AB197" i="1"/>
  <c r="AE197" i="1" s="1"/>
  <c r="W197" i="1"/>
  <c r="Z197" i="1"/>
  <c r="X197" i="1"/>
  <c r="P539" i="1"/>
  <c r="I540" i="1" s="1"/>
  <c r="J540" i="1" s="1"/>
  <c r="AC197" i="1" l="1"/>
  <c r="AF197" i="1"/>
  <c r="V198" i="1"/>
  <c r="K540" i="1"/>
  <c r="L540" i="1"/>
  <c r="O540" i="1"/>
  <c r="M540" i="1"/>
  <c r="N540" i="1"/>
  <c r="AB198" i="1" l="1"/>
  <c r="Z198" i="1"/>
  <c r="W198" i="1"/>
  <c r="AA198" i="1"/>
  <c r="Y198" i="1"/>
  <c r="X198" i="1"/>
  <c r="P540" i="1"/>
  <c r="I541" i="1" s="1"/>
  <c r="J541" i="1" s="1"/>
  <c r="L541" i="1"/>
  <c r="K541" i="1" l="1"/>
  <c r="N541" i="1"/>
  <c r="O541" i="1"/>
  <c r="AC198" i="1"/>
  <c r="AE198" i="1"/>
  <c r="M541" i="1"/>
  <c r="P541" i="1" l="1"/>
  <c r="I542" i="1" s="1"/>
  <c r="J542" i="1" s="1"/>
  <c r="AF198" i="1"/>
  <c r="V199" i="1"/>
  <c r="N542" i="1"/>
  <c r="L542" i="1"/>
  <c r="M542" i="1"/>
  <c r="O542" i="1"/>
  <c r="K542" i="1"/>
  <c r="W199" i="1" l="1"/>
  <c r="AB199" i="1"/>
  <c r="X199" i="1"/>
  <c r="Z199" i="1"/>
  <c r="Y199" i="1"/>
  <c r="AA199" i="1"/>
  <c r="P542" i="1"/>
  <c r="I543" i="1" s="1"/>
  <c r="L543" i="1" s="1"/>
  <c r="AC199" i="1" l="1"/>
  <c r="AF199" i="1" s="1"/>
  <c r="AE199" i="1"/>
  <c r="J543" i="1"/>
  <c r="O543" i="1"/>
  <c r="M543" i="1"/>
  <c r="K543" i="1"/>
  <c r="N543" i="1"/>
  <c r="V200" i="1" l="1"/>
  <c r="Y200" i="1" s="1"/>
  <c r="AB200" i="1"/>
  <c r="AE200" i="1" s="1"/>
  <c r="X200" i="1"/>
  <c r="Z200" i="1"/>
  <c r="P543" i="1"/>
  <c r="I544" i="1" s="1"/>
  <c r="J544" i="1" s="1"/>
  <c r="M544" i="1"/>
  <c r="L544" i="1"/>
  <c r="N544" i="1"/>
  <c r="K544" i="1"/>
  <c r="O544" i="1"/>
  <c r="W200" i="1" l="1"/>
  <c r="AA200" i="1"/>
  <c r="AC200" i="1" s="1"/>
  <c r="P544" i="1"/>
  <c r="I545" i="1" s="1"/>
  <c r="J545" i="1" s="1"/>
  <c r="AF200" i="1" l="1"/>
  <c r="V201" i="1"/>
  <c r="W201" i="1" s="1"/>
  <c r="N545" i="1"/>
  <c r="K545" i="1"/>
  <c r="Z201" i="1"/>
  <c r="X201" i="1"/>
  <c r="AA201" i="1"/>
  <c r="AB201" i="1"/>
  <c r="AE201" i="1" s="1"/>
  <c r="M545" i="1"/>
  <c r="O545" i="1"/>
  <c r="L545" i="1"/>
  <c r="Y201" i="1" l="1"/>
  <c r="AC201" i="1"/>
  <c r="P545" i="1"/>
  <c r="I546" i="1" s="1"/>
  <c r="O546" i="1" s="1"/>
  <c r="N546" i="1"/>
  <c r="K546" i="1" l="1"/>
  <c r="AF201" i="1"/>
  <c r="V202" i="1"/>
  <c r="J546" i="1"/>
  <c r="L546" i="1"/>
  <c r="M546" i="1"/>
  <c r="P546" i="1" s="1"/>
  <c r="I547" i="1" s="1"/>
  <c r="M547" i="1" s="1"/>
  <c r="Y202" i="1" l="1"/>
  <c r="AB202" i="1"/>
  <c r="W202" i="1"/>
  <c r="Z202" i="1"/>
  <c r="X202" i="1"/>
  <c r="AA202" i="1"/>
  <c r="AC202" i="1" s="1"/>
  <c r="O547" i="1"/>
  <c r="L547" i="1"/>
  <c r="N547" i="1"/>
  <c r="J547" i="1"/>
  <c r="K547" i="1"/>
  <c r="V203" i="1" l="1"/>
  <c r="Y203" i="1" s="1"/>
  <c r="AF202" i="1"/>
  <c r="AE202" i="1"/>
  <c r="AA203" i="1"/>
  <c r="P547" i="1"/>
  <c r="I548" i="1" s="1"/>
  <c r="J548" i="1" s="1"/>
  <c r="O548" i="1"/>
  <c r="L548" i="1"/>
  <c r="X203" i="1" l="1"/>
  <c r="W203" i="1"/>
  <c r="Z203" i="1"/>
  <c r="AB203" i="1"/>
  <c r="AE203" i="1" s="1"/>
  <c r="N548" i="1"/>
  <c r="M548" i="1"/>
  <c r="K548" i="1"/>
  <c r="AC203" i="1" l="1"/>
  <c r="AF203" i="1" s="1"/>
  <c r="V204" i="1"/>
  <c r="P548" i="1"/>
  <c r="I549" i="1" s="1"/>
  <c r="L549" i="1" s="1"/>
  <c r="O549" i="1"/>
  <c r="J549" i="1"/>
  <c r="K549" i="1"/>
  <c r="M549" i="1"/>
  <c r="N549" i="1"/>
  <c r="Y204" i="1" l="1"/>
  <c r="X204" i="1"/>
  <c r="W204" i="1"/>
  <c r="Z204" i="1"/>
  <c r="AB204" i="1"/>
  <c r="AE204" i="1" s="1"/>
  <c r="AA204" i="1"/>
  <c r="P549" i="1"/>
  <c r="I550" i="1" s="1"/>
  <c r="J550" i="1" s="1"/>
  <c r="AC204" i="1" l="1"/>
  <c r="L550" i="1"/>
  <c r="M550" i="1"/>
  <c r="K550" i="1"/>
  <c r="N550" i="1"/>
  <c r="O550" i="1"/>
  <c r="AF204" i="1" l="1"/>
  <c r="V205" i="1"/>
  <c r="P550" i="1"/>
  <c r="I551" i="1" s="1"/>
  <c r="M551" i="1" s="1"/>
  <c r="O551" i="1"/>
  <c r="J551" i="1"/>
  <c r="N551" i="1" l="1"/>
  <c r="L551" i="1"/>
  <c r="Y205" i="1"/>
  <c r="Z205" i="1"/>
  <c r="AB205" i="1"/>
  <c r="AE205" i="1" s="1"/>
  <c r="W205" i="1"/>
  <c r="AA205" i="1"/>
  <c r="X205" i="1"/>
  <c r="K551" i="1"/>
  <c r="P551" i="1"/>
  <c r="I552" i="1" s="1"/>
  <c r="K552" i="1" s="1"/>
  <c r="AC205" i="1" l="1"/>
  <c r="AF205" i="1" s="1"/>
  <c r="V206" i="1"/>
  <c r="Y206" i="1"/>
  <c r="O552" i="1"/>
  <c r="J552" i="1"/>
  <c r="N552" i="1"/>
  <c r="L552" i="1"/>
  <c r="M552" i="1"/>
  <c r="X206" i="1" l="1"/>
  <c r="AB206" i="1"/>
  <c r="AE206" i="1" s="1"/>
  <c r="Z206" i="1"/>
  <c r="W206" i="1"/>
  <c r="AA206" i="1"/>
  <c r="P552" i="1"/>
  <c r="I553" i="1" s="1"/>
  <c r="N553" i="1" s="1"/>
  <c r="AC206" i="1" l="1"/>
  <c r="O553" i="1"/>
  <c r="K553" i="1"/>
  <c r="J553" i="1"/>
  <c r="L553" i="1"/>
  <c r="M553" i="1"/>
  <c r="V207" i="1" l="1"/>
  <c r="AF206" i="1"/>
  <c r="P553" i="1"/>
  <c r="I554" i="1" s="1"/>
  <c r="L554" i="1" s="1"/>
  <c r="AA207" i="1" l="1"/>
  <c r="AB207" i="1"/>
  <c r="AE207" i="1" s="1"/>
  <c r="Z207" i="1"/>
  <c r="W207" i="1"/>
  <c r="X207" i="1"/>
  <c r="Y207" i="1"/>
  <c r="AC207" i="1" s="1"/>
  <c r="O554" i="1"/>
  <c r="J554" i="1"/>
  <c r="M554" i="1"/>
  <c r="N554" i="1"/>
  <c r="K554" i="1"/>
  <c r="AF207" i="1" l="1"/>
  <c r="V208" i="1"/>
  <c r="Y208" i="1"/>
  <c r="P554" i="1"/>
  <c r="I555" i="1" s="1"/>
  <c r="N555" i="1" s="1"/>
  <c r="X208" i="1" l="1"/>
  <c r="W208" i="1"/>
  <c r="Z208" i="1"/>
  <c r="AA208" i="1"/>
  <c r="AB208" i="1"/>
  <c r="AE208" i="1" s="1"/>
  <c r="O555" i="1"/>
  <c r="M555" i="1"/>
  <c r="L555" i="1"/>
  <c r="J555" i="1"/>
  <c r="K555" i="1"/>
  <c r="AC208" i="1" l="1"/>
  <c r="P555" i="1"/>
  <c r="I556" i="1" s="1"/>
  <c r="L556" i="1" s="1"/>
  <c r="V209" i="1" l="1"/>
  <c r="AF208" i="1"/>
  <c r="N556" i="1"/>
  <c r="J556" i="1"/>
  <c r="O556" i="1"/>
  <c r="K556" i="1"/>
  <c r="M556" i="1"/>
  <c r="Y209" i="1" l="1"/>
  <c r="W209" i="1"/>
  <c r="AA209" i="1"/>
  <c r="X209" i="1"/>
  <c r="Z209" i="1"/>
  <c r="AB209" i="1"/>
  <c r="AE209" i="1" s="1"/>
  <c r="P556" i="1"/>
  <c r="I557" i="1" s="1"/>
  <c r="M557" i="1" s="1"/>
  <c r="AC209" i="1" l="1"/>
  <c r="O557" i="1"/>
  <c r="K557" i="1"/>
  <c r="J557" i="1"/>
  <c r="L557" i="1"/>
  <c r="N557" i="1"/>
  <c r="AF209" i="1" l="1"/>
  <c r="V210" i="1"/>
  <c r="P557" i="1"/>
  <c r="I558" i="1" s="1"/>
  <c r="M558" i="1" s="1"/>
  <c r="W210" i="1" l="1"/>
  <c r="Z210" i="1"/>
  <c r="X210" i="1"/>
  <c r="AB210" i="1"/>
  <c r="AE210" i="1" s="1"/>
  <c r="AA210" i="1"/>
  <c r="Y210" i="1"/>
  <c r="O558" i="1"/>
  <c r="L558" i="1"/>
  <c r="J558" i="1"/>
  <c r="N558" i="1"/>
  <c r="K558" i="1"/>
  <c r="AC210" i="1" l="1"/>
  <c r="P558" i="1"/>
  <c r="I559" i="1" s="1"/>
  <c r="M559" i="1" s="1"/>
  <c r="L559" i="1"/>
  <c r="AF210" i="1" l="1"/>
  <c r="V211" i="1"/>
  <c r="N559" i="1"/>
  <c r="J559" i="1"/>
  <c r="O559" i="1"/>
  <c r="K559" i="1"/>
  <c r="Y211" i="1" l="1"/>
  <c r="AB211" i="1"/>
  <c r="AE211" i="1" s="1"/>
  <c r="X211" i="1"/>
  <c r="W211" i="1"/>
  <c r="Z211" i="1"/>
  <c r="AA211" i="1"/>
  <c r="P559" i="1"/>
  <c r="I560" i="1" s="1"/>
  <c r="K560" i="1" s="1"/>
  <c r="L560" i="1" l="1"/>
  <c r="M560" i="1"/>
  <c r="J560" i="1"/>
  <c r="O560" i="1"/>
  <c r="AC211" i="1"/>
  <c r="N560" i="1"/>
  <c r="P560" i="1" s="1"/>
  <c r="I561" i="1" s="1"/>
  <c r="K561" i="1" s="1"/>
  <c r="V212" i="1" l="1"/>
  <c r="AF211" i="1"/>
  <c r="N561" i="1"/>
  <c r="J561" i="1"/>
  <c r="L561" i="1"/>
  <c r="M561" i="1"/>
  <c r="O561" i="1"/>
  <c r="Z212" i="1" l="1"/>
  <c r="X212" i="1"/>
  <c r="AA212" i="1"/>
  <c r="AB212" i="1"/>
  <c r="AE212" i="1" s="1"/>
  <c r="Y212" i="1"/>
  <c r="W212" i="1"/>
  <c r="P561" i="1"/>
  <c r="I562" i="1" s="1"/>
  <c r="N562" i="1" s="1"/>
  <c r="AC212" i="1" l="1"/>
  <c r="AF212" i="1"/>
  <c r="V213" i="1"/>
  <c r="Y213" i="1"/>
  <c r="L562" i="1"/>
  <c r="K562" i="1"/>
  <c r="J562" i="1"/>
  <c r="O562" i="1"/>
  <c r="M562" i="1"/>
  <c r="Z213" i="1" l="1"/>
  <c r="AB213" i="1"/>
  <c r="AE213" i="1" s="1"/>
  <c r="W213" i="1"/>
  <c r="X213" i="1"/>
  <c r="AA213" i="1"/>
  <c r="P562" i="1"/>
  <c r="I563" i="1" s="1"/>
  <c r="AC213" i="1" l="1"/>
  <c r="M563" i="1"/>
  <c r="O563" i="1"/>
  <c r="K563" i="1"/>
  <c r="J563" i="1"/>
  <c r="L563" i="1"/>
  <c r="N563" i="1"/>
  <c r="AF213" i="1" l="1"/>
  <c r="V214" i="1"/>
  <c r="P563" i="1"/>
  <c r="I564" i="1" s="1"/>
  <c r="Y214" i="1" l="1"/>
  <c r="Z214" i="1"/>
  <c r="AA214" i="1"/>
  <c r="AB214" i="1"/>
  <c r="AE214" i="1" s="1"/>
  <c r="X214" i="1"/>
  <c r="W214" i="1"/>
  <c r="M564" i="1"/>
  <c r="J564" i="1"/>
  <c r="O564" i="1"/>
  <c r="K564" i="1"/>
  <c r="L564" i="1"/>
  <c r="N564" i="1"/>
  <c r="AC214" i="1" l="1"/>
  <c r="P564" i="1"/>
  <c r="I565" i="1" s="1"/>
  <c r="N565" i="1" s="1"/>
  <c r="V215" i="1" l="1"/>
  <c r="AF214" i="1"/>
  <c r="K565" i="1"/>
  <c r="J565" i="1"/>
  <c r="O565" i="1"/>
  <c r="M565" i="1"/>
  <c r="L565" i="1"/>
  <c r="AB215" i="1" l="1"/>
  <c r="X215" i="1"/>
  <c r="Z215" i="1"/>
  <c r="W215" i="1"/>
  <c r="AA215" i="1"/>
  <c r="Y215" i="1"/>
  <c r="AC215" i="1" s="1"/>
  <c r="P565" i="1"/>
  <c r="I566" i="1" s="1"/>
  <c r="J566" i="1" s="1"/>
  <c r="AF215" i="1" l="1"/>
  <c r="V216" i="1"/>
  <c r="AE215" i="1"/>
  <c r="Y216" i="1"/>
  <c r="AA216" i="1"/>
  <c r="N566" i="1"/>
  <c r="L566" i="1"/>
  <c r="M566" i="1"/>
  <c r="O566" i="1"/>
  <c r="K566" i="1"/>
  <c r="W216" i="1" l="1"/>
  <c r="AB216" i="1"/>
  <c r="Z216" i="1"/>
  <c r="X216" i="1"/>
  <c r="P566" i="1"/>
  <c r="I567" i="1" s="1"/>
  <c r="J567" i="1" s="1"/>
  <c r="AC216" i="1" l="1"/>
  <c r="V217" i="1"/>
  <c r="AF216" i="1"/>
  <c r="AE216" i="1"/>
  <c r="AA217" i="1"/>
  <c r="Y217" i="1"/>
  <c r="O567" i="1"/>
  <c r="M567" i="1"/>
  <c r="N567" i="1"/>
  <c r="L567" i="1"/>
  <c r="K567" i="1"/>
  <c r="AB217" i="1" l="1"/>
  <c r="AE217" i="1" s="1"/>
  <c r="Z217" i="1"/>
  <c r="W217" i="1"/>
  <c r="X217" i="1"/>
  <c r="AC217" i="1" s="1"/>
  <c r="P567" i="1"/>
  <c r="I568" i="1" s="1"/>
  <c r="K568" i="1" s="1"/>
  <c r="AF217" i="1" l="1"/>
  <c r="V218" i="1"/>
  <c r="O568" i="1"/>
  <c r="L568" i="1"/>
  <c r="N568" i="1"/>
  <c r="J568" i="1"/>
  <c r="M568" i="1"/>
  <c r="AA218" i="1" l="1"/>
  <c r="W218" i="1"/>
  <c r="X218" i="1"/>
  <c r="AB218" i="1"/>
  <c r="Z218" i="1"/>
  <c r="Y218" i="1"/>
  <c r="P568" i="1"/>
  <c r="I569" i="1" s="1"/>
  <c r="N569" i="1" s="1"/>
  <c r="AC218" i="1" l="1"/>
  <c r="AE218" i="1"/>
  <c r="M569" i="1"/>
  <c r="L569" i="1"/>
  <c r="K569" i="1"/>
  <c r="O569" i="1"/>
  <c r="J569" i="1"/>
  <c r="V219" i="1" l="1"/>
  <c r="AF218" i="1"/>
  <c r="P569" i="1"/>
  <c r="I570" i="1" s="1"/>
  <c r="K570" i="1" s="1"/>
  <c r="Z219" i="1" l="1"/>
  <c r="AB219" i="1"/>
  <c r="X219" i="1"/>
  <c r="W219" i="1"/>
  <c r="Y219" i="1"/>
  <c r="AA219" i="1"/>
  <c r="N570" i="1"/>
  <c r="M570" i="1"/>
  <c r="L570" i="1"/>
  <c r="O570" i="1"/>
  <c r="J570" i="1"/>
  <c r="AC219" i="1" l="1"/>
  <c r="AF219" i="1"/>
  <c r="V220" i="1"/>
  <c r="AE219" i="1"/>
  <c r="Y220" i="1"/>
  <c r="AA220" i="1"/>
  <c r="P570" i="1"/>
  <c r="I571" i="1" s="1"/>
  <c r="M571" i="1" s="1"/>
  <c r="W220" i="1" l="1"/>
  <c r="Z220" i="1"/>
  <c r="X220" i="1"/>
  <c r="AB220" i="1"/>
  <c r="AE220" i="1" s="1"/>
  <c r="N571" i="1"/>
  <c r="L571" i="1"/>
  <c r="J571" i="1"/>
  <c r="K571" i="1"/>
  <c r="O571" i="1"/>
  <c r="AC220" i="1" l="1"/>
  <c r="P571" i="1"/>
  <c r="I572" i="1" s="1"/>
  <c r="N572" i="1" s="1"/>
  <c r="AF220" i="1" l="1"/>
  <c r="V221" i="1"/>
  <c r="O572" i="1"/>
  <c r="M572" i="1"/>
  <c r="J572" i="1"/>
  <c r="K572" i="1"/>
  <c r="L572" i="1"/>
  <c r="AA221" i="1" l="1"/>
  <c r="Y221" i="1"/>
  <c r="Z221" i="1"/>
  <c r="W221" i="1"/>
  <c r="X221" i="1"/>
  <c r="AB221" i="1"/>
  <c r="AC221" i="1" s="1"/>
  <c r="P572" i="1"/>
  <c r="I573" i="1" s="1"/>
  <c r="N573" i="1" s="1"/>
  <c r="AF221" i="1" l="1"/>
  <c r="V222" i="1"/>
  <c r="AE221" i="1"/>
  <c r="Y222" i="1"/>
  <c r="J573" i="1"/>
  <c r="O573" i="1"/>
  <c r="L573" i="1"/>
  <c r="M573" i="1"/>
  <c r="K573" i="1"/>
  <c r="W222" i="1" l="1"/>
  <c r="AB222" i="1"/>
  <c r="AE222" i="1" s="1"/>
  <c r="AA222" i="1"/>
  <c r="Z222" i="1"/>
  <c r="X222" i="1"/>
  <c r="P573" i="1"/>
  <c r="I574" i="1" s="1"/>
  <c r="J574" i="1" s="1"/>
  <c r="AC222" i="1" l="1"/>
  <c r="O574" i="1"/>
  <c r="L574" i="1"/>
  <c r="M574" i="1"/>
  <c r="K574" i="1"/>
  <c r="N574" i="1"/>
  <c r="AF222" i="1" l="1"/>
  <c r="V223" i="1"/>
  <c r="P574" i="1"/>
  <c r="I575" i="1" s="1"/>
  <c r="K575" i="1" s="1"/>
  <c r="N575" i="1" l="1"/>
  <c r="W223" i="1"/>
  <c r="X223" i="1"/>
  <c r="AA223" i="1"/>
  <c r="AB223" i="1"/>
  <c r="Y223" i="1"/>
  <c r="Z223" i="1"/>
  <c r="M575" i="1"/>
  <c r="O575" i="1"/>
  <c r="J575" i="1"/>
  <c r="L575" i="1"/>
  <c r="P575" i="1" s="1"/>
  <c r="I576" i="1" s="1"/>
  <c r="AE223" i="1" l="1"/>
  <c r="AC223" i="1"/>
  <c r="N576" i="1"/>
  <c r="K576" i="1"/>
  <c r="L576" i="1"/>
  <c r="M576" i="1"/>
  <c r="J576" i="1"/>
  <c r="O576" i="1"/>
  <c r="V224" i="1" l="1"/>
  <c r="AF223" i="1"/>
  <c r="P576" i="1"/>
  <c r="I577" i="1" s="1"/>
  <c r="J577" i="1" s="1"/>
  <c r="O577" i="1"/>
  <c r="M577" i="1"/>
  <c r="L577" i="1"/>
  <c r="W224" i="1" l="1"/>
  <c r="X224" i="1"/>
  <c r="AB224" i="1"/>
  <c r="Z224" i="1"/>
  <c r="Y224" i="1"/>
  <c r="AA224" i="1"/>
  <c r="K577" i="1"/>
  <c r="N577" i="1"/>
  <c r="P577" i="1"/>
  <c r="I578" i="1" s="1"/>
  <c r="N578" i="1" s="1"/>
  <c r="O578" i="1" l="1"/>
  <c r="M578" i="1"/>
  <c r="L578" i="1"/>
  <c r="AC224" i="1"/>
  <c r="AF224" i="1" s="1"/>
  <c r="V225" i="1"/>
  <c r="AE224" i="1"/>
  <c r="AA225" i="1"/>
  <c r="Y225" i="1"/>
  <c r="K578" i="1"/>
  <c r="J578" i="1"/>
  <c r="P578" i="1"/>
  <c r="I579" i="1" s="1"/>
  <c r="N579" i="1" s="1"/>
  <c r="AB225" i="1" l="1"/>
  <c r="AE225" i="1" s="1"/>
  <c r="X225" i="1"/>
  <c r="Z225" i="1"/>
  <c r="W225" i="1"/>
  <c r="AC225" i="1"/>
  <c r="J579" i="1"/>
  <c r="K579" i="1"/>
  <c r="L579" i="1"/>
  <c r="O579" i="1"/>
  <c r="M579" i="1"/>
  <c r="V226" i="1" l="1"/>
  <c r="AF225" i="1"/>
  <c r="P579" i="1"/>
  <c r="I580" i="1" s="1"/>
  <c r="L580" i="1" s="1"/>
  <c r="Z226" i="1" l="1"/>
  <c r="W226" i="1"/>
  <c r="Y226" i="1"/>
  <c r="AA226" i="1"/>
  <c r="AB226" i="1"/>
  <c r="AE226" i="1" s="1"/>
  <c r="X226" i="1"/>
  <c r="N580" i="1"/>
  <c r="J580" i="1"/>
  <c r="O580" i="1"/>
  <c r="M580" i="1"/>
  <c r="K580" i="1"/>
  <c r="AC226" i="1" l="1"/>
  <c r="P580" i="1"/>
  <c r="I581" i="1" s="1"/>
  <c r="J581" i="1" s="1"/>
  <c r="AF226" i="1" l="1"/>
  <c r="V227" i="1"/>
  <c r="M581" i="1"/>
  <c r="N581" i="1"/>
  <c r="L581" i="1"/>
  <c r="K581" i="1"/>
  <c r="O581" i="1"/>
  <c r="P581" i="1" s="1"/>
  <c r="I582" i="1" s="1"/>
  <c r="AA227" i="1" l="1"/>
  <c r="Z227" i="1"/>
  <c r="X227" i="1"/>
  <c r="W227" i="1"/>
  <c r="AB227" i="1"/>
  <c r="AE227" i="1" s="1"/>
  <c r="Y227" i="1"/>
  <c r="K582" i="1"/>
  <c r="O582" i="1"/>
  <c r="M582" i="1"/>
  <c r="J582" i="1"/>
  <c r="L582" i="1"/>
  <c r="N582" i="1"/>
  <c r="AC227" i="1" l="1"/>
  <c r="AF227" i="1" s="1"/>
  <c r="V228" i="1"/>
  <c r="X228" i="1" s="1"/>
  <c r="Y228" i="1"/>
  <c r="AB228" i="1"/>
  <c r="AE228" i="1" s="1"/>
  <c r="Z228" i="1"/>
  <c r="AA228" i="1"/>
  <c r="W228" i="1"/>
  <c r="P582" i="1"/>
  <c r="I583" i="1" s="1"/>
  <c r="L583" i="1" s="1"/>
  <c r="AC228" i="1" l="1"/>
  <c r="AF228" i="1" s="1"/>
  <c r="O583" i="1"/>
  <c r="K583" i="1"/>
  <c r="J583" i="1"/>
  <c r="M583" i="1"/>
  <c r="N583" i="1"/>
  <c r="V229" i="1" l="1"/>
  <c r="P583" i="1"/>
  <c r="I584" i="1" s="1"/>
  <c r="N584" i="1" s="1"/>
  <c r="AA229" i="1" l="1"/>
  <c r="Y229" i="1"/>
  <c r="Z229" i="1"/>
  <c r="X229" i="1"/>
  <c r="W229" i="1"/>
  <c r="AB229" i="1"/>
  <c r="AE229" i="1" s="1"/>
  <c r="O584" i="1"/>
  <c r="M584" i="1"/>
  <c r="L584" i="1"/>
  <c r="K584" i="1"/>
  <c r="J584" i="1"/>
  <c r="P584" i="1" l="1"/>
  <c r="I585" i="1" s="1"/>
  <c r="K585" i="1" s="1"/>
  <c r="AC229" i="1"/>
  <c r="L585" i="1"/>
  <c r="N585" i="1"/>
  <c r="M585" i="1"/>
  <c r="J585" i="1"/>
  <c r="O585" i="1"/>
  <c r="V230" i="1" l="1"/>
  <c r="AF229" i="1"/>
  <c r="P585" i="1"/>
  <c r="I586" i="1" s="1"/>
  <c r="K586" i="1" s="1"/>
  <c r="O586" i="1"/>
  <c r="M586" i="1"/>
  <c r="L586" i="1"/>
  <c r="N586" i="1"/>
  <c r="J586" i="1"/>
  <c r="Y230" i="1" l="1"/>
  <c r="AB230" i="1"/>
  <c r="AE230" i="1" s="1"/>
  <c r="X230" i="1"/>
  <c r="Z230" i="1"/>
  <c r="AA230" i="1"/>
  <c r="W230" i="1"/>
  <c r="P586" i="1"/>
  <c r="I587" i="1" s="1"/>
  <c r="N587" i="1" s="1"/>
  <c r="AC230" i="1" l="1"/>
  <c r="M587" i="1"/>
  <c r="K587" i="1"/>
  <c r="O587" i="1"/>
  <c r="L587" i="1"/>
  <c r="J587" i="1"/>
  <c r="V231" i="1" l="1"/>
  <c r="AF230" i="1"/>
  <c r="P587" i="1"/>
  <c r="I588" i="1" s="1"/>
  <c r="L588" i="1" s="1"/>
  <c r="M588" i="1"/>
  <c r="N588" i="1"/>
  <c r="O588" i="1"/>
  <c r="X231" i="1" l="1"/>
  <c r="AA231" i="1"/>
  <c r="Z231" i="1"/>
  <c r="Y231" i="1"/>
  <c r="W231" i="1"/>
  <c r="AB231" i="1"/>
  <c r="AE231" i="1" s="1"/>
  <c r="J588" i="1"/>
  <c r="K588" i="1"/>
  <c r="P588" i="1" l="1"/>
  <c r="I589" i="1" s="1"/>
  <c r="L589" i="1" s="1"/>
  <c r="AC231" i="1"/>
  <c r="N589" i="1"/>
  <c r="M589" i="1"/>
  <c r="O589" i="1"/>
  <c r="K589" i="1"/>
  <c r="J589" i="1"/>
  <c r="AF231" i="1" l="1"/>
  <c r="V232" i="1"/>
  <c r="P589" i="1"/>
  <c r="I590" i="1" s="1"/>
  <c r="K590" i="1" s="1"/>
  <c r="AA232" i="1" l="1"/>
  <c r="AB232" i="1"/>
  <c r="AE232" i="1" s="1"/>
  <c r="X232" i="1"/>
  <c r="W232" i="1"/>
  <c r="Z232" i="1"/>
  <c r="Y232" i="1"/>
  <c r="L590" i="1"/>
  <c r="M590" i="1"/>
  <c r="N590" i="1"/>
  <c r="J590" i="1"/>
  <c r="O590" i="1"/>
  <c r="AC232" i="1" l="1"/>
  <c r="V233" i="1" s="1"/>
  <c r="AA233" i="1" s="1"/>
  <c r="P590" i="1"/>
  <c r="I591" i="1" s="1"/>
  <c r="K591" i="1" s="1"/>
  <c r="M591" i="1"/>
  <c r="O591" i="1"/>
  <c r="J591" i="1"/>
  <c r="L591" i="1"/>
  <c r="N591" i="1"/>
  <c r="AF232" i="1" l="1"/>
  <c r="X233" i="1"/>
  <c r="Z233" i="1"/>
  <c r="W233" i="1"/>
  <c r="Y233" i="1"/>
  <c r="AB233" i="1"/>
  <c r="AE233" i="1" s="1"/>
  <c r="P591" i="1"/>
  <c r="I592" i="1" s="1"/>
  <c r="K592" i="1" s="1"/>
  <c r="AC233" i="1" l="1"/>
  <c r="M592" i="1"/>
  <c r="L592" i="1"/>
  <c r="N592" i="1"/>
  <c r="J592" i="1"/>
  <c r="O592" i="1"/>
  <c r="AF233" i="1" l="1"/>
  <c r="V234" i="1"/>
  <c r="P592" i="1"/>
  <c r="I593" i="1" s="1"/>
  <c r="M593" i="1" s="1"/>
  <c r="Y234" i="1" l="1"/>
  <c r="AB234" i="1"/>
  <c r="AE234" i="1" s="1"/>
  <c r="X234" i="1"/>
  <c r="W234" i="1"/>
  <c r="Z234" i="1"/>
  <c r="AA234" i="1"/>
  <c r="O593" i="1"/>
  <c r="J593" i="1"/>
  <c r="K593" i="1"/>
  <c r="L593" i="1"/>
  <c r="N593" i="1"/>
  <c r="AC234" i="1" l="1"/>
  <c r="AF234" i="1" s="1"/>
  <c r="P593" i="1"/>
  <c r="I594" i="1" s="1"/>
  <c r="J594" i="1" s="1"/>
  <c r="V235" i="1" l="1"/>
  <c r="Z235" i="1" s="1"/>
  <c r="L594" i="1"/>
  <c r="M594" i="1"/>
  <c r="N594" i="1"/>
  <c r="O594" i="1"/>
  <c r="K594" i="1"/>
  <c r="Y235" i="1" l="1"/>
  <c r="X235" i="1"/>
  <c r="AB235" i="1"/>
  <c r="AE235" i="1" s="1"/>
  <c r="W235" i="1"/>
  <c r="AA235" i="1"/>
  <c r="P594" i="1"/>
  <c r="I595" i="1" s="1"/>
  <c r="J595" i="1" s="1"/>
  <c r="AC235" i="1" l="1"/>
  <c r="AF235" i="1"/>
  <c r="V236" i="1"/>
  <c r="N595" i="1"/>
  <c r="M595" i="1"/>
  <c r="O595" i="1"/>
  <c r="K595" i="1"/>
  <c r="L595" i="1"/>
  <c r="AA236" i="1" l="1"/>
  <c r="Z236" i="1"/>
  <c r="AB236" i="1"/>
  <c r="W236" i="1"/>
  <c r="X236" i="1"/>
  <c r="Y236" i="1"/>
  <c r="P595" i="1"/>
  <c r="I596" i="1" s="1"/>
  <c r="L596" i="1" s="1"/>
  <c r="AC236" i="1" l="1"/>
  <c r="V237" i="1" s="1"/>
  <c r="AE236" i="1"/>
  <c r="M596" i="1"/>
  <c r="N596" i="1"/>
  <c r="K596" i="1"/>
  <c r="O596" i="1"/>
  <c r="J596" i="1"/>
  <c r="AF236" i="1" l="1"/>
  <c r="AA237" i="1"/>
  <c r="Y237" i="1"/>
  <c r="W237" i="1"/>
  <c r="AB237" i="1"/>
  <c r="AE237" i="1" s="1"/>
  <c r="X237" i="1"/>
  <c r="Z237" i="1"/>
  <c r="P596" i="1"/>
  <c r="I597" i="1" s="1"/>
  <c r="N597" i="1" s="1"/>
  <c r="AC237" i="1" l="1"/>
  <c r="AF237" i="1" s="1"/>
  <c r="M597" i="1"/>
  <c r="O597" i="1"/>
  <c r="J597" i="1"/>
  <c r="L597" i="1"/>
  <c r="K597" i="1"/>
  <c r="V238" i="1" l="1"/>
  <c r="W238" i="1" s="1"/>
  <c r="P597" i="1"/>
  <c r="I598" i="1" s="1"/>
  <c r="N598" i="1" s="1"/>
  <c r="Y238" i="1" l="1"/>
  <c r="AA238" i="1"/>
  <c r="Z238" i="1"/>
  <c r="AB238" i="1"/>
  <c r="AE238" i="1" s="1"/>
  <c r="X238" i="1"/>
  <c r="O598" i="1"/>
  <c r="J598" i="1"/>
  <c r="K598" i="1"/>
  <c r="L598" i="1"/>
  <c r="M598" i="1"/>
  <c r="AC238" i="1" l="1"/>
  <c r="V239" i="1" s="1"/>
  <c r="P598" i="1"/>
  <c r="I599" i="1" s="1"/>
  <c r="J599" i="1" s="1"/>
  <c r="O599" i="1"/>
  <c r="M599" i="1"/>
  <c r="L599" i="1"/>
  <c r="K599" i="1" l="1"/>
  <c r="N599" i="1"/>
  <c r="AF238" i="1"/>
  <c r="AA239" i="1"/>
  <c r="Z239" i="1"/>
  <c r="AB239" i="1"/>
  <c r="AE239" i="1" s="1"/>
  <c r="W239" i="1"/>
  <c r="X239" i="1"/>
  <c r="Y239" i="1"/>
  <c r="P599" i="1"/>
  <c r="I600" i="1" s="1"/>
  <c r="K600" i="1" s="1"/>
  <c r="AC239" i="1" l="1"/>
  <c r="M600" i="1"/>
  <c r="N600" i="1"/>
  <c r="L600" i="1"/>
  <c r="J600" i="1"/>
  <c r="O600" i="1"/>
  <c r="V240" i="1" l="1"/>
  <c r="AF239" i="1"/>
  <c r="P600" i="1"/>
  <c r="I601" i="1" s="1"/>
  <c r="J601" i="1" s="1"/>
  <c r="K601" i="1"/>
  <c r="AA240" i="1" l="1"/>
  <c r="Z240" i="1"/>
  <c r="X240" i="1"/>
  <c r="Y240" i="1"/>
  <c r="AB240" i="1"/>
  <c r="AE240" i="1" s="1"/>
  <c r="W240" i="1"/>
  <c r="N601" i="1"/>
  <c r="O601" i="1"/>
  <c r="M601" i="1"/>
  <c r="L601" i="1"/>
  <c r="AC240" i="1" l="1"/>
  <c r="P601" i="1"/>
  <c r="I602" i="1" s="1"/>
  <c r="K602" i="1" s="1"/>
  <c r="O602" i="1"/>
  <c r="N602" i="1"/>
  <c r="J602" i="1"/>
  <c r="L602" i="1"/>
  <c r="M602" i="1"/>
  <c r="V241" i="1" l="1"/>
  <c r="AF240" i="1"/>
  <c r="P602" i="1"/>
  <c r="I603" i="1" s="1"/>
  <c r="L603" i="1" s="1"/>
  <c r="N603" i="1"/>
  <c r="M603" i="1"/>
  <c r="O603" i="1"/>
  <c r="J603" i="1"/>
  <c r="K603" i="1"/>
  <c r="Z241" i="1" l="1"/>
  <c r="W241" i="1"/>
  <c r="AA241" i="1"/>
  <c r="X241" i="1"/>
  <c r="AB241" i="1"/>
  <c r="AE241" i="1" s="1"/>
  <c r="Y241" i="1"/>
  <c r="P603" i="1"/>
  <c r="I604" i="1" s="1"/>
  <c r="J604" i="1" s="1"/>
  <c r="AC241" i="1" l="1"/>
  <c r="V242" i="1" s="1"/>
  <c r="Y242" i="1" s="1"/>
  <c r="L604" i="1"/>
  <c r="K604" i="1"/>
  <c r="O604" i="1"/>
  <c r="M604" i="1"/>
  <c r="N604" i="1"/>
  <c r="AF241" i="1" l="1"/>
  <c r="W242" i="1"/>
  <c r="AB242" i="1"/>
  <c r="AE242" i="1" s="1"/>
  <c r="Z242" i="1"/>
  <c r="X242" i="1"/>
  <c r="AA242" i="1"/>
  <c r="P604" i="1"/>
  <c r="I605" i="1" s="1"/>
  <c r="M605" i="1" s="1"/>
  <c r="AC242" i="1" l="1"/>
  <c r="O605" i="1"/>
  <c r="J605" i="1"/>
  <c r="N605" i="1"/>
  <c r="L605" i="1"/>
  <c r="K605" i="1"/>
  <c r="AF242" i="1" l="1"/>
  <c r="V243" i="1"/>
  <c r="P605" i="1"/>
  <c r="I606" i="1" s="1"/>
  <c r="K606" i="1" s="1"/>
  <c r="Z243" i="1" l="1"/>
  <c r="W243" i="1"/>
  <c r="AB243" i="1"/>
  <c r="AE243" i="1" s="1"/>
  <c r="X243" i="1"/>
  <c r="AA243" i="1"/>
  <c r="Y243" i="1"/>
  <c r="O606" i="1"/>
  <c r="M606" i="1"/>
  <c r="J606" i="1"/>
  <c r="N606" i="1"/>
  <c r="L606" i="1"/>
  <c r="AC243" i="1" l="1"/>
  <c r="AF243" i="1" s="1"/>
  <c r="P606" i="1"/>
  <c r="I607" i="1" s="1"/>
  <c r="K607" i="1" s="1"/>
  <c r="V244" i="1" l="1"/>
  <c r="W244" i="1" s="1"/>
  <c r="AA244" i="1"/>
  <c r="AB244" i="1"/>
  <c r="AE244" i="1" s="1"/>
  <c r="O607" i="1"/>
  <c r="L607" i="1"/>
  <c r="M607" i="1"/>
  <c r="J607" i="1"/>
  <c r="N607" i="1"/>
  <c r="X244" i="1" l="1"/>
  <c r="Z244" i="1"/>
  <c r="Y244" i="1"/>
  <c r="P607" i="1"/>
  <c r="I608" i="1" s="1"/>
  <c r="N608" i="1" s="1"/>
  <c r="AC244" i="1" l="1"/>
  <c r="AF244" i="1" s="1"/>
  <c r="O608" i="1"/>
  <c r="K608" i="1"/>
  <c r="J608" i="1"/>
  <c r="L608" i="1"/>
  <c r="M608" i="1"/>
  <c r="V245" i="1" l="1"/>
  <c r="P608" i="1"/>
  <c r="I609" i="1" s="1"/>
  <c r="J609" i="1" s="1"/>
  <c r="Y245" i="1"/>
  <c r="AB245" i="1"/>
  <c r="AE245" i="1" s="1"/>
  <c r="Z245" i="1"/>
  <c r="X245" i="1"/>
  <c r="W245" i="1"/>
  <c r="AA245" i="1"/>
  <c r="O609" i="1"/>
  <c r="M609" i="1"/>
  <c r="N609" i="1"/>
  <c r="K609" i="1"/>
  <c r="L609" i="1"/>
  <c r="AC245" i="1" l="1"/>
  <c r="P609" i="1"/>
  <c r="I610" i="1" s="1"/>
  <c r="K610" i="1" s="1"/>
  <c r="AF245" i="1" l="1"/>
  <c r="V246" i="1"/>
  <c r="O610" i="1"/>
  <c r="N610" i="1"/>
  <c r="L610" i="1"/>
  <c r="M610" i="1"/>
  <c r="J610" i="1"/>
  <c r="Y246" i="1" l="1"/>
  <c r="X246" i="1"/>
  <c r="W246" i="1"/>
  <c r="Z246" i="1"/>
  <c r="AB246" i="1"/>
  <c r="AE246" i="1" s="1"/>
  <c r="AA246" i="1"/>
  <c r="P610" i="1"/>
  <c r="I611" i="1" s="1"/>
  <c r="K611" i="1" s="1"/>
  <c r="AC246" i="1" l="1"/>
  <c r="O611" i="1"/>
  <c r="J611" i="1"/>
  <c r="M611" i="1"/>
  <c r="L611" i="1"/>
  <c r="N611" i="1"/>
  <c r="AF246" i="1" l="1"/>
  <c r="V247" i="1"/>
  <c r="P611" i="1"/>
  <c r="I612" i="1" s="1"/>
  <c r="L612" i="1" s="1"/>
  <c r="AA247" i="1" l="1"/>
  <c r="Z247" i="1"/>
  <c r="AB247" i="1"/>
  <c r="X247" i="1"/>
  <c r="Y247" i="1"/>
  <c r="W247" i="1"/>
  <c r="M612" i="1"/>
  <c r="N612" i="1"/>
  <c r="J612" i="1"/>
  <c r="K612" i="1"/>
  <c r="O612" i="1"/>
  <c r="AC247" i="1" l="1"/>
  <c r="AF247" i="1" s="1"/>
  <c r="AE247" i="1"/>
  <c r="P612" i="1"/>
  <c r="I613" i="1" s="1"/>
  <c r="L613" i="1" s="1"/>
  <c r="V248" i="1" l="1"/>
  <c r="Y248" i="1" s="1"/>
  <c r="N613" i="1"/>
  <c r="O613" i="1"/>
  <c r="J613" i="1"/>
  <c r="K613" i="1"/>
  <c r="M613" i="1"/>
  <c r="X248" i="1" l="1"/>
  <c r="Z248" i="1"/>
  <c r="W248" i="1"/>
  <c r="AB248" i="1"/>
  <c r="AE248" i="1" s="1"/>
  <c r="AA248" i="1"/>
  <c r="AC248" i="1" s="1"/>
  <c r="P613" i="1"/>
  <c r="I614" i="1" s="1"/>
  <c r="K614" i="1" s="1"/>
  <c r="O614" i="1"/>
  <c r="J614" i="1"/>
  <c r="M614" i="1"/>
  <c r="N614" i="1"/>
  <c r="L614" i="1"/>
  <c r="AF248" i="1" l="1"/>
  <c r="V249" i="1"/>
  <c r="P614" i="1"/>
  <c r="I615" i="1" s="1"/>
  <c r="K615" i="1" s="1"/>
  <c r="W249" i="1" l="1"/>
  <c r="AA249" i="1"/>
  <c r="Y249" i="1"/>
  <c r="X249" i="1"/>
  <c r="AB249" i="1"/>
  <c r="Z249" i="1"/>
  <c r="O615" i="1"/>
  <c r="M615" i="1"/>
  <c r="J615" i="1"/>
  <c r="L615" i="1"/>
  <c r="N615" i="1"/>
  <c r="AE249" i="1" l="1"/>
  <c r="AC249" i="1"/>
  <c r="P615" i="1"/>
  <c r="I616" i="1" s="1"/>
  <c r="J616" i="1" s="1"/>
  <c r="V250" i="1" l="1"/>
  <c r="AF249" i="1"/>
  <c r="L616" i="1"/>
  <c r="O616" i="1"/>
  <c r="M616" i="1"/>
  <c r="K616" i="1"/>
  <c r="N616" i="1"/>
  <c r="AB250" i="1" l="1"/>
  <c r="Z250" i="1"/>
  <c r="W250" i="1"/>
  <c r="X250" i="1"/>
  <c r="Y250" i="1"/>
  <c r="AA250" i="1"/>
  <c r="P616" i="1"/>
  <c r="I617" i="1" s="1"/>
  <c r="L617" i="1" s="1"/>
  <c r="AC250" i="1" l="1"/>
  <c r="AF250" i="1" s="1"/>
  <c r="AE250" i="1"/>
  <c r="N617" i="1"/>
  <c r="O617" i="1"/>
  <c r="J617" i="1"/>
  <c r="M617" i="1"/>
  <c r="K617" i="1"/>
  <c r="V251" i="1" l="1"/>
  <c r="AA251" i="1" s="1"/>
  <c r="Y251" i="1"/>
  <c r="AB251" i="1"/>
  <c r="AE251" i="1" s="1"/>
  <c r="Z251" i="1"/>
  <c r="X251" i="1"/>
  <c r="W251" i="1"/>
  <c r="P617" i="1"/>
  <c r="I618" i="1" s="1"/>
  <c r="O618" i="1" s="1"/>
  <c r="M618" i="1"/>
  <c r="N618" i="1"/>
  <c r="L618" i="1" l="1"/>
  <c r="AC251" i="1"/>
  <c r="AF251" i="1" s="1"/>
  <c r="J618" i="1"/>
  <c r="K618" i="1"/>
  <c r="P618" i="1" s="1"/>
  <c r="I619" i="1" s="1"/>
  <c r="J619" i="1" s="1"/>
  <c r="V252" i="1" l="1"/>
  <c r="Y252" i="1"/>
  <c r="AA252" i="1"/>
  <c r="X252" i="1"/>
  <c r="AB252" i="1"/>
  <c r="AE252" i="1" s="1"/>
  <c r="W252" i="1"/>
  <c r="Z252" i="1"/>
  <c r="K619" i="1"/>
  <c r="O619" i="1"/>
  <c r="N619" i="1"/>
  <c r="M619" i="1"/>
  <c r="L619" i="1"/>
  <c r="AC252" i="1" l="1"/>
  <c r="V253" i="1" s="1"/>
  <c r="P619" i="1"/>
  <c r="I620" i="1" s="1"/>
  <c r="J620" i="1" s="1"/>
  <c r="AF252" i="1" l="1"/>
  <c r="AB253" i="1"/>
  <c r="AE253" i="1" s="1"/>
  <c r="Y253" i="1"/>
  <c r="X253" i="1"/>
  <c r="AA253" i="1"/>
  <c r="Z253" i="1"/>
  <c r="W253" i="1"/>
  <c r="O620" i="1"/>
  <c r="L620" i="1"/>
  <c r="N620" i="1"/>
  <c r="K620" i="1"/>
  <c r="M620" i="1"/>
  <c r="AC253" i="1" l="1"/>
  <c r="V254" i="1" s="1"/>
  <c r="P620" i="1"/>
  <c r="I621" i="1" s="1"/>
  <c r="J621" i="1" s="1"/>
  <c r="O621" i="1"/>
  <c r="N621" i="1" l="1"/>
  <c r="K621" i="1"/>
  <c r="M621" i="1"/>
  <c r="L621" i="1"/>
  <c r="AF253" i="1"/>
  <c r="AA254" i="1"/>
  <c r="Z254" i="1"/>
  <c r="Y254" i="1"/>
  <c r="X254" i="1"/>
  <c r="AB254" i="1"/>
  <c r="AE254" i="1" s="1"/>
  <c r="W254" i="1"/>
  <c r="P621" i="1"/>
  <c r="I622" i="1" s="1"/>
  <c r="L622" i="1" s="1"/>
  <c r="AC254" i="1" l="1"/>
  <c r="N622" i="1"/>
  <c r="J622" i="1"/>
  <c r="O622" i="1"/>
  <c r="M622" i="1"/>
  <c r="K622" i="1"/>
  <c r="AF254" i="1" l="1"/>
  <c r="V255" i="1"/>
  <c r="P622" i="1"/>
  <c r="I623" i="1" s="1"/>
  <c r="M623" i="1" s="1"/>
  <c r="W255" i="1" l="1"/>
  <c r="AB255" i="1"/>
  <c r="AE255" i="1" s="1"/>
  <c r="Z255" i="1"/>
  <c r="X255" i="1"/>
  <c r="AA255" i="1"/>
  <c r="Y255" i="1"/>
  <c r="O623" i="1"/>
  <c r="L623" i="1"/>
  <c r="N623" i="1"/>
  <c r="K623" i="1"/>
  <c r="J623" i="1"/>
  <c r="AC255" i="1" l="1"/>
  <c r="P623" i="1"/>
  <c r="I624" i="1" s="1"/>
  <c r="K624" i="1" s="1"/>
  <c r="V256" i="1" l="1"/>
  <c r="AF255" i="1"/>
  <c r="M624" i="1"/>
  <c r="L624" i="1"/>
  <c r="N624" i="1"/>
  <c r="J624" i="1"/>
  <c r="O624" i="1"/>
  <c r="P624" i="1" l="1"/>
  <c r="I625" i="1" s="1"/>
  <c r="K625" i="1" s="1"/>
  <c r="Y256" i="1"/>
  <c r="X256" i="1"/>
  <c r="AB256" i="1"/>
  <c r="AE256" i="1" s="1"/>
  <c r="Z256" i="1"/>
  <c r="W256" i="1"/>
  <c r="AA256" i="1"/>
  <c r="J625" i="1"/>
  <c r="N625" i="1"/>
  <c r="M625" i="1"/>
  <c r="O625" i="1"/>
  <c r="L625" i="1"/>
  <c r="AC256" i="1" l="1"/>
  <c r="AF256" i="1" s="1"/>
  <c r="P625" i="1"/>
  <c r="I626" i="1" s="1"/>
  <c r="L626" i="1" s="1"/>
  <c r="O626" i="1"/>
  <c r="M626" i="1"/>
  <c r="J626" i="1"/>
  <c r="K626" i="1"/>
  <c r="N626" i="1"/>
  <c r="V257" i="1" l="1"/>
  <c r="Y257" i="1" s="1"/>
  <c r="W257" i="1"/>
  <c r="X257" i="1"/>
  <c r="AB257" i="1"/>
  <c r="AE257" i="1" s="1"/>
  <c r="Z257" i="1"/>
  <c r="AA257" i="1"/>
  <c r="P626" i="1"/>
  <c r="I627" i="1" s="1"/>
  <c r="K627" i="1" s="1"/>
  <c r="N627" i="1" l="1"/>
  <c r="O627" i="1"/>
  <c r="J627" i="1"/>
  <c r="L627" i="1"/>
  <c r="M627" i="1"/>
  <c r="P627" i="1" s="1"/>
  <c r="I628" i="1" s="1"/>
  <c r="M628" i="1" s="1"/>
  <c r="AC257" i="1"/>
  <c r="V258" i="1" l="1"/>
  <c r="AF257" i="1"/>
  <c r="N628" i="1"/>
  <c r="O628" i="1"/>
  <c r="K628" i="1"/>
  <c r="J628" i="1"/>
  <c r="L628" i="1"/>
  <c r="AA258" i="1" l="1"/>
  <c r="X258" i="1"/>
  <c r="Z258" i="1"/>
  <c r="AB258" i="1"/>
  <c r="AE258" i="1" s="1"/>
  <c r="Y258" i="1"/>
  <c r="W258" i="1"/>
  <c r="P628" i="1"/>
  <c r="I629" i="1" s="1"/>
  <c r="J629" i="1" s="1"/>
  <c r="AC258" i="1" l="1"/>
  <c r="K629" i="1"/>
  <c r="L629" i="1"/>
  <c r="N629" i="1"/>
  <c r="O629" i="1"/>
  <c r="M629" i="1"/>
  <c r="V259" i="1" l="1"/>
  <c r="AF258" i="1"/>
  <c r="P629" i="1"/>
  <c r="I630" i="1" s="1"/>
  <c r="J630" i="1" s="1"/>
  <c r="O630" i="1"/>
  <c r="N630" i="1"/>
  <c r="L630" i="1"/>
  <c r="M630" i="1"/>
  <c r="K630" i="1"/>
  <c r="Z259" i="1" l="1"/>
  <c r="AA259" i="1"/>
  <c r="X259" i="1"/>
  <c r="W259" i="1"/>
  <c r="AB259" i="1"/>
  <c r="AE259" i="1" s="1"/>
  <c r="Y259" i="1"/>
  <c r="P630" i="1"/>
  <c r="I631" i="1" s="1"/>
  <c r="K631" i="1" s="1"/>
  <c r="AC259" i="1" l="1"/>
  <c r="J631" i="1"/>
  <c r="O631" i="1"/>
  <c r="N631" i="1"/>
  <c r="M631" i="1"/>
  <c r="L631" i="1"/>
  <c r="AF259" i="1" l="1"/>
  <c r="V260" i="1"/>
  <c r="P631" i="1"/>
  <c r="I632" i="1" s="1"/>
  <c r="L632" i="1" s="1"/>
  <c r="O632" i="1"/>
  <c r="M632" i="1"/>
  <c r="K632" i="1"/>
  <c r="N632" i="1"/>
  <c r="J632" i="1"/>
  <c r="AB260" i="1" l="1"/>
  <c r="AE260" i="1" s="1"/>
  <c r="Y260" i="1"/>
  <c r="W260" i="1"/>
  <c r="Z260" i="1"/>
  <c r="X260" i="1"/>
  <c r="AA260" i="1"/>
  <c r="P632" i="1"/>
  <c r="I633" i="1" s="1"/>
  <c r="J633" i="1" s="1"/>
  <c r="M633" i="1"/>
  <c r="L633" i="1"/>
  <c r="O633" i="1" l="1"/>
  <c r="AC260" i="1"/>
  <c r="K633" i="1"/>
  <c r="N633" i="1"/>
  <c r="P633" i="1" l="1"/>
  <c r="I634" i="1" s="1"/>
  <c r="K634" i="1" s="1"/>
  <c r="AF260" i="1"/>
  <c r="V261" i="1"/>
  <c r="N634" i="1"/>
  <c r="M634" i="1"/>
  <c r="O634" i="1"/>
  <c r="J634" i="1"/>
  <c r="L634" i="1"/>
  <c r="Z261" i="1" l="1"/>
  <c r="AB261" i="1"/>
  <c r="AE261" i="1" s="1"/>
  <c r="X261" i="1"/>
  <c r="AA261" i="1"/>
  <c r="W261" i="1"/>
  <c r="Y261" i="1"/>
  <c r="P634" i="1"/>
  <c r="I635" i="1" s="1"/>
  <c r="M635" i="1" s="1"/>
  <c r="J635" i="1" l="1"/>
  <c r="O635" i="1"/>
  <c r="L635" i="1"/>
  <c r="AC261" i="1"/>
  <c r="V262" i="1" s="1"/>
  <c r="Y262" i="1" s="1"/>
  <c r="K635" i="1"/>
  <c r="N635" i="1"/>
  <c r="P635" i="1" l="1"/>
  <c r="I636" i="1" s="1"/>
  <c r="AF261" i="1"/>
  <c r="X262" i="1"/>
  <c r="Z262" i="1"/>
  <c r="AB262" i="1"/>
  <c r="AE262" i="1" s="1"/>
  <c r="W262" i="1"/>
  <c r="AA262" i="1"/>
  <c r="J636" i="1"/>
  <c r="L636" i="1"/>
  <c r="M636" i="1"/>
  <c r="O636" i="1"/>
  <c r="N636" i="1"/>
  <c r="K636" i="1"/>
  <c r="AC262" i="1" l="1"/>
  <c r="P636" i="1"/>
  <c r="I637" i="1" s="1"/>
  <c r="K637" i="1" s="1"/>
  <c r="J637" i="1"/>
  <c r="N637" i="1"/>
  <c r="O637" i="1"/>
  <c r="M637" i="1"/>
  <c r="L637" i="1"/>
  <c r="AF262" i="1" l="1"/>
  <c r="V263" i="1"/>
  <c r="P637" i="1"/>
  <c r="I638" i="1" s="1"/>
  <c r="L638" i="1" s="1"/>
  <c r="M638" i="1"/>
  <c r="N638" i="1"/>
  <c r="AB263" i="1" l="1"/>
  <c r="AE263" i="1" s="1"/>
  <c r="X263" i="1"/>
  <c r="W263" i="1"/>
  <c r="AA263" i="1"/>
  <c r="Z263" i="1"/>
  <c r="Y263" i="1"/>
  <c r="J638" i="1"/>
  <c r="O638" i="1"/>
  <c r="K638" i="1"/>
  <c r="AC263" i="1" l="1"/>
  <c r="P638" i="1"/>
  <c r="I639" i="1" s="1"/>
  <c r="K639" i="1" s="1"/>
  <c r="O639" i="1"/>
  <c r="V264" i="1" l="1"/>
  <c r="AF263" i="1"/>
  <c r="M639" i="1"/>
  <c r="N639" i="1"/>
  <c r="J639" i="1"/>
  <c r="L639" i="1"/>
  <c r="P639" i="1" l="1"/>
  <c r="I640" i="1" s="1"/>
  <c r="Y264" i="1"/>
  <c r="AA264" i="1"/>
  <c r="Z264" i="1"/>
  <c r="X264" i="1"/>
  <c r="AB264" i="1"/>
  <c r="AE264" i="1" s="1"/>
  <c r="W264" i="1"/>
  <c r="J640" i="1"/>
  <c r="O640" i="1"/>
  <c r="M640" i="1"/>
  <c r="L640" i="1"/>
  <c r="N640" i="1"/>
  <c r="K640" i="1"/>
  <c r="AC264" i="1" l="1"/>
  <c r="AF264" i="1" s="1"/>
  <c r="P640" i="1"/>
  <c r="I641" i="1" s="1"/>
  <c r="M641" i="1" s="1"/>
  <c r="L641" i="1"/>
  <c r="N641" i="1"/>
  <c r="J641" i="1"/>
  <c r="O641" i="1"/>
  <c r="V265" i="1" l="1"/>
  <c r="K641" i="1"/>
  <c r="P641" i="1" s="1"/>
  <c r="I642" i="1" s="1"/>
  <c r="X265" i="1" l="1"/>
  <c r="AB265" i="1"/>
  <c r="AE265" i="1" s="1"/>
  <c r="Z265" i="1"/>
  <c r="AA265" i="1"/>
  <c r="Y265" i="1"/>
  <c r="W265" i="1"/>
  <c r="L642" i="1"/>
  <c r="O642" i="1"/>
  <c r="J642" i="1"/>
  <c r="K642" i="1"/>
  <c r="N642" i="1"/>
  <c r="M642" i="1"/>
  <c r="AC265" i="1" l="1"/>
  <c r="V266" i="1" s="1"/>
  <c r="AA266" i="1" s="1"/>
  <c r="P642" i="1"/>
  <c r="I643" i="1" s="1"/>
  <c r="M643" i="1" s="1"/>
  <c r="O643" i="1"/>
  <c r="AF265" i="1" l="1"/>
  <c r="Y266" i="1"/>
  <c r="X266" i="1"/>
  <c r="W266" i="1"/>
  <c r="Z266" i="1"/>
  <c r="AB266" i="1"/>
  <c r="AE266" i="1" s="1"/>
  <c r="N643" i="1"/>
  <c r="L643" i="1"/>
  <c r="K643" i="1"/>
  <c r="J643" i="1"/>
  <c r="P643" i="1" l="1"/>
  <c r="I644" i="1" s="1"/>
  <c r="L644" i="1" s="1"/>
  <c r="AC266" i="1"/>
  <c r="M644" i="1"/>
  <c r="O644" i="1"/>
  <c r="N644" i="1"/>
  <c r="K644" i="1"/>
  <c r="J644" i="1"/>
  <c r="V267" i="1" l="1"/>
  <c r="AF266" i="1"/>
  <c r="P644" i="1"/>
  <c r="I645" i="1" s="1"/>
  <c r="M645" i="1" s="1"/>
  <c r="X267" i="1" l="1"/>
  <c r="AA267" i="1"/>
  <c r="Z267" i="1"/>
  <c r="W267" i="1"/>
  <c r="Y267" i="1"/>
  <c r="AB267" i="1"/>
  <c r="AE267" i="1" s="1"/>
  <c r="O645" i="1"/>
  <c r="K645" i="1"/>
  <c r="N645" i="1"/>
  <c r="L645" i="1"/>
  <c r="J645" i="1"/>
  <c r="AC267" i="1" l="1"/>
  <c r="P645" i="1"/>
  <c r="I646" i="1" s="1"/>
  <c r="M646" i="1" s="1"/>
  <c r="L646" i="1" l="1"/>
  <c r="V268" i="1"/>
  <c r="AF267" i="1"/>
  <c r="O646" i="1"/>
  <c r="N646" i="1"/>
  <c r="J646" i="1"/>
  <c r="K646" i="1"/>
  <c r="W268" i="1" l="1"/>
  <c r="Y268" i="1"/>
  <c r="Z268" i="1"/>
  <c r="X268" i="1"/>
  <c r="AB268" i="1"/>
  <c r="AE268" i="1" s="1"/>
  <c r="AA268" i="1"/>
  <c r="P646" i="1"/>
  <c r="I647" i="1" s="1"/>
  <c r="N647" i="1" s="1"/>
  <c r="M647" i="1" l="1"/>
  <c r="K647" i="1"/>
  <c r="J647" i="1"/>
  <c r="O647" i="1"/>
  <c r="L647" i="1"/>
  <c r="AC268" i="1"/>
  <c r="P647" i="1"/>
  <c r="I648" i="1" s="1"/>
  <c r="L648" i="1" s="1"/>
  <c r="AF268" i="1" l="1"/>
  <c r="V269" i="1"/>
  <c r="O648" i="1"/>
  <c r="M648" i="1"/>
  <c r="K648" i="1"/>
  <c r="J648" i="1"/>
  <c r="N648" i="1"/>
  <c r="W269" i="1" l="1"/>
  <c r="Z269" i="1"/>
  <c r="AB269" i="1"/>
  <c r="AE269" i="1" s="1"/>
  <c r="X269" i="1"/>
  <c r="Y269" i="1"/>
  <c r="AA269" i="1"/>
  <c r="P648" i="1"/>
  <c r="I649" i="1" s="1"/>
  <c r="L649" i="1" s="1"/>
  <c r="N649" i="1"/>
  <c r="O649" i="1"/>
  <c r="K649" i="1"/>
  <c r="J649" i="1" l="1"/>
  <c r="M649" i="1"/>
  <c r="P649" i="1" s="1"/>
  <c r="I650" i="1" s="1"/>
  <c r="L650" i="1" s="1"/>
  <c r="AC269" i="1"/>
  <c r="AF269" i="1" s="1"/>
  <c r="V270" i="1" l="1"/>
  <c r="AA270" i="1" s="1"/>
  <c r="AB270" i="1"/>
  <c r="W270" i="1"/>
  <c r="X270" i="1"/>
  <c r="Z270" i="1"/>
  <c r="Y270" i="1"/>
  <c r="N650" i="1"/>
  <c r="M650" i="1"/>
  <c r="K650" i="1"/>
  <c r="J650" i="1"/>
  <c r="O650" i="1"/>
  <c r="P650" i="1" s="1"/>
  <c r="I651" i="1" s="1"/>
  <c r="AC270" i="1" l="1"/>
  <c r="AE270" i="1"/>
  <c r="N651" i="1"/>
  <c r="O651" i="1"/>
  <c r="J651" i="1"/>
  <c r="K651" i="1"/>
  <c r="L651" i="1"/>
  <c r="M651" i="1"/>
  <c r="AF270" i="1" l="1"/>
  <c r="V271" i="1"/>
  <c r="P651" i="1"/>
  <c r="I652" i="1" s="1"/>
  <c r="K652" i="1" s="1"/>
  <c r="O652" i="1"/>
  <c r="M652" i="1"/>
  <c r="AA271" i="1" l="1"/>
  <c r="W271" i="1"/>
  <c r="Z271" i="1"/>
  <c r="X271" i="1"/>
  <c r="AB271" i="1"/>
  <c r="AE271" i="1" s="1"/>
  <c r="Y271" i="1"/>
  <c r="N652" i="1"/>
  <c r="P652" i="1" s="1"/>
  <c r="I653" i="1" s="1"/>
  <c r="N653" i="1" s="1"/>
  <c r="L652" i="1"/>
  <c r="J652" i="1"/>
  <c r="AC271" i="1" l="1"/>
  <c r="V272" i="1" s="1"/>
  <c r="M653" i="1"/>
  <c r="L653" i="1"/>
  <c r="K653" i="1"/>
  <c r="O653" i="1"/>
  <c r="J653" i="1"/>
  <c r="Y272" i="1" l="1"/>
  <c r="AA272" i="1"/>
  <c r="AF271" i="1"/>
  <c r="AB272" i="1"/>
  <c r="AE272" i="1" s="1"/>
  <c r="W272" i="1"/>
  <c r="Z272" i="1"/>
  <c r="X272" i="1"/>
  <c r="P653" i="1"/>
  <c r="I654" i="1" s="1"/>
  <c r="N654" i="1" s="1"/>
  <c r="AC272" i="1" l="1"/>
  <c r="O654" i="1"/>
  <c r="M654" i="1"/>
  <c r="L654" i="1"/>
  <c r="J654" i="1"/>
  <c r="K654" i="1"/>
  <c r="V273" i="1" l="1"/>
  <c r="AF272" i="1"/>
  <c r="P654" i="1"/>
  <c r="I655" i="1" s="1"/>
  <c r="N655" i="1" s="1"/>
  <c r="L655" i="1"/>
  <c r="O655" i="1"/>
  <c r="K655" i="1"/>
  <c r="M655" i="1"/>
  <c r="J655" i="1"/>
  <c r="Y273" i="1" l="1"/>
  <c r="AA273" i="1"/>
  <c r="W273" i="1"/>
  <c r="X273" i="1"/>
  <c r="AB273" i="1"/>
  <c r="AE273" i="1" s="1"/>
  <c r="Z273" i="1"/>
  <c r="P655" i="1"/>
  <c r="I656" i="1" s="1"/>
  <c r="K656" i="1" s="1"/>
  <c r="O656" i="1" l="1"/>
  <c r="AC273" i="1"/>
  <c r="L656" i="1"/>
  <c r="N656" i="1"/>
  <c r="M656" i="1"/>
  <c r="J656" i="1"/>
  <c r="AF273" i="1" l="1"/>
  <c r="V274" i="1"/>
  <c r="P656" i="1"/>
  <c r="I657" i="1" s="1"/>
  <c r="L657" i="1" s="1"/>
  <c r="M657" i="1"/>
  <c r="O657" i="1"/>
  <c r="K657" i="1"/>
  <c r="J657" i="1"/>
  <c r="N657" i="1"/>
  <c r="AA274" i="1" l="1"/>
  <c r="AB274" i="1"/>
  <c r="AE274" i="1" s="1"/>
  <c r="W274" i="1"/>
  <c r="Z274" i="1"/>
  <c r="X274" i="1"/>
  <c r="Y274" i="1"/>
  <c r="P657" i="1"/>
  <c r="I658" i="1" s="1"/>
  <c r="AC274" i="1" l="1"/>
  <c r="N658" i="1"/>
  <c r="O658" i="1"/>
  <c r="L658" i="1"/>
  <c r="J658" i="1"/>
  <c r="K658" i="1"/>
  <c r="M658" i="1"/>
  <c r="AF274" i="1" l="1"/>
  <c r="V275" i="1"/>
  <c r="P658" i="1"/>
  <c r="I659" i="1" s="1"/>
  <c r="W275" i="1" l="1"/>
  <c r="Z275" i="1"/>
  <c r="X275" i="1"/>
  <c r="AB275" i="1"/>
  <c r="AE275" i="1" s="1"/>
  <c r="AA275" i="1"/>
  <c r="Y275" i="1"/>
  <c r="K659" i="1"/>
  <c r="O659" i="1"/>
  <c r="M659" i="1"/>
  <c r="L659" i="1"/>
  <c r="N659" i="1"/>
  <c r="J659" i="1"/>
  <c r="AC275" i="1" l="1"/>
  <c r="AF275" i="1" s="1"/>
  <c r="P659" i="1"/>
  <c r="I660" i="1" s="1"/>
  <c r="L660" i="1" s="1"/>
  <c r="V276" i="1" l="1"/>
  <c r="AA276" i="1" s="1"/>
  <c r="AB276" i="1"/>
  <c r="AE276" i="1" s="1"/>
  <c r="K660" i="1"/>
  <c r="J660" i="1"/>
  <c r="N660" i="1"/>
  <c r="M660" i="1"/>
  <c r="O660" i="1"/>
  <c r="Z276" i="1" l="1"/>
  <c r="X276" i="1"/>
  <c r="W276" i="1"/>
  <c r="Y276" i="1"/>
  <c r="AC276" i="1"/>
  <c r="P660" i="1"/>
  <c r="I661" i="1" s="1"/>
  <c r="J661" i="1" s="1"/>
  <c r="AF276" i="1" l="1"/>
  <c r="V277" i="1"/>
  <c r="N661" i="1"/>
  <c r="L661" i="1"/>
  <c r="M661" i="1"/>
  <c r="O661" i="1"/>
  <c r="K661" i="1"/>
  <c r="Z277" i="1" l="1"/>
  <c r="W277" i="1"/>
  <c r="X277" i="1"/>
  <c r="AB277" i="1"/>
  <c r="AE277" i="1" s="1"/>
  <c r="AA277" i="1"/>
  <c r="Y277" i="1"/>
  <c r="P661" i="1"/>
  <c r="I662" i="1" s="1"/>
  <c r="J662" i="1" s="1"/>
  <c r="M662" i="1" l="1"/>
  <c r="L662" i="1"/>
  <c r="K662" i="1"/>
  <c r="N662" i="1"/>
  <c r="O662" i="1"/>
  <c r="AC277" i="1"/>
  <c r="V278" i="1" s="1"/>
  <c r="AF277" i="1" l="1"/>
  <c r="P662" i="1"/>
  <c r="I663" i="1" s="1"/>
  <c r="M663" i="1" s="1"/>
  <c r="Z278" i="1"/>
  <c r="W278" i="1"/>
  <c r="AB278" i="1"/>
  <c r="X278" i="1"/>
  <c r="AA278" i="1"/>
  <c r="Y278" i="1"/>
  <c r="K663" i="1" l="1"/>
  <c r="L663" i="1"/>
  <c r="J663" i="1"/>
  <c r="O663" i="1"/>
  <c r="N663" i="1"/>
  <c r="AC278" i="1"/>
  <c r="AE278" i="1"/>
  <c r="P663" i="1" l="1"/>
  <c r="I664" i="1" s="1"/>
  <c r="AF278" i="1"/>
  <c r="V279" i="1"/>
  <c r="M664" i="1" l="1"/>
  <c r="O664" i="1"/>
  <c r="K664" i="1"/>
  <c r="N664" i="1"/>
  <c r="L664" i="1"/>
  <c r="J664" i="1"/>
  <c r="P664" i="1" s="1"/>
  <c r="I665" i="1" s="1"/>
  <c r="Y279" i="1"/>
  <c r="W279" i="1"/>
  <c r="Z279" i="1"/>
  <c r="X279" i="1"/>
  <c r="AB279" i="1"/>
  <c r="AE279" i="1" s="1"/>
  <c r="AA279" i="1"/>
  <c r="J665" i="1" l="1"/>
  <c r="O665" i="1"/>
  <c r="K665" i="1"/>
  <c r="M665" i="1"/>
  <c r="L665" i="1"/>
  <c r="N665" i="1"/>
  <c r="AC279" i="1"/>
  <c r="AF279" i="1" s="1"/>
  <c r="P665" i="1" l="1"/>
  <c r="I666" i="1" s="1"/>
  <c r="N666" i="1"/>
  <c r="K666" i="1"/>
  <c r="J666" i="1"/>
  <c r="O666" i="1"/>
  <c r="L666" i="1"/>
  <c r="M666" i="1"/>
  <c r="V280" i="1"/>
  <c r="Y280" i="1" s="1"/>
  <c r="X280" i="1" l="1"/>
  <c r="AA280" i="1"/>
  <c r="Z280" i="1"/>
  <c r="AB280" i="1"/>
  <c r="AE280" i="1" s="1"/>
  <c r="P666" i="1"/>
  <c r="I667" i="1" s="1"/>
  <c r="K667" i="1" s="1"/>
  <c r="W280" i="1"/>
  <c r="M667" i="1"/>
  <c r="O667" i="1"/>
  <c r="L667" i="1"/>
  <c r="N667" i="1"/>
  <c r="J667" i="1"/>
  <c r="AC280" i="1" l="1"/>
  <c r="V281" i="1" s="1"/>
  <c r="X281" i="1" s="1"/>
  <c r="Y281" i="1"/>
  <c r="P667" i="1"/>
  <c r="I668" i="1" s="1"/>
  <c r="J668" i="1" s="1"/>
  <c r="AA281" i="1" l="1"/>
  <c r="AB281" i="1"/>
  <c r="AE281" i="1" s="1"/>
  <c r="W281" i="1"/>
  <c r="Z281" i="1"/>
  <c r="AF280" i="1"/>
  <c r="AC281" i="1"/>
  <c r="V282" i="1" s="1"/>
  <c r="Y282" i="1" s="1"/>
  <c r="O668" i="1"/>
  <c r="K668" i="1"/>
  <c r="N668" i="1"/>
  <c r="M668" i="1"/>
  <c r="L668" i="1"/>
  <c r="AF281" i="1" l="1"/>
  <c r="W282" i="1"/>
  <c r="X282" i="1"/>
  <c r="AB282" i="1"/>
  <c r="AE282" i="1" s="1"/>
  <c r="Z282" i="1"/>
  <c r="AA282" i="1"/>
  <c r="P668" i="1"/>
  <c r="I669" i="1" s="1"/>
  <c r="N669" i="1" s="1"/>
  <c r="AC282" i="1" l="1"/>
  <c r="V283" i="1" s="1"/>
  <c r="M669" i="1"/>
  <c r="L669" i="1"/>
  <c r="O669" i="1"/>
  <c r="J669" i="1"/>
  <c r="K669" i="1"/>
  <c r="AF282" i="1" l="1"/>
  <c r="W283" i="1"/>
  <c r="AB283" i="1"/>
  <c r="AE283" i="1" s="1"/>
  <c r="X283" i="1"/>
  <c r="Z283" i="1"/>
  <c r="AA283" i="1"/>
  <c r="Y283" i="1"/>
  <c r="P669" i="1"/>
  <c r="I670" i="1" s="1"/>
  <c r="K670" i="1" s="1"/>
  <c r="N670" i="1"/>
  <c r="J670" i="1"/>
  <c r="L670" i="1" l="1"/>
  <c r="AC283" i="1"/>
  <c r="V284" i="1" s="1"/>
  <c r="M670" i="1"/>
  <c r="O670" i="1"/>
  <c r="P670" i="1" s="1"/>
  <c r="I671" i="1" s="1"/>
  <c r="M671" i="1" s="1"/>
  <c r="AF283" i="1" l="1"/>
  <c r="AB284" i="1"/>
  <c r="Z284" i="1"/>
  <c r="X284" i="1"/>
  <c r="W284" i="1"/>
  <c r="AA284" i="1"/>
  <c r="Y284" i="1"/>
  <c r="O671" i="1"/>
  <c r="L671" i="1"/>
  <c r="N671" i="1"/>
  <c r="J671" i="1"/>
  <c r="K671" i="1"/>
  <c r="AC284" i="1" l="1"/>
  <c r="AF284" i="1"/>
  <c r="V285" i="1"/>
  <c r="Y285" i="1" s="1"/>
  <c r="AE284" i="1"/>
  <c r="P671" i="1"/>
  <c r="I672" i="1" s="1"/>
  <c r="K672" i="1" s="1"/>
  <c r="M672" i="1" l="1"/>
  <c r="AA285" i="1"/>
  <c r="W285" i="1"/>
  <c r="Z285" i="1"/>
  <c r="X285" i="1"/>
  <c r="AB285" i="1"/>
  <c r="AE285" i="1" s="1"/>
  <c r="J672" i="1"/>
  <c r="N672" i="1"/>
  <c r="O672" i="1"/>
  <c r="L672" i="1"/>
  <c r="AC285" i="1" l="1"/>
  <c r="P672" i="1"/>
  <c r="I673" i="1" s="1"/>
  <c r="N673" i="1" s="1"/>
  <c r="O673" i="1"/>
  <c r="K673" i="1"/>
  <c r="L673" i="1"/>
  <c r="M673" i="1"/>
  <c r="J673" i="1"/>
  <c r="V286" i="1" l="1"/>
  <c r="AF285" i="1"/>
  <c r="P673" i="1"/>
  <c r="I674" i="1" s="1"/>
  <c r="N674" i="1" s="1"/>
  <c r="M674" i="1"/>
  <c r="L674" i="1" l="1"/>
  <c r="AB286" i="1"/>
  <c r="X286" i="1"/>
  <c r="Z286" i="1"/>
  <c r="W286" i="1"/>
  <c r="Y286" i="1"/>
  <c r="AA286" i="1"/>
  <c r="O674" i="1"/>
  <c r="J674" i="1"/>
  <c r="K674" i="1"/>
  <c r="P674" i="1" l="1"/>
  <c r="I675" i="1" s="1"/>
  <c r="O675" i="1" s="1"/>
  <c r="AC286" i="1"/>
  <c r="AF286" i="1" s="1"/>
  <c r="V287" i="1"/>
  <c r="Y287" i="1" s="1"/>
  <c r="AE286" i="1"/>
  <c r="N675" i="1"/>
  <c r="M675" i="1"/>
  <c r="J675" i="1"/>
  <c r="L675" i="1"/>
  <c r="K675" i="1"/>
  <c r="AA287" i="1" l="1"/>
  <c r="AB287" i="1"/>
  <c r="AE287" i="1" s="1"/>
  <c r="W287" i="1"/>
  <c r="Z287" i="1"/>
  <c r="X287" i="1"/>
  <c r="P675" i="1"/>
  <c r="I676" i="1" s="1"/>
  <c r="K676" i="1" s="1"/>
  <c r="AC287" i="1" l="1"/>
  <c r="AF287" i="1" s="1"/>
  <c r="N676" i="1"/>
  <c r="L676" i="1"/>
  <c r="O676" i="1"/>
  <c r="J676" i="1"/>
  <c r="M676" i="1"/>
  <c r="V288" i="1" l="1"/>
  <c r="AB288" i="1"/>
  <c r="AE288" i="1" s="1"/>
  <c r="W288" i="1"/>
  <c r="X288" i="1"/>
  <c r="Z288" i="1"/>
  <c r="AA288" i="1"/>
  <c r="Y288" i="1"/>
  <c r="P676" i="1"/>
  <c r="I677" i="1" s="1"/>
  <c r="N677" i="1" s="1"/>
  <c r="L677" i="1"/>
  <c r="O677" i="1"/>
  <c r="M677" i="1"/>
  <c r="J677" i="1" l="1"/>
  <c r="AC288" i="1"/>
  <c r="V289" i="1" s="1"/>
  <c r="AF288" i="1"/>
  <c r="K677" i="1"/>
  <c r="P677" i="1"/>
  <c r="I678" i="1" s="1"/>
  <c r="J678" i="1" s="1"/>
  <c r="Z289" i="1" l="1"/>
  <c r="X289" i="1"/>
  <c r="W289" i="1"/>
  <c r="AB289" i="1"/>
  <c r="AE289" i="1" s="1"/>
  <c r="Y289" i="1"/>
  <c r="AA289" i="1"/>
  <c r="M678" i="1"/>
  <c r="N678" i="1"/>
  <c r="L678" i="1"/>
  <c r="O678" i="1"/>
  <c r="K678" i="1"/>
  <c r="AC289" i="1" l="1"/>
  <c r="V290" i="1" s="1"/>
  <c r="P678" i="1"/>
  <c r="I679" i="1" s="1"/>
  <c r="M679" i="1" s="1"/>
  <c r="O679" i="1"/>
  <c r="J679" i="1" l="1"/>
  <c r="N679" i="1"/>
  <c r="AF289" i="1"/>
  <c r="Z290" i="1"/>
  <c r="AB290" i="1"/>
  <c r="AE290" i="1" s="1"/>
  <c r="X290" i="1"/>
  <c r="W290" i="1"/>
  <c r="Y290" i="1"/>
  <c r="AA290" i="1"/>
  <c r="K679" i="1"/>
  <c r="L679" i="1"/>
  <c r="P679" i="1" s="1"/>
  <c r="I680" i="1" s="1"/>
  <c r="J680" i="1" s="1"/>
  <c r="AC290" i="1" l="1"/>
  <c r="AF290" i="1" s="1"/>
  <c r="V291" i="1"/>
  <c r="O680" i="1"/>
  <c r="N680" i="1"/>
  <c r="M680" i="1"/>
  <c r="L680" i="1"/>
  <c r="K680" i="1"/>
  <c r="AA291" i="1" l="1"/>
  <c r="AB291" i="1"/>
  <c r="X291" i="1"/>
  <c r="W291" i="1"/>
  <c r="Z291" i="1"/>
  <c r="Y291" i="1"/>
  <c r="P680" i="1"/>
  <c r="I681" i="1" s="1"/>
  <c r="J681" i="1" s="1"/>
  <c r="AC291" i="1" l="1"/>
  <c r="AF291" i="1" s="1"/>
  <c r="AE291" i="1"/>
  <c r="L681" i="1"/>
  <c r="M681" i="1"/>
  <c r="K681" i="1"/>
  <c r="O681" i="1"/>
  <c r="N681" i="1"/>
  <c r="V292" i="1" l="1"/>
  <c r="AA292" i="1" s="1"/>
  <c r="P681" i="1"/>
  <c r="I682" i="1" s="1"/>
  <c r="O682" i="1" s="1"/>
  <c r="W292" i="1" l="1"/>
  <c r="Z292" i="1"/>
  <c r="AB292" i="1"/>
  <c r="AE292" i="1" s="1"/>
  <c r="X292" i="1"/>
  <c r="Y292" i="1"/>
  <c r="M682" i="1"/>
  <c r="N682" i="1"/>
  <c r="L682" i="1"/>
  <c r="K682" i="1"/>
  <c r="J682" i="1"/>
  <c r="AC292" i="1" l="1"/>
  <c r="AF292" i="1" s="1"/>
  <c r="P682" i="1"/>
  <c r="I683" i="1" s="1"/>
  <c r="M683" i="1" s="1"/>
  <c r="V293" i="1" l="1"/>
  <c r="W293" i="1" s="1"/>
  <c r="O683" i="1"/>
  <c r="K683" i="1"/>
  <c r="J683" i="1"/>
  <c r="N683" i="1"/>
  <c r="L683" i="1"/>
  <c r="X293" i="1" l="1"/>
  <c r="Z293" i="1"/>
  <c r="AA293" i="1"/>
  <c r="Y293" i="1"/>
  <c r="AB293" i="1"/>
  <c r="AE293" i="1" s="1"/>
  <c r="P683" i="1"/>
  <c r="I684" i="1" s="1"/>
  <c r="N684" i="1" s="1"/>
  <c r="AC293" i="1" l="1"/>
  <c r="V294" i="1" s="1"/>
  <c r="Y294" i="1" s="1"/>
  <c r="M684" i="1"/>
  <c r="J684" i="1"/>
  <c r="L684" i="1"/>
  <c r="O684" i="1"/>
  <c r="K684" i="1"/>
  <c r="AF293" i="1" l="1"/>
  <c r="AA294" i="1"/>
  <c r="W294" i="1"/>
  <c r="Z294" i="1"/>
  <c r="X294" i="1"/>
  <c r="AB294" i="1"/>
  <c r="AE294" i="1" s="1"/>
  <c r="P684" i="1"/>
  <c r="I685" i="1" s="1"/>
  <c r="K685" i="1" s="1"/>
  <c r="O685" i="1"/>
  <c r="AC294" i="1" l="1"/>
  <c r="M685" i="1"/>
  <c r="N685" i="1"/>
  <c r="L685" i="1"/>
  <c r="J685" i="1"/>
  <c r="V295" i="1" l="1"/>
  <c r="AF294" i="1"/>
  <c r="P685" i="1"/>
  <c r="I686" i="1" s="1"/>
  <c r="J686" i="1" s="1"/>
  <c r="M686" i="1"/>
  <c r="O686" i="1"/>
  <c r="K686" i="1"/>
  <c r="N686" i="1"/>
  <c r="AB295" i="1" l="1"/>
  <c r="AE295" i="1" s="1"/>
  <c r="W295" i="1"/>
  <c r="X295" i="1"/>
  <c r="Z295" i="1"/>
  <c r="AA295" i="1"/>
  <c r="Y295" i="1"/>
  <c r="L686" i="1"/>
  <c r="P686" i="1" s="1"/>
  <c r="I687" i="1" s="1"/>
  <c r="L687" i="1" s="1"/>
  <c r="AC295" i="1" l="1"/>
  <c r="M687" i="1"/>
  <c r="N687" i="1"/>
  <c r="J687" i="1"/>
  <c r="K687" i="1"/>
  <c r="O687" i="1"/>
  <c r="P687" i="1" s="1"/>
  <c r="I688" i="1" s="1"/>
  <c r="N688" i="1" s="1"/>
  <c r="AF295" i="1" l="1"/>
  <c r="V296" i="1"/>
  <c r="O688" i="1"/>
  <c r="J688" i="1"/>
  <c r="M688" i="1"/>
  <c r="K688" i="1"/>
  <c r="L688" i="1"/>
  <c r="X296" i="1" l="1"/>
  <c r="Z296" i="1"/>
  <c r="W296" i="1"/>
  <c r="AA296" i="1"/>
  <c r="Y296" i="1"/>
  <c r="AB296" i="1"/>
  <c r="AE296" i="1" s="1"/>
  <c r="P688" i="1"/>
  <c r="I689" i="1" s="1"/>
  <c r="J689" i="1" s="1"/>
  <c r="O689" i="1" l="1"/>
  <c r="L689" i="1"/>
  <c r="AC296" i="1"/>
  <c r="N689" i="1"/>
  <c r="M689" i="1"/>
  <c r="K689" i="1"/>
  <c r="P689" i="1" s="1"/>
  <c r="I690" i="1" s="1"/>
  <c r="L690" i="1" l="1"/>
  <c r="O690" i="1"/>
  <c r="V297" i="1"/>
  <c r="AF296" i="1"/>
  <c r="N690" i="1"/>
  <c r="J690" i="1"/>
  <c r="M690" i="1"/>
  <c r="K690" i="1"/>
  <c r="AB297" i="1" l="1"/>
  <c r="AE297" i="1" s="1"/>
  <c r="X297" i="1"/>
  <c r="AA297" i="1"/>
  <c r="W297" i="1"/>
  <c r="Z297" i="1"/>
  <c r="Y297" i="1"/>
  <c r="P690" i="1"/>
  <c r="I691" i="1" s="1"/>
  <c r="O691" i="1" s="1"/>
  <c r="AC297" i="1" l="1"/>
  <c r="V298" i="1"/>
  <c r="AF297" i="1"/>
  <c r="L691" i="1"/>
  <c r="K691" i="1"/>
  <c r="N691" i="1"/>
  <c r="J691" i="1"/>
  <c r="M691" i="1"/>
  <c r="P691" i="1" s="1"/>
  <c r="I692" i="1" s="1"/>
  <c r="M692" i="1" s="1"/>
  <c r="AA298" i="1" l="1"/>
  <c r="Z298" i="1"/>
  <c r="Y298" i="1"/>
  <c r="W298" i="1"/>
  <c r="X298" i="1"/>
  <c r="AB298" i="1"/>
  <c r="AE298" i="1" s="1"/>
  <c r="O692" i="1"/>
  <c r="N692" i="1"/>
  <c r="L692" i="1"/>
  <c r="K692" i="1"/>
  <c r="J692" i="1"/>
  <c r="AC298" i="1" l="1"/>
  <c r="P692" i="1"/>
  <c r="I693" i="1" s="1"/>
  <c r="K693" i="1" s="1"/>
  <c r="O693" i="1"/>
  <c r="J693" i="1"/>
  <c r="N693" i="1"/>
  <c r="L693" i="1"/>
  <c r="M693" i="1"/>
  <c r="AF298" i="1" l="1"/>
  <c r="V299" i="1"/>
  <c r="P693" i="1"/>
  <c r="I694" i="1" s="1"/>
  <c r="J694" i="1" s="1"/>
  <c r="O694" i="1"/>
  <c r="L694" i="1"/>
  <c r="N694" i="1"/>
  <c r="M694" i="1"/>
  <c r="K694" i="1"/>
  <c r="X299" i="1" l="1"/>
  <c r="Y299" i="1"/>
  <c r="AA299" i="1"/>
  <c r="AB299" i="1"/>
  <c r="W299" i="1"/>
  <c r="Z299" i="1"/>
  <c r="P694" i="1"/>
  <c r="I695" i="1" s="1"/>
  <c r="K695" i="1" s="1"/>
  <c r="N695" i="1"/>
  <c r="L695" i="1" l="1"/>
  <c r="J695" i="1"/>
  <c r="M695" i="1"/>
  <c r="O695" i="1"/>
  <c r="P695" i="1" s="1"/>
  <c r="I696" i="1" s="1"/>
  <c r="K696" i="1" s="1"/>
  <c r="AC299" i="1"/>
  <c r="AF299" i="1" s="1"/>
  <c r="AE299" i="1"/>
  <c r="V300" i="1" l="1"/>
  <c r="Y300" i="1" s="1"/>
  <c r="Z300" i="1"/>
  <c r="X300" i="1"/>
  <c r="AB300" i="1"/>
  <c r="AE300" i="1" s="1"/>
  <c r="W300" i="1"/>
  <c r="O696" i="1"/>
  <c r="L696" i="1"/>
  <c r="M696" i="1"/>
  <c r="N696" i="1"/>
  <c r="J696" i="1"/>
  <c r="AA300" i="1" l="1"/>
  <c r="AC300" i="1" s="1"/>
  <c r="P696" i="1"/>
  <c r="I697" i="1" s="1"/>
  <c r="N697" i="1" s="1"/>
  <c r="M697" i="1"/>
  <c r="L697" i="1"/>
  <c r="O697" i="1"/>
  <c r="J697" i="1"/>
  <c r="K697" i="1"/>
  <c r="AF300" i="1" l="1"/>
  <c r="V301" i="1"/>
  <c r="P697" i="1"/>
  <c r="I698" i="1" s="1"/>
  <c r="N698" i="1" s="1"/>
  <c r="AA301" i="1" l="1"/>
  <c r="W301" i="1"/>
  <c r="X301" i="1"/>
  <c r="Z301" i="1"/>
  <c r="AB301" i="1"/>
  <c r="Y301" i="1"/>
  <c r="L698" i="1"/>
  <c r="M698" i="1"/>
  <c r="O698" i="1"/>
  <c r="K698" i="1"/>
  <c r="J698" i="1"/>
  <c r="AC301" i="1" l="1"/>
  <c r="V302" i="1"/>
  <c r="AF301" i="1"/>
  <c r="AE301" i="1"/>
  <c r="Y302" i="1"/>
  <c r="AA302" i="1"/>
  <c r="P698" i="1"/>
  <c r="I699" i="1" s="1"/>
  <c r="L699" i="1" s="1"/>
  <c r="Z302" i="1" l="1"/>
  <c r="X302" i="1"/>
  <c r="W302" i="1"/>
  <c r="AB302" i="1"/>
  <c r="AE302" i="1" s="1"/>
  <c r="M699" i="1"/>
  <c r="N699" i="1"/>
  <c r="K699" i="1"/>
  <c r="O699" i="1"/>
  <c r="J699" i="1"/>
  <c r="AC302" i="1" l="1"/>
  <c r="P699" i="1"/>
  <c r="I700" i="1" s="1"/>
  <c r="K700" i="1" s="1"/>
  <c r="AF302" i="1" l="1"/>
  <c r="V303" i="1"/>
  <c r="M700" i="1"/>
  <c r="L700" i="1"/>
  <c r="N700" i="1"/>
  <c r="J700" i="1"/>
  <c r="O700" i="1"/>
  <c r="X303" i="1" l="1"/>
  <c r="AB303" i="1"/>
  <c r="Z303" i="1"/>
  <c r="W303" i="1"/>
  <c r="Y303" i="1"/>
  <c r="AA303" i="1"/>
  <c r="P700" i="1"/>
  <c r="I701" i="1" s="1"/>
  <c r="K701" i="1" s="1"/>
  <c r="AC303" i="1" l="1"/>
  <c r="AF303" i="1"/>
  <c r="V304" i="1"/>
  <c r="AA304" i="1" s="1"/>
  <c r="AE303" i="1"/>
  <c r="Y304" i="1"/>
  <c r="N701" i="1"/>
  <c r="L701" i="1"/>
  <c r="M701" i="1"/>
  <c r="O701" i="1"/>
  <c r="J701" i="1"/>
  <c r="P701" i="1" l="1"/>
  <c r="I702" i="1" s="1"/>
  <c r="L702" i="1" s="1"/>
  <c r="W304" i="1"/>
  <c r="Z304" i="1"/>
  <c r="AB304" i="1"/>
  <c r="X304" i="1"/>
  <c r="N702" i="1"/>
  <c r="M702" i="1" l="1"/>
  <c r="J702" i="1"/>
  <c r="K702" i="1"/>
  <c r="O702" i="1"/>
  <c r="P702" i="1" s="1"/>
  <c r="I703" i="1" s="1"/>
  <c r="O703" i="1" s="1"/>
  <c r="AE304" i="1"/>
  <c r="AC304" i="1"/>
  <c r="AF304" i="1" l="1"/>
  <c r="V305" i="1"/>
  <c r="N703" i="1"/>
  <c r="L703" i="1"/>
  <c r="J703" i="1"/>
  <c r="M703" i="1"/>
  <c r="K703" i="1"/>
  <c r="X305" i="1" l="1"/>
  <c r="AB305" i="1"/>
  <c r="Z305" i="1"/>
  <c r="W305" i="1"/>
  <c r="Y305" i="1"/>
  <c r="AA305" i="1"/>
  <c r="P703" i="1"/>
  <c r="I704" i="1" s="1"/>
  <c r="O704" i="1" s="1"/>
  <c r="AC305" i="1" l="1"/>
  <c r="V306" i="1" s="1"/>
  <c r="AE305" i="1"/>
  <c r="M704" i="1"/>
  <c r="J704" i="1"/>
  <c r="L704" i="1"/>
  <c r="N704" i="1"/>
  <c r="K704" i="1"/>
  <c r="AF305" i="1" l="1"/>
  <c r="AA306" i="1"/>
  <c r="Y306" i="1"/>
  <c r="Z306" i="1"/>
  <c r="W306" i="1"/>
  <c r="X306" i="1"/>
  <c r="AB306" i="1"/>
  <c r="AE306" i="1" s="1"/>
  <c r="P704" i="1"/>
  <c r="I705" i="1" s="1"/>
  <c r="J705" i="1" s="1"/>
  <c r="N705" i="1"/>
  <c r="K705" i="1" l="1"/>
  <c r="O705" i="1"/>
  <c r="M705" i="1"/>
  <c r="L705" i="1"/>
  <c r="AC306" i="1"/>
  <c r="AF306" i="1" s="1"/>
  <c r="P705" i="1"/>
  <c r="I706" i="1" s="1"/>
  <c r="L706" i="1" s="1"/>
  <c r="V307" i="1" l="1"/>
  <c r="AB307" i="1"/>
  <c r="AE307" i="1" s="1"/>
  <c r="Y307" i="1"/>
  <c r="X307" i="1"/>
  <c r="Z307" i="1"/>
  <c r="W307" i="1"/>
  <c r="AA307" i="1"/>
  <c r="M706" i="1"/>
  <c r="O706" i="1"/>
  <c r="J706" i="1"/>
  <c r="N706" i="1"/>
  <c r="K706" i="1"/>
  <c r="AC307" i="1" l="1"/>
  <c r="V308" i="1" s="1"/>
  <c r="AF307" i="1"/>
  <c r="P706" i="1"/>
  <c r="I707" i="1" s="1"/>
  <c r="J707" i="1" s="1"/>
  <c r="M707" i="1"/>
  <c r="O707" i="1"/>
  <c r="N707" i="1"/>
  <c r="K707" i="1"/>
  <c r="L707" i="1"/>
  <c r="X308" i="1" l="1"/>
  <c r="Z308" i="1"/>
  <c r="AA308" i="1"/>
  <c r="AB308" i="1"/>
  <c r="AE308" i="1" s="1"/>
  <c r="W308" i="1"/>
  <c r="Y308" i="1"/>
  <c r="P707" i="1"/>
  <c r="I708" i="1" s="1"/>
  <c r="J708" i="1" s="1"/>
  <c r="M708" i="1" l="1"/>
  <c r="N708" i="1"/>
  <c r="AC308" i="1"/>
  <c r="V309" i="1" s="1"/>
  <c r="L708" i="1"/>
  <c r="O708" i="1"/>
  <c r="K708" i="1"/>
  <c r="P708" i="1"/>
  <c r="I709" i="1" s="1"/>
  <c r="J709" i="1" s="1"/>
  <c r="AF308" i="1" l="1"/>
  <c r="W309" i="1"/>
  <c r="Z309" i="1"/>
  <c r="X309" i="1"/>
  <c r="Y309" i="1"/>
  <c r="AA309" i="1"/>
  <c r="AB309" i="1"/>
  <c r="AE309" i="1" s="1"/>
  <c r="L709" i="1"/>
  <c r="O709" i="1"/>
  <c r="M709" i="1"/>
  <c r="K709" i="1"/>
  <c r="N709" i="1"/>
  <c r="AC309" i="1" l="1"/>
  <c r="P709" i="1"/>
  <c r="I710" i="1" s="1"/>
  <c r="J710" i="1" s="1"/>
  <c r="O710" i="1"/>
  <c r="M710" i="1"/>
  <c r="L710" i="1"/>
  <c r="K710" i="1"/>
  <c r="N710" i="1"/>
  <c r="AF309" i="1" l="1"/>
  <c r="V310" i="1"/>
  <c r="P710" i="1"/>
  <c r="I711" i="1" s="1"/>
  <c r="O711" i="1" s="1"/>
  <c r="Y310" i="1" l="1"/>
  <c r="W310" i="1"/>
  <c r="X310" i="1"/>
  <c r="Z310" i="1"/>
  <c r="AB310" i="1"/>
  <c r="AE310" i="1" s="1"/>
  <c r="AA310" i="1"/>
  <c r="M711" i="1"/>
  <c r="L711" i="1"/>
  <c r="N711" i="1"/>
  <c r="J711" i="1"/>
  <c r="K711" i="1"/>
  <c r="AC310" i="1" l="1"/>
  <c r="AF310" i="1"/>
  <c r="V311" i="1"/>
  <c r="AA311" i="1" s="1"/>
  <c r="P711" i="1"/>
  <c r="I712" i="1" s="1"/>
  <c r="J712" i="1" s="1"/>
  <c r="L712" i="1"/>
  <c r="K712" i="1"/>
  <c r="M712" i="1"/>
  <c r="O712" i="1" l="1"/>
  <c r="AB311" i="1"/>
  <c r="AE311" i="1" s="1"/>
  <c r="X311" i="1"/>
  <c r="W311" i="1"/>
  <c r="Y311" i="1"/>
  <c r="Z311" i="1"/>
  <c r="N712" i="1"/>
  <c r="P712" i="1"/>
  <c r="I713" i="1" s="1"/>
  <c r="J713" i="1" s="1"/>
  <c r="AC311" i="1" l="1"/>
  <c r="N713" i="1"/>
  <c r="O713" i="1"/>
  <c r="M713" i="1"/>
  <c r="L713" i="1"/>
  <c r="K713" i="1"/>
  <c r="AF311" i="1" l="1"/>
  <c r="V312" i="1"/>
  <c r="P713" i="1"/>
  <c r="I714" i="1" s="1"/>
  <c r="J714" i="1" s="1"/>
  <c r="AB312" i="1" l="1"/>
  <c r="AE312" i="1" s="1"/>
  <c r="AA312" i="1"/>
  <c r="X312" i="1"/>
  <c r="Z312" i="1"/>
  <c r="Y312" i="1"/>
  <c r="W312" i="1"/>
  <c r="M714" i="1"/>
  <c r="K714" i="1"/>
  <c r="N714" i="1"/>
  <c r="L714" i="1"/>
  <c r="O714" i="1"/>
  <c r="AC312" i="1" l="1"/>
  <c r="P714" i="1"/>
  <c r="I715" i="1" s="1"/>
  <c r="O715" i="1" s="1"/>
  <c r="M715" i="1"/>
  <c r="L715" i="1"/>
  <c r="J715" i="1"/>
  <c r="K715" i="1"/>
  <c r="N715" i="1"/>
  <c r="AF312" i="1" l="1"/>
  <c r="V313" i="1"/>
  <c r="P715" i="1"/>
  <c r="I716" i="1" s="1"/>
  <c r="J716" i="1" s="1"/>
  <c r="AB313" i="1" l="1"/>
  <c r="AA313" i="1"/>
  <c r="X313" i="1"/>
  <c r="W313" i="1"/>
  <c r="Z313" i="1"/>
  <c r="Y313" i="1"/>
  <c r="O716" i="1"/>
  <c r="L716" i="1"/>
  <c r="M716" i="1"/>
  <c r="N716" i="1"/>
  <c r="K716" i="1"/>
  <c r="AC313" i="1" l="1"/>
  <c r="AF313" i="1" s="1"/>
  <c r="V314" i="1"/>
  <c r="AA314" i="1" s="1"/>
  <c r="AE313" i="1"/>
  <c r="P716" i="1"/>
  <c r="I717" i="1" s="1"/>
  <c r="K717" i="1" s="1"/>
  <c r="Y314" i="1" l="1"/>
  <c r="Z314" i="1"/>
  <c r="W314" i="1"/>
  <c r="AB314" i="1"/>
  <c r="X314" i="1"/>
  <c r="N717" i="1"/>
  <c r="L717" i="1"/>
  <c r="O717" i="1"/>
  <c r="J717" i="1"/>
  <c r="M717" i="1"/>
  <c r="AC314" i="1" l="1"/>
  <c r="AF314" i="1" s="1"/>
  <c r="V315" i="1"/>
  <c r="AA315" i="1" s="1"/>
  <c r="AE314" i="1"/>
  <c r="P717" i="1"/>
  <c r="I718" i="1" s="1"/>
  <c r="L718" i="1" s="1"/>
  <c r="Y315" i="1" l="1"/>
  <c r="W315" i="1"/>
  <c r="Z315" i="1"/>
  <c r="X315" i="1"/>
  <c r="AB315" i="1"/>
  <c r="AC315" i="1" s="1"/>
  <c r="O718" i="1"/>
  <c r="J718" i="1"/>
  <c r="M718" i="1"/>
  <c r="N718" i="1"/>
  <c r="K718" i="1"/>
  <c r="P718" i="1" l="1"/>
  <c r="I719" i="1" s="1"/>
  <c r="AF315" i="1"/>
  <c r="V316" i="1"/>
  <c r="Y316" i="1" s="1"/>
  <c r="AE315" i="1"/>
  <c r="L719" i="1"/>
  <c r="O719" i="1"/>
  <c r="M719" i="1"/>
  <c r="K719" i="1"/>
  <c r="J719" i="1"/>
  <c r="N719" i="1"/>
  <c r="AB316" i="1" l="1"/>
  <c r="X316" i="1"/>
  <c r="W316" i="1"/>
  <c r="Z316" i="1"/>
  <c r="AA316" i="1"/>
  <c r="P719" i="1"/>
  <c r="I720" i="1" s="1"/>
  <c r="J720" i="1" s="1"/>
  <c r="AC316" i="1" l="1"/>
  <c r="V317" i="1" s="1"/>
  <c r="AE316" i="1"/>
  <c r="L720" i="1"/>
  <c r="M720" i="1"/>
  <c r="N720" i="1"/>
  <c r="K720" i="1"/>
  <c r="O720" i="1"/>
  <c r="P720" i="1" s="1"/>
  <c r="I721" i="1" s="1"/>
  <c r="J721" i="1" s="1"/>
  <c r="AA317" i="1" l="1"/>
  <c r="Y317" i="1"/>
  <c r="AF316" i="1"/>
  <c r="W317" i="1"/>
  <c r="X317" i="1"/>
  <c r="AB317" i="1"/>
  <c r="Z317" i="1"/>
  <c r="K721" i="1"/>
  <c r="L721" i="1"/>
  <c r="O721" i="1"/>
  <c r="N721" i="1"/>
  <c r="M721" i="1"/>
  <c r="AC317" i="1" l="1"/>
  <c r="AF317" i="1" s="1"/>
  <c r="AE317" i="1"/>
  <c r="P721" i="1"/>
  <c r="I722" i="1" s="1"/>
  <c r="N722" i="1" s="1"/>
  <c r="O722" i="1"/>
  <c r="L722" i="1"/>
  <c r="M722" i="1"/>
  <c r="V318" i="1" l="1"/>
  <c r="Y318" i="1" s="1"/>
  <c r="K722" i="1"/>
  <c r="J722" i="1"/>
  <c r="P722" i="1" s="1"/>
  <c r="I723" i="1" s="1"/>
  <c r="W318" i="1" l="1"/>
  <c r="AB318" i="1"/>
  <c r="AE318" i="1" s="1"/>
  <c r="Z318" i="1"/>
  <c r="AA318" i="1"/>
  <c r="X318" i="1"/>
  <c r="L723" i="1"/>
  <c r="O723" i="1"/>
  <c r="J723" i="1"/>
  <c r="K723" i="1"/>
  <c r="N723" i="1"/>
  <c r="M723" i="1"/>
  <c r="AC318" i="1" l="1"/>
  <c r="V319" i="1"/>
  <c r="AA319" i="1" s="1"/>
  <c r="AF318" i="1"/>
  <c r="Y319" i="1"/>
  <c r="X319" i="1"/>
  <c r="AB319" i="1"/>
  <c r="W319" i="1"/>
  <c r="Z319" i="1"/>
  <c r="P723" i="1"/>
  <c r="I724" i="1" s="1"/>
  <c r="K724" i="1" s="1"/>
  <c r="N724" i="1"/>
  <c r="O724" i="1" l="1"/>
  <c r="L724" i="1"/>
  <c r="AC319" i="1"/>
  <c r="AF319" i="1" s="1"/>
  <c r="AE319" i="1"/>
  <c r="J724" i="1"/>
  <c r="M724" i="1"/>
  <c r="V320" i="1" l="1"/>
  <c r="Y320" i="1" s="1"/>
  <c r="X320" i="1"/>
  <c r="W320" i="1"/>
  <c r="AB320" i="1"/>
  <c r="AE320" i="1" s="1"/>
  <c r="AA320" i="1"/>
  <c r="P724" i="1"/>
  <c r="I725" i="1" s="1"/>
  <c r="M725" i="1" s="1"/>
  <c r="Z320" i="1" l="1"/>
  <c r="AC320" i="1" s="1"/>
  <c r="AF320" i="1" s="1"/>
  <c r="K725" i="1"/>
  <c r="J725" i="1"/>
  <c r="O725" i="1"/>
  <c r="L725" i="1"/>
  <c r="N725" i="1"/>
  <c r="V321" i="1" l="1"/>
  <c r="AB321" i="1"/>
  <c r="AE321" i="1" s="1"/>
  <c r="X321" i="1"/>
  <c r="W321" i="1"/>
  <c r="Z321" i="1"/>
  <c r="AA321" i="1"/>
  <c r="Y321" i="1"/>
  <c r="P725" i="1"/>
  <c r="I726" i="1" s="1"/>
  <c r="K726" i="1" s="1"/>
  <c r="N726" i="1"/>
  <c r="M726" i="1"/>
  <c r="L726" i="1"/>
  <c r="J726" i="1"/>
  <c r="AC321" i="1" l="1"/>
  <c r="AF321" i="1" s="1"/>
  <c r="V322" i="1"/>
  <c r="Z322" i="1" s="1"/>
  <c r="AB322" i="1"/>
  <c r="Y322" i="1"/>
  <c r="O726" i="1"/>
  <c r="P726" i="1" s="1"/>
  <c r="I727" i="1" s="1"/>
  <c r="M727" i="1" s="1"/>
  <c r="AA322" i="1" l="1"/>
  <c r="W322" i="1"/>
  <c r="X322" i="1"/>
  <c r="AE322" i="1"/>
  <c r="O727" i="1"/>
  <c r="K727" i="1"/>
  <c r="L727" i="1"/>
  <c r="N727" i="1"/>
  <c r="J727" i="1"/>
  <c r="AC322" i="1" l="1"/>
  <c r="AF322" i="1"/>
  <c r="V323" i="1"/>
  <c r="P727" i="1"/>
  <c r="I728" i="1" s="1"/>
  <c r="M728" i="1" s="1"/>
  <c r="AA323" i="1" l="1"/>
  <c r="X323" i="1"/>
  <c r="W323" i="1"/>
  <c r="AB323" i="1"/>
  <c r="Z323" i="1"/>
  <c r="Y323" i="1"/>
  <c r="N728" i="1"/>
  <c r="K728" i="1"/>
  <c r="L728" i="1"/>
  <c r="O728" i="1"/>
  <c r="J728" i="1"/>
  <c r="AC323" i="1" l="1"/>
  <c r="AF323" i="1" s="1"/>
  <c r="AE323" i="1"/>
  <c r="P728" i="1"/>
  <c r="I729" i="1" s="1"/>
  <c r="M729" i="1" s="1"/>
  <c r="O729" i="1"/>
  <c r="V324" i="1" l="1"/>
  <c r="AA324" i="1" s="1"/>
  <c r="AB324" i="1"/>
  <c r="AE324" i="1" s="1"/>
  <c r="K729" i="1"/>
  <c r="J729" i="1"/>
  <c r="N729" i="1"/>
  <c r="L729" i="1"/>
  <c r="X324" i="1" l="1"/>
  <c r="W324" i="1"/>
  <c r="Z324" i="1"/>
  <c r="Y324" i="1"/>
  <c r="AC324" i="1" s="1"/>
  <c r="P729" i="1"/>
  <c r="I730" i="1" s="1"/>
  <c r="J730" i="1" s="1"/>
  <c r="AF324" i="1" l="1"/>
  <c r="V325" i="1"/>
  <c r="O730" i="1"/>
  <c r="L730" i="1"/>
  <c r="K730" i="1"/>
  <c r="N730" i="1"/>
  <c r="M730" i="1"/>
  <c r="X325" i="1" l="1"/>
  <c r="Z325" i="1"/>
  <c r="AA325" i="1"/>
  <c r="W325" i="1"/>
  <c r="Y325" i="1"/>
  <c r="AB325" i="1"/>
  <c r="P730" i="1"/>
  <c r="I731" i="1" s="1"/>
  <c r="K731" i="1" s="1"/>
  <c r="O731" i="1"/>
  <c r="M731" i="1"/>
  <c r="L731" i="1"/>
  <c r="AE325" i="1" l="1"/>
  <c r="AC325" i="1"/>
  <c r="N731" i="1"/>
  <c r="J731" i="1"/>
  <c r="V326" i="1" l="1"/>
  <c r="AF325" i="1"/>
  <c r="P731" i="1"/>
  <c r="I732" i="1" s="1"/>
  <c r="K732" i="1" s="1"/>
  <c r="O732" i="1"/>
  <c r="J732" i="1"/>
  <c r="L732" i="1"/>
  <c r="M732" i="1"/>
  <c r="N732" i="1" l="1"/>
  <c r="AB326" i="1"/>
  <c r="AE326" i="1" s="1"/>
  <c r="W326" i="1"/>
  <c r="X326" i="1"/>
  <c r="Z326" i="1"/>
  <c r="AA326" i="1"/>
  <c r="Y326" i="1"/>
  <c r="P732" i="1"/>
  <c r="I733" i="1" s="1"/>
  <c r="M733" i="1" s="1"/>
  <c r="O733" i="1"/>
  <c r="N733" i="1"/>
  <c r="J733" i="1" l="1"/>
  <c r="L733" i="1"/>
  <c r="K733" i="1"/>
  <c r="AC326" i="1"/>
  <c r="AF326" i="1" s="1"/>
  <c r="P733" i="1"/>
  <c r="I734" i="1" s="1"/>
  <c r="N734" i="1" s="1"/>
  <c r="O734" i="1"/>
  <c r="L734" i="1"/>
  <c r="V327" i="1" l="1"/>
  <c r="Y327" i="1" s="1"/>
  <c r="AB327" i="1"/>
  <c r="W327" i="1"/>
  <c r="Z327" i="1"/>
  <c r="AA327" i="1"/>
  <c r="K734" i="1"/>
  <c r="M734" i="1"/>
  <c r="J734" i="1"/>
  <c r="P734" i="1" s="1"/>
  <c r="I735" i="1" s="1"/>
  <c r="X327" i="1" l="1"/>
  <c r="AC327" i="1"/>
  <c r="V328" i="1" s="1"/>
  <c r="AF327" i="1"/>
  <c r="AE327" i="1"/>
  <c r="L735" i="1"/>
  <c r="O735" i="1"/>
  <c r="M735" i="1"/>
  <c r="N735" i="1"/>
  <c r="J735" i="1"/>
  <c r="K735" i="1"/>
  <c r="Y328" i="1" l="1"/>
  <c r="AA328" i="1"/>
  <c r="Z328" i="1"/>
  <c r="X328" i="1"/>
  <c r="AB328" i="1"/>
  <c r="AE328" i="1" s="1"/>
  <c r="W328" i="1"/>
  <c r="P735" i="1"/>
  <c r="I736" i="1" s="1"/>
  <c r="K736" i="1" s="1"/>
  <c r="O736" i="1"/>
  <c r="N736" i="1"/>
  <c r="J736" i="1"/>
  <c r="M736" i="1" l="1"/>
  <c r="AC328" i="1"/>
  <c r="L736" i="1"/>
  <c r="P736" i="1"/>
  <c r="I737" i="1" s="1"/>
  <c r="K737" i="1" s="1"/>
  <c r="O737" i="1"/>
  <c r="N737" i="1"/>
  <c r="M737" i="1"/>
  <c r="L737" i="1"/>
  <c r="J737" i="1"/>
  <c r="AF328" i="1" l="1"/>
  <c r="V329" i="1"/>
  <c r="P737" i="1"/>
  <c r="I738" i="1" s="1"/>
  <c r="K738" i="1" s="1"/>
  <c r="O738" i="1"/>
  <c r="L738" i="1"/>
  <c r="N738" i="1"/>
  <c r="M738" i="1"/>
  <c r="Y329" i="1" l="1"/>
  <c r="X329" i="1"/>
  <c r="Z329" i="1"/>
  <c r="AB329" i="1"/>
  <c r="AE329" i="1" s="1"/>
  <c r="W329" i="1"/>
  <c r="AA329" i="1"/>
  <c r="J738" i="1"/>
  <c r="P738" i="1"/>
  <c r="I739" i="1" s="1"/>
  <c r="J739" i="1" s="1"/>
  <c r="L739" i="1"/>
  <c r="O739" i="1"/>
  <c r="M739" i="1" l="1"/>
  <c r="K739" i="1"/>
  <c r="N739" i="1"/>
  <c r="AC329" i="1"/>
  <c r="AF329" i="1" s="1"/>
  <c r="P739" i="1"/>
  <c r="I740" i="1" s="1"/>
  <c r="M740" i="1" s="1"/>
  <c r="V330" i="1" l="1"/>
  <c r="AB330" i="1" s="1"/>
  <c r="N740" i="1"/>
  <c r="O740" i="1"/>
  <c r="K740" i="1"/>
  <c r="J740" i="1"/>
  <c r="L740" i="1"/>
  <c r="AA330" i="1" l="1"/>
  <c r="Y330" i="1"/>
  <c r="Z330" i="1"/>
  <c r="W330" i="1"/>
  <c r="X330" i="1"/>
  <c r="AC330" i="1" s="1"/>
  <c r="AE330" i="1"/>
  <c r="P740" i="1"/>
  <c r="I741" i="1" s="1"/>
  <c r="N741" i="1" s="1"/>
  <c r="O741" i="1"/>
  <c r="K741" i="1"/>
  <c r="M741" i="1"/>
  <c r="J741" i="1" l="1"/>
  <c r="L741" i="1"/>
  <c r="AF330" i="1"/>
  <c r="V331" i="1"/>
  <c r="P741" i="1"/>
  <c r="I742" i="1" s="1"/>
  <c r="L742" i="1" s="1"/>
  <c r="W331" i="1" l="1"/>
  <c r="AB331" i="1"/>
  <c r="X331" i="1"/>
  <c r="Z331" i="1"/>
  <c r="Y331" i="1"/>
  <c r="AA331" i="1"/>
  <c r="M742" i="1"/>
  <c r="N742" i="1"/>
  <c r="O742" i="1"/>
  <c r="K742" i="1"/>
  <c r="J742" i="1"/>
  <c r="AC331" i="1" l="1"/>
  <c r="AF331" i="1" s="1"/>
  <c r="AE331" i="1"/>
  <c r="P742" i="1"/>
  <c r="I743" i="1" s="1"/>
  <c r="J743" i="1" s="1"/>
  <c r="O743" i="1"/>
  <c r="L743" i="1"/>
  <c r="N743" i="1"/>
  <c r="K743" i="1"/>
  <c r="V332" i="1" l="1"/>
  <c r="AA332" i="1" s="1"/>
  <c r="Y332" i="1"/>
  <c r="AB332" i="1"/>
  <c r="AE332" i="1" s="1"/>
  <c r="M743" i="1"/>
  <c r="P743" i="1" s="1"/>
  <c r="I744" i="1" s="1"/>
  <c r="Z332" i="1" l="1"/>
  <c r="X332" i="1"/>
  <c r="W332" i="1"/>
  <c r="M744" i="1"/>
  <c r="L744" i="1"/>
  <c r="K744" i="1"/>
  <c r="AC332" i="1"/>
  <c r="J744" i="1"/>
  <c r="O744" i="1"/>
  <c r="N744" i="1"/>
  <c r="P744" i="1" l="1"/>
  <c r="I745" i="1" s="1"/>
  <c r="L745" i="1" s="1"/>
  <c r="AF332" i="1"/>
  <c r="V333" i="1"/>
  <c r="M745" i="1"/>
  <c r="N745" i="1"/>
  <c r="J745" i="1"/>
  <c r="K745" i="1"/>
  <c r="O745" i="1"/>
  <c r="W333" i="1" l="1"/>
  <c r="X333" i="1"/>
  <c r="AB333" i="1"/>
  <c r="Z333" i="1"/>
  <c r="AA333" i="1"/>
  <c r="Y333" i="1"/>
  <c r="P745" i="1"/>
  <c r="I746" i="1" s="1"/>
  <c r="L746" i="1" s="1"/>
  <c r="AC333" i="1" l="1"/>
  <c r="AF333" i="1" s="1"/>
  <c r="V334" i="1"/>
  <c r="AA334" i="1" s="1"/>
  <c r="AE333" i="1"/>
  <c r="Y334" i="1"/>
  <c r="J746" i="1"/>
  <c r="K746" i="1"/>
  <c r="N746" i="1"/>
  <c r="O746" i="1"/>
  <c r="M746" i="1"/>
  <c r="W334" i="1" l="1"/>
  <c r="Z334" i="1"/>
  <c r="X334" i="1"/>
  <c r="AB334" i="1"/>
  <c r="AE334" i="1" s="1"/>
  <c r="P746" i="1"/>
  <c r="I747" i="1" s="1"/>
  <c r="K747" i="1" s="1"/>
  <c r="M747" i="1" l="1"/>
  <c r="L747" i="1"/>
  <c r="AC334" i="1"/>
  <c r="O747" i="1"/>
  <c r="N747" i="1"/>
  <c r="J747" i="1"/>
  <c r="V335" i="1" l="1"/>
  <c r="AF334" i="1"/>
  <c r="P747" i="1"/>
  <c r="I748" i="1" s="1"/>
  <c r="M748" i="1" s="1"/>
  <c r="O748" i="1"/>
  <c r="N748" i="1"/>
  <c r="L748" i="1"/>
  <c r="J748" i="1"/>
  <c r="K748" i="1"/>
  <c r="X335" i="1" l="1"/>
  <c r="W335" i="1"/>
  <c r="Z335" i="1"/>
  <c r="AB335" i="1"/>
  <c r="Y335" i="1"/>
  <c r="AA335" i="1"/>
  <c r="P748" i="1"/>
  <c r="I749" i="1" s="1"/>
  <c r="K749" i="1" s="1"/>
  <c r="O749" i="1"/>
  <c r="N749" i="1"/>
  <c r="J749" i="1" l="1"/>
  <c r="AC335" i="1"/>
  <c r="AF335" i="1" s="1"/>
  <c r="V336" i="1"/>
  <c r="Y336" i="1" s="1"/>
  <c r="AE335" i="1"/>
  <c r="L749" i="1"/>
  <c r="M749" i="1"/>
  <c r="P749" i="1"/>
  <c r="I750" i="1" s="1"/>
  <c r="J750" i="1" s="1"/>
  <c r="AA336" i="1" l="1"/>
  <c r="Z336" i="1"/>
  <c r="AB336" i="1"/>
  <c r="AE336" i="1" s="1"/>
  <c r="X336" i="1"/>
  <c r="W336" i="1"/>
  <c r="L750" i="1"/>
  <c r="M750" i="1"/>
  <c r="K750" i="1"/>
  <c r="O750" i="1"/>
  <c r="N750" i="1"/>
  <c r="AC336" i="1" l="1"/>
  <c r="AF336" i="1" s="1"/>
  <c r="P750" i="1"/>
  <c r="I751" i="1" s="1"/>
  <c r="L751" i="1" s="1"/>
  <c r="O751" i="1"/>
  <c r="N751" i="1"/>
  <c r="M751" i="1"/>
  <c r="K751" i="1"/>
  <c r="J751" i="1"/>
  <c r="V337" i="1" l="1"/>
  <c r="Y337" i="1"/>
  <c r="W337" i="1"/>
  <c r="AB337" i="1"/>
  <c r="AE337" i="1" s="1"/>
  <c r="X337" i="1"/>
  <c r="Z337" i="1"/>
  <c r="AA337" i="1"/>
  <c r="P751" i="1"/>
  <c r="I752" i="1" s="1"/>
  <c r="K752" i="1" s="1"/>
  <c r="AC337" i="1" l="1"/>
  <c r="AF337" i="1"/>
  <c r="V338" i="1"/>
  <c r="M752" i="1"/>
  <c r="N752" i="1"/>
  <c r="L752" i="1"/>
  <c r="J752" i="1"/>
  <c r="O752" i="1"/>
  <c r="X338" i="1" l="1"/>
  <c r="Z338" i="1"/>
  <c r="AB338" i="1"/>
  <c r="AA338" i="1"/>
  <c r="W338" i="1"/>
  <c r="Y338" i="1"/>
  <c r="P752" i="1"/>
  <c r="I753" i="1" s="1"/>
  <c r="N753" i="1" s="1"/>
  <c r="M753" i="1"/>
  <c r="L753" i="1"/>
  <c r="O753" i="1"/>
  <c r="K753" i="1"/>
  <c r="J753" i="1"/>
  <c r="AC338" i="1" l="1"/>
  <c r="AE338" i="1"/>
  <c r="P753" i="1"/>
  <c r="I754" i="1" s="1"/>
  <c r="M754" i="1" s="1"/>
  <c r="AF338" i="1" l="1"/>
  <c r="V339" i="1"/>
  <c r="K754" i="1"/>
  <c r="N754" i="1"/>
  <c r="J754" i="1"/>
  <c r="O754" i="1"/>
  <c r="L754" i="1"/>
  <c r="W339" i="1" l="1"/>
  <c r="Z339" i="1"/>
  <c r="X339" i="1"/>
  <c r="AB339" i="1"/>
  <c r="AA339" i="1"/>
  <c r="Y339" i="1"/>
  <c r="P754" i="1"/>
  <c r="I755" i="1" s="1"/>
  <c r="J755" i="1" s="1"/>
  <c r="AC339" i="1" l="1"/>
  <c r="AE339" i="1"/>
  <c r="N755" i="1"/>
  <c r="L755" i="1"/>
  <c r="M755" i="1"/>
  <c r="K755" i="1"/>
  <c r="O755" i="1"/>
  <c r="AF339" i="1" l="1"/>
  <c r="V340" i="1"/>
  <c r="P755" i="1"/>
  <c r="I756" i="1" s="1"/>
  <c r="J756" i="1" s="1"/>
  <c r="M756" i="1"/>
  <c r="L756" i="1"/>
  <c r="K756" i="1"/>
  <c r="O756" i="1"/>
  <c r="N756" i="1"/>
  <c r="X340" i="1" l="1"/>
  <c r="W340" i="1"/>
  <c r="AB340" i="1"/>
  <c r="AE340" i="1" s="1"/>
  <c r="Z340" i="1"/>
  <c r="Y340" i="1"/>
  <c r="AA340" i="1"/>
  <c r="P756" i="1"/>
  <c r="I757" i="1" s="1"/>
  <c r="K757" i="1" s="1"/>
  <c r="AC340" i="1" l="1"/>
  <c r="AF340" i="1" s="1"/>
  <c r="M757" i="1"/>
  <c r="L757" i="1"/>
  <c r="J757" i="1"/>
  <c r="O757" i="1"/>
  <c r="N757" i="1"/>
  <c r="V341" i="1" l="1"/>
  <c r="X341" i="1"/>
  <c r="W341" i="1"/>
  <c r="AB341" i="1"/>
  <c r="Z341" i="1"/>
  <c r="AA341" i="1"/>
  <c r="Y341" i="1"/>
  <c r="P757" i="1"/>
  <c r="I758" i="1" s="1"/>
  <c r="L758" i="1" s="1"/>
  <c r="AC341" i="1" l="1"/>
  <c r="V342" i="1" s="1"/>
  <c r="AE341" i="1"/>
  <c r="J758" i="1"/>
  <c r="O758" i="1"/>
  <c r="K758" i="1"/>
  <c r="N758" i="1"/>
  <c r="M758" i="1"/>
  <c r="Y342" i="1" l="1"/>
  <c r="AA342" i="1"/>
  <c r="AF341" i="1"/>
  <c r="AB342" i="1"/>
  <c r="W342" i="1"/>
  <c r="Z342" i="1"/>
  <c r="X342" i="1"/>
  <c r="P758" i="1"/>
  <c r="I759" i="1" s="1"/>
  <c r="K759" i="1" s="1"/>
  <c r="M759" i="1"/>
  <c r="N759" i="1"/>
  <c r="L759" i="1"/>
  <c r="J759" i="1" l="1"/>
  <c r="O759" i="1"/>
  <c r="AC342" i="1"/>
  <c r="AF342" i="1" s="1"/>
  <c r="V343" i="1"/>
  <c r="AA343" i="1" s="1"/>
  <c r="AE342" i="1"/>
  <c r="P759" i="1"/>
  <c r="I760" i="1" s="1"/>
  <c r="N760" i="1" s="1"/>
  <c r="Y343" i="1" l="1"/>
  <c r="Z343" i="1"/>
  <c r="W343" i="1"/>
  <c r="AB343" i="1"/>
  <c r="X343" i="1"/>
  <c r="L760" i="1"/>
  <c r="M760" i="1"/>
  <c r="O760" i="1"/>
  <c r="K760" i="1"/>
  <c r="J760" i="1"/>
  <c r="AC343" i="1" l="1"/>
  <c r="V344" i="1" s="1"/>
  <c r="AE343" i="1"/>
  <c r="P760" i="1"/>
  <c r="I761" i="1" s="1"/>
  <c r="M761" i="1" s="1"/>
  <c r="AF343" i="1" l="1"/>
  <c r="AA344" i="1"/>
  <c r="Y344" i="1"/>
  <c r="AB344" i="1"/>
  <c r="AE344" i="1" s="1"/>
  <c r="W344" i="1"/>
  <c r="X344" i="1"/>
  <c r="Z344" i="1"/>
  <c r="L761" i="1"/>
  <c r="N761" i="1"/>
  <c r="J761" i="1"/>
  <c r="O761" i="1"/>
  <c r="K761" i="1"/>
  <c r="AC344" i="1" l="1"/>
  <c r="V345" i="1" s="1"/>
  <c r="P761" i="1"/>
  <c r="I762" i="1" s="1"/>
  <c r="L762" i="1" s="1"/>
  <c r="AF344" i="1" l="1"/>
  <c r="W345" i="1"/>
  <c r="AB345" i="1"/>
  <c r="X345" i="1"/>
  <c r="Z345" i="1"/>
  <c r="Y345" i="1"/>
  <c r="AA345" i="1"/>
  <c r="M762" i="1"/>
  <c r="N762" i="1"/>
  <c r="K762" i="1"/>
  <c r="O762" i="1"/>
  <c r="J762" i="1"/>
  <c r="AC345" i="1" l="1"/>
  <c r="V346" i="1" s="1"/>
  <c r="AE345" i="1"/>
  <c r="P762" i="1"/>
  <c r="I763" i="1" s="1"/>
  <c r="J763" i="1" s="1"/>
  <c r="M763" i="1"/>
  <c r="L763" i="1"/>
  <c r="AF345" i="1" l="1"/>
  <c r="AA346" i="1"/>
  <c r="Y346" i="1"/>
  <c r="X346" i="1"/>
  <c r="W346" i="1"/>
  <c r="Z346" i="1"/>
  <c r="AB346" i="1"/>
  <c r="AE346" i="1" s="1"/>
  <c r="N763" i="1"/>
  <c r="O763" i="1"/>
  <c r="K763" i="1"/>
  <c r="P763" i="1" l="1"/>
  <c r="I764" i="1" s="1"/>
  <c r="L764" i="1" s="1"/>
  <c r="AC346" i="1"/>
  <c r="O764" i="1"/>
  <c r="J764" i="1"/>
  <c r="K764" i="1"/>
  <c r="N764" i="1"/>
  <c r="M764" i="1"/>
  <c r="V347" i="1" l="1"/>
  <c r="AF346" i="1"/>
  <c r="P764" i="1"/>
  <c r="I765" i="1" s="1"/>
  <c r="J765" i="1" s="1"/>
  <c r="O765" i="1"/>
  <c r="L765" i="1"/>
  <c r="K765" i="1"/>
  <c r="AB347" i="1" l="1"/>
  <c r="W347" i="1"/>
  <c r="X347" i="1"/>
  <c r="Z347" i="1"/>
  <c r="AA347" i="1"/>
  <c r="Y347" i="1"/>
  <c r="N765" i="1"/>
  <c r="M765" i="1"/>
  <c r="P765" i="1" s="1"/>
  <c r="I766" i="1" s="1"/>
  <c r="J766" i="1" s="1"/>
  <c r="AC347" i="1" l="1"/>
  <c r="V348" i="1" s="1"/>
  <c r="Y348" i="1" s="1"/>
  <c r="AE347" i="1"/>
  <c r="O766" i="1"/>
  <c r="N766" i="1"/>
  <c r="M766" i="1"/>
  <c r="K766" i="1"/>
  <c r="L766" i="1"/>
  <c r="AF347" i="1" l="1"/>
  <c r="AA348" i="1"/>
  <c r="W348" i="1"/>
  <c r="AB348" i="1"/>
  <c r="AE348" i="1" s="1"/>
  <c r="X348" i="1"/>
  <c r="Z348" i="1"/>
  <c r="P766" i="1"/>
  <c r="I767" i="1" s="1"/>
  <c r="N767" i="1" s="1"/>
  <c r="AC348" i="1" l="1"/>
  <c r="V349" i="1" s="1"/>
  <c r="M767" i="1"/>
  <c r="L767" i="1"/>
  <c r="K767" i="1"/>
  <c r="J767" i="1"/>
  <c r="O767" i="1"/>
  <c r="AF348" i="1" l="1"/>
  <c r="Z349" i="1"/>
  <c r="X349" i="1"/>
  <c r="Y349" i="1"/>
  <c r="AB349" i="1"/>
  <c r="AE349" i="1" s="1"/>
  <c r="W349" i="1"/>
  <c r="AA349" i="1"/>
  <c r="P767" i="1"/>
  <c r="I768" i="1" s="1"/>
  <c r="L768" i="1" s="1"/>
  <c r="AC349" i="1" l="1"/>
  <c r="AF349" i="1" s="1"/>
  <c r="N768" i="1"/>
  <c r="M768" i="1"/>
  <c r="O768" i="1"/>
  <c r="K768" i="1"/>
  <c r="J768" i="1"/>
  <c r="V350" i="1" l="1"/>
  <c r="Y350" i="1" s="1"/>
  <c r="P768" i="1"/>
  <c r="I769" i="1" s="1"/>
  <c r="L769" i="1" s="1"/>
  <c r="W350" i="1" l="1"/>
  <c r="Z350" i="1"/>
  <c r="AB350" i="1"/>
  <c r="AE350" i="1" s="1"/>
  <c r="X350" i="1"/>
  <c r="AA350" i="1"/>
  <c r="M769" i="1"/>
  <c r="N769" i="1"/>
  <c r="J769" i="1"/>
  <c r="O769" i="1"/>
  <c r="K769" i="1"/>
  <c r="AC350" i="1" l="1"/>
  <c r="V351" i="1" s="1"/>
  <c r="Y351" i="1"/>
  <c r="AB351" i="1"/>
  <c r="AE351" i="1" s="1"/>
  <c r="Z351" i="1"/>
  <c r="AA351" i="1"/>
  <c r="W351" i="1"/>
  <c r="X351" i="1"/>
  <c r="AF350" i="1"/>
  <c r="P769" i="1"/>
  <c r="I770" i="1" s="1"/>
  <c r="N770" i="1" s="1"/>
  <c r="AC351" i="1" l="1"/>
  <c r="AF351" i="1" s="1"/>
  <c r="M770" i="1"/>
  <c r="L770" i="1"/>
  <c r="K770" i="1"/>
  <c r="O770" i="1"/>
  <c r="J770" i="1"/>
  <c r="V352" i="1" l="1"/>
  <c r="AA352" i="1" s="1"/>
  <c r="AB352" i="1"/>
  <c r="AE352" i="1" s="1"/>
  <c r="P770" i="1"/>
  <c r="I771" i="1" s="1"/>
  <c r="N771" i="1" s="1"/>
  <c r="W352" i="1" l="1"/>
  <c r="Z352" i="1"/>
  <c r="Y352" i="1"/>
  <c r="X352" i="1"/>
  <c r="L771" i="1"/>
  <c r="M771" i="1"/>
  <c r="K771" i="1"/>
  <c r="J771" i="1"/>
  <c r="O771" i="1"/>
  <c r="AC352" i="1" l="1"/>
  <c r="AF352" i="1" s="1"/>
  <c r="P771" i="1"/>
  <c r="I772" i="1" s="1"/>
  <c r="N772" i="1" s="1"/>
  <c r="O772" i="1"/>
  <c r="K772" i="1"/>
  <c r="V353" i="1" l="1"/>
  <c r="Z353" i="1" s="1"/>
  <c r="X353" i="1"/>
  <c r="W353" i="1"/>
  <c r="J772" i="1"/>
  <c r="L772" i="1"/>
  <c r="M772" i="1"/>
  <c r="P772" i="1" s="1"/>
  <c r="I773" i="1" s="1"/>
  <c r="AB353" i="1" l="1"/>
  <c r="AE353" i="1" s="1"/>
  <c r="Y353" i="1"/>
  <c r="AA353" i="1"/>
  <c r="AC353" i="1" s="1"/>
  <c r="L773" i="1"/>
  <c r="K773" i="1"/>
  <c r="J773" i="1"/>
  <c r="O773" i="1"/>
  <c r="M773" i="1"/>
  <c r="N773" i="1"/>
  <c r="V354" i="1" l="1"/>
  <c r="AF353" i="1"/>
  <c r="P773" i="1"/>
  <c r="I774" i="1" s="1"/>
  <c r="AA354" i="1" l="1"/>
  <c r="W354" i="1"/>
  <c r="X354" i="1"/>
  <c r="Z354" i="1"/>
  <c r="AB354" i="1"/>
  <c r="AE354" i="1" s="1"/>
  <c r="Y354" i="1"/>
  <c r="O774" i="1"/>
  <c r="K774" i="1"/>
  <c r="N774" i="1"/>
  <c r="J774" i="1"/>
  <c r="M774" i="1"/>
  <c r="L774" i="1"/>
  <c r="AC354" i="1" l="1"/>
  <c r="P774" i="1"/>
  <c r="I775" i="1" s="1"/>
  <c r="J775" i="1" s="1"/>
  <c r="O775" i="1"/>
  <c r="K775" i="1"/>
  <c r="L775" i="1"/>
  <c r="N775" i="1"/>
  <c r="M775" i="1"/>
  <c r="AF354" i="1" l="1"/>
  <c r="V355" i="1"/>
  <c r="P775" i="1"/>
  <c r="I776" i="1" s="1"/>
  <c r="N776" i="1" s="1"/>
  <c r="O776" i="1"/>
  <c r="K776" i="1"/>
  <c r="L776" i="1"/>
  <c r="M776" i="1"/>
  <c r="J776" i="1" l="1"/>
  <c r="P776" i="1"/>
  <c r="I777" i="1" s="1"/>
  <c r="J777" i="1" s="1"/>
  <c r="AB355" i="1"/>
  <c r="AE355" i="1" s="1"/>
  <c r="W355" i="1"/>
  <c r="X355" i="1"/>
  <c r="Y355" i="1"/>
  <c r="Z355" i="1"/>
  <c r="AA355" i="1"/>
  <c r="M777" i="1"/>
  <c r="L777" i="1"/>
  <c r="N777" i="1"/>
  <c r="K777" i="1"/>
  <c r="O777" i="1" l="1"/>
  <c r="P777" i="1"/>
  <c r="I778" i="1" s="1"/>
  <c r="J778" i="1" s="1"/>
  <c r="AC355" i="1"/>
  <c r="V356" i="1" s="1"/>
  <c r="O778" i="1"/>
  <c r="M778" i="1"/>
  <c r="K778" i="1"/>
  <c r="N778" i="1"/>
  <c r="L778" i="1"/>
  <c r="P778" i="1" l="1"/>
  <c r="I779" i="1" s="1"/>
  <c r="L779" i="1" s="1"/>
  <c r="AF355" i="1"/>
  <c r="Z356" i="1"/>
  <c r="W356" i="1"/>
  <c r="AB356" i="1"/>
  <c r="AE356" i="1" s="1"/>
  <c r="X356" i="1"/>
  <c r="AA356" i="1"/>
  <c r="Y356" i="1"/>
  <c r="K779" i="1"/>
  <c r="J779" i="1"/>
  <c r="O779" i="1"/>
  <c r="N779" i="1"/>
  <c r="M779" i="1"/>
  <c r="AC356" i="1" l="1"/>
  <c r="P779" i="1"/>
  <c r="I780" i="1" s="1"/>
  <c r="J780" i="1" s="1"/>
  <c r="O780" i="1"/>
  <c r="N780" i="1"/>
  <c r="L780" i="1"/>
  <c r="M780" i="1"/>
  <c r="V357" i="1" l="1"/>
  <c r="AF356" i="1"/>
  <c r="K780" i="1"/>
  <c r="P780" i="1"/>
  <c r="I781" i="1" s="1"/>
  <c r="N781" i="1" s="1"/>
  <c r="O781" i="1"/>
  <c r="L781" i="1"/>
  <c r="J781" i="1" l="1"/>
  <c r="M781" i="1"/>
  <c r="X357" i="1"/>
  <c r="W357" i="1"/>
  <c r="AA357" i="1"/>
  <c r="Z357" i="1"/>
  <c r="AB357" i="1"/>
  <c r="AE357" i="1" s="1"/>
  <c r="Y357" i="1"/>
  <c r="K781" i="1"/>
  <c r="P781" i="1" s="1"/>
  <c r="I782" i="1" s="1"/>
  <c r="J782" i="1" s="1"/>
  <c r="AC357" i="1" l="1"/>
  <c r="N782" i="1"/>
  <c r="K782" i="1"/>
  <c r="M782" i="1"/>
  <c r="L782" i="1"/>
  <c r="O782" i="1"/>
  <c r="V358" i="1" l="1"/>
  <c r="AF357" i="1"/>
  <c r="P782" i="1"/>
  <c r="I783" i="1" s="1"/>
  <c r="K783" i="1" s="1"/>
  <c r="W358" i="1" l="1"/>
  <c r="X358" i="1"/>
  <c r="Z358" i="1"/>
  <c r="Y358" i="1"/>
  <c r="AA358" i="1"/>
  <c r="AB358" i="1"/>
  <c r="AE358" i="1" s="1"/>
  <c r="J783" i="1"/>
  <c r="O783" i="1"/>
  <c r="N783" i="1"/>
  <c r="M783" i="1"/>
  <c r="L783" i="1"/>
  <c r="AC358" i="1" l="1"/>
  <c r="P783" i="1"/>
  <c r="I784" i="1" s="1"/>
  <c r="J784" i="1" s="1"/>
  <c r="AF358" i="1" l="1"/>
  <c r="V359" i="1"/>
  <c r="O784" i="1"/>
  <c r="M784" i="1"/>
  <c r="N784" i="1"/>
  <c r="K784" i="1"/>
  <c r="L784" i="1"/>
  <c r="AH12" i="1" s="1"/>
  <c r="AH13" i="1" s="1"/>
  <c r="AH4" i="1"/>
  <c r="AH17" i="1"/>
  <c r="AH16" i="1"/>
  <c r="AH11" i="1"/>
  <c r="X359" i="1" l="1"/>
  <c r="W359" i="1"/>
  <c r="Y359" i="1"/>
  <c r="AB359" i="1"/>
  <c r="AE359" i="1" s="1"/>
  <c r="Z359" i="1"/>
  <c r="AA359" i="1"/>
  <c r="AH15" i="1"/>
  <c r="AH19" i="1" s="1"/>
  <c r="AH20" i="1" s="1"/>
  <c r="AH14" i="1"/>
  <c r="AH18" i="1" s="1"/>
  <c r="AH7" i="1"/>
  <c r="AH9" i="1" s="1"/>
  <c r="AH3" i="1"/>
  <c r="P784" i="1"/>
  <c r="C34" i="1" s="1"/>
  <c r="AC359" i="1" l="1"/>
  <c r="AF359" i="1" s="1"/>
  <c r="V360" i="1"/>
  <c r="AA360" i="1" s="1"/>
  <c r="AH8" i="1"/>
  <c r="Z360" i="1" l="1"/>
  <c r="W360" i="1"/>
  <c r="X360" i="1"/>
  <c r="Y360" i="1"/>
  <c r="AB360" i="1"/>
  <c r="AE360" i="1" s="1"/>
  <c r="AC360" i="1" l="1"/>
  <c r="V361" i="1" l="1"/>
  <c r="AF360" i="1"/>
  <c r="AB361" i="1" l="1"/>
  <c r="X361" i="1"/>
  <c r="Y361" i="1"/>
  <c r="W361" i="1"/>
  <c r="AA361" i="1"/>
  <c r="Z361" i="1"/>
  <c r="AC361" i="1" l="1"/>
  <c r="AF361" i="1" s="1"/>
  <c r="AE361" i="1"/>
  <c r="V362" i="1" l="1"/>
  <c r="X362" i="1" s="1"/>
  <c r="W362" i="1"/>
  <c r="Z362" i="1"/>
  <c r="AB362" i="1"/>
  <c r="AE362" i="1" s="1"/>
  <c r="AA362" i="1" l="1"/>
  <c r="Y362" i="1"/>
  <c r="AC362" i="1" l="1"/>
  <c r="AF362" i="1"/>
  <c r="V363" i="1"/>
  <c r="Y363" i="1" l="1"/>
  <c r="W363" i="1"/>
  <c r="AB363" i="1"/>
  <c r="X363" i="1"/>
  <c r="AA363" i="1"/>
  <c r="Z363" i="1"/>
  <c r="AC363" i="1" l="1"/>
  <c r="V364" i="1" s="1"/>
  <c r="AE363" i="1"/>
  <c r="AA364" i="1" l="1"/>
  <c r="Y364" i="1"/>
  <c r="AF363" i="1"/>
  <c r="AB364" i="1"/>
  <c r="AE364" i="1" s="1"/>
  <c r="X364" i="1"/>
  <c r="Z364" i="1"/>
  <c r="W364" i="1"/>
  <c r="AC364" i="1" l="1"/>
  <c r="AF364" i="1" s="1"/>
  <c r="V365" i="1" l="1"/>
  <c r="Y365" i="1" s="1"/>
  <c r="AA365" i="1"/>
  <c r="X365" i="1"/>
  <c r="AB365" i="1"/>
  <c r="AE365" i="1" s="1"/>
  <c r="Z365" i="1"/>
  <c r="W365" i="1"/>
  <c r="AC365" i="1" l="1"/>
  <c r="AF365" i="1" s="1"/>
  <c r="V366" i="1" l="1"/>
  <c r="Z366" i="1" s="1"/>
  <c r="Y366" i="1"/>
  <c r="AB366" i="1"/>
  <c r="AE366" i="1" s="1"/>
  <c r="AA366" i="1"/>
  <c r="X366" i="1" l="1"/>
  <c r="W366" i="1"/>
  <c r="AC366" i="1" l="1"/>
  <c r="AF366" i="1"/>
  <c r="V367" i="1"/>
  <c r="AB367" i="1" l="1"/>
  <c r="AE367" i="1" s="1"/>
  <c r="AA367" i="1"/>
  <c r="Z367" i="1"/>
  <c r="X367" i="1"/>
  <c r="W367" i="1"/>
  <c r="Y367" i="1"/>
  <c r="AC367" i="1" l="1"/>
  <c r="AF367" i="1" s="1"/>
  <c r="V368" i="1"/>
  <c r="X368" i="1" s="1"/>
  <c r="Z368" i="1"/>
  <c r="W368" i="1"/>
  <c r="Y368" i="1"/>
  <c r="AB368" i="1" l="1"/>
  <c r="AA368" i="1"/>
  <c r="AC368" i="1"/>
  <c r="V369" i="1" s="1"/>
  <c r="AF368" i="1"/>
  <c r="AE368" i="1"/>
  <c r="AA369" i="1" l="1"/>
  <c r="Y369" i="1"/>
  <c r="Z369" i="1"/>
  <c r="W369" i="1"/>
  <c r="X369" i="1"/>
  <c r="AB369" i="1"/>
  <c r="AE369" i="1" s="1"/>
  <c r="AC369" i="1" l="1"/>
  <c r="V370" i="1"/>
  <c r="AF369" i="1"/>
  <c r="X370" i="1" l="1"/>
  <c r="Z370" i="1"/>
  <c r="AB370" i="1"/>
  <c r="AE370" i="1" s="1"/>
  <c r="AA370" i="1"/>
  <c r="W370" i="1"/>
  <c r="Y370" i="1"/>
  <c r="AC370" i="1" l="1"/>
  <c r="AF370" i="1" l="1"/>
  <c r="V371" i="1"/>
  <c r="AA371" i="1" l="1"/>
  <c r="Z371" i="1"/>
  <c r="AB371" i="1"/>
  <c r="AE371" i="1" s="1"/>
  <c r="Y371" i="1"/>
  <c r="X371" i="1"/>
  <c r="W371" i="1"/>
  <c r="AC371" i="1" l="1"/>
  <c r="V372" i="1" s="1"/>
  <c r="AF371" i="1"/>
  <c r="Z372" i="1" l="1"/>
  <c r="AB372" i="1"/>
  <c r="AE372" i="1" s="1"/>
  <c r="W372" i="1"/>
  <c r="Y372" i="1"/>
  <c r="X372" i="1"/>
  <c r="AA372" i="1"/>
  <c r="AC372" i="1" l="1"/>
  <c r="V373" i="1" l="1"/>
  <c r="AF372" i="1"/>
  <c r="W373" i="1" l="1"/>
  <c r="Y373" i="1"/>
  <c r="X373" i="1"/>
  <c r="Z373" i="1"/>
  <c r="AB373" i="1"/>
  <c r="AE373" i="1" s="1"/>
  <c r="AA373" i="1"/>
  <c r="AC373" i="1" l="1"/>
  <c r="AF373" i="1" s="1"/>
  <c r="V374" i="1" l="1"/>
  <c r="AB374" i="1" s="1"/>
  <c r="AE374" i="1" s="1"/>
  <c r="W374" i="1"/>
  <c r="Y374" i="1"/>
  <c r="AA374" i="1" l="1"/>
  <c r="X374" i="1"/>
  <c r="Z374" i="1"/>
  <c r="AC374" i="1" s="1"/>
  <c r="AF374" i="1" l="1"/>
  <c r="V375" i="1"/>
  <c r="X375" i="1" l="1"/>
  <c r="Y375" i="1"/>
  <c r="W375" i="1"/>
  <c r="Z375" i="1"/>
  <c r="AB375" i="1"/>
  <c r="AE375" i="1" s="1"/>
  <c r="AA375" i="1"/>
  <c r="AC375" i="1" l="1"/>
  <c r="V376" i="1" s="1"/>
  <c r="Y376" i="1" s="1"/>
  <c r="AF375" i="1" l="1"/>
  <c r="Z376" i="1"/>
  <c r="AB376" i="1"/>
  <c r="AE376" i="1" s="1"/>
  <c r="X376" i="1"/>
  <c r="AA376" i="1"/>
  <c r="W376" i="1"/>
  <c r="AC376" i="1" l="1"/>
  <c r="V377" i="1" s="1"/>
  <c r="AF376" i="1" l="1"/>
  <c r="Z377" i="1"/>
  <c r="W377" i="1"/>
  <c r="Y377" i="1"/>
  <c r="X377" i="1"/>
  <c r="AA377" i="1"/>
  <c r="AB377" i="1"/>
  <c r="AE377" i="1" s="1"/>
  <c r="AC377" i="1" l="1"/>
  <c r="AF377" i="1" l="1"/>
  <c r="V378" i="1"/>
  <c r="AB378" i="1" l="1"/>
  <c r="W378" i="1"/>
  <c r="X378" i="1"/>
  <c r="Y378" i="1"/>
  <c r="Z378" i="1"/>
  <c r="AA378" i="1"/>
  <c r="AC378" i="1" l="1"/>
  <c r="AF378" i="1" s="1"/>
  <c r="AG378" i="1" s="1"/>
  <c r="AE378" i="1"/>
  <c r="V379" i="1" l="1"/>
  <c r="AA379" i="1" s="1"/>
  <c r="Z379" i="1"/>
  <c r="W379" i="1"/>
  <c r="AB379" i="1"/>
  <c r="AE379" i="1" s="1"/>
  <c r="X379" i="1" l="1"/>
  <c r="Y379" i="1"/>
  <c r="AC379" i="1"/>
  <c r="AF379" i="1" s="1"/>
  <c r="AG379" i="1" s="1"/>
  <c r="V380" i="1" l="1"/>
  <c r="W380" i="1" s="1"/>
  <c r="Y380" i="1" l="1"/>
  <c r="Z380" i="1"/>
  <c r="AB380" i="1"/>
  <c r="AE380" i="1" s="1"/>
  <c r="AA380" i="1"/>
  <c r="X380" i="1"/>
  <c r="AC380" i="1" l="1"/>
  <c r="V381" i="1" s="1"/>
  <c r="AF380" i="1" l="1"/>
  <c r="AG380" i="1" s="1"/>
  <c r="Y381" i="1"/>
  <c r="W381" i="1"/>
  <c r="AB381" i="1"/>
  <c r="X381" i="1"/>
  <c r="Z381" i="1"/>
  <c r="AA381" i="1"/>
  <c r="AC381" i="1" l="1"/>
  <c r="V382" i="1" s="1"/>
  <c r="AE381" i="1"/>
  <c r="Y382" i="1" l="1"/>
  <c r="AA382" i="1"/>
  <c r="AF381" i="1"/>
  <c r="AG381" i="1" s="1"/>
  <c r="W382" i="1"/>
  <c r="Z382" i="1"/>
  <c r="AB382" i="1"/>
  <c r="AE382" i="1" s="1"/>
  <c r="X382" i="1"/>
  <c r="AC382" i="1" l="1"/>
  <c r="AF382" i="1" s="1"/>
  <c r="V383" i="1" l="1"/>
  <c r="Z383" i="1" s="1"/>
  <c r="AB383" i="1" l="1"/>
  <c r="X383" i="1"/>
  <c r="W383" i="1"/>
  <c r="Y383" i="1"/>
  <c r="AA383" i="1"/>
  <c r="AC383" i="1" s="1"/>
  <c r="AE383" i="1"/>
  <c r="AF383" i="1" l="1"/>
  <c r="V384" i="1"/>
  <c r="Z384" i="1" l="1"/>
  <c r="W384" i="1"/>
  <c r="AB384" i="1"/>
  <c r="AE384" i="1" s="1"/>
  <c r="X384" i="1"/>
  <c r="Y384" i="1"/>
  <c r="AA384" i="1"/>
  <c r="AC384" i="1" l="1"/>
  <c r="AF384" i="1" s="1"/>
  <c r="V385" i="1" l="1"/>
  <c r="W385" i="1" s="1"/>
  <c r="Y385" i="1"/>
  <c r="AB385" i="1" l="1"/>
  <c r="X385" i="1"/>
  <c r="AA385" i="1"/>
  <c r="Z385" i="1"/>
  <c r="AC385" i="1" s="1"/>
  <c r="AF385" i="1" s="1"/>
  <c r="AE385" i="1"/>
  <c r="V386" i="1" l="1"/>
  <c r="Y386" i="1" s="1"/>
  <c r="W386" i="1"/>
  <c r="X386" i="1"/>
  <c r="Z386" i="1"/>
  <c r="AB386" i="1"/>
  <c r="AA386" i="1" l="1"/>
  <c r="AC386" i="1"/>
  <c r="V387" i="1"/>
  <c r="AA387" i="1" s="1"/>
  <c r="AF386" i="1"/>
  <c r="AE386" i="1"/>
  <c r="Y387" i="1" l="1"/>
  <c r="Z387" i="1"/>
  <c r="W387" i="1"/>
  <c r="AB387" i="1"/>
  <c r="AE387" i="1" s="1"/>
  <c r="X387" i="1"/>
  <c r="AC387" i="1" l="1"/>
  <c r="AF387" i="1" s="1"/>
  <c r="V388" i="1" l="1"/>
  <c r="Z388" i="1" s="1"/>
  <c r="AB388" i="1"/>
  <c r="AE388" i="1" s="1"/>
  <c r="Y388" i="1" l="1"/>
  <c r="AA388" i="1"/>
  <c r="X388" i="1"/>
  <c r="W388" i="1"/>
  <c r="AC388" i="1" l="1"/>
  <c r="AF388" i="1" s="1"/>
  <c r="V389" i="1"/>
  <c r="Y389" i="1" l="1"/>
  <c r="AA389" i="1"/>
  <c r="X389" i="1"/>
  <c r="W389" i="1"/>
  <c r="AB389" i="1"/>
  <c r="AE389" i="1" s="1"/>
  <c r="Z389" i="1"/>
  <c r="AC389" i="1" l="1"/>
  <c r="AF389" i="1" l="1"/>
  <c r="V390" i="1"/>
  <c r="Y390" i="1" l="1"/>
  <c r="X390" i="1"/>
  <c r="AA390" i="1"/>
  <c r="W390" i="1"/>
  <c r="Z390" i="1"/>
  <c r="AB390" i="1"/>
  <c r="AE390" i="1" s="1"/>
  <c r="AC390" i="1" l="1"/>
  <c r="V391" i="1" l="1"/>
  <c r="AF390" i="1"/>
  <c r="X391" i="1" l="1"/>
  <c r="W391" i="1"/>
  <c r="Z391" i="1"/>
  <c r="AB391" i="1"/>
  <c r="Y391" i="1"/>
  <c r="AA391" i="1"/>
  <c r="AE391" i="1" l="1"/>
  <c r="AC391" i="1"/>
  <c r="AF391" i="1" l="1"/>
  <c r="V392" i="1"/>
  <c r="W392" i="1" l="1"/>
  <c r="X392" i="1"/>
  <c r="AB392" i="1"/>
  <c r="Z392" i="1"/>
  <c r="Y392" i="1"/>
  <c r="AA392" i="1"/>
  <c r="AC392" i="1" l="1"/>
  <c r="AF392" i="1" s="1"/>
  <c r="AE392" i="1"/>
  <c r="V393" i="1" l="1"/>
  <c r="AA393" i="1" s="1"/>
  <c r="AB393" i="1" l="1"/>
  <c r="AE393" i="1" s="1"/>
  <c r="W393" i="1"/>
  <c r="Y393" i="1"/>
  <c r="X393" i="1"/>
  <c r="Z393" i="1"/>
  <c r="AC393" i="1" l="1"/>
  <c r="AF393" i="1" s="1"/>
  <c r="V394" i="1" l="1"/>
  <c r="Y394" i="1" s="1"/>
  <c r="AA394" i="1" l="1"/>
  <c r="W394" i="1"/>
  <c r="Z394" i="1"/>
  <c r="AB394" i="1"/>
  <c r="AE394" i="1" s="1"/>
  <c r="X394" i="1"/>
  <c r="AC394" i="1" l="1"/>
  <c r="AF394" i="1" s="1"/>
  <c r="V395" i="1" l="1"/>
  <c r="X395" i="1"/>
  <c r="Z395" i="1"/>
  <c r="AB395" i="1"/>
  <c r="AE395" i="1" s="1"/>
  <c r="AA395" i="1" l="1"/>
  <c r="W395" i="1"/>
  <c r="Y395" i="1"/>
  <c r="AC395" i="1"/>
  <c r="AF395" i="1" s="1"/>
  <c r="V396" i="1"/>
  <c r="AA396" i="1" s="1"/>
  <c r="W396" i="1" l="1"/>
  <c r="Y396" i="1"/>
  <c r="X396" i="1"/>
  <c r="Z396" i="1"/>
  <c r="AB396" i="1"/>
  <c r="AE396" i="1" s="1"/>
  <c r="AC396" i="1" l="1"/>
  <c r="AF396" i="1" l="1"/>
  <c r="V397" i="1"/>
  <c r="W397" i="1" l="1"/>
  <c r="X397" i="1"/>
  <c r="Z397" i="1"/>
  <c r="AA397" i="1"/>
  <c r="AB397" i="1"/>
  <c r="AE397" i="1" s="1"/>
  <c r="Y397" i="1"/>
  <c r="AC397" i="1" l="1"/>
  <c r="AF397" i="1" l="1"/>
  <c r="V398" i="1"/>
  <c r="AB398" i="1" l="1"/>
  <c r="AE398" i="1" s="1"/>
  <c r="AA398" i="1"/>
  <c r="W398" i="1"/>
  <c r="X398" i="1"/>
  <c r="Z398" i="1"/>
  <c r="Y398" i="1"/>
  <c r="AC398" i="1" l="1"/>
  <c r="AF398" i="1" l="1"/>
  <c r="V399" i="1"/>
  <c r="Z399" i="1" l="1"/>
  <c r="AB399" i="1"/>
  <c r="AE399" i="1" s="1"/>
  <c r="AA399" i="1"/>
  <c r="W399" i="1"/>
  <c r="X399" i="1"/>
  <c r="Y399" i="1"/>
  <c r="AC399" i="1" l="1"/>
  <c r="AF399" i="1" l="1"/>
  <c r="V400" i="1"/>
  <c r="AB400" i="1" l="1"/>
  <c r="AE400" i="1" s="1"/>
  <c r="Y400" i="1"/>
  <c r="X400" i="1"/>
  <c r="W400" i="1"/>
  <c r="AA400" i="1"/>
  <c r="Z400" i="1"/>
  <c r="AC400" i="1" l="1"/>
  <c r="V401" i="1" l="1"/>
  <c r="AF400" i="1"/>
  <c r="Z401" i="1" l="1"/>
  <c r="W401" i="1"/>
  <c r="X401" i="1"/>
  <c r="AB401" i="1"/>
  <c r="Y401" i="1"/>
  <c r="AA401" i="1"/>
  <c r="AC401" i="1" l="1"/>
  <c r="AF401" i="1" s="1"/>
  <c r="AE401" i="1"/>
  <c r="V402" i="1" l="1"/>
  <c r="Y402" i="1" s="1"/>
  <c r="W402" i="1"/>
  <c r="Z402" i="1"/>
  <c r="X402" i="1"/>
  <c r="AB402" i="1"/>
  <c r="AA402" i="1" l="1"/>
  <c r="AC402" i="1" s="1"/>
  <c r="AF402" i="1" s="1"/>
  <c r="AE402" i="1"/>
  <c r="V403" i="1" l="1"/>
  <c r="AA403" i="1" s="1"/>
  <c r="Z403" i="1"/>
  <c r="W403" i="1"/>
  <c r="AB403" i="1"/>
  <c r="Y403" i="1"/>
  <c r="X403" i="1" l="1"/>
  <c r="AC403" i="1" s="1"/>
  <c r="AE403" i="1"/>
  <c r="AF403" i="1" l="1"/>
  <c r="V404" i="1"/>
  <c r="Y404" i="1" s="1"/>
  <c r="AB404" i="1"/>
  <c r="W404" i="1"/>
  <c r="Z404" i="1"/>
  <c r="AA404" i="1"/>
  <c r="X404" i="1" l="1"/>
  <c r="AC404" i="1" s="1"/>
  <c r="AE404" i="1"/>
  <c r="V405" i="1" l="1"/>
  <c r="AF404" i="1"/>
  <c r="W405" i="1"/>
  <c r="X405" i="1"/>
  <c r="Z405" i="1"/>
  <c r="AB405" i="1"/>
  <c r="Y405" i="1" l="1"/>
  <c r="AA405" i="1"/>
  <c r="AC405" i="1" s="1"/>
  <c r="AE405" i="1"/>
  <c r="AF405" i="1" l="1"/>
  <c r="V406" i="1"/>
  <c r="W406" i="1" l="1"/>
  <c r="X406" i="1"/>
  <c r="AB406" i="1"/>
  <c r="AE406" i="1" s="1"/>
  <c r="Z406" i="1"/>
  <c r="AA406" i="1"/>
  <c r="Y406" i="1"/>
  <c r="AC406" i="1" l="1"/>
  <c r="V407" i="1" s="1"/>
  <c r="AF406" i="1" l="1"/>
  <c r="Y407" i="1"/>
  <c r="W407" i="1"/>
  <c r="X407" i="1"/>
  <c r="Z407" i="1"/>
  <c r="AB407" i="1"/>
  <c r="AE407" i="1" s="1"/>
  <c r="AA407" i="1"/>
  <c r="AC407" i="1" l="1"/>
  <c r="AF407" i="1"/>
  <c r="V408" i="1"/>
  <c r="W408" i="1" l="1"/>
  <c r="Z408" i="1"/>
  <c r="X408" i="1"/>
  <c r="AB408" i="1"/>
  <c r="Y408" i="1"/>
  <c r="AA408" i="1"/>
  <c r="AC408" i="1" l="1"/>
  <c r="V409" i="1" s="1"/>
  <c r="AE408" i="1"/>
  <c r="AF408" i="1" l="1"/>
  <c r="AA409" i="1"/>
  <c r="Y409" i="1"/>
  <c r="X409" i="1"/>
  <c r="W409" i="1"/>
  <c r="Z409" i="1"/>
  <c r="AB409" i="1"/>
  <c r="AE409" i="1" l="1"/>
  <c r="AC409" i="1"/>
  <c r="V410" i="1" l="1"/>
  <c r="AF409" i="1"/>
  <c r="Z410" i="1" l="1"/>
  <c r="X410" i="1"/>
  <c r="AB410" i="1"/>
  <c r="AE410" i="1" s="1"/>
  <c r="W410" i="1"/>
  <c r="AA410" i="1"/>
  <c r="Y410" i="1"/>
  <c r="AC410" i="1" l="1"/>
  <c r="AF410" i="1" s="1"/>
  <c r="V411" i="1"/>
  <c r="W411" i="1" l="1"/>
  <c r="Z411" i="1"/>
  <c r="X411" i="1"/>
  <c r="AB411" i="1"/>
  <c r="AE411" i="1" s="1"/>
  <c r="AA411" i="1"/>
  <c r="Y411" i="1"/>
  <c r="AC411" i="1" l="1"/>
  <c r="AF411" i="1" s="1"/>
  <c r="V412" i="1"/>
  <c r="AA412" i="1" s="1"/>
  <c r="W412" i="1" l="1"/>
  <c r="X412" i="1"/>
  <c r="Z412" i="1"/>
  <c r="AB412" i="1"/>
  <c r="Y412" i="1"/>
  <c r="AC412" i="1" l="1"/>
  <c r="V413" i="1" s="1"/>
  <c r="AE412" i="1"/>
  <c r="AA413" i="1" l="1"/>
  <c r="Y413" i="1"/>
  <c r="AF412" i="1"/>
  <c r="W413" i="1"/>
  <c r="AB413" i="1"/>
  <c r="Z413" i="1"/>
  <c r="X413" i="1"/>
  <c r="AC413" i="1" l="1"/>
  <c r="AF413" i="1" s="1"/>
  <c r="V414" i="1"/>
  <c r="Y414" i="1" s="1"/>
  <c r="AE413" i="1"/>
  <c r="AA414" i="1"/>
  <c r="X414" i="1" l="1"/>
  <c r="W414" i="1"/>
  <c r="AB414" i="1"/>
  <c r="AE414" i="1" s="1"/>
  <c r="Z414" i="1"/>
  <c r="AC414" i="1" l="1"/>
  <c r="V415" i="1" s="1"/>
  <c r="AF414" i="1" l="1"/>
  <c r="X415" i="1"/>
  <c r="Z415" i="1"/>
  <c r="AB415" i="1"/>
  <c r="AE415" i="1" s="1"/>
  <c r="W415" i="1"/>
  <c r="Y415" i="1"/>
  <c r="AA415" i="1"/>
  <c r="AC415" i="1" l="1"/>
  <c r="V416" i="1" l="1"/>
  <c r="AF415" i="1"/>
  <c r="Y416" i="1" l="1"/>
  <c r="Z416" i="1"/>
  <c r="AB416" i="1"/>
  <c r="W416" i="1"/>
  <c r="AA416" i="1"/>
  <c r="X416" i="1"/>
  <c r="AE416" i="1" l="1"/>
  <c r="AC416" i="1"/>
  <c r="V417" i="1" l="1"/>
  <c r="AF416" i="1"/>
  <c r="X417" i="1" l="1"/>
  <c r="W417" i="1"/>
  <c r="AB417" i="1"/>
  <c r="AE417" i="1" s="1"/>
  <c r="Z417" i="1"/>
  <c r="AA417" i="1"/>
  <c r="Y417" i="1"/>
  <c r="AC417" i="1" l="1"/>
  <c r="V418" i="1" s="1"/>
  <c r="AF417" i="1" l="1"/>
  <c r="AA418" i="1"/>
  <c r="W418" i="1"/>
  <c r="AB418" i="1"/>
  <c r="X418" i="1"/>
  <c r="Z418" i="1"/>
  <c r="Y418" i="1"/>
  <c r="AC418" i="1" l="1"/>
  <c r="V419" i="1"/>
  <c r="Y419" i="1" s="1"/>
  <c r="AF418" i="1"/>
  <c r="AE418" i="1"/>
  <c r="AA419" i="1" l="1"/>
  <c r="AB419" i="1"/>
  <c r="AE419" i="1" s="1"/>
  <c r="X419" i="1"/>
  <c r="W419" i="1"/>
  <c r="Z419" i="1"/>
  <c r="AC419" i="1" l="1"/>
  <c r="V420" i="1" s="1"/>
  <c r="AF419" i="1" l="1"/>
  <c r="X420" i="1"/>
  <c r="Z420" i="1"/>
  <c r="AB420" i="1"/>
  <c r="AE420" i="1" s="1"/>
  <c r="Y420" i="1"/>
  <c r="W420" i="1"/>
  <c r="AA420" i="1"/>
  <c r="AC420" i="1" l="1"/>
  <c r="V421" i="1" l="1"/>
  <c r="AF420" i="1"/>
  <c r="X421" i="1" l="1"/>
  <c r="Z421" i="1"/>
  <c r="AA421" i="1"/>
  <c r="AB421" i="1"/>
  <c r="AE421" i="1" s="1"/>
  <c r="W421" i="1"/>
  <c r="Y421" i="1"/>
  <c r="AC421" i="1" l="1"/>
  <c r="V422" i="1"/>
  <c r="AF421" i="1"/>
  <c r="Z422" i="1" l="1"/>
  <c r="AB422" i="1"/>
  <c r="AE422" i="1" s="1"/>
  <c r="AA422" i="1"/>
  <c r="X422" i="1"/>
  <c r="W422" i="1"/>
  <c r="Y422" i="1"/>
  <c r="AC422" i="1" l="1"/>
  <c r="AF422" i="1" l="1"/>
  <c r="V423" i="1"/>
  <c r="AA423" i="1" l="1"/>
  <c r="W423" i="1"/>
  <c r="X423" i="1"/>
  <c r="Z423" i="1"/>
  <c r="Y423" i="1"/>
  <c r="AB423" i="1"/>
  <c r="AE423" i="1" s="1"/>
  <c r="AC423" i="1" l="1"/>
  <c r="V424" i="1" l="1"/>
  <c r="AF423" i="1"/>
  <c r="W424" i="1" l="1"/>
  <c r="AA424" i="1"/>
  <c r="Z424" i="1"/>
  <c r="X424" i="1"/>
  <c r="Y424" i="1"/>
  <c r="AB424" i="1"/>
  <c r="AE424" i="1" s="1"/>
  <c r="AC424" i="1" l="1"/>
  <c r="AF424" i="1" l="1"/>
  <c r="V425" i="1"/>
  <c r="Z425" i="1" l="1"/>
  <c r="AB425" i="1"/>
  <c r="AE425" i="1" s="1"/>
  <c r="X425" i="1"/>
  <c r="W425" i="1"/>
  <c r="Y425" i="1"/>
  <c r="AA425" i="1"/>
  <c r="AC425" i="1" l="1"/>
  <c r="AF425" i="1" s="1"/>
  <c r="V426" i="1" l="1"/>
  <c r="W426" i="1"/>
  <c r="X426" i="1"/>
  <c r="Z426" i="1"/>
  <c r="AB426" i="1"/>
  <c r="AA426" i="1"/>
  <c r="Y426" i="1"/>
  <c r="AE426" i="1" l="1"/>
  <c r="AC426" i="1"/>
  <c r="AF426" i="1" l="1"/>
  <c r="V427" i="1"/>
  <c r="AA427" i="1" l="1"/>
  <c r="AB427" i="1"/>
  <c r="W427" i="1"/>
  <c r="X427" i="1"/>
  <c r="Z427" i="1"/>
  <c r="Y427" i="1"/>
  <c r="AC427" i="1" l="1"/>
  <c r="V428" i="1" s="1"/>
  <c r="Y428" i="1" s="1"/>
  <c r="AF427" i="1"/>
  <c r="AE427" i="1"/>
  <c r="X428" i="1" l="1"/>
  <c r="W428" i="1"/>
  <c r="Z428" i="1"/>
  <c r="AB428" i="1"/>
  <c r="AE428" i="1" s="1"/>
  <c r="AA428" i="1"/>
  <c r="AC428" i="1" l="1"/>
  <c r="V429" i="1" l="1"/>
  <c r="AF428" i="1"/>
  <c r="AB429" i="1" l="1"/>
  <c r="Z429" i="1"/>
  <c r="W429" i="1"/>
  <c r="X429" i="1"/>
  <c r="Y429" i="1"/>
  <c r="AA429" i="1"/>
  <c r="AC429" i="1" l="1"/>
  <c r="V430" i="1" s="1"/>
  <c r="AE429" i="1"/>
  <c r="Y430" i="1" l="1"/>
  <c r="AA430" i="1"/>
  <c r="AF429" i="1"/>
  <c r="X430" i="1"/>
  <c r="AB430" i="1"/>
  <c r="AE430" i="1" s="1"/>
  <c r="Z430" i="1"/>
  <c r="W430" i="1"/>
  <c r="AC430" i="1" l="1"/>
  <c r="AF430" i="1"/>
  <c r="V431" i="1"/>
  <c r="Y431" i="1" l="1"/>
  <c r="Z431" i="1"/>
  <c r="AA431" i="1"/>
  <c r="W431" i="1"/>
  <c r="X431" i="1"/>
  <c r="AB431" i="1"/>
  <c r="AE431" i="1" s="1"/>
  <c r="AC431" i="1" l="1"/>
  <c r="AF431" i="1" l="1"/>
  <c r="V432" i="1"/>
  <c r="W432" i="1" l="1"/>
  <c r="AB432" i="1"/>
  <c r="AE432" i="1" s="1"/>
  <c r="AA432" i="1"/>
  <c r="Z432" i="1"/>
  <c r="X432" i="1"/>
  <c r="Y432" i="1"/>
  <c r="AC432" i="1" l="1"/>
  <c r="V433" i="1" l="1"/>
  <c r="AF432" i="1"/>
  <c r="AB433" i="1" l="1"/>
  <c r="AE433" i="1" s="1"/>
  <c r="AA433" i="1"/>
  <c r="Z433" i="1"/>
  <c r="Y433" i="1"/>
  <c r="W433" i="1"/>
  <c r="X433" i="1"/>
  <c r="AC433" i="1" l="1"/>
  <c r="V434" i="1" s="1"/>
  <c r="AF433" i="1" l="1"/>
  <c r="W434" i="1"/>
  <c r="AB434" i="1"/>
  <c r="AE434" i="1" s="1"/>
  <c r="Z434" i="1"/>
  <c r="X434" i="1"/>
  <c r="Y434" i="1"/>
  <c r="AA434" i="1"/>
  <c r="AC434" i="1" l="1"/>
  <c r="V435" i="1" s="1"/>
  <c r="AF434" i="1" l="1"/>
  <c r="Y435" i="1"/>
  <c r="AB435" i="1"/>
  <c r="AE435" i="1" s="1"/>
  <c r="X435" i="1"/>
  <c r="AA435" i="1"/>
  <c r="W435" i="1"/>
  <c r="Z435" i="1"/>
  <c r="AC435" i="1" l="1"/>
  <c r="V436" i="1" l="1"/>
  <c r="AF435" i="1"/>
  <c r="Z436" i="1" l="1"/>
  <c r="X436" i="1"/>
  <c r="AA436" i="1"/>
  <c r="Y436" i="1"/>
  <c r="W436" i="1"/>
  <c r="AB436" i="1"/>
  <c r="AE436" i="1" s="1"/>
  <c r="AC436" i="1" l="1"/>
  <c r="AF436" i="1" l="1"/>
  <c r="V437" i="1"/>
  <c r="X437" i="1" l="1"/>
  <c r="AB437" i="1"/>
  <c r="AE437" i="1" s="1"/>
  <c r="Z437" i="1"/>
  <c r="Y437" i="1"/>
  <c r="W437" i="1"/>
  <c r="AA437" i="1"/>
  <c r="AC437" i="1" l="1"/>
  <c r="V438" i="1" s="1"/>
  <c r="AA438" i="1" s="1"/>
  <c r="AF437" i="1" l="1"/>
  <c r="AB438" i="1"/>
  <c r="AE438" i="1" s="1"/>
  <c r="Y438" i="1"/>
  <c r="W438" i="1"/>
  <c r="X438" i="1"/>
  <c r="Z438" i="1"/>
  <c r="AC438" i="1" l="1"/>
  <c r="V439" i="1" l="1"/>
  <c r="AF438" i="1"/>
  <c r="AA439" i="1" l="1"/>
  <c r="Z439" i="1"/>
  <c r="Y439" i="1"/>
  <c r="X439" i="1"/>
  <c r="AB439" i="1"/>
  <c r="AE439" i="1" s="1"/>
  <c r="W439" i="1"/>
  <c r="AC439" i="1" l="1"/>
  <c r="V440" i="1" l="1"/>
  <c r="AF439" i="1"/>
  <c r="X440" i="1" l="1"/>
  <c r="Y440" i="1"/>
  <c r="Z440" i="1"/>
  <c r="W440" i="1"/>
  <c r="AB440" i="1"/>
  <c r="AE440" i="1" s="1"/>
  <c r="AA440" i="1"/>
  <c r="AC440" i="1" l="1"/>
  <c r="V441" i="1"/>
  <c r="Y441" i="1" s="1"/>
  <c r="AF440" i="1"/>
  <c r="X441" i="1" l="1"/>
  <c r="W441" i="1"/>
  <c r="AA441" i="1"/>
  <c r="AB441" i="1"/>
  <c r="AE441" i="1" s="1"/>
  <c r="Z441" i="1"/>
  <c r="AC441" i="1" l="1"/>
  <c r="AF441" i="1" l="1"/>
  <c r="V442" i="1"/>
  <c r="Y442" i="1" l="1"/>
  <c r="Z442" i="1"/>
  <c r="AB442" i="1"/>
  <c r="W442" i="1"/>
  <c r="X442" i="1"/>
  <c r="AA442" i="1"/>
  <c r="AC442" i="1" l="1"/>
  <c r="V443" i="1"/>
  <c r="AF442" i="1"/>
  <c r="AE442" i="1"/>
  <c r="AA443" i="1"/>
  <c r="Y443" i="1"/>
  <c r="Z443" i="1" l="1"/>
  <c r="W443" i="1"/>
  <c r="AB443" i="1"/>
  <c r="AE443" i="1" s="1"/>
  <c r="X443" i="1"/>
  <c r="AC443" i="1" l="1"/>
  <c r="AF443" i="1" l="1"/>
  <c r="V444" i="1"/>
  <c r="Y444" i="1" l="1"/>
  <c r="Z444" i="1"/>
  <c r="AB444" i="1"/>
  <c r="AE444" i="1" s="1"/>
  <c r="X444" i="1"/>
  <c r="W444" i="1"/>
  <c r="AA444" i="1"/>
  <c r="AC444" i="1" l="1"/>
  <c r="V445" i="1" s="1"/>
  <c r="AF444" i="1" l="1"/>
  <c r="Y445" i="1"/>
  <c r="Z445" i="1"/>
  <c r="AB445" i="1"/>
  <c r="X445" i="1"/>
  <c r="W445" i="1"/>
  <c r="AA445" i="1"/>
  <c r="AC445" i="1" l="1"/>
  <c r="AF445" i="1" s="1"/>
  <c r="AE445" i="1"/>
  <c r="V446" i="1" l="1"/>
  <c r="AA446" i="1" s="1"/>
  <c r="AB446" i="1"/>
  <c r="AE446" i="1" s="1"/>
  <c r="X446" i="1"/>
  <c r="W446" i="1"/>
  <c r="Z446" i="1"/>
  <c r="Y446" i="1"/>
  <c r="AC446" i="1" l="1"/>
  <c r="AF446" i="1"/>
  <c r="V447" i="1"/>
  <c r="Y447" i="1" l="1"/>
  <c r="Z447" i="1"/>
  <c r="AA447" i="1"/>
  <c r="X447" i="1"/>
  <c r="AB447" i="1"/>
  <c r="AE447" i="1" s="1"/>
  <c r="W447" i="1"/>
  <c r="AC447" i="1" l="1"/>
  <c r="AF447" i="1" s="1"/>
  <c r="V448" i="1" l="1"/>
  <c r="AA448" i="1" s="1"/>
  <c r="X448" i="1"/>
  <c r="AB448" i="1"/>
  <c r="AE448" i="1" s="1"/>
  <c r="Z448" i="1" l="1"/>
  <c r="W448" i="1"/>
  <c r="Y448" i="1"/>
  <c r="AC448" i="1" s="1"/>
  <c r="AF448" i="1" l="1"/>
  <c r="V449" i="1"/>
  <c r="Y449" i="1" l="1"/>
  <c r="Z449" i="1"/>
  <c r="AA449" i="1"/>
  <c r="X449" i="1"/>
  <c r="W449" i="1"/>
  <c r="AB449" i="1"/>
  <c r="AE449" i="1" s="1"/>
  <c r="AC449" i="1" l="1"/>
  <c r="V450" i="1" l="1"/>
  <c r="AF449" i="1"/>
  <c r="Y450" i="1" l="1"/>
  <c r="Z450" i="1"/>
  <c r="X450" i="1"/>
  <c r="AB450" i="1"/>
  <c r="W450" i="1"/>
  <c r="AA450" i="1"/>
  <c r="AC450" i="1" l="1"/>
  <c r="V451" i="1"/>
  <c r="AF450" i="1"/>
  <c r="AE450" i="1"/>
  <c r="Y451" i="1"/>
  <c r="AA451" i="1" l="1"/>
  <c r="Z451" i="1"/>
  <c r="X451" i="1"/>
  <c r="W451" i="1"/>
  <c r="AB451" i="1"/>
  <c r="AE451" i="1" s="1"/>
  <c r="AC451" i="1" l="1"/>
  <c r="AF451" i="1" l="1"/>
  <c r="V452" i="1"/>
  <c r="AA452" i="1" l="1"/>
  <c r="Z452" i="1"/>
  <c r="Y452" i="1"/>
  <c r="X452" i="1"/>
  <c r="W452" i="1"/>
  <c r="AB452" i="1"/>
  <c r="AE452" i="1" s="1"/>
  <c r="AC452" i="1" l="1"/>
  <c r="V453" i="1" l="1"/>
  <c r="AF452" i="1"/>
  <c r="AB453" i="1" l="1"/>
  <c r="W453" i="1"/>
  <c r="X453" i="1"/>
  <c r="Z453" i="1"/>
  <c r="Y453" i="1"/>
  <c r="AA453" i="1"/>
  <c r="AC453" i="1" l="1"/>
  <c r="V454" i="1" s="1"/>
  <c r="AA454" i="1" s="1"/>
  <c r="AE453" i="1"/>
  <c r="AF453" i="1" l="1"/>
  <c r="Y454" i="1"/>
  <c r="W454" i="1"/>
  <c r="AB454" i="1"/>
  <c r="Z454" i="1"/>
  <c r="X454" i="1"/>
  <c r="AC454" i="1" l="1"/>
  <c r="AF454" i="1" s="1"/>
  <c r="AE454" i="1"/>
  <c r="V455" i="1" l="1"/>
  <c r="AA455" i="1" s="1"/>
  <c r="AB455" i="1"/>
  <c r="AE455" i="1" s="1"/>
  <c r="W455" i="1" l="1"/>
  <c r="Z455" i="1"/>
  <c r="X455" i="1"/>
  <c r="Y455" i="1"/>
  <c r="AC455" i="1" l="1"/>
  <c r="AF455" i="1" s="1"/>
  <c r="V456" i="1"/>
  <c r="AA456" i="1"/>
  <c r="AB456" i="1"/>
  <c r="AE456" i="1" s="1"/>
  <c r="Y456" i="1"/>
  <c r="X456" i="1"/>
  <c r="Z456" i="1"/>
  <c r="W456" i="1"/>
  <c r="AC456" i="1" l="1"/>
  <c r="V457" i="1" s="1"/>
  <c r="Y457" i="1" s="1"/>
  <c r="X457" i="1" l="1"/>
  <c r="AB457" i="1"/>
  <c r="AE457" i="1" s="1"/>
  <c r="Z457" i="1"/>
  <c r="W457" i="1"/>
  <c r="AA457" i="1"/>
  <c r="AC457" i="1" s="1"/>
  <c r="AF456" i="1"/>
  <c r="AF457" i="1" l="1"/>
  <c r="V458" i="1"/>
  <c r="AA458" i="1" l="1"/>
  <c r="Y458" i="1"/>
  <c r="AB458" i="1"/>
  <c r="AE458" i="1" s="1"/>
  <c r="W458" i="1"/>
  <c r="X458" i="1"/>
  <c r="Z458" i="1"/>
  <c r="AC458" i="1" l="1"/>
  <c r="V459" i="1" s="1"/>
  <c r="AF458" i="1" l="1"/>
  <c r="Y459" i="1"/>
  <c r="AA459" i="1"/>
  <c r="W459" i="1"/>
  <c r="X459" i="1"/>
  <c r="AB459" i="1"/>
  <c r="AE459" i="1" s="1"/>
  <c r="Z459" i="1"/>
  <c r="AC459" i="1" l="1"/>
  <c r="AF459" i="1" l="1"/>
  <c r="V460" i="1"/>
  <c r="Y460" i="1" l="1"/>
  <c r="AA460" i="1"/>
  <c r="W460" i="1"/>
  <c r="Z460" i="1"/>
  <c r="X460" i="1"/>
  <c r="AB460" i="1"/>
  <c r="AE460" i="1" s="1"/>
  <c r="AC460" i="1" l="1"/>
  <c r="AF460" i="1" l="1"/>
  <c r="V461" i="1"/>
  <c r="Y461" i="1" l="1"/>
  <c r="AA461" i="1"/>
  <c r="AB461" i="1"/>
  <c r="AE461" i="1" s="1"/>
  <c r="X461" i="1"/>
  <c r="W461" i="1"/>
  <c r="Z461" i="1"/>
  <c r="AC461" i="1" l="1"/>
  <c r="AF461" i="1" s="1"/>
  <c r="V462" i="1"/>
  <c r="AA462" i="1" l="1"/>
  <c r="Y462" i="1"/>
  <c r="Z462" i="1"/>
  <c r="X462" i="1"/>
  <c r="W462" i="1"/>
  <c r="AB462" i="1"/>
  <c r="AE462" i="1" s="1"/>
  <c r="AC462" i="1" l="1"/>
  <c r="V463" i="1" s="1"/>
  <c r="AF462" i="1" l="1"/>
  <c r="AA463" i="1"/>
  <c r="Y463" i="1"/>
  <c r="X463" i="1"/>
  <c r="W463" i="1"/>
  <c r="Z463" i="1"/>
  <c r="AB463" i="1"/>
  <c r="AE463" i="1" s="1"/>
  <c r="AC463" i="1" l="1"/>
  <c r="V464" i="1" l="1"/>
  <c r="AF463" i="1"/>
  <c r="Y464" i="1" l="1"/>
  <c r="AA464" i="1"/>
  <c r="AB464" i="1"/>
  <c r="AE464" i="1" s="1"/>
  <c r="W464" i="1"/>
  <c r="X464" i="1"/>
  <c r="Z464" i="1"/>
  <c r="AC464" i="1" l="1"/>
  <c r="AF464" i="1" s="1"/>
  <c r="V465" i="1"/>
  <c r="Y465" i="1" s="1"/>
  <c r="AA465" i="1" l="1"/>
  <c r="W465" i="1"/>
  <c r="AB465" i="1"/>
  <c r="AE465" i="1" s="1"/>
  <c r="Z465" i="1"/>
  <c r="X465" i="1"/>
  <c r="AC465" i="1" l="1"/>
  <c r="AF465" i="1" s="1"/>
  <c r="V466" i="1" l="1"/>
  <c r="AA466" i="1" s="1"/>
  <c r="AB466" i="1" l="1"/>
  <c r="AE466" i="1" s="1"/>
  <c r="W466" i="1"/>
  <c r="Z466" i="1"/>
  <c r="X466" i="1"/>
  <c r="Y466" i="1"/>
  <c r="AC466" i="1" s="1"/>
  <c r="V467" i="1" l="1"/>
  <c r="AF466" i="1"/>
  <c r="Y467" i="1" l="1"/>
  <c r="AA467" i="1"/>
  <c r="Z467" i="1"/>
  <c r="X467" i="1"/>
  <c r="AB467" i="1"/>
  <c r="AE467" i="1" s="1"/>
  <c r="W467" i="1"/>
  <c r="AC467" i="1" l="1"/>
  <c r="V468" i="1" l="1"/>
  <c r="AF467" i="1"/>
  <c r="Y468" i="1" l="1"/>
  <c r="AA468" i="1"/>
  <c r="Z468" i="1"/>
  <c r="X468" i="1"/>
  <c r="W468" i="1"/>
  <c r="AB468" i="1"/>
  <c r="AE468" i="1" s="1"/>
  <c r="AC468" i="1" l="1"/>
  <c r="V469" i="1" s="1"/>
  <c r="AA469" i="1" s="1"/>
  <c r="AF468" i="1" l="1"/>
  <c r="Y469" i="1"/>
  <c r="Z469" i="1"/>
  <c r="W469" i="1"/>
  <c r="X469" i="1"/>
  <c r="AB469" i="1"/>
  <c r="AE469" i="1" s="1"/>
  <c r="AC469" i="1" l="1"/>
  <c r="AF469" i="1" s="1"/>
  <c r="V470" i="1" l="1"/>
  <c r="Z470" i="1" s="1"/>
  <c r="W470" i="1" l="1"/>
  <c r="X470" i="1"/>
  <c r="AB470" i="1"/>
  <c r="AE470" i="1" s="1"/>
  <c r="Y470" i="1"/>
  <c r="AA470" i="1"/>
  <c r="AC470" i="1" l="1"/>
  <c r="AF470" i="1" s="1"/>
  <c r="V471" i="1" l="1"/>
  <c r="AA471" i="1" s="1"/>
  <c r="AB471" i="1"/>
  <c r="AE471" i="1" s="1"/>
  <c r="Z471" i="1"/>
  <c r="W471" i="1"/>
  <c r="X471" i="1"/>
  <c r="Y471" i="1"/>
  <c r="AC471" i="1" l="1"/>
  <c r="V472" i="1" s="1"/>
  <c r="AA472" i="1" s="1"/>
  <c r="Y472" i="1"/>
  <c r="AB472" i="1"/>
  <c r="X472" i="1"/>
  <c r="Z472" i="1"/>
  <c r="W472" i="1" l="1"/>
  <c r="AF471" i="1"/>
  <c r="AE472" i="1"/>
  <c r="AC472" i="1"/>
  <c r="AF472" i="1" l="1"/>
  <c r="V473" i="1"/>
  <c r="Y473" i="1" l="1"/>
  <c r="AA473" i="1"/>
  <c r="Z473" i="1"/>
  <c r="X473" i="1"/>
  <c r="W473" i="1"/>
  <c r="AB473" i="1"/>
  <c r="AE473" i="1" l="1"/>
  <c r="AC473" i="1"/>
  <c r="V474" i="1" l="1"/>
  <c r="AF473" i="1"/>
  <c r="AA474" i="1" l="1"/>
  <c r="Y474" i="1"/>
  <c r="Z474" i="1"/>
  <c r="W474" i="1"/>
  <c r="AB474" i="1"/>
  <c r="X474" i="1"/>
  <c r="AE474" i="1" l="1"/>
  <c r="AC474" i="1"/>
  <c r="V475" i="1" l="1"/>
  <c r="AF474" i="1"/>
  <c r="AA475" i="1" l="1"/>
  <c r="Y475" i="1"/>
  <c r="Z475" i="1"/>
  <c r="AB475" i="1"/>
  <c r="W475" i="1"/>
  <c r="X475" i="1"/>
  <c r="AC475" i="1" l="1"/>
  <c r="AE475" i="1"/>
  <c r="AF475" i="1" l="1"/>
  <c r="V476" i="1"/>
  <c r="Y476" i="1" l="1"/>
  <c r="AA476" i="1"/>
  <c r="X476" i="1"/>
  <c r="AB476" i="1"/>
  <c r="Z476" i="1"/>
  <c r="W476" i="1"/>
  <c r="AC476" i="1" l="1"/>
  <c r="AF476" i="1" s="1"/>
  <c r="AE476" i="1"/>
  <c r="V477" i="1" l="1"/>
  <c r="Z477" i="1" l="1"/>
  <c r="AA477" i="1"/>
  <c r="Y477" i="1"/>
  <c r="X477" i="1"/>
  <c r="W477" i="1"/>
  <c r="AB477" i="1"/>
  <c r="AC477" i="1" l="1"/>
  <c r="V478" i="1" s="1"/>
  <c r="Y478" i="1" s="1"/>
  <c r="AE477" i="1"/>
  <c r="AF477" i="1" l="1"/>
  <c r="AA478" i="1"/>
  <c r="W478" i="1"/>
  <c r="X478" i="1"/>
  <c r="Z478" i="1"/>
  <c r="AB478" i="1"/>
  <c r="AE478" i="1" s="1"/>
  <c r="AC478" i="1" l="1"/>
  <c r="AF478" i="1" s="1"/>
  <c r="V479" i="1" l="1"/>
  <c r="AB479" i="1" s="1"/>
  <c r="W479" i="1" l="1"/>
  <c r="X479" i="1"/>
  <c r="Z479" i="1"/>
  <c r="Y479" i="1"/>
  <c r="AA479" i="1"/>
  <c r="AE479" i="1"/>
  <c r="AC479" i="1" l="1"/>
  <c r="V480" i="1"/>
  <c r="AF479" i="1"/>
  <c r="Y480" i="1" l="1"/>
  <c r="AA480" i="1"/>
  <c r="AB480" i="1"/>
  <c r="AE480" i="1" s="1"/>
  <c r="W480" i="1"/>
  <c r="X480" i="1"/>
  <c r="Z480" i="1"/>
  <c r="AC480" i="1" l="1"/>
  <c r="AF480" i="1" s="1"/>
  <c r="V481" i="1" l="1"/>
  <c r="AA481" i="1" s="1"/>
  <c r="W481" i="1" l="1"/>
  <c r="AB481" i="1"/>
  <c r="AE481" i="1" s="1"/>
  <c r="X481" i="1"/>
  <c r="Z481" i="1"/>
  <c r="Y481" i="1"/>
  <c r="AC481" i="1" l="1"/>
  <c r="V482" i="1" s="1"/>
  <c r="AB482" i="1" l="1"/>
  <c r="AE482" i="1" s="1"/>
  <c r="Z482" i="1"/>
  <c r="W482" i="1"/>
  <c r="X482" i="1"/>
  <c r="AF481" i="1"/>
  <c r="AA482" i="1"/>
  <c r="Y482" i="1"/>
  <c r="AC482" i="1" l="1"/>
  <c r="AF482" i="1" s="1"/>
  <c r="V483" i="1"/>
  <c r="AA483" i="1" s="1"/>
  <c r="AB483" i="1"/>
  <c r="AE483" i="1" s="1"/>
  <c r="X483" i="1" l="1"/>
  <c r="W483" i="1"/>
  <c r="Z483" i="1"/>
  <c r="Y483" i="1"/>
  <c r="AC483" i="1" l="1"/>
  <c r="V484" i="1"/>
  <c r="AF483" i="1"/>
  <c r="AA484" i="1" l="1"/>
  <c r="Y484" i="1"/>
  <c r="X484" i="1"/>
  <c r="W484" i="1"/>
  <c r="AB484" i="1"/>
  <c r="AE484" i="1" s="1"/>
  <c r="Z484" i="1"/>
  <c r="AC484" i="1" l="1"/>
  <c r="AF484" i="1" s="1"/>
  <c r="V485" i="1" l="1"/>
  <c r="W485" i="1" s="1"/>
  <c r="AB485" i="1"/>
  <c r="AE485" i="1" s="1"/>
  <c r="Z485" i="1"/>
  <c r="X485" i="1" l="1"/>
  <c r="AA485" i="1"/>
  <c r="Y485" i="1"/>
  <c r="AC485" i="1" l="1"/>
  <c r="AF485" i="1" s="1"/>
  <c r="V486" i="1" l="1"/>
  <c r="Y486" i="1" s="1"/>
  <c r="W486" i="1"/>
  <c r="X486" i="1"/>
  <c r="Z486" i="1" l="1"/>
  <c r="AB486" i="1"/>
  <c r="AE486" i="1" s="1"/>
  <c r="AA486" i="1"/>
  <c r="AC486" i="1"/>
  <c r="AF486" i="1" l="1"/>
  <c r="V487" i="1"/>
  <c r="AA487" i="1" l="1"/>
  <c r="Y487" i="1"/>
  <c r="W487" i="1"/>
  <c r="Z487" i="1"/>
  <c r="X487" i="1"/>
  <c r="AB487" i="1"/>
  <c r="AC487" i="1" l="1"/>
  <c r="AE487" i="1"/>
  <c r="AF487" i="1" l="1"/>
  <c r="V488" i="1"/>
  <c r="AA488" i="1" l="1"/>
  <c r="Y488" i="1"/>
  <c r="X488" i="1"/>
  <c r="W488" i="1"/>
  <c r="AB488" i="1"/>
  <c r="Z488" i="1"/>
  <c r="AE488" i="1" l="1"/>
  <c r="AC488" i="1"/>
  <c r="V489" i="1" l="1"/>
  <c r="AF488" i="1"/>
  <c r="AA489" i="1" l="1"/>
  <c r="Y489" i="1"/>
  <c r="Z489" i="1"/>
  <c r="AB489" i="1"/>
  <c r="W489" i="1"/>
  <c r="X489" i="1"/>
  <c r="AC489" i="1" l="1"/>
  <c r="AE489" i="1"/>
  <c r="V490" i="1" l="1"/>
  <c r="AF489" i="1"/>
  <c r="Y490" i="1" l="1"/>
  <c r="AA490" i="1"/>
  <c r="AB490" i="1"/>
  <c r="X490" i="1"/>
  <c r="W490" i="1"/>
  <c r="Z490" i="1"/>
  <c r="AC490" i="1" l="1"/>
  <c r="AE490" i="1"/>
  <c r="AF490" i="1" l="1"/>
  <c r="V491" i="1"/>
  <c r="AA491" i="1" l="1"/>
  <c r="Y491" i="1"/>
  <c r="AB491" i="1"/>
  <c r="AE491" i="1" s="1"/>
  <c r="Z491" i="1"/>
  <c r="X491" i="1"/>
  <c r="W491" i="1"/>
  <c r="AC491" i="1" l="1"/>
  <c r="V492" i="1" s="1"/>
  <c r="AA492" i="1" s="1"/>
  <c r="AF491" i="1" l="1"/>
  <c r="Y492" i="1"/>
  <c r="AB492" i="1"/>
  <c r="AE492" i="1" s="1"/>
  <c r="X492" i="1"/>
  <c r="W492" i="1"/>
  <c r="Z492" i="1"/>
  <c r="AC492" i="1" l="1"/>
  <c r="AF492" i="1" s="1"/>
  <c r="V493" i="1" l="1"/>
  <c r="AA493" i="1" s="1"/>
  <c r="AB493" i="1"/>
  <c r="W493" i="1" l="1"/>
  <c r="Z493" i="1"/>
  <c r="X493" i="1"/>
  <c r="Y493" i="1"/>
  <c r="AE493" i="1"/>
  <c r="AC493" i="1" l="1"/>
  <c r="AF493" i="1" s="1"/>
  <c r="V494" i="1" l="1"/>
  <c r="AA494" i="1" s="1"/>
  <c r="AB494" i="1"/>
  <c r="Z494" i="1"/>
  <c r="W494" i="1"/>
  <c r="X494" i="1" l="1"/>
  <c r="Y494" i="1"/>
  <c r="AC494" i="1"/>
  <c r="AE494" i="1"/>
  <c r="AF494" i="1" l="1"/>
  <c r="V495" i="1"/>
  <c r="Y495" i="1" l="1"/>
  <c r="AA495" i="1"/>
  <c r="AB495" i="1"/>
  <c r="W495" i="1"/>
  <c r="Z495" i="1"/>
  <c r="X495" i="1"/>
  <c r="AC495" i="1" l="1"/>
  <c r="AF495" i="1" s="1"/>
  <c r="AE495" i="1"/>
  <c r="V496" i="1" l="1"/>
  <c r="Z496" i="1" l="1"/>
  <c r="AA496" i="1"/>
  <c r="Y496" i="1"/>
  <c r="AB496" i="1"/>
  <c r="AE496" i="1" s="1"/>
  <c r="W496" i="1"/>
  <c r="X496" i="1"/>
  <c r="AC496" i="1" l="1"/>
  <c r="V497" i="1"/>
  <c r="AA497" i="1" s="1"/>
  <c r="AF496" i="1"/>
  <c r="Y497" i="1" l="1"/>
  <c r="AB497" i="1"/>
  <c r="AE497" i="1" s="1"/>
  <c r="W497" i="1"/>
  <c r="Z497" i="1"/>
  <c r="X497" i="1"/>
  <c r="AC497" i="1" l="1"/>
  <c r="V498" i="1" s="1"/>
  <c r="AA498" i="1" s="1"/>
  <c r="Y498" i="1" l="1"/>
  <c r="AF497" i="1"/>
  <c r="AB498" i="1"/>
  <c r="Z498" i="1"/>
  <c r="X498" i="1"/>
  <c r="W498" i="1"/>
  <c r="AC498" i="1" l="1"/>
  <c r="AE498" i="1"/>
  <c r="AF498" i="1" l="1"/>
  <c r="V499" i="1"/>
  <c r="AA499" i="1" l="1"/>
  <c r="Y499" i="1"/>
  <c r="Z499" i="1"/>
  <c r="X499" i="1"/>
  <c r="W499" i="1"/>
  <c r="AB499" i="1"/>
  <c r="AE499" i="1" s="1"/>
  <c r="AC499" i="1" l="1"/>
  <c r="V500" i="1" s="1"/>
  <c r="Y500" i="1" s="1"/>
  <c r="AA500" i="1" l="1"/>
  <c r="AF499" i="1"/>
  <c r="AB500" i="1"/>
  <c r="W500" i="1"/>
  <c r="X500" i="1"/>
  <c r="Z500" i="1"/>
  <c r="AC500" i="1" l="1"/>
  <c r="AF500" i="1" s="1"/>
  <c r="AE500" i="1"/>
  <c r="V501" i="1" l="1"/>
  <c r="AA501" i="1" l="1"/>
  <c r="Z501" i="1"/>
  <c r="W501" i="1"/>
  <c r="AB501" i="1"/>
  <c r="AE501" i="1" s="1"/>
  <c r="Y501" i="1"/>
  <c r="X501" i="1"/>
  <c r="AC501" i="1" l="1"/>
  <c r="AF501" i="1" l="1"/>
  <c r="V502" i="1"/>
  <c r="Y502" i="1" l="1"/>
  <c r="AB502" i="1"/>
  <c r="AE502" i="1" s="1"/>
  <c r="W502" i="1"/>
  <c r="X502" i="1"/>
  <c r="Z502" i="1"/>
  <c r="AA502" i="1"/>
  <c r="AC502" i="1" l="1"/>
  <c r="AF502" i="1" l="1"/>
  <c r="V503" i="1"/>
  <c r="Y503" i="1" l="1"/>
  <c r="AB503" i="1"/>
  <c r="AE503" i="1" s="1"/>
  <c r="W503" i="1"/>
  <c r="AA503" i="1"/>
  <c r="X503" i="1"/>
  <c r="Z503" i="1"/>
  <c r="AC503" i="1" l="1"/>
  <c r="AF503" i="1" l="1"/>
  <c r="V504" i="1"/>
  <c r="AA504" i="1" l="1"/>
  <c r="X504" i="1"/>
  <c r="Y504" i="1"/>
  <c r="AB504" i="1"/>
  <c r="Z504" i="1"/>
  <c r="W504" i="1"/>
  <c r="AC504" i="1" l="1"/>
  <c r="AF504" i="1" l="1"/>
  <c r="V505" i="1"/>
  <c r="W505" i="1" l="1"/>
  <c r="AB505" i="1"/>
  <c r="AE505" i="1" s="1"/>
  <c r="X505" i="1"/>
  <c r="Z505" i="1"/>
  <c r="AA505" i="1"/>
  <c r="Y505" i="1"/>
  <c r="AC505" i="1" l="1"/>
  <c r="AF505" i="1" l="1"/>
  <c r="V506" i="1"/>
  <c r="AA506" i="1" l="1"/>
  <c r="W506" i="1"/>
  <c r="Y506" i="1"/>
  <c r="AB506" i="1"/>
  <c r="Z506" i="1"/>
  <c r="X506" i="1"/>
  <c r="AC506" i="1" l="1"/>
  <c r="V507" i="1" s="1"/>
  <c r="Y507" i="1" s="1"/>
  <c r="AE506" i="1"/>
  <c r="AF506" i="1" l="1"/>
  <c r="AA507" i="1"/>
  <c r="Z507" i="1"/>
  <c r="W507" i="1"/>
  <c r="X507" i="1"/>
  <c r="AB507" i="1"/>
  <c r="AC507" i="1" l="1"/>
  <c r="V508" i="1" s="1"/>
  <c r="AA508" i="1" l="1"/>
  <c r="X508" i="1"/>
  <c r="W508" i="1"/>
  <c r="Z508" i="1"/>
  <c r="AB508" i="1"/>
  <c r="Y508" i="1"/>
  <c r="AC508" i="1" l="1"/>
  <c r="V509" i="1" s="1"/>
  <c r="Z509" i="1" s="1"/>
  <c r="AB509" i="1"/>
  <c r="W509" i="1"/>
  <c r="X509" i="1"/>
  <c r="Y509" i="1"/>
  <c r="AA509" i="1"/>
  <c r="AC509" i="1" l="1"/>
  <c r="V510" i="1" s="1"/>
  <c r="AA510" i="1" s="1"/>
  <c r="Z510" i="1" l="1"/>
  <c r="W510" i="1"/>
  <c r="AB510" i="1"/>
  <c r="X510" i="1"/>
  <c r="Y510" i="1"/>
  <c r="AC510" i="1" l="1"/>
  <c r="V511" i="1" s="1"/>
  <c r="W511" i="1" s="1"/>
  <c r="Y511" i="1"/>
  <c r="AB511" i="1"/>
  <c r="X511" i="1" l="1"/>
  <c r="AA511" i="1"/>
  <c r="Z511" i="1"/>
  <c r="AC511" i="1" l="1"/>
  <c r="V512" i="1" s="1"/>
  <c r="AB512" i="1" s="1"/>
  <c r="Z512" i="1" l="1"/>
  <c r="AA512" i="1"/>
  <c r="W512" i="1"/>
  <c r="Y512" i="1"/>
  <c r="X512" i="1"/>
  <c r="AC512" i="1" l="1"/>
  <c r="V513" i="1" s="1"/>
  <c r="AB513" i="1"/>
  <c r="Z513" i="1"/>
  <c r="Y513" i="1"/>
  <c r="AA513" i="1"/>
  <c r="X513" i="1"/>
  <c r="W513" i="1"/>
  <c r="AC513" i="1" l="1"/>
  <c r="V514" i="1" s="1"/>
  <c r="W514" i="1" s="1"/>
  <c r="Z514" i="1"/>
  <c r="X514" i="1"/>
  <c r="Y514" i="1"/>
  <c r="AA514" i="1" l="1"/>
  <c r="AB514" i="1"/>
  <c r="AC514" i="1"/>
  <c r="V515" i="1" s="1"/>
  <c r="X515" i="1" s="1"/>
  <c r="W515" i="1" l="1"/>
  <c r="AB515" i="1"/>
  <c r="AA515" i="1"/>
  <c r="Z515" i="1"/>
  <c r="Y515" i="1"/>
  <c r="AC515" i="1" l="1"/>
  <c r="V516" i="1" s="1"/>
  <c r="W516" i="1"/>
  <c r="AB516" i="1"/>
  <c r="Z516" i="1"/>
  <c r="X516" i="1"/>
  <c r="AA516" i="1"/>
  <c r="Y516" i="1"/>
  <c r="AC516" i="1" s="1"/>
  <c r="V517" i="1" s="1"/>
  <c r="AA517" i="1" s="1"/>
  <c r="Y517" i="1" l="1"/>
  <c r="Z517" i="1"/>
  <c r="X517" i="1"/>
  <c r="W517" i="1"/>
  <c r="AB517" i="1"/>
  <c r="AC517" i="1" s="1"/>
  <c r="V518" i="1" s="1"/>
  <c r="X518" i="1" l="1"/>
  <c r="Y518" i="1"/>
  <c r="W518" i="1"/>
  <c r="Z518" i="1"/>
  <c r="AB518" i="1"/>
  <c r="AA518" i="1"/>
  <c r="AC518" i="1" l="1"/>
  <c r="V519" i="1" s="1"/>
  <c r="Z519" i="1"/>
  <c r="AB519" i="1"/>
  <c r="X519" i="1"/>
  <c r="AA519" i="1"/>
  <c r="W519" i="1"/>
  <c r="Y519" i="1"/>
  <c r="AC519" i="1" s="1"/>
  <c r="V520" i="1" s="1"/>
  <c r="Z520" i="1" l="1"/>
  <c r="AB520" i="1"/>
  <c r="W520" i="1"/>
  <c r="X520" i="1"/>
  <c r="AA520" i="1"/>
  <c r="Y520" i="1"/>
  <c r="AC520" i="1" l="1"/>
  <c r="V521" i="1" s="1"/>
  <c r="W521" i="1" s="1"/>
  <c r="AB521" i="1"/>
  <c r="X521" i="1"/>
  <c r="Z521" i="1"/>
  <c r="Y521" i="1"/>
  <c r="AA521" i="1"/>
  <c r="AC521" i="1" l="1"/>
  <c r="V522" i="1" s="1"/>
  <c r="Z522" i="1" s="1"/>
  <c r="AA522" i="1"/>
  <c r="X522" i="1"/>
  <c r="AB522" i="1"/>
  <c r="Y522" i="1"/>
  <c r="W522" i="1"/>
  <c r="AC522" i="1" l="1"/>
  <c r="V523" i="1" s="1"/>
  <c r="AA523" i="1" s="1"/>
  <c r="AB523" i="1"/>
  <c r="Y523" i="1"/>
  <c r="X523" i="1"/>
  <c r="W523" i="1"/>
  <c r="Z523" i="1"/>
  <c r="AC523" i="1" l="1"/>
  <c r="V524" i="1" s="1"/>
  <c r="Z524" i="1" s="1"/>
  <c r="Y524" i="1" l="1"/>
  <c r="AA524" i="1"/>
  <c r="AB524" i="1"/>
  <c r="X524" i="1"/>
  <c r="W524" i="1"/>
  <c r="AC524" i="1" l="1"/>
  <c r="V525" i="1" s="1"/>
  <c r="Y525" i="1" s="1"/>
  <c r="AB525" i="1"/>
  <c r="X525" i="1" l="1"/>
  <c r="Z525" i="1"/>
  <c r="W525" i="1"/>
  <c r="AA525" i="1"/>
  <c r="AC525" i="1" l="1"/>
  <c r="V526" i="1" s="1"/>
  <c r="X526" i="1" s="1"/>
  <c r="Z526" i="1" l="1"/>
  <c r="W526" i="1"/>
  <c r="Y526" i="1"/>
  <c r="AB526" i="1"/>
  <c r="AA526" i="1"/>
  <c r="AC526" i="1" l="1"/>
  <c r="V527" i="1" s="1"/>
  <c r="Y527" i="1" s="1"/>
  <c r="X527" i="1" l="1"/>
  <c r="W527" i="1"/>
  <c r="AA527" i="1"/>
  <c r="Z527" i="1"/>
  <c r="AB527" i="1"/>
  <c r="AC527" i="1" s="1"/>
  <c r="V528" i="1" s="1"/>
  <c r="W528" i="1" s="1"/>
  <c r="AB528" i="1" l="1"/>
  <c r="Z528" i="1"/>
  <c r="AA528" i="1"/>
  <c r="Y528" i="1"/>
  <c r="X528" i="1"/>
  <c r="AC528" i="1" l="1"/>
  <c r="V529" i="1" s="1"/>
  <c r="AA529" i="1" s="1"/>
  <c r="Z529" i="1" l="1"/>
  <c r="W529" i="1"/>
  <c r="AB529" i="1"/>
  <c r="X529" i="1"/>
  <c r="Y529" i="1"/>
  <c r="AC529" i="1" l="1"/>
  <c r="V530" i="1" s="1"/>
  <c r="Z530" i="1" s="1"/>
  <c r="X530" i="1"/>
  <c r="AA530" i="1"/>
  <c r="Y530" i="1"/>
  <c r="AB530" i="1" l="1"/>
  <c r="W530" i="1"/>
  <c r="AC530" i="1" s="1"/>
  <c r="V531" i="1" s="1"/>
  <c r="AA531" i="1" s="1"/>
  <c r="AB531" i="1" l="1"/>
  <c r="Z531" i="1"/>
  <c r="X531" i="1"/>
  <c r="W531" i="1"/>
  <c r="Y531" i="1"/>
  <c r="AC531" i="1" l="1"/>
  <c r="V532" i="1" s="1"/>
  <c r="AA532" i="1" s="1"/>
  <c r="AB532" i="1"/>
  <c r="X532" i="1"/>
  <c r="Z532" i="1"/>
  <c r="W532" i="1"/>
  <c r="Y532" i="1" l="1"/>
  <c r="AC532" i="1"/>
  <c r="V533" i="1" s="1"/>
  <c r="AA533" i="1" s="1"/>
  <c r="Y533" i="1" l="1"/>
  <c r="Z533" i="1"/>
  <c r="W533" i="1"/>
  <c r="X533" i="1"/>
  <c r="AB533" i="1"/>
  <c r="AC533" i="1" l="1"/>
  <c r="V534" i="1" s="1"/>
  <c r="AB534" i="1" s="1"/>
  <c r="Y534" i="1" l="1"/>
  <c r="AA534" i="1"/>
  <c r="Z534" i="1"/>
  <c r="W534" i="1"/>
  <c r="X534" i="1"/>
  <c r="AC534" i="1" l="1"/>
  <c r="V535" i="1" s="1"/>
  <c r="Y535" i="1" s="1"/>
  <c r="AB535" i="1"/>
  <c r="X535" i="1" l="1"/>
  <c r="W535" i="1"/>
  <c r="AA535" i="1"/>
  <c r="Z535" i="1"/>
  <c r="AC535" i="1" s="1"/>
  <c r="V536" i="1" s="1"/>
  <c r="Y536" i="1" s="1"/>
  <c r="AA536" i="1" l="1"/>
  <c r="AB536" i="1"/>
  <c r="X536" i="1"/>
  <c r="W536" i="1"/>
  <c r="Z536" i="1"/>
  <c r="AC536" i="1" l="1"/>
  <c r="V537" i="1" s="1"/>
  <c r="Z537" i="1" s="1"/>
  <c r="AA537" i="1" l="1"/>
  <c r="Y537" i="1"/>
  <c r="AB537" i="1"/>
  <c r="W537" i="1"/>
  <c r="X537" i="1"/>
  <c r="AC537" i="1" l="1"/>
  <c r="V538" i="1" s="1"/>
  <c r="AA538" i="1" s="1"/>
  <c r="X538" i="1" l="1"/>
  <c r="W538" i="1"/>
  <c r="Y538" i="1"/>
  <c r="AB538" i="1"/>
  <c r="Z538" i="1"/>
  <c r="AC538" i="1" l="1"/>
  <c r="V539" i="1" s="1"/>
  <c r="AA539" i="1" s="1"/>
  <c r="AB539" i="1"/>
  <c r="X539" i="1"/>
  <c r="Z539" i="1" l="1"/>
  <c r="W539" i="1"/>
  <c r="Y539" i="1"/>
  <c r="AC539" i="1" s="1"/>
  <c r="V540" i="1" s="1"/>
  <c r="X540" i="1" s="1"/>
  <c r="Y540" i="1" l="1"/>
  <c r="AA540" i="1"/>
  <c r="AB540" i="1"/>
  <c r="W540" i="1"/>
  <c r="Z540" i="1"/>
  <c r="AC540" i="1" l="1"/>
  <c r="V541" i="1" s="1"/>
  <c r="X541" i="1" s="1"/>
  <c r="Y541" i="1" l="1"/>
  <c r="AA541" i="1"/>
  <c r="W541" i="1"/>
  <c r="Z541" i="1"/>
  <c r="AB541" i="1"/>
  <c r="AC541" i="1" l="1"/>
  <c r="V542" i="1" s="1"/>
  <c r="Y542" i="1" s="1"/>
  <c r="AB542" i="1" l="1"/>
  <c r="Z542" i="1"/>
  <c r="W542" i="1"/>
  <c r="AA542" i="1"/>
  <c r="X542" i="1"/>
  <c r="AC542" i="1" l="1"/>
  <c r="V543" i="1" s="1"/>
  <c r="Y543" i="1" s="1"/>
  <c r="AB543" i="1"/>
  <c r="Z543" i="1"/>
  <c r="W543" i="1" l="1"/>
  <c r="X543" i="1"/>
  <c r="AA543" i="1"/>
  <c r="AC543" i="1" s="1"/>
  <c r="V544" i="1" s="1"/>
  <c r="Z544" i="1" s="1"/>
  <c r="AB544" i="1" l="1"/>
  <c r="Y544" i="1"/>
  <c r="AA544" i="1"/>
  <c r="X544" i="1"/>
  <c r="W544" i="1"/>
  <c r="AC544" i="1" l="1"/>
  <c r="V545" i="1" s="1"/>
  <c r="AB545" i="1" s="1"/>
  <c r="Z545" i="1" l="1"/>
  <c r="X545" i="1"/>
  <c r="W545" i="1"/>
  <c r="AA545" i="1"/>
  <c r="Y545" i="1"/>
  <c r="AC545" i="1" l="1"/>
  <c r="V546" i="1" s="1"/>
  <c r="Y546" i="1" s="1"/>
  <c r="AB546" i="1"/>
  <c r="X546" i="1" l="1"/>
  <c r="W546" i="1"/>
  <c r="Z546" i="1"/>
  <c r="AA546" i="1"/>
  <c r="AC546" i="1" s="1"/>
  <c r="V547" i="1" s="1"/>
  <c r="Y547" i="1" s="1"/>
  <c r="AA547" i="1" l="1"/>
  <c r="W547" i="1"/>
  <c r="AB547" i="1"/>
  <c r="Z547" i="1"/>
  <c r="X547" i="1"/>
  <c r="AC547" i="1" l="1"/>
  <c r="V548" i="1" s="1"/>
  <c r="W548" i="1" s="1"/>
  <c r="AA548" i="1" l="1"/>
  <c r="Y548" i="1"/>
  <c r="AB548" i="1"/>
  <c r="Z548" i="1"/>
  <c r="X548" i="1"/>
  <c r="AC548" i="1" l="1"/>
  <c r="V549" i="1" s="1"/>
  <c r="AA549" i="1" s="1"/>
  <c r="AB549" i="1"/>
  <c r="Z549" i="1"/>
  <c r="X549" i="1"/>
  <c r="W549" i="1" l="1"/>
  <c r="Y549" i="1"/>
  <c r="AC549" i="1" s="1"/>
  <c r="V550" i="1" s="1"/>
  <c r="Y550" i="1" l="1"/>
  <c r="AA550" i="1"/>
  <c r="X550" i="1"/>
  <c r="W550" i="1"/>
  <c r="Z550" i="1"/>
  <c r="AB550" i="1"/>
  <c r="AC550" i="1" l="1"/>
  <c r="V551" i="1" s="1"/>
  <c r="Z551" i="1" s="1"/>
  <c r="Y551" i="1"/>
  <c r="W551" i="1" l="1"/>
  <c r="AA551" i="1"/>
  <c r="AB551" i="1"/>
  <c r="X551" i="1"/>
  <c r="AC551" i="1" l="1"/>
  <c r="V552" i="1" s="1"/>
  <c r="AB552" i="1"/>
  <c r="X552" i="1"/>
  <c r="W552" i="1"/>
  <c r="Y552" i="1"/>
  <c r="Z552" i="1"/>
  <c r="AA552" i="1"/>
  <c r="AC552" i="1"/>
  <c r="V553" i="1" s="1"/>
  <c r="Z553" i="1" s="1"/>
  <c r="AB553" i="1" l="1"/>
  <c r="AA553" i="1"/>
  <c r="Y553" i="1"/>
  <c r="W553" i="1"/>
  <c r="X553" i="1"/>
  <c r="AC553" i="1" l="1"/>
  <c r="V554" i="1" s="1"/>
  <c r="AA554" i="1" s="1"/>
  <c r="Y554" i="1" l="1"/>
  <c r="X554" i="1"/>
  <c r="W554" i="1"/>
  <c r="Z554" i="1"/>
  <c r="AB554" i="1"/>
  <c r="AC554" i="1" l="1"/>
  <c r="V555" i="1" s="1"/>
  <c r="AA555" i="1" s="1"/>
  <c r="Y555" i="1" l="1"/>
  <c r="AB555" i="1"/>
  <c r="Z555" i="1"/>
  <c r="X555" i="1"/>
  <c r="W555" i="1"/>
  <c r="AC555" i="1" l="1"/>
  <c r="V556" i="1" s="1"/>
  <c r="Y556" i="1" s="1"/>
  <c r="Z556" i="1" l="1"/>
  <c r="W556" i="1"/>
  <c r="X556" i="1"/>
  <c r="AB556" i="1"/>
  <c r="AA556" i="1"/>
  <c r="AC556" i="1" l="1"/>
  <c r="V557" i="1" s="1"/>
  <c r="AA557" i="1"/>
  <c r="AB557" i="1"/>
  <c r="Y557" i="1"/>
  <c r="W557" i="1"/>
  <c r="Z557" i="1"/>
  <c r="X557" i="1"/>
  <c r="AC557" i="1" l="1"/>
  <c r="V558" i="1" s="1"/>
  <c r="AA558" i="1" s="1"/>
  <c r="AB558" i="1"/>
  <c r="Z558" i="1"/>
  <c r="X558" i="1" l="1"/>
  <c r="W558" i="1"/>
  <c r="Y558" i="1"/>
  <c r="AC558" i="1"/>
  <c r="V559" i="1" s="1"/>
  <c r="AA559" i="1" s="1"/>
  <c r="Z559" i="1"/>
  <c r="Y559" i="1"/>
  <c r="W559" i="1" l="1"/>
  <c r="AB559" i="1"/>
  <c r="X559" i="1"/>
  <c r="AC559" i="1" l="1"/>
  <c r="V560" i="1" s="1"/>
  <c r="X560" i="1"/>
  <c r="AB560" i="1"/>
  <c r="Z560" i="1"/>
  <c r="AA560" i="1"/>
  <c r="W560" i="1"/>
  <c r="Y560" i="1"/>
  <c r="AC560" i="1" s="1"/>
  <c r="V561" i="1" s="1"/>
  <c r="AA561" i="1" s="1"/>
  <c r="Z561" i="1" l="1"/>
  <c r="AB561" i="1"/>
  <c r="W561" i="1"/>
  <c r="X561" i="1"/>
  <c r="Y561" i="1"/>
  <c r="AC561" i="1" l="1"/>
  <c r="V562" i="1" s="1"/>
  <c r="AA562" i="1" s="1"/>
  <c r="Y562" i="1"/>
  <c r="Z562" i="1"/>
  <c r="AB562" i="1"/>
  <c r="W562" i="1"/>
  <c r="X562" i="1"/>
  <c r="AC562" i="1" l="1"/>
  <c r="V563" i="1" s="1"/>
  <c r="AA563" i="1" s="1"/>
  <c r="Y563" i="1" l="1"/>
  <c r="Z563" i="1"/>
  <c r="X563" i="1"/>
  <c r="AB563" i="1"/>
  <c r="W563" i="1"/>
  <c r="AC563" i="1" l="1"/>
  <c r="V564" i="1" s="1"/>
  <c r="W564" i="1" s="1"/>
  <c r="Y564" i="1"/>
  <c r="AA564" i="1"/>
  <c r="AB564" i="1" l="1"/>
  <c r="Z564" i="1"/>
  <c r="X564" i="1"/>
  <c r="AG375" i="1"/>
  <c r="C37" i="1"/>
  <c r="C38" i="1"/>
  <c r="AC564" i="1" l="1"/>
  <c r="V565" i="1" s="1"/>
  <c r="X565" i="1" s="1"/>
  <c r="AA565" i="1" l="1"/>
  <c r="Y565" i="1"/>
  <c r="AB565" i="1"/>
  <c r="Z565" i="1"/>
  <c r="W565" i="1"/>
  <c r="AC565" i="1" l="1"/>
  <c r="V566" i="1" s="1"/>
  <c r="AB566" i="1" s="1"/>
  <c r="Y566" i="1" l="1"/>
  <c r="AA566" i="1"/>
  <c r="X566" i="1"/>
  <c r="W566" i="1"/>
  <c r="Z566" i="1"/>
  <c r="AC566" i="1" l="1"/>
  <c r="V567" i="1" s="1"/>
  <c r="Y567" i="1"/>
  <c r="AA567" i="1"/>
  <c r="AB567" i="1"/>
  <c r="Z567" i="1"/>
  <c r="W567" i="1"/>
  <c r="X567" i="1"/>
  <c r="AC567" i="1" l="1"/>
  <c r="V568" i="1" s="1"/>
  <c r="AA568" i="1" s="1"/>
  <c r="Y568" i="1" l="1"/>
  <c r="Z568" i="1"/>
  <c r="W568" i="1"/>
  <c r="AB568" i="1"/>
  <c r="X568" i="1"/>
  <c r="AC568" i="1" l="1"/>
  <c r="V569" i="1" s="1"/>
  <c r="AA569" i="1" s="1"/>
  <c r="X569" i="1" l="1"/>
  <c r="AB569" i="1"/>
  <c r="Z569" i="1"/>
  <c r="W569" i="1"/>
  <c r="Y569" i="1"/>
  <c r="AC569" i="1" l="1"/>
  <c r="V570" i="1" s="1"/>
  <c r="AA570" i="1" s="1"/>
  <c r="W570" i="1"/>
  <c r="Z570" i="1"/>
  <c r="X570" i="1" l="1"/>
  <c r="Y570" i="1"/>
  <c r="AB570" i="1"/>
  <c r="AC570" i="1" s="1"/>
  <c r="V571" i="1" s="1"/>
  <c r="AA571" i="1" l="1"/>
  <c r="AB571" i="1"/>
  <c r="W571" i="1"/>
  <c r="Z571" i="1"/>
  <c r="X571" i="1"/>
  <c r="Y571" i="1"/>
  <c r="AC571" i="1" s="1"/>
  <c r="V572" i="1" s="1"/>
  <c r="W572" i="1" l="1"/>
  <c r="Z572" i="1"/>
  <c r="AB572" i="1"/>
  <c r="AA572" i="1"/>
  <c r="Y572" i="1"/>
  <c r="X572" i="1"/>
  <c r="AC572" i="1" l="1"/>
  <c r="V573" i="1" s="1"/>
  <c r="X573" i="1" s="1"/>
  <c r="Y573" i="1"/>
  <c r="Z573" i="1"/>
  <c r="AA573" i="1"/>
  <c r="AB573" i="1"/>
  <c r="W573" i="1"/>
  <c r="AC573" i="1" l="1"/>
  <c r="V574" i="1" s="1"/>
  <c r="AA574" i="1"/>
  <c r="AB574" i="1"/>
  <c r="X574" i="1"/>
  <c r="W574" i="1"/>
  <c r="Z574" i="1"/>
  <c r="Y574" i="1"/>
  <c r="AC574" i="1" l="1"/>
  <c r="V575" i="1" s="1"/>
  <c r="X575" i="1" s="1"/>
  <c r="AA575" i="1" l="1"/>
  <c r="AB575" i="1"/>
  <c r="Z575" i="1"/>
  <c r="W575" i="1"/>
  <c r="Y575" i="1"/>
  <c r="AC575" i="1" s="1"/>
  <c r="V576" i="1" s="1"/>
  <c r="AB576" i="1" s="1"/>
  <c r="AA576" i="1" l="1"/>
  <c r="Y576" i="1"/>
  <c r="Z576" i="1"/>
  <c r="W576" i="1"/>
  <c r="X576" i="1"/>
  <c r="AC576" i="1" l="1"/>
  <c r="V577" i="1" s="1"/>
  <c r="Y577" i="1" s="1"/>
  <c r="AA577" i="1"/>
  <c r="X577" i="1" l="1"/>
  <c r="Z577" i="1"/>
  <c r="AB577" i="1"/>
  <c r="W577" i="1"/>
  <c r="AC577" i="1" l="1"/>
  <c r="V578" i="1" s="1"/>
  <c r="Y578" i="1" s="1"/>
  <c r="W578" i="1" l="1"/>
  <c r="AA578" i="1"/>
  <c r="AB578" i="1"/>
  <c r="Z578" i="1"/>
  <c r="X578" i="1"/>
  <c r="AC578" i="1" l="1"/>
  <c r="V579" i="1" s="1"/>
  <c r="Z579" i="1" s="1"/>
  <c r="AA579" i="1"/>
  <c r="Y579" i="1"/>
  <c r="AB579" i="1"/>
  <c r="W579" i="1"/>
  <c r="X579" i="1"/>
  <c r="AC579" i="1" l="1"/>
  <c r="V580" i="1" s="1"/>
  <c r="W580" i="1" s="1"/>
  <c r="Y580" i="1"/>
  <c r="Z580" i="1" l="1"/>
  <c r="AA580" i="1"/>
  <c r="X580" i="1"/>
  <c r="AB580" i="1"/>
  <c r="AC580" i="1" s="1"/>
  <c r="V581" i="1" s="1"/>
  <c r="X581" i="1" s="1"/>
  <c r="Y581" i="1" l="1"/>
  <c r="AA581" i="1"/>
  <c r="Z581" i="1"/>
  <c r="AB581" i="1"/>
  <c r="W581" i="1"/>
  <c r="AC581" i="1" l="1"/>
  <c r="V582" i="1" s="1"/>
  <c r="AA582" i="1" s="1"/>
  <c r="Y582" i="1" l="1"/>
  <c r="W582" i="1"/>
  <c r="X582" i="1"/>
  <c r="AB582" i="1"/>
  <c r="Z582" i="1"/>
  <c r="AC582" i="1" l="1"/>
  <c r="V583" i="1" s="1"/>
  <c r="AA583" i="1" s="1"/>
  <c r="AB583" i="1"/>
  <c r="Y583" i="1"/>
  <c r="X583" i="1" l="1"/>
  <c r="Z583" i="1"/>
  <c r="W583" i="1"/>
  <c r="AC583" i="1" l="1"/>
  <c r="V584" i="1" s="1"/>
  <c r="AA584" i="1" s="1"/>
  <c r="Y584" i="1"/>
  <c r="Z584" i="1" l="1"/>
  <c r="AB584" i="1"/>
  <c r="W584" i="1"/>
  <c r="X584" i="1"/>
  <c r="AC584" i="1" l="1"/>
  <c r="V585" i="1" s="1"/>
  <c r="W585" i="1" s="1"/>
  <c r="AA585" i="1" l="1"/>
  <c r="Z585" i="1"/>
  <c r="X585" i="1"/>
  <c r="AB585" i="1"/>
  <c r="AC585" i="1" s="1"/>
  <c r="V586" i="1" s="1"/>
  <c r="Y586" i="1" s="1"/>
  <c r="Y585" i="1"/>
  <c r="Z586" i="1" l="1"/>
  <c r="W586" i="1"/>
  <c r="AA586" i="1"/>
  <c r="X586" i="1"/>
  <c r="AB586" i="1"/>
  <c r="AC586" i="1" l="1"/>
  <c r="V587" i="1" s="1"/>
  <c r="W587" i="1" s="1"/>
  <c r="Z587" i="1"/>
  <c r="AA587" i="1"/>
  <c r="AB587" i="1"/>
  <c r="Y587" i="1"/>
  <c r="X587" i="1"/>
  <c r="AC587" i="1" l="1"/>
  <c r="V588" i="1" s="1"/>
  <c r="X588" i="1" s="1"/>
  <c r="Z588" i="1" l="1"/>
  <c r="W588" i="1"/>
  <c r="AB588" i="1"/>
  <c r="Y588" i="1"/>
  <c r="AA588" i="1"/>
  <c r="AC588" i="1" l="1"/>
  <c r="V589" i="1" s="1"/>
  <c r="Y589" i="1" s="1"/>
  <c r="X589" i="1"/>
  <c r="AB589" i="1"/>
  <c r="Z589" i="1"/>
  <c r="AA589" i="1"/>
  <c r="W589" i="1" l="1"/>
  <c r="AC589" i="1" s="1"/>
  <c r="V590" i="1" s="1"/>
  <c r="W590" i="1" l="1"/>
  <c r="AB590" i="1"/>
  <c r="X590" i="1"/>
  <c r="Z590" i="1"/>
  <c r="AA590" i="1"/>
  <c r="Y590" i="1"/>
  <c r="AC590" i="1" l="1"/>
  <c r="V591" i="1" s="1"/>
  <c r="Y591" i="1" s="1"/>
  <c r="X591" i="1" l="1"/>
  <c r="Z591" i="1"/>
  <c r="W591" i="1"/>
  <c r="AB591" i="1"/>
  <c r="AA591" i="1"/>
  <c r="AC591" i="1" s="1"/>
  <c r="V592" i="1" s="1"/>
  <c r="X592" i="1" s="1"/>
  <c r="Y592" i="1" l="1"/>
  <c r="AA592" i="1"/>
  <c r="Z592" i="1"/>
  <c r="AB592" i="1"/>
  <c r="W592" i="1"/>
  <c r="AC592" i="1" l="1"/>
  <c r="V593" i="1" s="1"/>
  <c r="AA593" i="1" s="1"/>
  <c r="Y593" i="1" l="1"/>
  <c r="X593" i="1"/>
  <c r="AB593" i="1"/>
  <c r="W593" i="1"/>
  <c r="Z593" i="1"/>
  <c r="AC593" i="1" l="1"/>
  <c r="V594" i="1" s="1"/>
  <c r="Y594" i="1" s="1"/>
  <c r="AB594" i="1"/>
  <c r="Z594" i="1"/>
  <c r="AA594" i="1"/>
  <c r="W594" i="1" l="1"/>
  <c r="X594" i="1"/>
  <c r="AC594" i="1" l="1"/>
  <c r="V595" i="1" s="1"/>
  <c r="Y595" i="1" s="1"/>
  <c r="AA595" i="1" l="1"/>
  <c r="X595" i="1"/>
  <c r="AB595" i="1"/>
  <c r="W595" i="1"/>
  <c r="Z595" i="1"/>
  <c r="AC595" i="1" l="1"/>
  <c r="V596" i="1" s="1"/>
  <c r="X596" i="1" s="1"/>
  <c r="Z596" i="1" l="1"/>
  <c r="W596" i="1"/>
  <c r="Y596" i="1"/>
  <c r="AA596" i="1"/>
  <c r="AB596" i="1"/>
  <c r="AC596" i="1" l="1"/>
  <c r="V597" i="1" s="1"/>
  <c r="AA597" i="1" s="1"/>
  <c r="AB597" i="1"/>
  <c r="Z597" i="1"/>
  <c r="Y597" i="1"/>
  <c r="X597" i="1"/>
  <c r="W597" i="1"/>
  <c r="AC597" i="1" l="1"/>
  <c r="V598" i="1" s="1"/>
  <c r="AA598" i="1" s="1"/>
  <c r="Z598" i="1" l="1"/>
  <c r="W598" i="1"/>
  <c r="AB598" i="1"/>
  <c r="X598" i="1"/>
  <c r="Y598" i="1"/>
  <c r="AC598" i="1" l="1"/>
  <c r="V599" i="1" s="1"/>
  <c r="AA599" i="1" s="1"/>
  <c r="X599" i="1" l="1"/>
  <c r="AB599" i="1"/>
  <c r="W599" i="1"/>
  <c r="Y599" i="1"/>
  <c r="Z599" i="1"/>
  <c r="AC599" i="1" l="1"/>
  <c r="V600" i="1" s="1"/>
  <c r="AA600" i="1" s="1"/>
  <c r="AB600" i="1"/>
  <c r="X600" i="1"/>
  <c r="Z600" i="1" l="1"/>
  <c r="W600" i="1"/>
  <c r="Y600" i="1"/>
  <c r="AC600" i="1" l="1"/>
  <c r="V601" i="1" s="1"/>
  <c r="AA601" i="1" s="1"/>
  <c r="AB601" i="1"/>
  <c r="Y601" i="1"/>
  <c r="Z601" i="1"/>
  <c r="X601" i="1" l="1"/>
  <c r="W601" i="1"/>
  <c r="AC601" i="1"/>
  <c r="V602" i="1" s="1"/>
  <c r="AA602" i="1" s="1"/>
  <c r="AB602" i="1"/>
  <c r="W602" i="1"/>
  <c r="Z602" i="1"/>
  <c r="Y602" i="1" l="1"/>
  <c r="X602" i="1"/>
  <c r="AC602" i="1" s="1"/>
  <c r="V603" i="1" s="1"/>
  <c r="AB603" i="1" s="1"/>
  <c r="Y603" i="1" l="1"/>
  <c r="AA603" i="1"/>
  <c r="Z603" i="1"/>
  <c r="W603" i="1"/>
  <c r="X603" i="1"/>
  <c r="AC603" i="1" l="1"/>
  <c r="V604" i="1" s="1"/>
  <c r="X604" i="1" s="1"/>
  <c r="AA604" i="1" l="1"/>
  <c r="W604" i="1"/>
  <c r="Z604" i="1"/>
  <c r="Y604" i="1"/>
  <c r="AB604" i="1"/>
  <c r="AC604" i="1" s="1"/>
  <c r="V605" i="1" s="1"/>
  <c r="X605" i="1" l="1"/>
  <c r="W605" i="1"/>
  <c r="Z605" i="1"/>
  <c r="AB605" i="1"/>
  <c r="AA605" i="1"/>
  <c r="Y605" i="1"/>
  <c r="AC605" i="1" l="1"/>
  <c r="V606" i="1" s="1"/>
  <c r="W606" i="1" s="1"/>
  <c r="AB606" i="1" l="1"/>
  <c r="X606" i="1"/>
  <c r="Z606" i="1"/>
  <c r="AA606" i="1"/>
  <c r="Y606" i="1"/>
  <c r="AC606" i="1" l="1"/>
  <c r="V607" i="1" s="1"/>
  <c r="Y607" i="1" s="1"/>
  <c r="Z607" i="1"/>
  <c r="AB607" i="1"/>
  <c r="W607" i="1"/>
  <c r="AA607" i="1" l="1"/>
  <c r="X607" i="1"/>
  <c r="AC607" i="1" l="1"/>
  <c r="V608" i="1" s="1"/>
  <c r="Y608" i="1"/>
  <c r="AB608" i="1"/>
  <c r="X608" i="1"/>
  <c r="Z608" i="1"/>
  <c r="W608" i="1"/>
  <c r="AA608" i="1"/>
  <c r="AC608" i="1" l="1"/>
  <c r="V609" i="1" s="1"/>
  <c r="AA609" i="1" s="1"/>
  <c r="Z609" i="1" l="1"/>
  <c r="AB609" i="1"/>
  <c r="X609" i="1"/>
  <c r="W609" i="1"/>
  <c r="Y609" i="1"/>
  <c r="AC609" i="1" l="1"/>
  <c r="V610" i="1" s="1"/>
  <c r="W610" i="1" l="1"/>
  <c r="X610" i="1"/>
  <c r="Z610" i="1"/>
  <c r="AB610" i="1"/>
  <c r="AA610" i="1"/>
  <c r="Y610" i="1"/>
  <c r="AC610" i="1" l="1"/>
  <c r="V611" i="1" s="1"/>
  <c r="Z611" i="1" s="1"/>
  <c r="Y611" i="1" l="1"/>
  <c r="AA611" i="1"/>
  <c r="W611" i="1"/>
  <c r="AB611" i="1"/>
  <c r="X611" i="1"/>
  <c r="AC611" i="1" l="1"/>
  <c r="V612" i="1" s="1"/>
  <c r="W612" i="1" s="1"/>
  <c r="Y612" i="1"/>
  <c r="AA612" i="1" l="1"/>
  <c r="X612" i="1"/>
  <c r="AB612" i="1"/>
  <c r="Z612" i="1"/>
  <c r="AC612" i="1" s="1"/>
  <c r="V613" i="1" s="1"/>
  <c r="AB613" i="1" s="1"/>
  <c r="Z613" i="1" l="1"/>
  <c r="AA613" i="1"/>
  <c r="X613" i="1"/>
  <c r="W613" i="1"/>
  <c r="Y613" i="1"/>
  <c r="AC613" i="1" s="1"/>
  <c r="V614" i="1" s="1"/>
  <c r="AA614" i="1" s="1"/>
  <c r="X614" i="1" l="1"/>
  <c r="Y614" i="1"/>
  <c r="AB614" i="1"/>
  <c r="W614" i="1"/>
  <c r="Z614" i="1"/>
  <c r="AC614" i="1" l="1"/>
  <c r="V615" i="1" s="1"/>
  <c r="Y615" i="1" s="1"/>
  <c r="AB615" i="1" l="1"/>
  <c r="W615" i="1"/>
  <c r="AA615" i="1"/>
  <c r="X615" i="1"/>
  <c r="Z615" i="1"/>
  <c r="AC615" i="1" l="1"/>
  <c r="V616" i="1" s="1"/>
  <c r="X616" i="1" s="1"/>
  <c r="AB616" i="1"/>
  <c r="Z616" i="1"/>
  <c r="W616" i="1"/>
  <c r="AA616" i="1"/>
  <c r="Y616" i="1" l="1"/>
  <c r="AC616" i="1" s="1"/>
  <c r="V617" i="1" s="1"/>
  <c r="Y617" i="1" l="1"/>
  <c r="Z617" i="1"/>
  <c r="X617" i="1"/>
  <c r="W617" i="1"/>
  <c r="AB617" i="1"/>
  <c r="AA617" i="1"/>
  <c r="AC617" i="1" l="1"/>
  <c r="V618" i="1" s="1"/>
  <c r="AA618" i="1" s="1"/>
  <c r="Z618" i="1"/>
  <c r="W618" i="1"/>
  <c r="Y618" i="1"/>
  <c r="AB618" i="1"/>
  <c r="X618" i="1"/>
  <c r="AC618" i="1" l="1"/>
  <c r="V619" i="1" s="1"/>
  <c r="Y619" i="1"/>
  <c r="Z619" i="1"/>
  <c r="X619" i="1"/>
  <c r="AA619" i="1"/>
  <c r="AB619" i="1"/>
  <c r="W619" i="1"/>
  <c r="AC619" i="1" l="1"/>
  <c r="V620" i="1" s="1"/>
  <c r="Z620" i="1" s="1"/>
  <c r="X620" i="1" l="1"/>
  <c r="AB620" i="1"/>
  <c r="W620" i="1"/>
  <c r="Y620" i="1"/>
  <c r="AA620" i="1"/>
  <c r="AC620" i="1" l="1"/>
  <c r="V621" i="1" s="1"/>
  <c r="Z621" i="1" s="1"/>
  <c r="Y621" i="1" l="1"/>
  <c r="W621" i="1"/>
  <c r="AA621" i="1"/>
  <c r="X621" i="1"/>
  <c r="AB621" i="1"/>
  <c r="AC621" i="1" l="1"/>
  <c r="V622" i="1" s="1"/>
  <c r="X622" i="1" s="1"/>
  <c r="AB622" i="1"/>
  <c r="AA622" i="1" l="1"/>
  <c r="W622" i="1"/>
  <c r="Z622" i="1"/>
  <c r="Y622" i="1"/>
  <c r="AC622" i="1" s="1"/>
  <c r="V623" i="1" s="1"/>
  <c r="Z623" i="1" l="1"/>
  <c r="AB623" i="1"/>
  <c r="X623" i="1"/>
  <c r="Y623" i="1"/>
  <c r="AA623" i="1"/>
  <c r="W623" i="1"/>
  <c r="AC623" i="1" l="1"/>
  <c r="V624" i="1" s="1"/>
  <c r="Y624" i="1" s="1"/>
  <c r="Z624" i="1"/>
  <c r="AB624" i="1"/>
  <c r="AA624" i="1"/>
  <c r="W624" i="1" l="1"/>
  <c r="X624" i="1"/>
  <c r="AC624" i="1"/>
  <c r="V625" i="1" s="1"/>
  <c r="Z625" i="1" s="1"/>
  <c r="AB625" i="1"/>
  <c r="Y625" i="1"/>
  <c r="W625" i="1"/>
  <c r="X625" i="1"/>
  <c r="AA625" i="1" l="1"/>
  <c r="AC625" i="1" s="1"/>
  <c r="V626" i="1" s="1"/>
  <c r="X626" i="1" l="1"/>
  <c r="AA626" i="1"/>
  <c r="Y626" i="1"/>
  <c r="W626" i="1"/>
  <c r="AB626" i="1"/>
  <c r="Z626" i="1"/>
  <c r="AC626" i="1" l="1"/>
  <c r="V627" i="1" s="1"/>
  <c r="W627" i="1" l="1"/>
  <c r="Z627" i="1"/>
  <c r="AB627" i="1"/>
  <c r="X627" i="1"/>
  <c r="Y627" i="1"/>
  <c r="AA627" i="1"/>
  <c r="AC627" i="1" l="1"/>
  <c r="V628" i="1" s="1"/>
  <c r="Y628" i="1" s="1"/>
  <c r="AA628" i="1" l="1"/>
  <c r="W628" i="1"/>
  <c r="X628" i="1"/>
  <c r="Z628" i="1"/>
  <c r="AB628" i="1"/>
  <c r="AC628" i="1" s="1"/>
  <c r="V629" i="1" s="1"/>
  <c r="AA629" i="1" s="1"/>
  <c r="Y629" i="1" l="1"/>
  <c r="AB629" i="1"/>
  <c r="X629" i="1"/>
  <c r="Z629" i="1"/>
  <c r="W629" i="1"/>
  <c r="AC629" i="1" l="1"/>
  <c r="V630" i="1" s="1"/>
  <c r="Z630" i="1" s="1"/>
  <c r="AB630" i="1"/>
  <c r="Y630" i="1"/>
  <c r="AA630" i="1"/>
  <c r="W630" i="1" l="1"/>
  <c r="X630" i="1"/>
  <c r="AC630" i="1"/>
  <c r="V631" i="1" s="1"/>
  <c r="W631" i="1" s="1"/>
  <c r="AB631" i="1"/>
  <c r="Z631" i="1"/>
  <c r="AA631" i="1"/>
  <c r="Y631" i="1" l="1"/>
  <c r="X631" i="1"/>
  <c r="AC631" i="1"/>
  <c r="V632" i="1" s="1"/>
  <c r="Z632" i="1" s="1"/>
  <c r="AB632" i="1"/>
  <c r="X632" i="1"/>
  <c r="W632" i="1"/>
  <c r="AA632" i="1"/>
  <c r="Y632" i="1"/>
  <c r="AC632" i="1" l="1"/>
  <c r="V633" i="1" s="1"/>
  <c r="Y633" i="1" s="1"/>
  <c r="AA633" i="1"/>
  <c r="W633" i="1"/>
  <c r="X633" i="1"/>
  <c r="Z633" i="1"/>
  <c r="AB633" i="1"/>
  <c r="AC633" i="1" s="1"/>
  <c r="V634" i="1" s="1"/>
  <c r="Y634" i="1" s="1"/>
  <c r="W634" i="1" l="1"/>
  <c r="X634" i="1"/>
  <c r="AA634" i="1"/>
  <c r="Z634" i="1"/>
  <c r="AB634" i="1"/>
  <c r="AC634" i="1" l="1"/>
  <c r="V635" i="1" s="1"/>
  <c r="Y635" i="1" l="1"/>
  <c r="W635" i="1"/>
  <c r="X635" i="1"/>
  <c r="AB635" i="1"/>
  <c r="Z635" i="1"/>
  <c r="AA635" i="1"/>
  <c r="AC635" i="1" l="1"/>
  <c r="V636" i="1" s="1"/>
  <c r="X636" i="1" s="1"/>
  <c r="Z636" i="1"/>
  <c r="AB636" i="1" l="1"/>
  <c r="Y636" i="1"/>
  <c r="W636" i="1"/>
  <c r="AA636" i="1"/>
  <c r="AC636" i="1" l="1"/>
  <c r="V637" i="1" s="1"/>
  <c r="AB637" i="1" s="1"/>
  <c r="AA637" i="1" l="1"/>
  <c r="W637" i="1"/>
  <c r="X637" i="1"/>
  <c r="Y637" i="1"/>
  <c r="Z637" i="1"/>
  <c r="AC637" i="1" l="1"/>
  <c r="V638" i="1" s="1"/>
  <c r="W638" i="1" s="1"/>
  <c r="AA638" i="1"/>
  <c r="Z638" i="1"/>
  <c r="AB638" i="1"/>
  <c r="X638" i="1"/>
  <c r="Y638" i="1"/>
  <c r="AC638" i="1" l="1"/>
  <c r="V639" i="1" s="1"/>
  <c r="AA639" i="1" s="1"/>
  <c r="Y639" i="1"/>
  <c r="W639" i="1"/>
  <c r="AB639" i="1"/>
  <c r="X639" i="1"/>
  <c r="Z639" i="1" l="1"/>
  <c r="AC639" i="1" s="1"/>
  <c r="V640" i="1" s="1"/>
  <c r="X640" i="1" s="1"/>
  <c r="AA640" i="1" l="1"/>
  <c r="Z640" i="1"/>
  <c r="AB640" i="1"/>
  <c r="W640" i="1"/>
  <c r="Y640" i="1"/>
  <c r="AC640" i="1" l="1"/>
  <c r="V641" i="1" s="1"/>
  <c r="X641" i="1" s="1"/>
  <c r="Y641" i="1"/>
  <c r="AA641" i="1"/>
  <c r="W641" i="1"/>
  <c r="Z641" i="1"/>
  <c r="AB641" i="1" l="1"/>
  <c r="AC641" i="1"/>
  <c r="V642" i="1" s="1"/>
  <c r="X642" i="1" s="1"/>
  <c r="AB642" i="1"/>
  <c r="Z642" i="1"/>
  <c r="W642" i="1" l="1"/>
  <c r="Y642" i="1"/>
  <c r="AA642" i="1"/>
  <c r="AC642" i="1" s="1"/>
  <c r="V643" i="1" s="1"/>
  <c r="X643" i="1" l="1"/>
  <c r="AB643" i="1"/>
  <c r="W643" i="1"/>
  <c r="AA643" i="1"/>
  <c r="Z643" i="1"/>
  <c r="Y643" i="1"/>
  <c r="AC643" i="1" l="1"/>
  <c r="V644" i="1" s="1"/>
  <c r="AA644" i="1" s="1"/>
  <c r="Y644" i="1" l="1"/>
  <c r="AB644" i="1"/>
  <c r="W644" i="1"/>
  <c r="Z644" i="1"/>
  <c r="X644" i="1"/>
  <c r="AC644" i="1" l="1"/>
  <c r="V645" i="1" s="1"/>
  <c r="AA645" i="1" s="1"/>
  <c r="Y645" i="1"/>
  <c r="W645" i="1" l="1"/>
  <c r="X645" i="1"/>
  <c r="AB645" i="1"/>
  <c r="Z645" i="1"/>
  <c r="AC645" i="1" s="1"/>
  <c r="V646" i="1" s="1"/>
  <c r="AB646" i="1" s="1"/>
  <c r="AA646" i="1" l="1"/>
  <c r="W646" i="1"/>
  <c r="Y646" i="1"/>
  <c r="X646" i="1"/>
  <c r="Z646" i="1"/>
  <c r="AC646" i="1" l="1"/>
  <c r="V647" i="1" s="1"/>
  <c r="X647" i="1" s="1"/>
  <c r="W647" i="1"/>
  <c r="AB647" i="1"/>
  <c r="Y647" i="1"/>
  <c r="Z647" i="1"/>
  <c r="AA647" i="1"/>
  <c r="AC647" i="1" l="1"/>
  <c r="V648" i="1" s="1"/>
  <c r="Y648" i="1" s="1"/>
  <c r="AA648" i="1"/>
  <c r="W648" i="1"/>
  <c r="X648" i="1"/>
  <c r="Z648" i="1"/>
  <c r="AB648" i="1"/>
  <c r="AC648" i="1" l="1"/>
  <c r="V649" i="1" s="1"/>
  <c r="Y649" i="1" s="1"/>
  <c r="AA649" i="1" l="1"/>
  <c r="AB649" i="1"/>
  <c r="W649" i="1"/>
  <c r="Z649" i="1"/>
  <c r="X649" i="1"/>
  <c r="AC649" i="1"/>
  <c r="V650" i="1" s="1"/>
  <c r="X650" i="1" s="1"/>
  <c r="AB650" i="1"/>
  <c r="Z650" i="1" l="1"/>
  <c r="W650" i="1"/>
  <c r="AA650" i="1"/>
  <c r="Y650" i="1"/>
  <c r="AC650" i="1" s="1"/>
  <c r="V651" i="1" s="1"/>
  <c r="X651" i="1" l="1"/>
  <c r="Y651" i="1"/>
  <c r="AA651" i="1"/>
  <c r="AB651" i="1"/>
  <c r="Z651" i="1"/>
  <c r="W651" i="1"/>
  <c r="AC651" i="1" l="1"/>
  <c r="V652" i="1" s="1"/>
  <c r="Z652" i="1"/>
  <c r="Y652" i="1"/>
  <c r="AA652" i="1"/>
  <c r="W652" i="1"/>
  <c r="X652" i="1"/>
  <c r="AB652" i="1"/>
  <c r="AC652" i="1" s="1"/>
  <c r="V653" i="1" s="1"/>
  <c r="Z653" i="1" l="1"/>
  <c r="X653" i="1"/>
  <c r="AB653" i="1"/>
  <c r="W653" i="1"/>
  <c r="AA653" i="1"/>
  <c r="Y653" i="1"/>
  <c r="AC653" i="1" l="1"/>
  <c r="V654" i="1" s="1"/>
  <c r="AA654" i="1" s="1"/>
  <c r="AB654" i="1"/>
  <c r="W654" i="1"/>
  <c r="Z654" i="1"/>
  <c r="X654" i="1"/>
  <c r="Y654" i="1"/>
  <c r="AC654" i="1" l="1"/>
  <c r="V655" i="1" s="1"/>
  <c r="Y655" i="1" s="1"/>
  <c r="X655" i="1" l="1"/>
  <c r="W655" i="1"/>
  <c r="Z655" i="1"/>
  <c r="AA655" i="1"/>
  <c r="AB655" i="1"/>
  <c r="AC655" i="1" s="1"/>
  <c r="V656" i="1" s="1"/>
  <c r="X656" i="1" l="1"/>
  <c r="Z656" i="1"/>
  <c r="W656" i="1"/>
  <c r="AB656" i="1"/>
  <c r="Y656" i="1"/>
  <c r="AA656" i="1"/>
  <c r="AC656" i="1" s="1"/>
  <c r="V657" i="1" s="1"/>
  <c r="AA657" i="1" l="1"/>
  <c r="X657" i="1"/>
  <c r="AB657" i="1"/>
  <c r="W657" i="1"/>
  <c r="Z657" i="1"/>
  <c r="Y657" i="1"/>
  <c r="AC657" i="1" l="1"/>
  <c r="V658" i="1" s="1"/>
  <c r="AA658" i="1" s="1"/>
  <c r="Z658" i="1" l="1"/>
  <c r="AB658" i="1"/>
  <c r="W658" i="1"/>
  <c r="X658" i="1"/>
  <c r="Y658" i="1"/>
  <c r="AC658" i="1" l="1"/>
  <c r="V659" i="1" s="1"/>
  <c r="AA659" i="1" s="1"/>
  <c r="Y659" i="1"/>
  <c r="W659" i="1"/>
  <c r="X659" i="1"/>
  <c r="AB659" i="1"/>
  <c r="Z659" i="1"/>
  <c r="AC659" i="1" l="1"/>
  <c r="V660" i="1" s="1"/>
  <c r="AA660" i="1" s="1"/>
  <c r="X660" i="1" l="1"/>
  <c r="Z660" i="1"/>
  <c r="AB660" i="1"/>
  <c r="W660" i="1"/>
  <c r="Y660" i="1"/>
  <c r="AC660" i="1" l="1"/>
  <c r="V661" i="1" s="1"/>
  <c r="Y661" i="1"/>
  <c r="AA661" i="1"/>
  <c r="AB661" i="1"/>
  <c r="W661" i="1"/>
  <c r="Z661" i="1"/>
  <c r="X661" i="1"/>
  <c r="AC661" i="1" l="1"/>
  <c r="V662" i="1" s="1"/>
  <c r="Y662" i="1" s="1"/>
  <c r="AA662" i="1" l="1"/>
  <c r="Z662" i="1"/>
  <c r="AB662" i="1"/>
  <c r="W662" i="1"/>
  <c r="X662" i="1"/>
  <c r="AC662" i="1" l="1"/>
  <c r="V663" i="1" s="1"/>
  <c r="AA663" i="1" s="1"/>
  <c r="Y663" i="1"/>
  <c r="W663" i="1" l="1"/>
  <c r="AB663" i="1"/>
  <c r="Z663" i="1"/>
  <c r="X663" i="1"/>
  <c r="AC663" i="1" l="1"/>
  <c r="V664" i="1" s="1"/>
  <c r="X664" i="1" s="1"/>
  <c r="AA664" i="1" l="1"/>
  <c r="Y664" i="1"/>
  <c r="W664" i="1"/>
  <c r="Z664" i="1"/>
  <c r="AB664" i="1"/>
  <c r="AC664" i="1" l="1"/>
  <c r="V665" i="1" s="1"/>
  <c r="AA665" i="1" s="1"/>
  <c r="Y665" i="1" l="1"/>
  <c r="X665" i="1"/>
  <c r="W665" i="1"/>
  <c r="AB665" i="1"/>
  <c r="Z665" i="1"/>
  <c r="AC665" i="1" l="1"/>
  <c r="V666" i="1" s="1"/>
  <c r="Y666" i="1" s="1"/>
  <c r="W666" i="1" l="1"/>
  <c r="AB666" i="1"/>
  <c r="Z666" i="1"/>
  <c r="X666" i="1"/>
  <c r="AA666" i="1"/>
  <c r="AC666" i="1" s="1"/>
  <c r="V667" i="1" s="1"/>
  <c r="AB667" i="1" s="1"/>
  <c r="AA667" i="1" l="1"/>
  <c r="Y667" i="1"/>
  <c r="Z667" i="1"/>
  <c r="X667" i="1"/>
  <c r="W667" i="1"/>
  <c r="AC667" i="1" l="1"/>
  <c r="V668" i="1" s="1"/>
  <c r="Y668" i="1" s="1"/>
  <c r="X668" i="1" l="1"/>
  <c r="W668" i="1"/>
  <c r="Z668" i="1"/>
  <c r="AB668" i="1"/>
  <c r="AA668" i="1"/>
  <c r="AC668" i="1" l="1"/>
  <c r="V669" i="1" s="1"/>
  <c r="Y669" i="1" s="1"/>
  <c r="Z669" i="1" l="1"/>
  <c r="W669" i="1"/>
  <c r="X669" i="1"/>
  <c r="AA669" i="1"/>
  <c r="AB669" i="1"/>
  <c r="AC669" i="1" s="1"/>
  <c r="V670" i="1" s="1"/>
  <c r="Y670" i="1" s="1"/>
  <c r="Z670" i="1" l="1"/>
  <c r="W670" i="1"/>
  <c r="X670" i="1"/>
  <c r="AB670" i="1"/>
  <c r="AA670" i="1"/>
  <c r="AC670" i="1" l="1"/>
  <c r="V671" i="1" s="1"/>
  <c r="X671" i="1" s="1"/>
  <c r="Z671" i="1" l="1"/>
  <c r="W671" i="1"/>
  <c r="Y671" i="1"/>
  <c r="AA671" i="1"/>
  <c r="AB671" i="1"/>
  <c r="AC671" i="1" l="1"/>
  <c r="V672" i="1" s="1"/>
  <c r="Y672" i="1" s="1"/>
  <c r="Z672" i="1" l="1"/>
  <c r="W672" i="1"/>
  <c r="AA672" i="1"/>
  <c r="X672" i="1"/>
  <c r="AB672" i="1"/>
  <c r="AC672" i="1" s="1"/>
  <c r="V673" i="1" s="1"/>
  <c r="W673" i="1" l="1"/>
  <c r="AB673" i="1"/>
  <c r="X673" i="1"/>
  <c r="Z673" i="1"/>
  <c r="Y673" i="1"/>
  <c r="AA673" i="1"/>
  <c r="AC673" i="1" l="1"/>
  <c r="V674" i="1" s="1"/>
  <c r="X674" i="1" s="1"/>
  <c r="AB674" i="1"/>
  <c r="Z674" i="1"/>
  <c r="AA674" i="1"/>
  <c r="W674" i="1" l="1"/>
  <c r="Y674" i="1"/>
  <c r="AC674" i="1"/>
  <c r="V675" i="1" s="1"/>
  <c r="Y675" i="1" s="1"/>
  <c r="X675" i="1" l="1"/>
  <c r="AA675" i="1"/>
  <c r="Z675" i="1"/>
  <c r="W675" i="1"/>
  <c r="AB675" i="1"/>
  <c r="AC675" i="1" s="1"/>
  <c r="V676" i="1" s="1"/>
  <c r="AA676" i="1" s="1"/>
  <c r="X676" i="1" l="1"/>
  <c r="Z676" i="1"/>
  <c r="W676" i="1"/>
  <c r="AB676" i="1"/>
  <c r="Y676" i="1"/>
  <c r="AC676" i="1" l="1"/>
  <c r="V677" i="1" s="1"/>
  <c r="Y677" i="1" s="1"/>
  <c r="X677" i="1" l="1"/>
  <c r="AB677" i="1"/>
  <c r="W677" i="1"/>
  <c r="Z677" i="1"/>
  <c r="AA677" i="1"/>
  <c r="AC677" i="1" l="1"/>
  <c r="V678" i="1" s="1"/>
  <c r="AA678" i="1" s="1"/>
  <c r="AB678" i="1" l="1"/>
  <c r="Y678" i="1"/>
  <c r="Z678" i="1"/>
  <c r="W678" i="1"/>
  <c r="X678" i="1"/>
  <c r="AC678" i="1" l="1"/>
  <c r="V679" i="1" s="1"/>
  <c r="Y679" i="1" s="1"/>
  <c r="AA679" i="1"/>
  <c r="X679" i="1"/>
  <c r="W679" i="1"/>
  <c r="Z679" i="1"/>
  <c r="AB679" i="1"/>
  <c r="AC679" i="1" l="1"/>
  <c r="V680" i="1" s="1"/>
  <c r="Y680" i="1" s="1"/>
  <c r="AB680" i="1"/>
  <c r="W680" i="1" l="1"/>
  <c r="X680" i="1"/>
  <c r="Z680" i="1"/>
  <c r="AA680" i="1"/>
  <c r="AC680" i="1" s="1"/>
  <c r="V681" i="1" s="1"/>
  <c r="AA681" i="1" l="1"/>
  <c r="AB681" i="1"/>
  <c r="Y681" i="1"/>
  <c r="Z681" i="1"/>
  <c r="X681" i="1"/>
  <c r="W681" i="1"/>
  <c r="AC681" i="1" l="1"/>
  <c r="V682" i="1" s="1"/>
  <c r="Z682" i="1" s="1"/>
  <c r="AB682" i="1" l="1"/>
  <c r="AA682" i="1"/>
  <c r="W682" i="1"/>
  <c r="X682" i="1"/>
  <c r="Y682" i="1"/>
  <c r="AC682" i="1" l="1"/>
  <c r="V683" i="1" s="1"/>
  <c r="X683" i="1" s="1"/>
  <c r="Z683" i="1"/>
  <c r="AA683" i="1"/>
  <c r="Y683" i="1" l="1"/>
  <c r="W683" i="1"/>
  <c r="AB683" i="1"/>
  <c r="AC683" i="1" s="1"/>
  <c r="V684" i="1" s="1"/>
  <c r="Y684" i="1" l="1"/>
  <c r="W684" i="1"/>
  <c r="X684" i="1"/>
  <c r="Z684" i="1"/>
  <c r="AB684" i="1"/>
  <c r="AA684" i="1"/>
  <c r="AC684" i="1" l="1"/>
  <c r="V685" i="1" s="1"/>
  <c r="Y685" i="1"/>
  <c r="Z685" i="1"/>
  <c r="AB685" i="1"/>
  <c r="W685" i="1"/>
  <c r="AA685" i="1"/>
  <c r="X685" i="1"/>
  <c r="AC685" i="1" l="1"/>
  <c r="V686" i="1" s="1"/>
  <c r="AA686" i="1" s="1"/>
  <c r="Y686" i="1" l="1"/>
  <c r="X686" i="1"/>
  <c r="Z686" i="1"/>
  <c r="W686" i="1"/>
  <c r="AB686" i="1"/>
  <c r="AC686" i="1" s="1"/>
  <c r="V687" i="1" s="1"/>
  <c r="AA687" i="1" l="1"/>
  <c r="Y687" i="1"/>
  <c r="X687" i="1"/>
  <c r="AB687" i="1"/>
  <c r="Z687" i="1"/>
  <c r="W687" i="1"/>
  <c r="AC687" i="1" l="1"/>
  <c r="V688" i="1" s="1"/>
  <c r="AA688" i="1" s="1"/>
  <c r="X688" i="1" l="1"/>
  <c r="W688" i="1"/>
  <c r="Z688" i="1"/>
  <c r="Y688" i="1"/>
  <c r="AB688" i="1"/>
  <c r="AC688" i="1" s="1"/>
  <c r="V689" i="1" s="1"/>
  <c r="W689" i="1" l="1"/>
  <c r="Z689" i="1"/>
  <c r="AB689" i="1"/>
  <c r="X689" i="1"/>
  <c r="Y689" i="1"/>
  <c r="AA689" i="1"/>
  <c r="AC689" i="1" l="1"/>
  <c r="V690" i="1" s="1"/>
  <c r="W690" i="1" l="1"/>
  <c r="Y690" i="1"/>
  <c r="Z690" i="1"/>
  <c r="AB690" i="1"/>
  <c r="X690" i="1"/>
  <c r="AA690" i="1"/>
  <c r="AC690" i="1" l="1"/>
  <c r="V691" i="1" s="1"/>
  <c r="AA691" i="1" s="1"/>
  <c r="AB691" i="1" l="1"/>
  <c r="Y691" i="1"/>
  <c r="W691" i="1"/>
  <c r="X691" i="1"/>
  <c r="Z691" i="1"/>
  <c r="AC691" i="1" l="1"/>
  <c r="V692" i="1" s="1"/>
  <c r="AB692" i="1" s="1"/>
  <c r="Y692" i="1"/>
  <c r="AA692" i="1"/>
  <c r="W692" i="1"/>
  <c r="X692" i="1"/>
  <c r="Z692" i="1" l="1"/>
  <c r="AC692" i="1"/>
  <c r="V693" i="1" s="1"/>
  <c r="W693" i="1" s="1"/>
  <c r="AA693" i="1"/>
  <c r="Z693" i="1"/>
  <c r="X693" i="1"/>
  <c r="Y693" i="1"/>
  <c r="AB693" i="1" l="1"/>
  <c r="AC693" i="1" s="1"/>
  <c r="V694" i="1" s="1"/>
  <c r="Z694" i="1" l="1"/>
  <c r="W694" i="1"/>
  <c r="AB694" i="1"/>
  <c r="X694" i="1"/>
  <c r="Y694" i="1"/>
  <c r="AA694" i="1"/>
  <c r="AC694" i="1" s="1"/>
  <c r="V695" i="1" s="1"/>
  <c r="AB695" i="1" l="1"/>
  <c r="Z695" i="1"/>
  <c r="X695" i="1"/>
  <c r="W695" i="1"/>
  <c r="AA695" i="1"/>
  <c r="Y695" i="1"/>
  <c r="AC695" i="1" s="1"/>
  <c r="V696" i="1" s="1"/>
  <c r="W696" i="1" l="1"/>
  <c r="AB696" i="1"/>
  <c r="AA696" i="1"/>
  <c r="Y696" i="1"/>
  <c r="Z696" i="1"/>
  <c r="X696" i="1"/>
  <c r="AC696" i="1"/>
  <c r="V697" i="1" s="1"/>
  <c r="Z697" i="1" s="1"/>
  <c r="W697" i="1" l="1"/>
  <c r="X697" i="1"/>
  <c r="AA697" i="1"/>
  <c r="AB697" i="1"/>
  <c r="Y697" i="1"/>
  <c r="AC697" i="1" l="1"/>
  <c r="V698" i="1" s="1"/>
  <c r="X698" i="1" s="1"/>
  <c r="AA698" i="1"/>
  <c r="Y698" i="1"/>
  <c r="W698" i="1"/>
  <c r="Z698" i="1"/>
  <c r="AB698" i="1"/>
  <c r="AC698" i="1" l="1"/>
  <c r="V699" i="1" s="1"/>
  <c r="Z699" i="1" s="1"/>
  <c r="AB699" i="1"/>
  <c r="X699" i="1"/>
  <c r="W699" i="1"/>
  <c r="AA699" i="1"/>
  <c r="Y699" i="1"/>
  <c r="AC699" i="1" l="1"/>
  <c r="V700" i="1" s="1"/>
  <c r="Z700" i="1" s="1"/>
  <c r="AA700" i="1" l="1"/>
  <c r="Y700" i="1"/>
  <c r="AB700" i="1"/>
  <c r="W700" i="1"/>
  <c r="X700" i="1"/>
  <c r="AC700" i="1" l="1"/>
  <c r="V701" i="1" s="1"/>
  <c r="AA701" i="1" s="1"/>
  <c r="AB701" i="1"/>
  <c r="Y701" i="1"/>
  <c r="W701" i="1" l="1"/>
  <c r="Z701" i="1"/>
  <c r="X701" i="1"/>
  <c r="AC701" i="1"/>
  <c r="V702" i="1" s="1"/>
  <c r="W702" i="1" s="1"/>
  <c r="Z702" i="1" l="1"/>
  <c r="AB702" i="1"/>
  <c r="X702" i="1"/>
  <c r="Y702" i="1"/>
  <c r="AA702" i="1"/>
  <c r="AC702" i="1" l="1"/>
  <c r="V703" i="1" s="1"/>
  <c r="AA703" i="1" s="1"/>
  <c r="Y703" i="1" l="1"/>
  <c r="W703" i="1"/>
  <c r="Z703" i="1"/>
  <c r="AB703" i="1"/>
  <c r="AC703" i="1" s="1"/>
  <c r="V704" i="1" s="1"/>
  <c r="X704" i="1" s="1"/>
  <c r="X703" i="1"/>
  <c r="AA704" i="1" l="1"/>
  <c r="W704" i="1"/>
  <c r="AB704" i="1"/>
  <c r="Z704" i="1"/>
  <c r="Y704" i="1"/>
  <c r="AC704" i="1" l="1"/>
  <c r="V705" i="1" s="1"/>
  <c r="AB705" i="1" s="1"/>
  <c r="Y705" i="1"/>
  <c r="AA705" i="1"/>
  <c r="Z705" i="1"/>
  <c r="X705" i="1"/>
  <c r="W705" i="1"/>
  <c r="AC705" i="1" l="1"/>
  <c r="V706" i="1" s="1"/>
  <c r="X706" i="1" s="1"/>
  <c r="AA706" i="1" l="1"/>
  <c r="Y706" i="1"/>
  <c r="Z706" i="1"/>
  <c r="W706" i="1"/>
  <c r="AB706" i="1"/>
  <c r="AC706" i="1" l="1"/>
  <c r="V707" i="1" s="1"/>
  <c r="Y707" i="1" s="1"/>
  <c r="AB707" i="1" l="1"/>
  <c r="X707" i="1"/>
  <c r="Z707" i="1"/>
  <c r="W707" i="1"/>
  <c r="AA707" i="1"/>
  <c r="AC707" i="1" l="1"/>
  <c r="V708" i="1" s="1"/>
  <c r="Z708" i="1"/>
  <c r="AA708" i="1"/>
  <c r="AB708" i="1"/>
  <c r="X708" i="1"/>
  <c r="W708" i="1"/>
  <c r="Y708" i="1"/>
  <c r="AC708" i="1" s="1"/>
  <c r="V709" i="1" s="1"/>
  <c r="X709" i="1" l="1"/>
  <c r="W709" i="1"/>
  <c r="Z709" i="1"/>
  <c r="AA709" i="1"/>
  <c r="AB709" i="1"/>
  <c r="Y709" i="1"/>
  <c r="AC709" i="1" l="1"/>
  <c r="V710" i="1" s="1"/>
  <c r="X710" i="1" s="1"/>
  <c r="Y710" i="1"/>
  <c r="AA710" i="1"/>
  <c r="AB710" i="1"/>
  <c r="W710" i="1"/>
  <c r="Z710" i="1"/>
  <c r="AC710" i="1" l="1"/>
  <c r="V711" i="1" s="1"/>
  <c r="Z711" i="1" s="1"/>
  <c r="AB711" i="1"/>
  <c r="Y711" i="1" l="1"/>
  <c r="X711" i="1"/>
  <c r="AA711" i="1"/>
  <c r="W711" i="1"/>
  <c r="AC711" i="1" s="1"/>
  <c r="V712" i="1" s="1"/>
  <c r="Z712" i="1" l="1"/>
  <c r="Y712" i="1"/>
  <c r="AB712" i="1"/>
  <c r="W712" i="1"/>
  <c r="X712" i="1"/>
  <c r="AA712" i="1"/>
  <c r="AC712" i="1" l="1"/>
  <c r="V713" i="1" s="1"/>
  <c r="AA713" i="1"/>
  <c r="W713" i="1"/>
  <c r="Z713" i="1"/>
  <c r="AB713" i="1"/>
  <c r="X713" i="1"/>
  <c r="Y713" i="1"/>
  <c r="AC713" i="1"/>
  <c r="V714" i="1" s="1"/>
  <c r="Z714" i="1" s="1"/>
  <c r="AA714" i="1" l="1"/>
  <c r="AB714" i="1"/>
  <c r="W714" i="1"/>
  <c r="X714" i="1"/>
  <c r="Y714" i="1"/>
  <c r="AC714" i="1" s="1"/>
  <c r="V715" i="1" s="1"/>
  <c r="X715" i="1" l="1"/>
  <c r="AA715" i="1"/>
  <c r="AB715" i="1"/>
  <c r="W715" i="1"/>
  <c r="Z715" i="1"/>
  <c r="Y715" i="1"/>
  <c r="AC715" i="1" s="1"/>
  <c r="V716" i="1" s="1"/>
  <c r="X716" i="1" l="1"/>
  <c r="Z716" i="1"/>
  <c r="W716" i="1"/>
  <c r="AA716" i="1"/>
  <c r="Y716" i="1"/>
  <c r="AB716" i="1"/>
  <c r="AC716" i="1" l="1"/>
  <c r="V717" i="1" s="1"/>
  <c r="W717" i="1" l="1"/>
  <c r="Y717" i="1"/>
  <c r="Z717" i="1"/>
  <c r="X717" i="1"/>
  <c r="AB717" i="1"/>
  <c r="AA717" i="1"/>
  <c r="AC717" i="1" l="1"/>
  <c r="V718" i="1" s="1"/>
  <c r="AA718" i="1" l="1"/>
  <c r="X718" i="1"/>
  <c r="W718" i="1"/>
  <c r="Z718" i="1"/>
  <c r="AB718" i="1"/>
  <c r="Y718" i="1"/>
  <c r="AC718" i="1" l="1"/>
  <c r="V719" i="1" s="1"/>
  <c r="Y719" i="1" l="1"/>
  <c r="W719" i="1"/>
  <c r="AB719" i="1"/>
  <c r="X719" i="1"/>
  <c r="Z719" i="1"/>
  <c r="AA719" i="1"/>
  <c r="AC719" i="1" l="1"/>
  <c r="V720" i="1" s="1"/>
  <c r="X720" i="1" s="1"/>
  <c r="Y720" i="1" l="1"/>
  <c r="AA720" i="1"/>
  <c r="AB720" i="1"/>
  <c r="W720" i="1"/>
  <c r="Z720" i="1"/>
  <c r="AC720" i="1" s="1"/>
  <c r="V721" i="1" s="1"/>
  <c r="Y721" i="1" l="1"/>
  <c r="X721" i="1"/>
  <c r="Z721" i="1"/>
  <c r="AA721" i="1"/>
  <c r="W721" i="1"/>
  <c r="AB721" i="1"/>
  <c r="AC721" i="1" s="1"/>
  <c r="V722" i="1" s="1"/>
  <c r="X722" i="1" l="1"/>
  <c r="AA722" i="1"/>
  <c r="Z722" i="1"/>
  <c r="W722" i="1"/>
  <c r="AB722" i="1"/>
  <c r="Y722" i="1"/>
  <c r="AC722" i="1" l="1"/>
  <c r="V723" i="1" s="1"/>
  <c r="AA723" i="1" l="1"/>
  <c r="X723" i="1"/>
  <c r="Z723" i="1"/>
  <c r="AB723" i="1"/>
  <c r="W723" i="1"/>
  <c r="Y723" i="1"/>
  <c r="AC723" i="1" l="1"/>
  <c r="V724" i="1" s="1"/>
  <c r="AA724" i="1" l="1"/>
  <c r="X724" i="1"/>
  <c r="W724" i="1"/>
  <c r="AB724" i="1"/>
  <c r="Z724" i="1"/>
  <c r="Y724" i="1"/>
  <c r="AC724" i="1" l="1"/>
  <c r="V725" i="1" s="1"/>
  <c r="Y725" i="1" l="1"/>
  <c r="Z725" i="1"/>
  <c r="AB725" i="1"/>
  <c r="X725" i="1"/>
  <c r="W725" i="1"/>
  <c r="AA725" i="1"/>
  <c r="AC725" i="1" l="1"/>
  <c r="V726" i="1" s="1"/>
  <c r="Y726" i="1" s="1"/>
  <c r="AA726" i="1" l="1"/>
  <c r="W726" i="1"/>
  <c r="X726" i="1"/>
  <c r="Z726" i="1"/>
  <c r="AB726" i="1"/>
  <c r="AC726" i="1" l="1"/>
  <c r="V727" i="1" s="1"/>
  <c r="AA727" i="1" l="1"/>
  <c r="W727" i="1"/>
  <c r="Z727" i="1"/>
  <c r="AB727" i="1"/>
  <c r="X727" i="1"/>
  <c r="Y727" i="1"/>
  <c r="AC727" i="1" l="1"/>
  <c r="V728" i="1" s="1"/>
  <c r="Z728" i="1"/>
  <c r="X728" i="1"/>
  <c r="AB728" i="1"/>
  <c r="W728" i="1"/>
  <c r="AA728" i="1"/>
  <c r="Y728" i="1"/>
  <c r="AC728" i="1" s="1"/>
  <c r="V729" i="1" s="1"/>
  <c r="AA729" i="1" l="1"/>
  <c r="X729" i="1"/>
  <c r="AB729" i="1"/>
  <c r="W729" i="1"/>
  <c r="Z729" i="1"/>
  <c r="Y729" i="1"/>
  <c r="AC729" i="1" s="1"/>
  <c r="V730" i="1" s="1"/>
  <c r="Z730" i="1" s="1"/>
  <c r="AB730" i="1" l="1"/>
  <c r="X730" i="1"/>
  <c r="W730" i="1"/>
  <c r="Y730" i="1"/>
  <c r="AA730" i="1"/>
  <c r="AC730" i="1" l="1"/>
  <c r="V731" i="1" s="1"/>
  <c r="AB731" i="1" s="1"/>
  <c r="W731" i="1" l="1"/>
  <c r="Y731" i="1"/>
  <c r="X731" i="1"/>
  <c r="AA731" i="1"/>
  <c r="Z731" i="1"/>
  <c r="AC731" i="1" l="1"/>
  <c r="V732" i="1" s="1"/>
  <c r="X732" i="1" s="1"/>
  <c r="AB732" i="1"/>
  <c r="W732" i="1"/>
  <c r="Z732" i="1"/>
  <c r="Y732" i="1" l="1"/>
  <c r="AA732" i="1"/>
  <c r="AC732" i="1" l="1"/>
  <c r="V733" i="1" s="1"/>
  <c r="W733" i="1" s="1"/>
  <c r="AB733" i="1"/>
  <c r="AA733" i="1"/>
  <c r="Y733" i="1"/>
  <c r="Z733" i="1"/>
  <c r="X733" i="1" l="1"/>
  <c r="AC733" i="1"/>
  <c r="V734" i="1" s="1"/>
  <c r="Y734" i="1" s="1"/>
  <c r="X734" i="1" l="1"/>
  <c r="W734" i="1"/>
  <c r="Z734" i="1"/>
  <c r="AB734" i="1"/>
  <c r="AA734" i="1"/>
  <c r="AC734" i="1" l="1"/>
  <c r="V735" i="1" s="1"/>
  <c r="Y735" i="1"/>
  <c r="AA735" i="1"/>
  <c r="Z735" i="1"/>
  <c r="AB735" i="1"/>
  <c r="X735" i="1"/>
  <c r="W735" i="1"/>
  <c r="AC735" i="1" l="1"/>
  <c r="V736" i="1" s="1"/>
  <c r="W736" i="1" s="1"/>
  <c r="Y736" i="1"/>
  <c r="Z736" i="1"/>
  <c r="AB736" i="1"/>
  <c r="AA736" i="1"/>
  <c r="X736" i="1" l="1"/>
  <c r="AC736" i="1"/>
  <c r="V737" i="1" s="1"/>
  <c r="X737" i="1" s="1"/>
  <c r="W737" i="1"/>
  <c r="Z737" i="1"/>
  <c r="AB737" i="1"/>
  <c r="Y737" i="1" l="1"/>
  <c r="AA737" i="1"/>
  <c r="AC737" i="1" s="1"/>
  <c r="V738" i="1" s="1"/>
  <c r="X738" i="1" l="1"/>
  <c r="Y738" i="1"/>
  <c r="Z738" i="1"/>
  <c r="AA738" i="1"/>
  <c r="W738" i="1"/>
  <c r="AB738" i="1"/>
  <c r="AC738" i="1" s="1"/>
  <c r="V739" i="1" s="1"/>
  <c r="W739" i="1" s="1"/>
  <c r="AB739" i="1" l="1"/>
  <c r="X739" i="1"/>
  <c r="Y739" i="1"/>
  <c r="Z739" i="1"/>
  <c r="AA739" i="1"/>
  <c r="AC739" i="1" s="1"/>
  <c r="V740" i="1" s="1"/>
  <c r="W740" i="1" l="1"/>
  <c r="AA740" i="1"/>
  <c r="AB740" i="1"/>
  <c r="Y740" i="1"/>
  <c r="Z740" i="1"/>
  <c r="X740" i="1"/>
  <c r="AC740" i="1"/>
  <c r="V741" i="1" s="1"/>
  <c r="Y741" i="1" s="1"/>
  <c r="AB741" i="1" l="1"/>
  <c r="X741" i="1"/>
  <c r="W741" i="1"/>
  <c r="Z741" i="1"/>
  <c r="AA741" i="1"/>
  <c r="AC741" i="1" l="1"/>
  <c r="V742" i="1" s="1"/>
  <c r="Z742" i="1" s="1"/>
  <c r="Y742" i="1"/>
  <c r="AB742" i="1"/>
  <c r="X742" i="1"/>
  <c r="W742" i="1"/>
  <c r="AA742" i="1"/>
  <c r="AC742" i="1" l="1"/>
  <c r="V743" i="1" s="1"/>
  <c r="Z743" i="1" s="1"/>
  <c r="X743" i="1"/>
  <c r="W743" i="1"/>
  <c r="AB743" i="1"/>
  <c r="AA743" i="1"/>
  <c r="Y743" i="1"/>
  <c r="AC743" i="1" l="1"/>
  <c r="V744" i="1" s="1"/>
  <c r="W744" i="1" s="1"/>
  <c r="AB744" i="1" l="1"/>
  <c r="AA744" i="1"/>
  <c r="X744" i="1"/>
  <c r="Z744" i="1"/>
  <c r="Y744" i="1"/>
  <c r="AC744" i="1" l="1"/>
  <c r="V745" i="1" s="1"/>
  <c r="AA745" i="1"/>
  <c r="Z745" i="1"/>
  <c r="AB745" i="1"/>
  <c r="X745" i="1"/>
  <c r="W745" i="1"/>
  <c r="Y745" i="1"/>
  <c r="AC745" i="1" l="1"/>
  <c r="V746" i="1" s="1"/>
  <c r="Y746" i="1" s="1"/>
  <c r="Z746" i="1" l="1"/>
  <c r="AA746" i="1"/>
  <c r="AB746" i="1"/>
  <c r="X746" i="1"/>
  <c r="W746" i="1"/>
  <c r="AC746" i="1" l="1"/>
  <c r="V747" i="1" s="1"/>
  <c r="AA747" i="1"/>
  <c r="Z747" i="1"/>
  <c r="X747" i="1"/>
  <c r="W747" i="1"/>
  <c r="AB747" i="1"/>
  <c r="Y747" i="1"/>
  <c r="AC747" i="1" l="1"/>
  <c r="V748" i="1" s="1"/>
  <c r="Y748" i="1" s="1"/>
  <c r="AA748" i="1"/>
  <c r="AB748" i="1"/>
  <c r="X748" i="1"/>
  <c r="Z748" i="1"/>
  <c r="W748" i="1" l="1"/>
  <c r="AC748" i="1"/>
  <c r="V749" i="1" s="1"/>
  <c r="X749" i="1" s="1"/>
  <c r="Y749" i="1" l="1"/>
  <c r="AA749" i="1"/>
  <c r="AB749" i="1"/>
  <c r="Z749" i="1"/>
  <c r="W749" i="1"/>
  <c r="AC749" i="1" l="1"/>
  <c r="V750" i="1" s="1"/>
  <c r="Z750" i="1" s="1"/>
  <c r="AA750" i="1" l="1"/>
  <c r="X750" i="1"/>
  <c r="Y750" i="1"/>
  <c r="AB750" i="1"/>
  <c r="W750" i="1"/>
  <c r="AC750" i="1" l="1"/>
  <c r="V751" i="1" s="1"/>
  <c r="X751" i="1" s="1"/>
  <c r="AA751" i="1" l="1"/>
  <c r="Z751" i="1"/>
  <c r="Y751" i="1"/>
  <c r="AB751" i="1"/>
  <c r="W751" i="1"/>
  <c r="AC751" i="1" l="1"/>
  <c r="V752" i="1" s="1"/>
  <c r="Y752" i="1" s="1"/>
  <c r="AA752" i="1" l="1"/>
  <c r="AB752" i="1"/>
  <c r="W752" i="1"/>
  <c r="Z752" i="1"/>
  <c r="X752" i="1"/>
  <c r="AC752" i="1" l="1"/>
  <c r="V753" i="1" s="1"/>
  <c r="Y753" i="1" s="1"/>
  <c r="AA753" i="1" l="1"/>
  <c r="X753" i="1"/>
  <c r="AB753" i="1"/>
  <c r="W753" i="1"/>
  <c r="Z753" i="1"/>
  <c r="AC753" i="1" l="1"/>
  <c r="V754" i="1" s="1"/>
  <c r="Y754" i="1" s="1"/>
  <c r="AA754" i="1" l="1"/>
  <c r="AB754" i="1"/>
  <c r="X754" i="1"/>
  <c r="W754" i="1"/>
  <c r="Z754" i="1"/>
  <c r="AC754" i="1" l="1"/>
  <c r="V755" i="1" s="1"/>
  <c r="Y755" i="1" s="1"/>
  <c r="AA755" i="1" l="1"/>
  <c r="X755" i="1"/>
  <c r="Z755" i="1"/>
  <c r="AB755" i="1"/>
  <c r="W755" i="1"/>
  <c r="AC755" i="1" l="1"/>
  <c r="V756" i="1" s="1"/>
  <c r="X756" i="1" s="1"/>
  <c r="Z756" i="1" l="1"/>
  <c r="Y756" i="1"/>
  <c r="W756" i="1"/>
  <c r="AB756" i="1"/>
  <c r="AA756" i="1"/>
  <c r="AC756" i="1" l="1"/>
  <c r="V757" i="1" s="1"/>
  <c r="Y757" i="1" s="1"/>
  <c r="AA757" i="1"/>
  <c r="AB757" i="1"/>
  <c r="Z757" i="1"/>
  <c r="W757" i="1"/>
  <c r="X757" i="1"/>
  <c r="AC757" i="1" l="1"/>
  <c r="V758" i="1" s="1"/>
  <c r="X758" i="1" s="1"/>
  <c r="P4" i="3"/>
  <c r="W758" i="1" l="1"/>
  <c r="Z758" i="1"/>
  <c r="AB758" i="1"/>
  <c r="Y758" i="1"/>
  <c r="AA758" i="1"/>
  <c r="I5" i="3"/>
  <c r="K5" i="3" s="1"/>
  <c r="AC758" i="1" l="1"/>
  <c r="V759" i="1" s="1"/>
  <c r="W759" i="1" s="1"/>
  <c r="M5" i="3"/>
  <c r="L5" i="3"/>
  <c r="N5" i="3"/>
  <c r="O5" i="3"/>
  <c r="J5" i="3"/>
  <c r="AB4" i="3"/>
  <c r="AE4" i="3" s="1"/>
  <c r="X4" i="3"/>
  <c r="AA4" i="3"/>
  <c r="W4" i="3"/>
  <c r="Y4" i="3"/>
  <c r="X759" i="1" l="1"/>
  <c r="AA759" i="1"/>
  <c r="Z759" i="1"/>
  <c r="AB759" i="1"/>
  <c r="Y759" i="1"/>
  <c r="P5" i="3"/>
  <c r="I6" i="3" s="1"/>
  <c r="O6" i="3" s="1"/>
  <c r="AC4" i="3"/>
  <c r="V5" i="3" s="1"/>
  <c r="Z5" i="3" s="1"/>
  <c r="AC759" i="1" l="1"/>
  <c r="V760" i="1" s="1"/>
  <c r="AB760" i="1" s="1"/>
  <c r="Z760" i="1"/>
  <c r="Y760" i="1"/>
  <c r="AF4" i="3"/>
  <c r="K6" i="3"/>
  <c r="J6" i="3"/>
  <c r="L6" i="3"/>
  <c r="M6" i="3"/>
  <c r="N6" i="3"/>
  <c r="X5" i="3"/>
  <c r="AB5" i="3"/>
  <c r="AE5" i="3" s="1"/>
  <c r="W5" i="3"/>
  <c r="AA5" i="3"/>
  <c r="Y5" i="3"/>
  <c r="X760" i="1" l="1"/>
  <c r="AA760" i="1"/>
  <c r="W760" i="1"/>
  <c r="AC760" i="1" s="1"/>
  <c r="V761" i="1" s="1"/>
  <c r="AC5" i="3"/>
  <c r="AF5" i="3" s="1"/>
  <c r="P6" i="3"/>
  <c r="X761" i="1" l="1"/>
  <c r="AA761" i="1"/>
  <c r="W761" i="1"/>
  <c r="AB761" i="1"/>
  <c r="Z761" i="1"/>
  <c r="Y761" i="1"/>
  <c r="V6" i="3"/>
  <c r="Z6" i="3" s="1"/>
  <c r="I7" i="3"/>
  <c r="M7" i="3" s="1"/>
  <c r="AC761" i="1" l="1"/>
  <c r="V762" i="1" s="1"/>
  <c r="W762" i="1" s="1"/>
  <c r="L7" i="3"/>
  <c r="N7" i="3"/>
  <c r="O7" i="3"/>
  <c r="J7" i="3"/>
  <c r="K7" i="3"/>
  <c r="W6" i="3"/>
  <c r="AA6" i="3"/>
  <c r="Y6" i="3"/>
  <c r="AB6" i="3"/>
  <c r="AE6" i="3" s="1"/>
  <c r="X6" i="3"/>
  <c r="AA762" i="1" l="1"/>
  <c r="Y762" i="1"/>
  <c r="Z762" i="1"/>
  <c r="X762" i="1"/>
  <c r="AB762" i="1"/>
  <c r="AC762" i="1"/>
  <c r="V763" i="1" s="1"/>
  <c r="Z763" i="1" s="1"/>
  <c r="P7" i="3"/>
  <c r="I8" i="3" s="1"/>
  <c r="O8" i="3" s="1"/>
  <c r="AC6" i="3"/>
  <c r="AF6" i="3" s="1"/>
  <c r="Y763" i="1" l="1"/>
  <c r="X763" i="1"/>
  <c r="W763" i="1"/>
  <c r="AA763" i="1"/>
  <c r="AB763" i="1"/>
  <c r="AC763" i="1"/>
  <c r="V764" i="1" s="1"/>
  <c r="AA764" i="1" s="1"/>
  <c r="V7" i="3"/>
  <c r="Z7" i="3" s="1"/>
  <c r="K8" i="3"/>
  <c r="J8" i="3"/>
  <c r="L8" i="3"/>
  <c r="N8" i="3"/>
  <c r="M8" i="3"/>
  <c r="AB764" i="1" l="1"/>
  <c r="Z764" i="1"/>
  <c r="W764" i="1"/>
  <c r="X764" i="1"/>
  <c r="Y764" i="1"/>
  <c r="AC764" i="1" s="1"/>
  <c r="V765" i="1" s="1"/>
  <c r="Y765" i="1" s="1"/>
  <c r="AA7" i="3"/>
  <c r="Y7" i="3"/>
  <c r="X7" i="3"/>
  <c r="AB7" i="3"/>
  <c r="AE7" i="3" s="1"/>
  <c r="W7" i="3"/>
  <c r="P8" i="3"/>
  <c r="I9" i="3" s="1"/>
  <c r="O9" i="3" s="1"/>
  <c r="AA765" i="1" l="1"/>
  <c r="Z765" i="1"/>
  <c r="AB765" i="1"/>
  <c r="W765" i="1"/>
  <c r="X765" i="1"/>
  <c r="AC7" i="3"/>
  <c r="AF7" i="3" s="1"/>
  <c r="J9" i="3"/>
  <c r="K9" i="3"/>
  <c r="N9" i="3"/>
  <c r="M9" i="3"/>
  <c r="L9" i="3"/>
  <c r="AC765" i="1" l="1"/>
  <c r="V766" i="1" s="1"/>
  <c r="AA766" i="1" s="1"/>
  <c r="V8" i="3"/>
  <c r="Z8" i="3" s="1"/>
  <c r="P9" i="3"/>
  <c r="I10" i="3" s="1"/>
  <c r="O10" i="3" s="1"/>
  <c r="Y766" i="1" l="1"/>
  <c r="Z766" i="1"/>
  <c r="W766" i="1"/>
  <c r="AB766" i="1"/>
  <c r="X766" i="1"/>
  <c r="AA8" i="3"/>
  <c r="X8" i="3"/>
  <c r="Y8" i="3"/>
  <c r="AB8" i="3"/>
  <c r="AE8" i="3" s="1"/>
  <c r="W8" i="3"/>
  <c r="K10" i="3"/>
  <c r="J10" i="3"/>
  <c r="L10" i="3"/>
  <c r="N10" i="3"/>
  <c r="M10" i="3"/>
  <c r="AC766" i="1" l="1"/>
  <c r="V767" i="1" s="1"/>
  <c r="X767" i="1" s="1"/>
  <c r="AC8" i="3"/>
  <c r="V9" i="3" s="1"/>
  <c r="Y9" i="3" s="1"/>
  <c r="P10" i="3"/>
  <c r="I11" i="3" s="1"/>
  <c r="O11" i="3" s="1"/>
  <c r="Z767" i="1" l="1"/>
  <c r="AB767" i="1"/>
  <c r="W767" i="1"/>
  <c r="Y767" i="1"/>
  <c r="AA767" i="1"/>
  <c r="AF8" i="3"/>
  <c r="AA9" i="3"/>
  <c r="W9" i="3"/>
  <c r="AB9" i="3"/>
  <c r="AE9" i="3" s="1"/>
  <c r="X9" i="3"/>
  <c r="Z9" i="3"/>
  <c r="M11" i="3"/>
  <c r="N11" i="3"/>
  <c r="L11" i="3"/>
  <c r="K11" i="3"/>
  <c r="J11" i="3"/>
  <c r="AC767" i="1" l="1"/>
  <c r="V768" i="1" s="1"/>
  <c r="W768" i="1" s="1"/>
  <c r="AB768" i="1"/>
  <c r="AC9" i="3"/>
  <c r="AF9" i="3" s="1"/>
  <c r="P11" i="3"/>
  <c r="I12" i="3" s="1"/>
  <c r="O12" i="3" s="1"/>
  <c r="Z768" i="1" l="1"/>
  <c r="X768" i="1"/>
  <c r="Y768" i="1"/>
  <c r="AA768" i="1"/>
  <c r="V10" i="3"/>
  <c r="Z10" i="3" s="1"/>
  <c r="M12" i="3"/>
  <c r="N12" i="3"/>
  <c r="L12" i="3"/>
  <c r="K12" i="3"/>
  <c r="J12" i="3"/>
  <c r="AC768" i="1" l="1"/>
  <c r="V769" i="1" s="1"/>
  <c r="AA769" i="1" s="1"/>
  <c r="AB769" i="1"/>
  <c r="X769" i="1"/>
  <c r="Z769" i="1"/>
  <c r="W769" i="1"/>
  <c r="AB10" i="3"/>
  <c r="AE10" i="3" s="1"/>
  <c r="W10" i="3"/>
  <c r="AA10" i="3"/>
  <c r="X10" i="3"/>
  <c r="Y10" i="3"/>
  <c r="P12" i="3"/>
  <c r="I13" i="3" s="1"/>
  <c r="K13" i="3" s="1"/>
  <c r="Y769" i="1" l="1"/>
  <c r="AC769" i="1" s="1"/>
  <c r="V770" i="1" s="1"/>
  <c r="AA770" i="1" s="1"/>
  <c r="AC10" i="3"/>
  <c r="V11" i="3" s="1"/>
  <c r="Y11" i="3" s="1"/>
  <c r="J13" i="3"/>
  <c r="N13" i="3"/>
  <c r="L13" i="3"/>
  <c r="M13" i="3"/>
  <c r="O13" i="3"/>
  <c r="Y770" i="1" l="1"/>
  <c r="X770" i="1"/>
  <c r="W770" i="1"/>
  <c r="Z770" i="1"/>
  <c r="AB770" i="1"/>
  <c r="AF10" i="3"/>
  <c r="X11" i="3"/>
  <c r="AB11" i="3"/>
  <c r="AE11" i="3" s="1"/>
  <c r="Z11" i="3"/>
  <c r="AA11" i="3"/>
  <c r="W11" i="3"/>
  <c r="P13" i="3"/>
  <c r="I14" i="3" s="1"/>
  <c r="J14" i="3" s="1"/>
  <c r="AC770" i="1" l="1"/>
  <c r="V771" i="1" s="1"/>
  <c r="Y771" i="1" s="1"/>
  <c r="AC11" i="3"/>
  <c r="V12" i="3" s="1"/>
  <c r="Z12" i="3" s="1"/>
  <c r="O14" i="3"/>
  <c r="N14" i="3"/>
  <c r="L14" i="3"/>
  <c r="M14" i="3"/>
  <c r="K14" i="3"/>
  <c r="AA771" i="1" l="1"/>
  <c r="X771" i="1"/>
  <c r="Z771" i="1"/>
  <c r="W771" i="1"/>
  <c r="AB771" i="1"/>
  <c r="AB12" i="3"/>
  <c r="AE12" i="3" s="1"/>
  <c r="Y12" i="3"/>
  <c r="AA12" i="3"/>
  <c r="X12" i="3"/>
  <c r="AF11" i="3"/>
  <c r="W12" i="3"/>
  <c r="P14" i="3"/>
  <c r="I15" i="3" s="1"/>
  <c r="O15" i="3" s="1"/>
  <c r="AC771" i="1" l="1"/>
  <c r="V772" i="1" s="1"/>
  <c r="Y772" i="1" s="1"/>
  <c r="AC12" i="3"/>
  <c r="V13" i="3" s="1"/>
  <c r="Z13" i="3" s="1"/>
  <c r="K15" i="3"/>
  <c r="L15" i="3"/>
  <c r="N15" i="3"/>
  <c r="M15" i="3"/>
  <c r="J15" i="3"/>
  <c r="AB772" i="1" l="1"/>
  <c r="Z772" i="1"/>
  <c r="AA772" i="1"/>
  <c r="X772" i="1"/>
  <c r="W772" i="1"/>
  <c r="AB13" i="3"/>
  <c r="AE13" i="3" s="1"/>
  <c r="X13" i="3"/>
  <c r="AF12" i="3"/>
  <c r="AA13" i="3"/>
  <c r="Y13" i="3"/>
  <c r="W13" i="3"/>
  <c r="P15" i="3"/>
  <c r="I16" i="3" s="1"/>
  <c r="N16" i="3" s="1"/>
  <c r="AC772" i="1" l="1"/>
  <c r="V773" i="1" s="1"/>
  <c r="Y773" i="1" s="1"/>
  <c r="AC13" i="3"/>
  <c r="AF13" i="3" s="1"/>
  <c r="L16" i="3"/>
  <c r="O16" i="3"/>
  <c r="M16" i="3"/>
  <c r="J16" i="3"/>
  <c r="K16" i="3"/>
  <c r="W773" i="1" l="1"/>
  <c r="Z773" i="1"/>
  <c r="X773" i="1"/>
  <c r="AB773" i="1"/>
  <c r="AA773" i="1"/>
  <c r="V14" i="3"/>
  <c r="Y14" i="3" s="1"/>
  <c r="P16" i="3"/>
  <c r="I17" i="3" s="1"/>
  <c r="N17" i="3" s="1"/>
  <c r="AC773" i="1" l="1"/>
  <c r="V774" i="1" s="1"/>
  <c r="W774" i="1" s="1"/>
  <c r="X774" i="1"/>
  <c r="AB774" i="1"/>
  <c r="Z774" i="1"/>
  <c r="AA14" i="3"/>
  <c r="X14" i="3"/>
  <c r="Z14" i="3"/>
  <c r="AB14" i="3"/>
  <c r="AE14" i="3" s="1"/>
  <c r="O17" i="3"/>
  <c r="M17" i="3"/>
  <c r="W14" i="3"/>
  <c r="K17" i="3"/>
  <c r="L17" i="3"/>
  <c r="J17" i="3"/>
  <c r="AA774" i="1" l="1"/>
  <c r="AC774" i="1" s="1"/>
  <c r="V775" i="1" s="1"/>
  <c r="Y775" i="1" s="1"/>
  <c r="Y774" i="1"/>
  <c r="AC14" i="3"/>
  <c r="AF14" i="3" s="1"/>
  <c r="P17" i="3"/>
  <c r="I18" i="3" s="1"/>
  <c r="L18" i="3" s="1"/>
  <c r="AA775" i="1" l="1"/>
  <c r="X775" i="1"/>
  <c r="AB775" i="1"/>
  <c r="W775" i="1"/>
  <c r="Z775" i="1"/>
  <c r="V15" i="3"/>
  <c r="AA15" i="3" s="1"/>
  <c r="O18" i="3"/>
  <c r="K18" i="3"/>
  <c r="N18" i="3"/>
  <c r="M18" i="3"/>
  <c r="J18" i="3"/>
  <c r="AC775" i="1" l="1"/>
  <c r="V776" i="1" s="1"/>
  <c r="Y776" i="1" s="1"/>
  <c r="W15" i="3"/>
  <c r="Z15" i="3"/>
  <c r="X15" i="3"/>
  <c r="Y15" i="3"/>
  <c r="AB15" i="3"/>
  <c r="AE15" i="3" s="1"/>
  <c r="P18" i="3"/>
  <c r="I19" i="3" s="1"/>
  <c r="O19" i="3" s="1"/>
  <c r="AA776" i="1" l="1"/>
  <c r="Z776" i="1"/>
  <c r="AB776" i="1"/>
  <c r="W776" i="1"/>
  <c r="X776" i="1"/>
  <c r="AC15" i="3"/>
  <c r="V16" i="3" s="1"/>
  <c r="Z16" i="3" s="1"/>
  <c r="J19" i="3"/>
  <c r="K19" i="3"/>
  <c r="L19" i="3"/>
  <c r="N19" i="3"/>
  <c r="M19" i="3"/>
  <c r="AC776" i="1" l="1"/>
  <c r="V777" i="1" s="1"/>
  <c r="AA777" i="1" s="1"/>
  <c r="Z777" i="1"/>
  <c r="W16" i="3"/>
  <c r="Y16" i="3"/>
  <c r="AF15" i="3"/>
  <c r="AA16" i="3"/>
  <c r="AB16" i="3"/>
  <c r="AE16" i="3" s="1"/>
  <c r="X16" i="3"/>
  <c r="P19" i="3"/>
  <c r="I20" i="3" s="1"/>
  <c r="AB777" i="1" l="1"/>
  <c r="X777" i="1"/>
  <c r="W777" i="1"/>
  <c r="Y777" i="1"/>
  <c r="AC16" i="3"/>
  <c r="V17" i="3" s="1"/>
  <c r="Z17" i="3" s="1"/>
  <c r="L20" i="3"/>
  <c r="J20" i="3"/>
  <c r="M20" i="3"/>
  <c r="O20" i="3"/>
  <c r="N20" i="3"/>
  <c r="K20" i="3"/>
  <c r="AC777" i="1" l="1"/>
  <c r="V778" i="1" s="1"/>
  <c r="Y778" i="1" s="1"/>
  <c r="AF16" i="3"/>
  <c r="AB17" i="3"/>
  <c r="AE17" i="3" s="1"/>
  <c r="X17" i="3"/>
  <c r="Y17" i="3"/>
  <c r="AA17" i="3"/>
  <c r="W17" i="3"/>
  <c r="P20" i="3"/>
  <c r="I21" i="3" s="1"/>
  <c r="W778" i="1" l="1"/>
  <c r="Z778" i="1"/>
  <c r="AB778" i="1"/>
  <c r="X778" i="1"/>
  <c r="AA778" i="1"/>
  <c r="AC17" i="3"/>
  <c r="AF17" i="3" s="1"/>
  <c r="L21" i="3"/>
  <c r="J21" i="3"/>
  <c r="O21" i="3"/>
  <c r="K21" i="3"/>
  <c r="N21" i="3"/>
  <c r="M21" i="3"/>
  <c r="AC778" i="1" l="1"/>
  <c r="V779" i="1" s="1"/>
  <c r="AA779" i="1" s="1"/>
  <c r="AB779" i="1"/>
  <c r="V18" i="3"/>
  <c r="W18" i="3" s="1"/>
  <c r="P21" i="3"/>
  <c r="I22" i="3" s="1"/>
  <c r="M22" i="3" s="1"/>
  <c r="Y779" i="1" l="1"/>
  <c r="X779" i="1"/>
  <c r="Z779" i="1"/>
  <c r="W779" i="1"/>
  <c r="O22" i="3"/>
  <c r="Z18" i="3"/>
  <c r="AA18" i="3"/>
  <c r="AB18" i="3"/>
  <c r="AE18" i="3" s="1"/>
  <c r="X18" i="3"/>
  <c r="Y18" i="3"/>
  <c r="J22" i="3"/>
  <c r="K22" i="3"/>
  <c r="N22" i="3"/>
  <c r="L22" i="3"/>
  <c r="AC779" i="1" l="1"/>
  <c r="V780" i="1" s="1"/>
  <c r="Y780" i="1" s="1"/>
  <c r="Z780" i="1"/>
  <c r="AB780" i="1"/>
  <c r="W780" i="1"/>
  <c r="X780" i="1"/>
  <c r="AA780" i="1"/>
  <c r="AC18" i="3"/>
  <c r="V19" i="3" s="1"/>
  <c r="Z19" i="3" s="1"/>
  <c r="P22" i="3"/>
  <c r="I23" i="3" s="1"/>
  <c r="K23" i="3" s="1"/>
  <c r="AC780" i="1" l="1"/>
  <c r="V781" i="1" s="1"/>
  <c r="AA781" i="1" s="1"/>
  <c r="L23" i="3"/>
  <c r="M23" i="3"/>
  <c r="J23" i="3"/>
  <c r="O23" i="3"/>
  <c r="W19" i="3"/>
  <c r="AB19" i="3"/>
  <c r="AE19" i="3" s="1"/>
  <c r="AF18" i="3"/>
  <c r="AA19" i="3"/>
  <c r="Y19" i="3"/>
  <c r="X19" i="3"/>
  <c r="N23" i="3"/>
  <c r="Y781" i="1" l="1"/>
  <c r="Z781" i="1"/>
  <c r="AB781" i="1"/>
  <c r="W781" i="1"/>
  <c r="X781" i="1"/>
  <c r="P23" i="3"/>
  <c r="I24" i="3" s="1"/>
  <c r="O24" i="3" s="1"/>
  <c r="AC19" i="3"/>
  <c r="AC781" i="1" l="1"/>
  <c r="V782" i="1" s="1"/>
  <c r="X782" i="1" s="1"/>
  <c r="AA782" i="1"/>
  <c r="AB782" i="1"/>
  <c r="W782" i="1"/>
  <c r="Z782" i="1"/>
  <c r="L24" i="3"/>
  <c r="N24" i="3"/>
  <c r="M24" i="3"/>
  <c r="J24" i="3"/>
  <c r="K24" i="3"/>
  <c r="V20" i="3"/>
  <c r="AF19" i="3"/>
  <c r="Y782" i="1" l="1"/>
  <c r="AC782" i="1"/>
  <c r="V783" i="1" s="1"/>
  <c r="Y783" i="1" s="1"/>
  <c r="AB783" i="1"/>
  <c r="P24" i="3"/>
  <c r="I25" i="3" s="1"/>
  <c r="N25" i="3" s="1"/>
  <c r="X20" i="3"/>
  <c r="AB20" i="3"/>
  <c r="Z20" i="3"/>
  <c r="W20" i="3"/>
  <c r="AA20" i="3"/>
  <c r="Y20" i="3"/>
  <c r="Z783" i="1" l="1"/>
  <c r="AA783" i="1"/>
  <c r="W783" i="1"/>
  <c r="X783" i="1"/>
  <c r="AC783" i="1" s="1"/>
  <c r="V784" i="1" s="1"/>
  <c r="L25" i="3"/>
  <c r="M25" i="3"/>
  <c r="K25" i="3"/>
  <c r="J25" i="3"/>
  <c r="O25" i="3"/>
  <c r="AC20" i="3"/>
  <c r="V21" i="3" s="1"/>
  <c r="Y21" i="3" s="1"/>
  <c r="AE20" i="3"/>
  <c r="AB784" i="1" l="1"/>
  <c r="Z784" i="1"/>
  <c r="Y784" i="1"/>
  <c r="AA784" i="1"/>
  <c r="X784" i="1"/>
  <c r="W784" i="1"/>
  <c r="P25" i="3"/>
  <c r="I26" i="3" s="1"/>
  <c r="L26" i="3" s="1"/>
  <c r="AF20" i="3"/>
  <c r="AA21" i="3"/>
  <c r="W21" i="3"/>
  <c r="X21" i="3"/>
  <c r="Z21" i="3"/>
  <c r="AB21" i="3"/>
  <c r="O26" i="3" l="1"/>
  <c r="M26" i="3"/>
  <c r="AC784" i="1"/>
  <c r="J26" i="3"/>
  <c r="K26" i="3"/>
  <c r="N26" i="3"/>
  <c r="P26" i="3" s="1"/>
  <c r="I27" i="3" s="1"/>
  <c r="AC21" i="3"/>
  <c r="V22" i="3" s="1"/>
  <c r="AE21" i="3"/>
  <c r="K27" i="3" l="1"/>
  <c r="O27" i="3"/>
  <c r="J27" i="3"/>
  <c r="L27" i="3"/>
  <c r="M27" i="3"/>
  <c r="N27" i="3"/>
  <c r="AF21" i="3"/>
  <c r="AA22" i="3"/>
  <c r="Y22" i="3"/>
  <c r="Z22" i="3"/>
  <c r="W22" i="3"/>
  <c r="X22" i="3"/>
  <c r="AB22" i="3"/>
  <c r="P27" i="3" l="1"/>
  <c r="I28" i="3" s="1"/>
  <c r="L28" i="3" s="1"/>
  <c r="AC22" i="3"/>
  <c r="AF22" i="3" s="1"/>
  <c r="AE22" i="3"/>
  <c r="V23" i="3" l="1"/>
  <c r="Y23" i="3" s="1"/>
  <c r="M28" i="3"/>
  <c r="N28" i="3"/>
  <c r="K28" i="3"/>
  <c r="J28" i="3"/>
  <c r="O28" i="3"/>
  <c r="P28" i="3" s="1"/>
  <c r="I29" i="3" s="1"/>
  <c r="J29" i="3" s="1"/>
  <c r="AA23" i="3"/>
  <c r="Z23" i="3"/>
  <c r="W23" i="3"/>
  <c r="AB23" i="3"/>
  <c r="X23" i="3"/>
  <c r="O29" i="3" l="1"/>
  <c r="L29" i="3"/>
  <c r="M29" i="3"/>
  <c r="N29" i="3"/>
  <c r="K29" i="3"/>
  <c r="AC23" i="3"/>
  <c r="AF23" i="3" s="1"/>
  <c r="AE23" i="3"/>
  <c r="P29" i="3" l="1"/>
  <c r="I30" i="3" s="1"/>
  <c r="J30" i="3" s="1"/>
  <c r="N30" i="3"/>
  <c r="L30" i="3"/>
  <c r="O30" i="3"/>
  <c r="V24" i="3"/>
  <c r="AA24" i="3" s="1"/>
  <c r="K30" i="3" l="1"/>
  <c r="M30" i="3"/>
  <c r="P30" i="3" s="1"/>
  <c r="I31" i="3" s="1"/>
  <c r="W24" i="3"/>
  <c r="AB24" i="3"/>
  <c r="AE24" i="3" s="1"/>
  <c r="Y24" i="3"/>
  <c r="X24" i="3"/>
  <c r="Z24" i="3"/>
  <c r="N31" i="3" l="1"/>
  <c r="M31" i="3"/>
  <c r="L31" i="3"/>
  <c r="O31" i="3"/>
  <c r="J31" i="3"/>
  <c r="K31" i="3"/>
  <c r="AC24" i="3"/>
  <c r="AF24" i="3" s="1"/>
  <c r="P31" i="3"/>
  <c r="I32" i="3" s="1"/>
  <c r="K32" i="3" s="1"/>
  <c r="M32" i="3" l="1"/>
  <c r="O32" i="3"/>
  <c r="V25" i="3"/>
  <c r="AA25" i="3" s="1"/>
  <c r="J32" i="3"/>
  <c r="N32" i="3"/>
  <c r="L32" i="3"/>
  <c r="AB25" i="3"/>
  <c r="AE25" i="3" s="1"/>
  <c r="Z25" i="3"/>
  <c r="P32" i="3" l="1"/>
  <c r="I33" i="3" s="1"/>
  <c r="K33" i="3" s="1"/>
  <c r="W25" i="3"/>
  <c r="Y25" i="3"/>
  <c r="X25" i="3"/>
  <c r="O33" i="3"/>
  <c r="AC25" i="3"/>
  <c r="AF25" i="3" s="1"/>
  <c r="J33" i="3"/>
  <c r="N33" i="3"/>
  <c r="M33" i="3"/>
  <c r="L33" i="3"/>
  <c r="V26" i="3" l="1"/>
  <c r="Z26" i="3" s="1"/>
  <c r="P33" i="3"/>
  <c r="I34" i="3" s="1"/>
  <c r="O34" i="3" s="1"/>
  <c r="J34" i="3" l="1"/>
  <c r="K34" i="3"/>
  <c r="N34" i="3"/>
  <c r="L34" i="3"/>
  <c r="M34" i="3"/>
  <c r="P34" i="3" s="1"/>
  <c r="I35" i="3" s="1"/>
  <c r="L35" i="3" s="1"/>
  <c r="X26" i="3"/>
  <c r="W26" i="3"/>
  <c r="AB26" i="3"/>
  <c r="AA26" i="3"/>
  <c r="Y26" i="3"/>
  <c r="AC26" i="3" l="1"/>
  <c r="V27" i="3" s="1"/>
  <c r="X27" i="3" s="1"/>
  <c r="AE26" i="3"/>
  <c r="J35" i="3"/>
  <c r="O35" i="3"/>
  <c r="K35" i="3"/>
  <c r="N35" i="3"/>
  <c r="M35" i="3"/>
  <c r="W27" i="3" l="1"/>
  <c r="AB27" i="3"/>
  <c r="AE27" i="3" s="1"/>
  <c r="Z27" i="3"/>
  <c r="AF26" i="3"/>
  <c r="Y27" i="3"/>
  <c r="AA27" i="3"/>
  <c r="P35" i="3"/>
  <c r="I36" i="3" s="1"/>
  <c r="L36" i="3" s="1"/>
  <c r="AC27" i="3" l="1"/>
  <c r="AF27" i="3" s="1"/>
  <c r="K36" i="3"/>
  <c r="O36" i="3"/>
  <c r="J36" i="3"/>
  <c r="N36" i="3"/>
  <c r="M36" i="3"/>
  <c r="V28" i="3" l="1"/>
  <c r="Z28" i="3" s="1"/>
  <c r="P36" i="3"/>
  <c r="I37" i="3" s="1"/>
  <c r="J37" i="3" s="1"/>
  <c r="Y28" i="3" l="1"/>
  <c r="W28" i="3"/>
  <c r="AA28" i="3"/>
  <c r="AB28" i="3"/>
  <c r="AE28" i="3" s="1"/>
  <c r="X28" i="3"/>
  <c r="M37" i="3"/>
  <c r="L37" i="3"/>
  <c r="AC28" i="3"/>
  <c r="V29" i="3" s="1"/>
  <c r="O37" i="3"/>
  <c r="N37" i="3"/>
  <c r="K37" i="3"/>
  <c r="P37" i="3" l="1"/>
  <c r="I38" i="3" s="1"/>
  <c r="J38" i="3" s="1"/>
  <c r="AA29" i="3"/>
  <c r="Y29" i="3"/>
  <c r="AF28" i="3"/>
  <c r="Z29" i="3"/>
  <c r="AB29" i="3"/>
  <c r="AE29" i="3" s="1"/>
  <c r="W29" i="3"/>
  <c r="X29" i="3"/>
  <c r="O38" i="3" l="1"/>
  <c r="M38" i="3"/>
  <c r="N38" i="3"/>
  <c r="L38" i="3"/>
  <c r="K38" i="3"/>
  <c r="AC29" i="3"/>
  <c r="AF29" i="3" s="1"/>
  <c r="P38" i="3" l="1"/>
  <c r="I39" i="3" s="1"/>
  <c r="M39" i="3" s="1"/>
  <c r="V30" i="3"/>
  <c r="W30" i="3" s="1"/>
  <c r="AB30" i="3" l="1"/>
  <c r="AE30" i="3" s="1"/>
  <c r="AA30" i="3"/>
  <c r="L39" i="3"/>
  <c r="O39" i="3"/>
  <c r="K39" i="3"/>
  <c r="X30" i="3"/>
  <c r="N39" i="3"/>
  <c r="Z30" i="3"/>
  <c r="Y30" i="3"/>
  <c r="J39" i="3"/>
  <c r="P39" i="3" l="1"/>
  <c r="I40" i="3" s="1"/>
  <c r="L40" i="3" s="1"/>
  <c r="AC30" i="3"/>
  <c r="AF30" i="3" s="1"/>
  <c r="M40" i="3" l="1"/>
  <c r="J40" i="3"/>
  <c r="K40" i="3"/>
  <c r="N40" i="3"/>
  <c r="O40" i="3"/>
  <c r="V31" i="3"/>
  <c r="AA31" i="3" s="1"/>
  <c r="X31" i="3" l="1"/>
  <c r="Y31" i="3"/>
  <c r="P40" i="3"/>
  <c r="I41" i="3" s="1"/>
  <c r="J41" i="3" s="1"/>
  <c r="W31" i="3"/>
  <c r="AB31" i="3"/>
  <c r="AE31" i="3" s="1"/>
  <c r="Z31" i="3"/>
  <c r="O41" i="3"/>
  <c r="N41" i="3"/>
  <c r="AC31" i="3" l="1"/>
  <c r="L41" i="3"/>
  <c r="K41" i="3"/>
  <c r="M41" i="3"/>
  <c r="P41" i="3" s="1"/>
  <c r="I42" i="3" s="1"/>
  <c r="K42" i="3" s="1"/>
  <c r="V32" i="3"/>
  <c r="AF31" i="3"/>
  <c r="O42" i="3" l="1"/>
  <c r="N42" i="3"/>
  <c r="J42" i="3"/>
  <c r="M42" i="3"/>
  <c r="L42" i="3"/>
  <c r="Z32" i="3"/>
  <c r="AB32" i="3"/>
  <c r="X32" i="3"/>
  <c r="W32" i="3"/>
  <c r="AA32" i="3"/>
  <c r="Y32" i="3"/>
  <c r="P42" i="3" l="1"/>
  <c r="I43" i="3" s="1"/>
  <c r="J43" i="3" s="1"/>
  <c r="AC32" i="3"/>
  <c r="AF32" i="3" s="1"/>
  <c r="AE32" i="3"/>
  <c r="K43" i="3" l="1"/>
  <c r="M43" i="3"/>
  <c r="L43" i="3"/>
  <c r="N43" i="3"/>
  <c r="O43" i="3"/>
  <c r="P43" i="3" s="1"/>
  <c r="I44" i="3" s="1"/>
  <c r="V33" i="3"/>
  <c r="W33" i="3" s="1"/>
  <c r="K44" i="3" l="1"/>
  <c r="J44" i="3"/>
  <c r="O44" i="3"/>
  <c r="M44" i="3"/>
  <c r="N44" i="3"/>
  <c r="L44" i="3"/>
  <c r="AB33" i="3"/>
  <c r="AE33" i="3" s="1"/>
  <c r="X33" i="3"/>
  <c r="Z33" i="3"/>
  <c r="AA33" i="3"/>
  <c r="Y33" i="3"/>
  <c r="P44" i="3" l="1"/>
  <c r="I45" i="3" s="1"/>
  <c r="L45" i="3" s="1"/>
  <c r="AC33" i="3"/>
  <c r="AF33" i="3" s="1"/>
  <c r="M45" i="3"/>
  <c r="K45" i="3"/>
  <c r="J45" i="3"/>
  <c r="N45" i="3"/>
  <c r="O45" i="3" l="1"/>
  <c r="V34" i="3"/>
  <c r="Y34" i="3" s="1"/>
  <c r="P45" i="3"/>
  <c r="I46" i="3" s="1"/>
  <c r="J46" i="3" s="1"/>
  <c r="AA34" i="3" l="1"/>
  <c r="W34" i="3"/>
  <c r="AB34" i="3"/>
  <c r="AE34" i="3" s="1"/>
  <c r="X34" i="3"/>
  <c r="Z34" i="3"/>
  <c r="O46" i="3"/>
  <c r="L46" i="3"/>
  <c r="M46" i="3"/>
  <c r="K46" i="3"/>
  <c r="N46" i="3"/>
  <c r="AC34" i="3" l="1"/>
  <c r="AF34" i="3" s="1"/>
  <c r="V35" i="3"/>
  <c r="W35" i="3" s="1"/>
  <c r="AB35" i="3"/>
  <c r="AE35" i="3" s="1"/>
  <c r="Y35" i="3"/>
  <c r="AA35" i="3"/>
  <c r="P46" i="3"/>
  <c r="I47" i="3" s="1"/>
  <c r="L47" i="3" s="1"/>
  <c r="X35" i="3" l="1"/>
  <c r="Z35" i="3"/>
  <c r="AC35" i="3"/>
  <c r="V36" i="3" s="1"/>
  <c r="AA36" i="3" s="1"/>
  <c r="K47" i="3"/>
  <c r="J47" i="3"/>
  <c r="M47" i="3"/>
  <c r="N47" i="3"/>
  <c r="O47" i="3"/>
  <c r="AF35" i="3" l="1"/>
  <c r="P47" i="3"/>
  <c r="I48" i="3" s="1"/>
  <c r="J48" i="3" s="1"/>
  <c r="Z36" i="3"/>
  <c r="X36" i="3"/>
  <c r="W36" i="3"/>
  <c r="Y36" i="3"/>
  <c r="AB36" i="3"/>
  <c r="AE36" i="3" s="1"/>
  <c r="N48" i="3" l="1"/>
  <c r="O48" i="3"/>
  <c r="M48" i="3"/>
  <c r="K48" i="3"/>
  <c r="L48" i="3"/>
  <c r="AC36" i="3"/>
  <c r="P48" i="3" l="1"/>
  <c r="I49" i="3" s="1"/>
  <c r="K49" i="3" s="1"/>
  <c r="O49" i="3"/>
  <c r="N49" i="3"/>
  <c r="J49" i="3"/>
  <c r="V37" i="3"/>
  <c r="AF36" i="3"/>
  <c r="L49" i="3"/>
  <c r="M49" i="3"/>
  <c r="Z37" i="3" l="1"/>
  <c r="AB37" i="3"/>
  <c r="AE37" i="3" s="1"/>
  <c r="X37" i="3"/>
  <c r="W37" i="3"/>
  <c r="AA37" i="3"/>
  <c r="Y37" i="3"/>
  <c r="P49" i="3"/>
  <c r="I50" i="3" s="1"/>
  <c r="L50" i="3" s="1"/>
  <c r="M50" i="3" l="1"/>
  <c r="J50" i="3"/>
  <c r="O50" i="3"/>
  <c r="AC37" i="3"/>
  <c r="AF37" i="3" s="1"/>
  <c r="N50" i="3"/>
  <c r="K50" i="3"/>
  <c r="P50" i="3" l="1"/>
  <c r="I51" i="3" s="1"/>
  <c r="J51" i="3" s="1"/>
  <c r="V38" i="3"/>
  <c r="Y38" i="3" s="1"/>
  <c r="AB38" i="3"/>
  <c r="AE38" i="3" s="1"/>
  <c r="X38" i="3"/>
  <c r="Z38" i="3" l="1"/>
  <c r="AA38" i="3"/>
  <c r="M51" i="3"/>
  <c r="N51" i="3"/>
  <c r="K51" i="3"/>
  <c r="L51" i="3"/>
  <c r="O51" i="3"/>
  <c r="W38" i="3"/>
  <c r="AC38" i="3" s="1"/>
  <c r="P51" i="3" l="1"/>
  <c r="I52" i="3" s="1"/>
  <c r="L52" i="3" s="1"/>
  <c r="M52" i="3"/>
  <c r="J52" i="3"/>
  <c r="K52" i="3"/>
  <c r="N52" i="3"/>
  <c r="O52" i="3"/>
  <c r="P52" i="3" s="1"/>
  <c r="I53" i="3" s="1"/>
  <c r="K53" i="3" s="1"/>
  <c r="V39" i="3"/>
  <c r="AF38" i="3"/>
  <c r="Z39" i="3" l="1"/>
  <c r="AB39" i="3"/>
  <c r="W39" i="3"/>
  <c r="X39" i="3"/>
  <c r="Y39" i="3"/>
  <c r="AA39" i="3"/>
  <c r="L53" i="3"/>
  <c r="M53" i="3"/>
  <c r="J53" i="3"/>
  <c r="N53" i="3"/>
  <c r="O53" i="3"/>
  <c r="AC39" i="3" l="1"/>
  <c r="V40" i="3" s="1"/>
  <c r="Y40" i="3" s="1"/>
  <c r="AE39" i="3"/>
  <c r="P53" i="3"/>
  <c r="I54" i="3" s="1"/>
  <c r="N54" i="3" s="1"/>
  <c r="M54" i="3" l="1"/>
  <c r="L54" i="3"/>
  <c r="K54" i="3"/>
  <c r="AF39" i="3"/>
  <c r="O54" i="3"/>
  <c r="J54" i="3"/>
  <c r="AA40" i="3"/>
  <c r="X40" i="3"/>
  <c r="Z40" i="3"/>
  <c r="AB40" i="3"/>
  <c r="W40" i="3"/>
  <c r="P54" i="3" l="1"/>
  <c r="I55" i="3" s="1"/>
  <c r="M55" i="3" s="1"/>
  <c r="AC40" i="3"/>
  <c r="AF40" i="3" s="1"/>
  <c r="N55" i="3"/>
  <c r="L55" i="3"/>
  <c r="O55" i="3"/>
  <c r="AE40" i="3"/>
  <c r="K55" i="3"/>
  <c r="J55" i="3"/>
  <c r="V41" i="3" l="1"/>
  <c r="Y41" i="3" s="1"/>
  <c r="P55" i="3"/>
  <c r="I56" i="3" s="1"/>
  <c r="M56" i="3" s="1"/>
  <c r="X41" i="3" l="1"/>
  <c r="AB41" i="3"/>
  <c r="AE41" i="3" s="1"/>
  <c r="Z41" i="3"/>
  <c r="AA41" i="3"/>
  <c r="W41" i="3"/>
  <c r="N56" i="3"/>
  <c r="L56" i="3"/>
  <c r="O56" i="3"/>
  <c r="J56" i="3"/>
  <c r="K56" i="3"/>
  <c r="AC41" i="3" l="1"/>
  <c r="AF41" i="3" s="1"/>
  <c r="P56" i="3"/>
  <c r="I57" i="3" s="1"/>
  <c r="M57" i="3" s="1"/>
  <c r="V42" i="3" l="1"/>
  <c r="AA42" i="3" s="1"/>
  <c r="K57" i="3"/>
  <c r="L57" i="3"/>
  <c r="N57" i="3"/>
  <c r="J57" i="3"/>
  <c r="O57" i="3"/>
  <c r="AB42" i="3" l="1"/>
  <c r="AE42" i="3" s="1"/>
  <c r="Z42" i="3"/>
  <c r="X42" i="3"/>
  <c r="W42" i="3"/>
  <c r="Y42" i="3"/>
  <c r="P57" i="3"/>
  <c r="I58" i="3" s="1"/>
  <c r="L58" i="3" s="1"/>
  <c r="AC42" i="3" l="1"/>
  <c r="AF42" i="3" s="1"/>
  <c r="O58" i="3"/>
  <c r="K58" i="3"/>
  <c r="N58" i="3"/>
  <c r="J58" i="3"/>
  <c r="M58" i="3"/>
  <c r="V43" i="3" l="1"/>
  <c r="AB43" i="3" s="1"/>
  <c r="AE43" i="3" s="1"/>
  <c r="P58" i="3"/>
  <c r="I59" i="3" s="1"/>
  <c r="M59" i="3" s="1"/>
  <c r="X43" i="3" l="1"/>
  <c r="W43" i="3"/>
  <c r="Z43" i="3"/>
  <c r="AA43" i="3"/>
  <c r="Y43" i="3"/>
  <c r="L59" i="3"/>
  <c r="N59" i="3"/>
  <c r="K59" i="3"/>
  <c r="J59" i="3"/>
  <c r="O59" i="3"/>
  <c r="AC43" i="3" l="1"/>
  <c r="P59" i="3"/>
  <c r="I60" i="3" s="1"/>
  <c r="J60" i="3" s="1"/>
  <c r="O60" i="3"/>
  <c r="V44" i="3" l="1"/>
  <c r="AF43" i="3"/>
  <c r="K60" i="3"/>
  <c r="M60" i="3"/>
  <c r="L60" i="3"/>
  <c r="N60" i="3"/>
  <c r="AA44" i="3" l="1"/>
  <c r="W44" i="3"/>
  <c r="X44" i="3"/>
  <c r="Z44" i="3"/>
  <c r="AB44" i="3"/>
  <c r="Y44" i="3"/>
  <c r="P60" i="3"/>
  <c r="I61" i="3" s="1"/>
  <c r="M61" i="3" s="1"/>
  <c r="K61" i="3" l="1"/>
  <c r="N61" i="3"/>
  <c r="O61" i="3"/>
  <c r="J61" i="3"/>
  <c r="L61" i="3"/>
  <c r="AC44" i="3"/>
  <c r="AE44" i="3"/>
  <c r="P61" i="3" l="1"/>
  <c r="I62" i="3" s="1"/>
  <c r="L62" i="3"/>
  <c r="J62" i="3"/>
  <c r="O62" i="3"/>
  <c r="K62" i="3"/>
  <c r="M62" i="3"/>
  <c r="N62" i="3"/>
  <c r="V45" i="3"/>
  <c r="AF44" i="3"/>
  <c r="P62" i="3" l="1"/>
  <c r="I63" i="3" s="1"/>
  <c r="K63" i="3" s="1"/>
  <c r="AA45" i="3"/>
  <c r="X45" i="3"/>
  <c r="AB45" i="3"/>
  <c r="AE45" i="3" s="1"/>
  <c r="Z45" i="3"/>
  <c r="W45" i="3"/>
  <c r="Y45" i="3"/>
  <c r="J63" i="3"/>
  <c r="N63" i="3"/>
  <c r="O63" i="3"/>
  <c r="L63" i="3"/>
  <c r="M63" i="3"/>
  <c r="AC45" i="3" l="1"/>
  <c r="P63" i="3"/>
  <c r="I64" i="3" s="1"/>
  <c r="O64" i="3" s="1"/>
  <c r="AF45" i="3" l="1"/>
  <c r="V46" i="3"/>
  <c r="N64" i="3"/>
  <c r="L64" i="3"/>
  <c r="M64" i="3"/>
  <c r="J64" i="3"/>
  <c r="K64" i="3"/>
  <c r="X46" i="3" l="1"/>
  <c r="Z46" i="3"/>
  <c r="W46" i="3"/>
  <c r="AB46" i="3"/>
  <c r="AE46" i="3" s="1"/>
  <c r="AA46" i="3"/>
  <c r="Y46" i="3"/>
  <c r="AC46" i="3" s="1"/>
  <c r="P64" i="3"/>
  <c r="I65" i="3" s="1"/>
  <c r="K65" i="3" s="1"/>
  <c r="AF46" i="3" l="1"/>
  <c r="V47" i="3"/>
  <c r="AA47" i="3" s="1"/>
  <c r="O65" i="3"/>
  <c r="M65" i="3"/>
  <c r="J65" i="3"/>
  <c r="N65" i="3"/>
  <c r="L65" i="3"/>
  <c r="Y47" i="3" l="1"/>
  <c r="Z47" i="3"/>
  <c r="AB47" i="3"/>
  <c r="AE47" i="3" s="1"/>
  <c r="X47" i="3"/>
  <c r="W47" i="3"/>
  <c r="P65" i="3"/>
  <c r="I66" i="3" s="1"/>
  <c r="AC47" i="3" l="1"/>
  <c r="K66" i="3"/>
  <c r="J66" i="3"/>
  <c r="M66" i="3"/>
  <c r="O66" i="3"/>
  <c r="L66" i="3"/>
  <c r="N66" i="3"/>
  <c r="V48" i="3" l="1"/>
  <c r="AF47" i="3"/>
  <c r="P66" i="3"/>
  <c r="I67" i="3" s="1"/>
  <c r="N67" i="3" s="1"/>
  <c r="AB48" i="3" l="1"/>
  <c r="X48" i="3"/>
  <c r="Z48" i="3"/>
  <c r="W48" i="3"/>
  <c r="AA48" i="3"/>
  <c r="Y48" i="3"/>
  <c r="AC48" i="3" s="1"/>
  <c r="L67" i="3"/>
  <c r="J67" i="3"/>
  <c r="O67" i="3"/>
  <c r="K67" i="3"/>
  <c r="M67" i="3"/>
  <c r="AF48" i="3" l="1"/>
  <c r="V49" i="3"/>
  <c r="Y49" i="3" s="1"/>
  <c r="AE48" i="3"/>
  <c r="P67" i="3"/>
  <c r="I68" i="3" s="1"/>
  <c r="N68" i="3" s="1"/>
  <c r="O68" i="3"/>
  <c r="M68" i="3"/>
  <c r="L68" i="3"/>
  <c r="AA49" i="3" l="1"/>
  <c r="AB49" i="3"/>
  <c r="W49" i="3"/>
  <c r="Z49" i="3"/>
  <c r="X49" i="3"/>
  <c r="K68" i="3"/>
  <c r="J68" i="3"/>
  <c r="AC49" i="3" l="1"/>
  <c r="AF49" i="3"/>
  <c r="V50" i="3"/>
  <c r="AE49" i="3"/>
  <c r="Y50" i="3"/>
  <c r="AA50" i="3"/>
  <c r="P68" i="3"/>
  <c r="I69" i="3" s="1"/>
  <c r="O69" i="3" s="1"/>
  <c r="W50" i="3" l="1"/>
  <c r="AB50" i="3"/>
  <c r="AE50" i="3" s="1"/>
  <c r="X50" i="3"/>
  <c r="Z50" i="3"/>
  <c r="AC50" i="3" s="1"/>
  <c r="M69" i="3"/>
  <c r="K69" i="3"/>
  <c r="N69" i="3"/>
  <c r="J69" i="3"/>
  <c r="L69" i="3"/>
  <c r="AF50" i="3" l="1"/>
  <c r="V51" i="3"/>
  <c r="AA51" i="3"/>
  <c r="Y51" i="3"/>
  <c r="P69" i="3"/>
  <c r="I70" i="3" s="1"/>
  <c r="N70" i="3" s="1"/>
  <c r="X51" i="3" l="1"/>
  <c r="W51" i="3"/>
  <c r="Z51" i="3"/>
  <c r="AB51" i="3"/>
  <c r="AE51" i="3" s="1"/>
  <c r="K70" i="3"/>
  <c r="O70" i="3"/>
  <c r="J70" i="3"/>
  <c r="L70" i="3"/>
  <c r="M70" i="3"/>
  <c r="AC51" i="3" l="1"/>
  <c r="P70" i="3"/>
  <c r="I71" i="3" s="1"/>
  <c r="K71" i="3" s="1"/>
  <c r="N71" i="3"/>
  <c r="L71" i="3"/>
  <c r="M71" i="3"/>
  <c r="O71" i="3"/>
  <c r="J71" i="3"/>
  <c r="AF51" i="3" l="1"/>
  <c r="V52" i="3"/>
  <c r="P71" i="3"/>
  <c r="I72" i="3" s="1"/>
  <c r="N72" i="3" s="1"/>
  <c r="O72" i="3"/>
  <c r="M72" i="3"/>
  <c r="AA52" i="3" l="1"/>
  <c r="X52" i="3"/>
  <c r="Z52" i="3"/>
  <c r="W52" i="3"/>
  <c r="AB52" i="3"/>
  <c r="AE52" i="3" s="1"/>
  <c r="Y52" i="3"/>
  <c r="J72" i="3"/>
  <c r="K72" i="3"/>
  <c r="L72" i="3"/>
  <c r="P72" i="3" l="1"/>
  <c r="I73" i="3" s="1"/>
  <c r="K73" i="3" s="1"/>
  <c r="AC52" i="3"/>
  <c r="O73" i="3"/>
  <c r="J73" i="3"/>
  <c r="N73" i="3"/>
  <c r="L73" i="3"/>
  <c r="M73" i="3"/>
  <c r="V53" i="3" l="1"/>
  <c r="AF52" i="3"/>
  <c r="P73" i="3"/>
  <c r="I74" i="3" s="1"/>
  <c r="N74" i="3" s="1"/>
  <c r="Y53" i="3" l="1"/>
  <c r="Z53" i="3"/>
  <c r="AA53" i="3"/>
  <c r="AB53" i="3"/>
  <c r="AE53" i="3" s="1"/>
  <c r="W53" i="3"/>
  <c r="X53" i="3"/>
  <c r="AC53" i="3"/>
  <c r="M74" i="3"/>
  <c r="L74" i="3"/>
  <c r="J74" i="3"/>
  <c r="K74" i="3"/>
  <c r="O74" i="3"/>
  <c r="P74" i="3" l="1"/>
  <c r="I75" i="3" s="1"/>
  <c r="K75" i="3" s="1"/>
  <c r="AF53" i="3"/>
  <c r="V54" i="3"/>
  <c r="Y54" i="3"/>
  <c r="AA54" i="3"/>
  <c r="L75" i="3"/>
  <c r="N75" i="3"/>
  <c r="M75" i="3"/>
  <c r="J75" i="3"/>
  <c r="O75" i="3"/>
  <c r="W54" i="3" l="1"/>
  <c r="Z54" i="3"/>
  <c r="X54" i="3"/>
  <c r="AB54" i="3"/>
  <c r="AE54" i="3" s="1"/>
  <c r="P75" i="3"/>
  <c r="I76" i="3" s="1"/>
  <c r="M76" i="3" s="1"/>
  <c r="AC54" i="3" l="1"/>
  <c r="L76" i="3"/>
  <c r="K76" i="3"/>
  <c r="J76" i="3"/>
  <c r="O76" i="3"/>
  <c r="N76" i="3"/>
  <c r="AF54" i="3" l="1"/>
  <c r="V55" i="3"/>
  <c r="P76" i="3"/>
  <c r="I77" i="3" s="1"/>
  <c r="AB55" i="3" l="1"/>
  <c r="AE55" i="3" s="1"/>
  <c r="Z55" i="3"/>
  <c r="Y55" i="3"/>
  <c r="W55" i="3"/>
  <c r="AA55" i="3"/>
  <c r="X55" i="3"/>
  <c r="N77" i="3"/>
  <c r="K77" i="3"/>
  <c r="J77" i="3"/>
  <c r="O77" i="3"/>
  <c r="M77" i="3"/>
  <c r="L77" i="3"/>
  <c r="AC55" i="3" l="1"/>
  <c r="V56" i="3"/>
  <c r="AF55" i="3"/>
  <c r="P77" i="3"/>
  <c r="I78" i="3" s="1"/>
  <c r="N78" i="3" s="1"/>
  <c r="O78" i="3"/>
  <c r="J78" i="3"/>
  <c r="K78" i="3"/>
  <c r="L78" i="3" l="1"/>
  <c r="M78" i="3"/>
  <c r="P78" i="3" s="1"/>
  <c r="I79" i="3" s="1"/>
  <c r="Z56" i="3"/>
  <c r="AB56" i="3"/>
  <c r="AE56" i="3" s="1"/>
  <c r="W56" i="3"/>
  <c r="X56" i="3"/>
  <c r="AA56" i="3"/>
  <c r="Y56" i="3"/>
  <c r="J79" i="3" l="1"/>
  <c r="O79" i="3"/>
  <c r="AC56" i="3"/>
  <c r="M79" i="3"/>
  <c r="N79" i="3"/>
  <c r="L79" i="3"/>
  <c r="K79" i="3"/>
  <c r="AF56" i="3" l="1"/>
  <c r="V57" i="3"/>
  <c r="P79" i="3"/>
  <c r="I80" i="3" s="1"/>
  <c r="M80" i="3" s="1"/>
  <c r="O80" i="3"/>
  <c r="K80" i="3"/>
  <c r="N80" i="3" l="1"/>
  <c r="J80" i="3"/>
  <c r="L80" i="3"/>
  <c r="P80" i="3" s="1"/>
  <c r="I81" i="3" s="1"/>
  <c r="Z57" i="3"/>
  <c r="AA57" i="3"/>
  <c r="Y57" i="3"/>
  <c r="AB57" i="3"/>
  <c r="AE57" i="3" s="1"/>
  <c r="W57" i="3"/>
  <c r="X57" i="3"/>
  <c r="K81" i="3" l="1"/>
  <c r="M81" i="3"/>
  <c r="L81" i="3"/>
  <c r="O81" i="3"/>
  <c r="J81" i="3"/>
  <c r="AC57" i="3"/>
  <c r="N81" i="3"/>
  <c r="P81" i="3" s="1"/>
  <c r="I82" i="3" s="1"/>
  <c r="L82" i="3" s="1"/>
  <c r="V58" i="3" l="1"/>
  <c r="AF57" i="3"/>
  <c r="J82" i="3"/>
  <c r="O82" i="3"/>
  <c r="K82" i="3"/>
  <c r="M82" i="3"/>
  <c r="N82" i="3"/>
  <c r="P82" i="3" l="1"/>
  <c r="I83" i="3" s="1"/>
  <c r="L83" i="3" s="1"/>
  <c r="AA58" i="3"/>
  <c r="AB58" i="3"/>
  <c r="AE58" i="3" s="1"/>
  <c r="Y58" i="3"/>
  <c r="Z58" i="3"/>
  <c r="W58" i="3"/>
  <c r="X58" i="3"/>
  <c r="M83" i="3"/>
  <c r="N83" i="3"/>
  <c r="O83" i="3"/>
  <c r="K83" i="3"/>
  <c r="J83" i="3"/>
  <c r="AC58" i="3" l="1"/>
  <c r="P83" i="3"/>
  <c r="I84" i="3" s="1"/>
  <c r="K84" i="3" s="1"/>
  <c r="O84" i="3"/>
  <c r="M84" i="3"/>
  <c r="L84" i="3"/>
  <c r="N84" i="3"/>
  <c r="J84" i="3"/>
  <c r="AF58" i="3" l="1"/>
  <c r="V59" i="3"/>
  <c r="P84" i="3"/>
  <c r="I85" i="3" s="1"/>
  <c r="J85" i="3" s="1"/>
  <c r="N85" i="3"/>
  <c r="K85" i="3"/>
  <c r="AA59" i="3" l="1"/>
  <c r="W59" i="3"/>
  <c r="X59" i="3"/>
  <c r="Z59" i="3"/>
  <c r="AB59" i="3"/>
  <c r="AE59" i="3" s="1"/>
  <c r="Y59" i="3"/>
  <c r="O85" i="3"/>
  <c r="M85" i="3"/>
  <c r="L85" i="3"/>
  <c r="AC59" i="3" l="1"/>
  <c r="AF59" i="3"/>
  <c r="V60" i="3"/>
  <c r="AA60" i="3"/>
  <c r="P85" i="3"/>
  <c r="I86" i="3" s="1"/>
  <c r="L86" i="3" s="1"/>
  <c r="M86" i="3"/>
  <c r="Z60" i="3" l="1"/>
  <c r="X60" i="3"/>
  <c r="AB60" i="3"/>
  <c r="AE60" i="3" s="1"/>
  <c r="W60" i="3"/>
  <c r="Y60" i="3"/>
  <c r="K86" i="3"/>
  <c r="J86" i="3"/>
  <c r="O86" i="3"/>
  <c r="N86" i="3"/>
  <c r="AC60" i="3" l="1"/>
  <c r="P86" i="3"/>
  <c r="I87" i="3" s="1"/>
  <c r="N87" i="3" s="1"/>
  <c r="M87" i="3"/>
  <c r="L87" i="3"/>
  <c r="K87" i="3"/>
  <c r="J87" i="3"/>
  <c r="O87" i="3"/>
  <c r="P87" i="3" s="1"/>
  <c r="I88" i="3" s="1"/>
  <c r="V61" i="3" l="1"/>
  <c r="AF60" i="3"/>
  <c r="K88" i="3"/>
  <c r="J88" i="3"/>
  <c r="O88" i="3"/>
  <c r="L88" i="3"/>
  <c r="M88" i="3"/>
  <c r="N88" i="3"/>
  <c r="X61" i="3" l="1"/>
  <c r="Y61" i="3"/>
  <c r="AB61" i="3"/>
  <c r="AE61" i="3" s="1"/>
  <c r="W61" i="3"/>
  <c r="Z61" i="3"/>
  <c r="AA61" i="3"/>
  <c r="P88" i="3"/>
  <c r="I89" i="3" s="1"/>
  <c r="K89" i="3" s="1"/>
  <c r="AC61" i="3" l="1"/>
  <c r="N89" i="3"/>
  <c r="L89" i="3"/>
  <c r="J89" i="3"/>
  <c r="M89" i="3"/>
  <c r="O89" i="3"/>
  <c r="V62" i="3" l="1"/>
  <c r="AF61" i="3"/>
  <c r="P89" i="3"/>
  <c r="I90" i="3" s="1"/>
  <c r="J90" i="3" s="1"/>
  <c r="M90" i="3" l="1"/>
  <c r="O90" i="3"/>
  <c r="K90" i="3"/>
  <c r="L90" i="3"/>
  <c r="N90" i="3"/>
  <c r="P90" i="3" s="1"/>
  <c r="I91" i="3" s="1"/>
  <c r="J91" i="3" s="1"/>
  <c r="W62" i="3"/>
  <c r="AB62" i="3"/>
  <c r="X62" i="3"/>
  <c r="Z62" i="3"/>
  <c r="Y62" i="3"/>
  <c r="AA62" i="3"/>
  <c r="AC62" i="3" l="1"/>
  <c r="AF62" i="3"/>
  <c r="V63" i="3"/>
  <c r="AE62" i="3"/>
  <c r="AA63" i="3"/>
  <c r="L91" i="3"/>
  <c r="K91" i="3"/>
  <c r="M91" i="3"/>
  <c r="N91" i="3"/>
  <c r="O91" i="3"/>
  <c r="Y63" i="3" l="1"/>
  <c r="X63" i="3"/>
  <c r="AB63" i="3"/>
  <c r="AE63" i="3" s="1"/>
  <c r="Z63" i="3"/>
  <c r="W63" i="3"/>
  <c r="P91" i="3"/>
  <c r="I92" i="3" s="1"/>
  <c r="M92" i="3" s="1"/>
  <c r="O92" i="3"/>
  <c r="AC63" i="3" l="1"/>
  <c r="L92" i="3"/>
  <c r="J92" i="3"/>
  <c r="K92" i="3"/>
  <c r="AF63" i="3"/>
  <c r="V64" i="3"/>
  <c r="Y64" i="3"/>
  <c r="N92" i="3"/>
  <c r="P92" i="3" l="1"/>
  <c r="I93" i="3" s="1"/>
  <c r="J93" i="3" s="1"/>
  <c r="Z64" i="3"/>
  <c r="AB64" i="3"/>
  <c r="AE64" i="3" s="1"/>
  <c r="AA64" i="3"/>
  <c r="X64" i="3"/>
  <c r="W64" i="3"/>
  <c r="M93" i="3"/>
  <c r="L93" i="3"/>
  <c r="O93" i="3"/>
  <c r="K93" i="3"/>
  <c r="N93" i="3"/>
  <c r="AC64" i="3" l="1"/>
  <c r="P93" i="3"/>
  <c r="I94" i="3" s="1"/>
  <c r="O94" i="3" s="1"/>
  <c r="V65" i="3" l="1"/>
  <c r="AF64" i="3"/>
  <c r="N94" i="3"/>
  <c r="J94" i="3"/>
  <c r="K94" i="3"/>
  <c r="L94" i="3"/>
  <c r="M94" i="3"/>
  <c r="Z65" i="3" l="1"/>
  <c r="Y65" i="3"/>
  <c r="AA65" i="3"/>
  <c r="X65" i="3"/>
  <c r="W65" i="3"/>
  <c r="AB65" i="3"/>
  <c r="AE65" i="3" s="1"/>
  <c r="P94" i="3"/>
  <c r="I95" i="3" s="1"/>
  <c r="J95" i="3" s="1"/>
  <c r="AC65" i="3" l="1"/>
  <c r="M95" i="3"/>
  <c r="N95" i="3"/>
  <c r="L95" i="3"/>
  <c r="O95" i="3"/>
  <c r="K95" i="3"/>
  <c r="AF65" i="3" l="1"/>
  <c r="V66" i="3"/>
  <c r="P95" i="3"/>
  <c r="I96" i="3" s="1"/>
  <c r="M96" i="3" s="1"/>
  <c r="AB66" i="3" l="1"/>
  <c r="AE66" i="3" s="1"/>
  <c r="AA66" i="3"/>
  <c r="W66" i="3"/>
  <c r="X66" i="3"/>
  <c r="Y66" i="3"/>
  <c r="Z66" i="3"/>
  <c r="N96" i="3"/>
  <c r="K96" i="3"/>
  <c r="O96" i="3"/>
  <c r="J96" i="3"/>
  <c r="L96" i="3"/>
  <c r="P96" i="3" l="1"/>
  <c r="I97" i="3" s="1"/>
  <c r="J97" i="3" s="1"/>
  <c r="AC66" i="3"/>
  <c r="O97" i="3"/>
  <c r="N97" i="3"/>
  <c r="M97" i="3"/>
  <c r="K97" i="3" l="1"/>
  <c r="L97" i="3"/>
  <c r="V67" i="3"/>
  <c r="AF66" i="3"/>
  <c r="P97" i="3"/>
  <c r="I98" i="3" s="1"/>
  <c r="L98" i="3" s="1"/>
  <c r="AA67" i="3" l="1"/>
  <c r="Y67" i="3"/>
  <c r="X67" i="3"/>
  <c r="AB67" i="3"/>
  <c r="AE67" i="3" s="1"/>
  <c r="Z67" i="3"/>
  <c r="W67" i="3"/>
  <c r="M98" i="3"/>
  <c r="K98" i="3"/>
  <c r="J98" i="3"/>
  <c r="O98" i="3"/>
  <c r="N98" i="3"/>
  <c r="AC67" i="3" l="1"/>
  <c r="P98" i="3"/>
  <c r="I99" i="3" s="1"/>
  <c r="AF67" i="3" l="1"/>
  <c r="V68" i="3"/>
  <c r="J99" i="3"/>
  <c r="O99" i="3"/>
  <c r="K99" i="3"/>
  <c r="L99" i="3"/>
  <c r="N99" i="3"/>
  <c r="M99" i="3"/>
  <c r="AB68" i="3" l="1"/>
  <c r="AE68" i="3" s="1"/>
  <c r="AA68" i="3"/>
  <c r="X68" i="3"/>
  <c r="W68" i="3"/>
  <c r="Z68" i="3"/>
  <c r="Y68" i="3"/>
  <c r="P99" i="3"/>
  <c r="I100" i="3" s="1"/>
  <c r="K100" i="3" s="1"/>
  <c r="M100" i="3"/>
  <c r="N100" i="3" l="1"/>
  <c r="AC68" i="3"/>
  <c r="L100" i="3"/>
  <c r="J100" i="3"/>
  <c r="O100" i="3"/>
  <c r="AF68" i="3" l="1"/>
  <c r="V69" i="3"/>
  <c r="P100" i="3"/>
  <c r="I101" i="3" s="1"/>
  <c r="Y69" i="3" l="1"/>
  <c r="AA69" i="3"/>
  <c r="AB69" i="3"/>
  <c r="AE69" i="3" s="1"/>
  <c r="X69" i="3"/>
  <c r="Z69" i="3"/>
  <c r="W69" i="3"/>
  <c r="K101" i="3"/>
  <c r="N101" i="3"/>
  <c r="L101" i="3"/>
  <c r="O101" i="3"/>
  <c r="J101" i="3"/>
  <c r="M101" i="3"/>
  <c r="AC69" i="3" l="1"/>
  <c r="AF69" i="3"/>
  <c r="V70" i="3"/>
  <c r="P101" i="3"/>
  <c r="I102" i="3" s="1"/>
  <c r="K102" i="3" s="1"/>
  <c r="W70" i="3" l="1"/>
  <c r="AB70" i="3"/>
  <c r="Z70" i="3"/>
  <c r="Y70" i="3"/>
  <c r="X70" i="3"/>
  <c r="AA70" i="3"/>
  <c r="N102" i="3"/>
  <c r="M102" i="3"/>
  <c r="J102" i="3"/>
  <c r="L102" i="3"/>
  <c r="O102" i="3"/>
  <c r="AE70" i="3" l="1"/>
  <c r="AC70" i="3"/>
  <c r="P102" i="3"/>
  <c r="I103" i="3" s="1"/>
  <c r="L103" i="3" s="1"/>
  <c r="O103" i="3"/>
  <c r="J103" i="3"/>
  <c r="K103" i="3"/>
  <c r="N103" i="3" l="1"/>
  <c r="M103" i="3"/>
  <c r="V71" i="3"/>
  <c r="AF70" i="3"/>
  <c r="P103" i="3"/>
  <c r="I104" i="3" s="1"/>
  <c r="O104" i="3" s="1"/>
  <c r="Z71" i="3" l="1"/>
  <c r="AB71" i="3"/>
  <c r="X71" i="3"/>
  <c r="W71" i="3"/>
  <c r="AA71" i="3"/>
  <c r="Y71" i="3"/>
  <c r="AC71" i="3" s="1"/>
  <c r="L104" i="3"/>
  <c r="M104" i="3"/>
  <c r="N104" i="3"/>
  <c r="K104" i="3"/>
  <c r="J104" i="3"/>
  <c r="V72" i="3" l="1"/>
  <c r="AF71" i="3"/>
  <c r="AE71" i="3"/>
  <c r="AA72" i="3"/>
  <c r="Y72" i="3"/>
  <c r="P104" i="3"/>
  <c r="I105" i="3" s="1"/>
  <c r="K105" i="3" s="1"/>
  <c r="L105" i="3" l="1"/>
  <c r="N105" i="3"/>
  <c r="M105" i="3"/>
  <c r="J105" i="3"/>
  <c r="O105" i="3"/>
  <c r="X72" i="3"/>
  <c r="Z72" i="3"/>
  <c r="AB72" i="3"/>
  <c r="AE72" i="3" s="1"/>
  <c r="W72" i="3"/>
  <c r="AC72" i="3" l="1"/>
  <c r="P105" i="3"/>
  <c r="I106" i="3" s="1"/>
  <c r="N106" i="3" s="1"/>
  <c r="M106" i="3"/>
  <c r="L106" i="3"/>
  <c r="J106" i="3"/>
  <c r="O106" i="3"/>
  <c r="AF72" i="3"/>
  <c r="V73" i="3"/>
  <c r="K106" i="3" l="1"/>
  <c r="P106" i="3"/>
  <c r="I107" i="3" s="1"/>
  <c r="O107" i="3" s="1"/>
  <c r="Y73" i="3"/>
  <c r="AB73" i="3"/>
  <c r="AE73" i="3" s="1"/>
  <c r="X73" i="3"/>
  <c r="Z73" i="3"/>
  <c r="AA73" i="3"/>
  <c r="W73" i="3"/>
  <c r="N107" i="3" l="1"/>
  <c r="K107" i="3"/>
  <c r="M107" i="3"/>
  <c r="L107" i="3"/>
  <c r="J107" i="3"/>
  <c r="P107" i="3" s="1"/>
  <c r="I108" i="3" s="1"/>
  <c r="O108" i="3" s="1"/>
  <c r="AC73" i="3"/>
  <c r="AF73" i="3"/>
  <c r="V74" i="3"/>
  <c r="AA74" i="3" s="1"/>
  <c r="Y74" i="3" l="1"/>
  <c r="J108" i="3"/>
  <c r="L108" i="3"/>
  <c r="M108" i="3"/>
  <c r="N108" i="3"/>
  <c r="K108" i="3"/>
  <c r="P108" i="3" s="1"/>
  <c r="I109" i="3" s="1"/>
  <c r="W74" i="3"/>
  <c r="Z74" i="3"/>
  <c r="AB74" i="3"/>
  <c r="AE74" i="3" s="1"/>
  <c r="X74" i="3"/>
  <c r="J109" i="3" l="1"/>
  <c r="O109" i="3"/>
  <c r="N109" i="3"/>
  <c r="L109" i="3"/>
  <c r="M109" i="3"/>
  <c r="K109" i="3"/>
  <c r="AC74" i="3"/>
  <c r="P109" i="3"/>
  <c r="I110" i="3" s="1"/>
  <c r="J110" i="3" s="1"/>
  <c r="AF74" i="3" l="1"/>
  <c r="V75" i="3"/>
  <c r="O110" i="3"/>
  <c r="K110" i="3"/>
  <c r="L110" i="3"/>
  <c r="N110" i="3"/>
  <c r="M110" i="3"/>
  <c r="AA75" i="3" l="1"/>
  <c r="Z75" i="3"/>
  <c r="AB75" i="3"/>
  <c r="AE75" i="3" s="1"/>
  <c r="W75" i="3"/>
  <c r="X75" i="3"/>
  <c r="Y75" i="3"/>
  <c r="AC75" i="3" s="1"/>
  <c r="P110" i="3"/>
  <c r="I111" i="3" s="1"/>
  <c r="J111" i="3" s="1"/>
  <c r="AF75" i="3" l="1"/>
  <c r="V76" i="3"/>
  <c r="Y76" i="3" s="1"/>
  <c r="O111" i="3"/>
  <c r="M111" i="3"/>
  <c r="N111" i="3"/>
  <c r="L111" i="3"/>
  <c r="K111" i="3"/>
  <c r="X76" i="3" l="1"/>
  <c r="AA76" i="3"/>
  <c r="Z76" i="3"/>
  <c r="W76" i="3"/>
  <c r="AB76" i="3"/>
  <c r="AE76" i="3" s="1"/>
  <c r="P111" i="3"/>
  <c r="I112" i="3" s="1"/>
  <c r="K112" i="3" s="1"/>
  <c r="AC76" i="3" l="1"/>
  <c r="J112" i="3"/>
  <c r="M112" i="3"/>
  <c r="L112" i="3"/>
  <c r="O112" i="3"/>
  <c r="N112" i="3"/>
  <c r="V77" i="3" l="1"/>
  <c r="AF76" i="3"/>
  <c r="P112" i="3"/>
  <c r="I113" i="3" s="1"/>
  <c r="J113" i="3" s="1"/>
  <c r="AA77" i="3" l="1"/>
  <c r="AB77" i="3"/>
  <c r="AE77" i="3" s="1"/>
  <c r="W77" i="3"/>
  <c r="X77" i="3"/>
  <c r="Z77" i="3"/>
  <c r="Y77" i="3"/>
  <c r="AC77" i="3" s="1"/>
  <c r="O113" i="3"/>
  <c r="K113" i="3"/>
  <c r="M113" i="3"/>
  <c r="L113" i="3"/>
  <c r="N113" i="3"/>
  <c r="AF77" i="3" l="1"/>
  <c r="V78" i="3"/>
  <c r="P113" i="3"/>
  <c r="I114" i="3" s="1"/>
  <c r="N114" i="3" s="1"/>
  <c r="O114" i="3"/>
  <c r="M114" i="3"/>
  <c r="L114" i="3"/>
  <c r="K114" i="3" l="1"/>
  <c r="J114" i="3"/>
  <c r="Y78" i="3"/>
  <c r="AB78" i="3"/>
  <c r="AE78" i="3" s="1"/>
  <c r="Z78" i="3"/>
  <c r="X78" i="3"/>
  <c r="W78" i="3"/>
  <c r="AA78" i="3"/>
  <c r="P114" i="3" l="1"/>
  <c r="I115" i="3" s="1"/>
  <c r="N115" i="3" s="1"/>
  <c r="K115" i="3"/>
  <c r="AC78" i="3"/>
  <c r="O115" i="3"/>
  <c r="J115" i="3"/>
  <c r="L115" i="3"/>
  <c r="M115" i="3"/>
  <c r="P115" i="3" s="1"/>
  <c r="I116" i="3" s="1"/>
  <c r="O116" i="3" s="1"/>
  <c r="V79" i="3" l="1"/>
  <c r="AF78" i="3"/>
  <c r="J116" i="3"/>
  <c r="M116" i="3"/>
  <c r="L116" i="3"/>
  <c r="K116" i="3"/>
  <c r="N116" i="3"/>
  <c r="W79" i="3" l="1"/>
  <c r="X79" i="3"/>
  <c r="AB79" i="3"/>
  <c r="AE79" i="3" s="1"/>
  <c r="Z79" i="3"/>
  <c r="Y79" i="3"/>
  <c r="AA79" i="3"/>
  <c r="AC79" i="3"/>
  <c r="P116" i="3"/>
  <c r="I117" i="3" s="1"/>
  <c r="L117" i="3" s="1"/>
  <c r="M117" i="3" l="1"/>
  <c r="J117" i="3"/>
  <c r="O117" i="3"/>
  <c r="N117" i="3"/>
  <c r="K117" i="3"/>
  <c r="AF79" i="3"/>
  <c r="V80" i="3"/>
  <c r="P117" i="3"/>
  <c r="I118" i="3" s="1"/>
  <c r="J118" i="3" s="1"/>
  <c r="X80" i="3" l="1"/>
  <c r="W80" i="3"/>
  <c r="AB80" i="3"/>
  <c r="AE80" i="3" s="1"/>
  <c r="AA80" i="3"/>
  <c r="Z80" i="3"/>
  <c r="Y80" i="3"/>
  <c r="N118" i="3"/>
  <c r="M118" i="3"/>
  <c r="K118" i="3"/>
  <c r="L118" i="3"/>
  <c r="O118" i="3"/>
  <c r="AC80" i="3" l="1"/>
  <c r="P118" i="3"/>
  <c r="I119" i="3" s="1"/>
  <c r="L119" i="3" s="1"/>
  <c r="AF80" i="3" l="1"/>
  <c r="V81" i="3"/>
  <c r="N119" i="3"/>
  <c r="J119" i="3"/>
  <c r="M119" i="3"/>
  <c r="O119" i="3"/>
  <c r="K119" i="3"/>
  <c r="X81" i="3" l="1"/>
  <c r="W81" i="3"/>
  <c r="AA81" i="3"/>
  <c r="Z81" i="3"/>
  <c r="Y81" i="3"/>
  <c r="AB81" i="3"/>
  <c r="AE81" i="3" s="1"/>
  <c r="P119" i="3"/>
  <c r="I120" i="3" s="1"/>
  <c r="N120" i="3" s="1"/>
  <c r="L120" i="3" l="1"/>
  <c r="M120" i="3"/>
  <c r="AC81" i="3"/>
  <c r="K120" i="3"/>
  <c r="J120" i="3"/>
  <c r="O120" i="3"/>
  <c r="P120" i="3" s="1"/>
  <c r="I121" i="3" s="1"/>
  <c r="J121" i="3" s="1"/>
  <c r="AF81" i="3" l="1"/>
  <c r="V82" i="3"/>
  <c r="L121" i="3"/>
  <c r="N121" i="3"/>
  <c r="K121" i="3"/>
  <c r="O121" i="3"/>
  <c r="M121" i="3"/>
  <c r="X82" i="3" l="1"/>
  <c r="W82" i="3"/>
  <c r="AB82" i="3"/>
  <c r="Z82" i="3"/>
  <c r="Y82" i="3"/>
  <c r="AA82" i="3"/>
  <c r="AC82" i="3" s="1"/>
  <c r="P121" i="3"/>
  <c r="I122" i="3" s="1"/>
  <c r="J122" i="3" s="1"/>
  <c r="V83" i="3" l="1"/>
  <c r="AF82" i="3"/>
  <c r="AE82" i="3"/>
  <c r="AA83" i="3"/>
  <c r="Y83" i="3"/>
  <c r="O122" i="3"/>
  <c r="N122" i="3"/>
  <c r="L122" i="3"/>
  <c r="M122" i="3"/>
  <c r="K122" i="3"/>
  <c r="W83" i="3" l="1"/>
  <c r="X83" i="3"/>
  <c r="Z83" i="3"/>
  <c r="AB83" i="3"/>
  <c r="AE83" i="3" s="1"/>
  <c r="P122" i="3"/>
  <c r="I123" i="3" s="1"/>
  <c r="O123" i="3" s="1"/>
  <c r="M123" i="3" l="1"/>
  <c r="AC83" i="3"/>
  <c r="N123" i="3"/>
  <c r="L123" i="3"/>
  <c r="J123" i="3"/>
  <c r="K123" i="3"/>
  <c r="P123" i="3" l="1"/>
  <c r="I124" i="3" s="1"/>
  <c r="L124" i="3" s="1"/>
  <c r="V84" i="3"/>
  <c r="AF83" i="3"/>
  <c r="K124" i="3"/>
  <c r="N124" i="3"/>
  <c r="M124" i="3"/>
  <c r="J124" i="3"/>
  <c r="O124" i="3"/>
  <c r="Y84" i="3" l="1"/>
  <c r="W84" i="3"/>
  <c r="Z84" i="3"/>
  <c r="AB84" i="3"/>
  <c r="AE84" i="3" s="1"/>
  <c r="X84" i="3"/>
  <c r="AA84" i="3"/>
  <c r="AC84" i="3" s="1"/>
  <c r="P124" i="3"/>
  <c r="I125" i="3" s="1"/>
  <c r="O125" i="3" s="1"/>
  <c r="V85" i="3" l="1"/>
  <c r="AF84" i="3"/>
  <c r="M125" i="3"/>
  <c r="L125" i="3"/>
  <c r="J125" i="3"/>
  <c r="N125" i="3"/>
  <c r="K125" i="3"/>
  <c r="AB85" i="3" l="1"/>
  <c r="AE85" i="3" s="1"/>
  <c r="Z85" i="3"/>
  <c r="X85" i="3"/>
  <c r="W85" i="3"/>
  <c r="AA85" i="3"/>
  <c r="Y85" i="3"/>
  <c r="AC85" i="3" s="1"/>
  <c r="P125" i="3"/>
  <c r="I126" i="3" s="1"/>
  <c r="L126" i="3" s="1"/>
  <c r="V86" i="3" l="1"/>
  <c r="AF85" i="3"/>
  <c r="M126" i="3"/>
  <c r="O126" i="3"/>
  <c r="K126" i="3"/>
  <c r="N126" i="3"/>
  <c r="J126" i="3"/>
  <c r="X86" i="3" l="1"/>
  <c r="W86" i="3"/>
  <c r="AB86" i="3"/>
  <c r="AE86" i="3" s="1"/>
  <c r="Z86" i="3"/>
  <c r="Y86" i="3"/>
  <c r="AA86" i="3"/>
  <c r="P126" i="3"/>
  <c r="I127" i="3" s="1"/>
  <c r="L127" i="3" s="1"/>
  <c r="AC86" i="3" l="1"/>
  <c r="V87" i="3"/>
  <c r="AF86" i="3"/>
  <c r="O127" i="3"/>
  <c r="J127" i="3"/>
  <c r="K127" i="3"/>
  <c r="N127" i="3"/>
  <c r="M127" i="3"/>
  <c r="AB87" i="3" l="1"/>
  <c r="X87" i="3"/>
  <c r="Z87" i="3"/>
  <c r="W87" i="3"/>
  <c r="AA87" i="3"/>
  <c r="Y87" i="3"/>
  <c r="AC87" i="3" s="1"/>
  <c r="P127" i="3"/>
  <c r="I128" i="3" s="1"/>
  <c r="K128" i="3" s="1"/>
  <c r="AF87" i="3" l="1"/>
  <c r="V88" i="3"/>
  <c r="AE87" i="3"/>
  <c r="AA88" i="3"/>
  <c r="O128" i="3"/>
  <c r="M128" i="3"/>
  <c r="N128" i="3"/>
  <c r="L128" i="3"/>
  <c r="J128" i="3"/>
  <c r="Y88" i="3" l="1"/>
  <c r="AB88" i="3"/>
  <c r="Z88" i="3"/>
  <c r="X88" i="3"/>
  <c r="W88" i="3"/>
  <c r="AC88" i="3"/>
  <c r="P128" i="3"/>
  <c r="I129" i="3" s="1"/>
  <c r="K129" i="3" s="1"/>
  <c r="V89" i="3" l="1"/>
  <c r="AF88" i="3"/>
  <c r="AE88" i="3"/>
  <c r="Y89" i="3"/>
  <c r="AA89" i="3"/>
  <c r="M129" i="3"/>
  <c r="O129" i="3"/>
  <c r="J129" i="3"/>
  <c r="L129" i="3"/>
  <c r="N129" i="3"/>
  <c r="W89" i="3" l="1"/>
  <c r="Z89" i="3"/>
  <c r="X89" i="3"/>
  <c r="AB89" i="3"/>
  <c r="AC89" i="3" s="1"/>
  <c r="P129" i="3"/>
  <c r="I130" i="3" s="1"/>
  <c r="K130" i="3" s="1"/>
  <c r="V90" i="3" l="1"/>
  <c r="Y90" i="3" s="1"/>
  <c r="AF89" i="3"/>
  <c r="AE89" i="3"/>
  <c r="AA90" i="3"/>
  <c r="O130" i="3"/>
  <c r="N130" i="3"/>
  <c r="J130" i="3"/>
  <c r="M130" i="3"/>
  <c r="L130" i="3"/>
  <c r="AB90" i="3" l="1"/>
  <c r="AE90" i="3" s="1"/>
  <c r="Z90" i="3"/>
  <c r="W90" i="3"/>
  <c r="X90" i="3"/>
  <c r="P130" i="3"/>
  <c r="I131" i="3" s="1"/>
  <c r="K131" i="3" s="1"/>
  <c r="AC90" i="3" l="1"/>
  <c r="AF90" i="3"/>
  <c r="V91" i="3"/>
  <c r="M131" i="3"/>
  <c r="N131" i="3"/>
  <c r="J131" i="3"/>
  <c r="L131" i="3"/>
  <c r="O131" i="3"/>
  <c r="AA91" i="3" l="1"/>
  <c r="W91" i="3"/>
  <c r="Z91" i="3"/>
  <c r="AB91" i="3"/>
  <c r="AE91" i="3" s="1"/>
  <c r="X91" i="3"/>
  <c r="Y91" i="3"/>
  <c r="P131" i="3"/>
  <c r="I132" i="3" s="1"/>
  <c r="N132" i="3" s="1"/>
  <c r="AC91" i="3" l="1"/>
  <c r="AF91" i="3"/>
  <c r="V92" i="3"/>
  <c r="L132" i="3"/>
  <c r="J132" i="3"/>
  <c r="O132" i="3"/>
  <c r="M132" i="3"/>
  <c r="Y92" i="3"/>
  <c r="K132" i="3"/>
  <c r="P132" i="3" l="1"/>
  <c r="I133" i="3" s="1"/>
  <c r="O133" i="3" s="1"/>
  <c r="W92" i="3"/>
  <c r="AB92" i="3"/>
  <c r="AE92" i="3" s="1"/>
  <c r="Z92" i="3"/>
  <c r="X92" i="3"/>
  <c r="AA92" i="3"/>
  <c r="L133" i="3"/>
  <c r="K133" i="3"/>
  <c r="M133" i="3"/>
  <c r="N133" i="3" l="1"/>
  <c r="J133" i="3"/>
  <c r="AC92" i="3"/>
  <c r="P133" i="3" l="1"/>
  <c r="I134" i="3" s="1"/>
  <c r="J134" i="3" s="1"/>
  <c r="AF92" i="3"/>
  <c r="V93" i="3"/>
  <c r="M134" i="3"/>
  <c r="L134" i="3"/>
  <c r="N134" i="3"/>
  <c r="O134" i="3"/>
  <c r="K134" i="3"/>
  <c r="X93" i="3" l="1"/>
  <c r="W93" i="3"/>
  <c r="AB93" i="3"/>
  <c r="AE93" i="3" s="1"/>
  <c r="Z93" i="3"/>
  <c r="AA93" i="3"/>
  <c r="Y93" i="3"/>
  <c r="P134" i="3"/>
  <c r="I135" i="3" s="1"/>
  <c r="J135" i="3" s="1"/>
  <c r="AC93" i="3" l="1"/>
  <c r="K135" i="3"/>
  <c r="N135" i="3"/>
  <c r="L135" i="3"/>
  <c r="M135" i="3"/>
  <c r="O135" i="3"/>
  <c r="P135" i="3" l="1"/>
  <c r="I136" i="3" s="1"/>
  <c r="J136" i="3" s="1"/>
  <c r="AF93" i="3"/>
  <c r="V94" i="3"/>
  <c r="N136" i="3"/>
  <c r="L136" i="3"/>
  <c r="K136" i="3"/>
  <c r="O136" i="3"/>
  <c r="M136" i="3"/>
  <c r="W94" i="3" l="1"/>
  <c r="AB94" i="3"/>
  <c r="AE94" i="3" s="1"/>
  <c r="Y94" i="3"/>
  <c r="X94" i="3"/>
  <c r="Z94" i="3"/>
  <c r="AA94" i="3"/>
  <c r="P136" i="3"/>
  <c r="I137" i="3" s="1"/>
  <c r="O137" i="3" s="1"/>
  <c r="M137" i="3"/>
  <c r="AC94" i="3" l="1"/>
  <c r="L137" i="3"/>
  <c r="N137" i="3"/>
  <c r="K137" i="3"/>
  <c r="J137" i="3"/>
  <c r="P137" i="3"/>
  <c r="I138" i="3" s="1"/>
  <c r="N138" i="3" s="1"/>
  <c r="V95" i="3" l="1"/>
  <c r="AF94" i="3"/>
  <c r="L138" i="3"/>
  <c r="O138" i="3"/>
  <c r="K138" i="3"/>
  <c r="M138" i="3"/>
  <c r="J138" i="3"/>
  <c r="Z95" i="3" l="1"/>
  <c r="AA95" i="3"/>
  <c r="AB95" i="3"/>
  <c r="AE95" i="3" s="1"/>
  <c r="X95" i="3"/>
  <c r="W95" i="3"/>
  <c r="Y95" i="3"/>
  <c r="P138" i="3"/>
  <c r="I139" i="3" s="1"/>
  <c r="L139" i="3" s="1"/>
  <c r="AC95" i="3" l="1"/>
  <c r="J139" i="3"/>
  <c r="N139" i="3"/>
  <c r="O139" i="3"/>
  <c r="K139" i="3"/>
  <c r="M139" i="3"/>
  <c r="AF95" i="3" l="1"/>
  <c r="V96" i="3"/>
  <c r="P139" i="3"/>
  <c r="I140" i="3" s="1"/>
  <c r="K140" i="3" s="1"/>
  <c r="AA96" i="3" l="1"/>
  <c r="W96" i="3"/>
  <c r="X96" i="3"/>
  <c r="AB96" i="3"/>
  <c r="Y96" i="3"/>
  <c r="Z96" i="3"/>
  <c r="L140" i="3"/>
  <c r="J140" i="3"/>
  <c r="N140" i="3"/>
  <c r="M140" i="3"/>
  <c r="O140" i="3"/>
  <c r="AC96" i="3" l="1"/>
  <c r="AF96" i="3"/>
  <c r="V97" i="3"/>
  <c r="AE96" i="3"/>
  <c r="AA97" i="3"/>
  <c r="Y97" i="3"/>
  <c r="P140" i="3"/>
  <c r="I141" i="3" s="1"/>
  <c r="M141" i="3" s="1"/>
  <c r="X97" i="3" l="1"/>
  <c r="Z97" i="3"/>
  <c r="W97" i="3"/>
  <c r="AB97" i="3"/>
  <c r="AC97" i="3" s="1"/>
  <c r="O141" i="3"/>
  <c r="L141" i="3"/>
  <c r="K141" i="3"/>
  <c r="N141" i="3"/>
  <c r="J141" i="3"/>
  <c r="P141" i="3" l="1"/>
  <c r="I142" i="3" s="1"/>
  <c r="J142" i="3" s="1"/>
  <c r="V98" i="3"/>
  <c r="AF97" i="3"/>
  <c r="AE97" i="3"/>
  <c r="Y98" i="3"/>
  <c r="AA98" i="3"/>
  <c r="O142" i="3"/>
  <c r="N142" i="3"/>
  <c r="L142" i="3"/>
  <c r="M142" i="3"/>
  <c r="K142" i="3"/>
  <c r="W98" i="3" l="1"/>
  <c r="Z98" i="3"/>
  <c r="AB98" i="3"/>
  <c r="AE98" i="3" s="1"/>
  <c r="X98" i="3"/>
  <c r="P142" i="3"/>
  <c r="I143" i="3" s="1"/>
  <c r="J143" i="3" s="1"/>
  <c r="AC98" i="3" l="1"/>
  <c r="AF98" i="3"/>
  <c r="V99" i="3"/>
  <c r="L143" i="3"/>
  <c r="N143" i="3"/>
  <c r="M143" i="3"/>
  <c r="K143" i="3"/>
  <c r="O143" i="3"/>
  <c r="P143" i="3" s="1"/>
  <c r="I144" i="3" s="1"/>
  <c r="N144" i="3" s="1"/>
  <c r="X99" i="3" l="1"/>
  <c r="W99" i="3"/>
  <c r="Z99" i="3"/>
  <c r="AA99" i="3"/>
  <c r="AB99" i="3"/>
  <c r="AE99" i="3" s="1"/>
  <c r="Y99" i="3"/>
  <c r="K144" i="3"/>
  <c r="M144" i="3"/>
  <c r="J144" i="3"/>
  <c r="L144" i="3"/>
  <c r="O144" i="3"/>
  <c r="AC99" i="3" l="1"/>
  <c r="P144" i="3"/>
  <c r="I145" i="3" s="1"/>
  <c r="N145" i="3" s="1"/>
  <c r="O145" i="3"/>
  <c r="M145" i="3"/>
  <c r="K145" i="3"/>
  <c r="J145" i="3"/>
  <c r="L145" i="3" l="1"/>
  <c r="AF99" i="3"/>
  <c r="V100" i="3"/>
  <c r="P145" i="3"/>
  <c r="I146" i="3" s="1"/>
  <c r="L146" i="3" s="1"/>
  <c r="Y100" i="3" l="1"/>
  <c r="Z100" i="3"/>
  <c r="AA100" i="3"/>
  <c r="AB100" i="3"/>
  <c r="AE100" i="3" s="1"/>
  <c r="X100" i="3"/>
  <c r="W100" i="3"/>
  <c r="M146" i="3"/>
  <c r="J146" i="3"/>
  <c r="N146" i="3"/>
  <c r="O146" i="3"/>
  <c r="K146" i="3"/>
  <c r="AC100" i="3" l="1"/>
  <c r="AF100" i="3" s="1"/>
  <c r="V101" i="3"/>
  <c r="AB101" i="3"/>
  <c r="X101" i="3"/>
  <c r="Z101" i="3"/>
  <c r="W101" i="3"/>
  <c r="Y101" i="3"/>
  <c r="AA101" i="3"/>
  <c r="P146" i="3"/>
  <c r="I147" i="3" s="1"/>
  <c r="O147" i="3" s="1"/>
  <c r="M147" i="3" l="1"/>
  <c r="AC101" i="3"/>
  <c r="V102" i="3" s="1"/>
  <c r="AA102" i="3" s="1"/>
  <c r="K147" i="3"/>
  <c r="N147" i="3"/>
  <c r="J147" i="3"/>
  <c r="L147" i="3"/>
  <c r="AE101" i="3"/>
  <c r="P147" i="3" l="1"/>
  <c r="I148" i="3" s="1"/>
  <c r="O148" i="3" s="1"/>
  <c r="AF101" i="3"/>
  <c r="Z102" i="3"/>
  <c r="AB102" i="3"/>
  <c r="AE102" i="3" s="1"/>
  <c r="W102" i="3"/>
  <c r="X102" i="3"/>
  <c r="Y102" i="3"/>
  <c r="M148" i="3"/>
  <c r="N148" i="3"/>
  <c r="J148" i="3"/>
  <c r="K148" i="3"/>
  <c r="L148" i="3"/>
  <c r="AC102" i="3" l="1"/>
  <c r="AF102" i="3" s="1"/>
  <c r="V103" i="3"/>
  <c r="P148" i="3"/>
  <c r="I149" i="3" s="1"/>
  <c r="N149" i="3" s="1"/>
  <c r="AB103" i="3" l="1"/>
  <c r="AE103" i="3" s="1"/>
  <c r="X103" i="3"/>
  <c r="AA103" i="3"/>
  <c r="Y103" i="3"/>
  <c r="Z103" i="3"/>
  <c r="W103" i="3"/>
  <c r="O149" i="3"/>
  <c r="K149" i="3"/>
  <c r="L149" i="3"/>
  <c r="M149" i="3"/>
  <c r="J149" i="3"/>
  <c r="AC103" i="3" l="1"/>
  <c r="AF103" i="3" s="1"/>
  <c r="V104" i="3"/>
  <c r="X104" i="3" s="1"/>
  <c r="P149" i="3"/>
  <c r="I150" i="3" s="1"/>
  <c r="M150" i="3" s="1"/>
  <c r="AB104" i="3"/>
  <c r="AE104" i="3" s="1"/>
  <c r="Z104" i="3"/>
  <c r="AA104" i="3"/>
  <c r="W104" i="3"/>
  <c r="Y104" i="3"/>
  <c r="N150" i="3" l="1"/>
  <c r="O150" i="3"/>
  <c r="L150" i="3"/>
  <c r="K150" i="3"/>
  <c r="J150" i="3"/>
  <c r="AC104" i="3"/>
  <c r="P150" i="3" l="1"/>
  <c r="I151" i="3" s="1"/>
  <c r="M151" i="3" s="1"/>
  <c r="V105" i="3"/>
  <c r="AF104" i="3"/>
  <c r="L151" i="3"/>
  <c r="K151" i="3"/>
  <c r="O151" i="3"/>
  <c r="N151" i="3"/>
  <c r="J151" i="3"/>
  <c r="W105" i="3" l="1"/>
  <c r="Z105" i="3"/>
  <c r="AB105" i="3"/>
  <c r="X105" i="3"/>
  <c r="AA105" i="3"/>
  <c r="Y105" i="3"/>
  <c r="P151" i="3"/>
  <c r="I152" i="3" s="1"/>
  <c r="L152" i="3" s="1"/>
  <c r="AC105" i="3" l="1"/>
  <c r="V106" i="3" s="1"/>
  <c r="AE105" i="3"/>
  <c r="M152" i="3"/>
  <c r="K152" i="3"/>
  <c r="J152" i="3"/>
  <c r="O152" i="3"/>
  <c r="N152" i="3"/>
  <c r="AF105" i="3" l="1"/>
  <c r="AA106" i="3"/>
  <c r="Y106" i="3"/>
  <c r="Z106" i="3"/>
  <c r="X106" i="3"/>
  <c r="AB106" i="3"/>
  <c r="W106" i="3"/>
  <c r="P152" i="3"/>
  <c r="I153" i="3" s="1"/>
  <c r="K153" i="3" s="1"/>
  <c r="AC106" i="3" l="1"/>
  <c r="N153" i="3"/>
  <c r="AE106" i="3"/>
  <c r="O153" i="3"/>
  <c r="J153" i="3"/>
  <c r="L153" i="3"/>
  <c r="M153" i="3"/>
  <c r="V107" i="3" l="1"/>
  <c r="AF106" i="3"/>
  <c r="P153" i="3"/>
  <c r="I154" i="3" s="1"/>
  <c r="N154" i="3" s="1"/>
  <c r="O154" i="3" l="1"/>
  <c r="M154" i="3"/>
  <c r="K154" i="3"/>
  <c r="L154" i="3"/>
  <c r="J154" i="3"/>
  <c r="AB107" i="3"/>
  <c r="AE107" i="3" s="1"/>
  <c r="X107" i="3"/>
  <c r="W107" i="3"/>
  <c r="Z107" i="3"/>
  <c r="Y107" i="3"/>
  <c r="AA107" i="3"/>
  <c r="P154" i="3" l="1"/>
  <c r="I155" i="3" s="1"/>
  <c r="K155" i="3" s="1"/>
  <c r="AC107" i="3"/>
  <c r="AF107" i="3" s="1"/>
  <c r="L155" i="3"/>
  <c r="M155" i="3"/>
  <c r="N155" i="3" l="1"/>
  <c r="O155" i="3"/>
  <c r="J155" i="3"/>
  <c r="V108" i="3"/>
  <c r="AA108" i="3" s="1"/>
  <c r="Z108" i="3"/>
  <c r="P155" i="3" l="1"/>
  <c r="I156" i="3" s="1"/>
  <c r="N156" i="3" s="1"/>
  <c r="X108" i="3"/>
  <c r="W108" i="3"/>
  <c r="AB108" i="3"/>
  <c r="Y108" i="3"/>
  <c r="AC108" i="3" s="1"/>
  <c r="AE108" i="3"/>
  <c r="M156" i="3"/>
  <c r="O156" i="3"/>
  <c r="K156" i="3"/>
  <c r="J156" i="3"/>
  <c r="L156" i="3"/>
  <c r="V109" i="3" l="1"/>
  <c r="AF108" i="3"/>
  <c r="P156" i="3"/>
  <c r="I157" i="3" s="1"/>
  <c r="K157" i="3" s="1"/>
  <c r="W109" i="3" l="1"/>
  <c r="AB109" i="3"/>
  <c r="AE109" i="3" s="1"/>
  <c r="Z109" i="3"/>
  <c r="X109" i="3"/>
  <c r="AA109" i="3"/>
  <c r="Y109" i="3"/>
  <c r="M157" i="3"/>
  <c r="N157" i="3"/>
  <c r="L157" i="3"/>
  <c r="O157" i="3"/>
  <c r="J157" i="3"/>
  <c r="AC109" i="3" l="1"/>
  <c r="V110" i="3" s="1"/>
  <c r="AA110" i="3" s="1"/>
  <c r="P157" i="3"/>
  <c r="I158" i="3" s="1"/>
  <c r="J158" i="3" s="1"/>
  <c r="AF109" i="3" l="1"/>
  <c r="AB110" i="3"/>
  <c r="AE110" i="3" s="1"/>
  <c r="W110" i="3"/>
  <c r="Z110" i="3"/>
  <c r="Y110" i="3"/>
  <c r="X110" i="3"/>
  <c r="N158" i="3"/>
  <c r="M158" i="3"/>
  <c r="L158" i="3"/>
  <c r="K158" i="3"/>
  <c r="O158" i="3"/>
  <c r="AC110" i="3" l="1"/>
  <c r="P158" i="3"/>
  <c r="I159" i="3" s="1"/>
  <c r="N159" i="3" s="1"/>
  <c r="J159" i="3" l="1"/>
  <c r="M159" i="3"/>
  <c r="O159" i="3"/>
  <c r="K159" i="3"/>
  <c r="L159" i="3"/>
  <c r="AF110" i="3"/>
  <c r="V111" i="3"/>
  <c r="P159" i="3" l="1"/>
  <c r="I160" i="3" s="1"/>
  <c r="J160" i="3" s="1"/>
  <c r="AB111" i="3"/>
  <c r="AE111" i="3" s="1"/>
  <c r="W111" i="3"/>
  <c r="X111" i="3"/>
  <c r="AA111" i="3"/>
  <c r="Y111" i="3"/>
  <c r="Z111" i="3"/>
  <c r="O160" i="3" l="1"/>
  <c r="K160" i="3"/>
  <c r="N160" i="3"/>
  <c r="M160" i="3"/>
  <c r="L160" i="3"/>
  <c r="AC111" i="3"/>
  <c r="P160" i="3" l="1"/>
  <c r="I161" i="3" s="1"/>
  <c r="J161" i="3" s="1"/>
  <c r="AF111" i="3"/>
  <c r="V112" i="3"/>
  <c r="O161" i="3" l="1"/>
  <c r="K161" i="3"/>
  <c r="N161" i="3"/>
  <c r="L161" i="3"/>
  <c r="M161" i="3"/>
  <c r="Y112" i="3"/>
  <c r="X112" i="3"/>
  <c r="W112" i="3"/>
  <c r="Z112" i="3"/>
  <c r="AA112" i="3"/>
  <c r="AB112" i="3"/>
  <c r="P161" i="3" l="1"/>
  <c r="I162" i="3" s="1"/>
  <c r="M162" i="3" s="1"/>
  <c r="AC112" i="3"/>
  <c r="AF112" i="3" s="1"/>
  <c r="AE112" i="3"/>
  <c r="J162" i="3" l="1"/>
  <c r="L162" i="3"/>
  <c r="N162" i="3"/>
  <c r="K162" i="3"/>
  <c r="O162" i="3"/>
  <c r="V113" i="3"/>
  <c r="Y113" i="3" s="1"/>
  <c r="P162" i="3" l="1"/>
  <c r="I163" i="3" s="1"/>
  <c r="M163" i="3" s="1"/>
  <c r="AB113" i="3"/>
  <c r="AE113" i="3" s="1"/>
  <c r="Z113" i="3"/>
  <c r="X113" i="3"/>
  <c r="W113" i="3"/>
  <c r="AA113" i="3"/>
  <c r="L163" i="3"/>
  <c r="K163" i="3"/>
  <c r="J163" i="3"/>
  <c r="O163" i="3"/>
  <c r="N163" i="3"/>
  <c r="AC113" i="3" l="1"/>
  <c r="AF113" i="3" s="1"/>
  <c r="V114" i="3"/>
  <c r="AA114" i="3" s="1"/>
  <c r="P163" i="3"/>
  <c r="I164" i="3" s="1"/>
  <c r="N164" i="3" s="1"/>
  <c r="Y114" i="3"/>
  <c r="AB114" i="3"/>
  <c r="AE114" i="3" s="1"/>
  <c r="X114" i="3"/>
  <c r="W114" i="3" l="1"/>
  <c r="Z114" i="3"/>
  <c r="M164" i="3"/>
  <c r="K164" i="3"/>
  <c r="O164" i="3"/>
  <c r="J164" i="3"/>
  <c r="L164" i="3"/>
  <c r="AC114" i="3"/>
  <c r="V115" i="3" s="1"/>
  <c r="P164" i="3" l="1"/>
  <c r="I165" i="3" s="1"/>
  <c r="J165" i="3" s="1"/>
  <c r="AF114" i="3"/>
  <c r="W115" i="3"/>
  <c r="Y115" i="3"/>
  <c r="Z115" i="3"/>
  <c r="AB115" i="3"/>
  <c r="X115" i="3"/>
  <c r="AA115" i="3"/>
  <c r="N165" i="3" l="1"/>
  <c r="M165" i="3"/>
  <c r="O165" i="3"/>
  <c r="L165" i="3"/>
  <c r="K165" i="3"/>
  <c r="AC115" i="3"/>
  <c r="V116" i="3" s="1"/>
  <c r="Y116" i="3" s="1"/>
  <c r="AE115" i="3"/>
  <c r="P165" i="3" l="1"/>
  <c r="I166" i="3" s="1"/>
  <c r="N166" i="3" s="1"/>
  <c r="AF115" i="3"/>
  <c r="AB116" i="3"/>
  <c r="W116" i="3"/>
  <c r="X116" i="3"/>
  <c r="AA116" i="3"/>
  <c r="Z116" i="3"/>
  <c r="O166" i="3" l="1"/>
  <c r="M166" i="3"/>
  <c r="L166" i="3"/>
  <c r="K166" i="3"/>
  <c r="J166" i="3"/>
  <c r="P166" i="3" s="1"/>
  <c r="I167" i="3" s="1"/>
  <c r="AC116" i="3"/>
  <c r="AE116" i="3"/>
  <c r="O167" i="3" l="1"/>
  <c r="K167" i="3"/>
  <c r="N167" i="3"/>
  <c r="L167" i="3"/>
  <c r="J167" i="3"/>
  <c r="M167" i="3"/>
  <c r="P167" i="3" s="1"/>
  <c r="I168" i="3" s="1"/>
  <c r="L168" i="3" s="1"/>
  <c r="AF116" i="3"/>
  <c r="V117" i="3"/>
  <c r="O168" i="3" l="1"/>
  <c r="K168" i="3"/>
  <c r="J168" i="3"/>
  <c r="M168" i="3"/>
  <c r="N168" i="3"/>
  <c r="Y117" i="3"/>
  <c r="AB117" i="3"/>
  <c r="AE117" i="3" s="1"/>
  <c r="Z117" i="3"/>
  <c r="X117" i="3"/>
  <c r="W117" i="3"/>
  <c r="AA117" i="3"/>
  <c r="P168" i="3" l="1"/>
  <c r="I169" i="3" s="1"/>
  <c r="J169" i="3" s="1"/>
  <c r="K169" i="3"/>
  <c r="N169" i="3"/>
  <c r="O169" i="3"/>
  <c r="L169" i="3"/>
  <c r="AC117" i="3"/>
  <c r="V118" i="3" s="1"/>
  <c r="M169" i="3" l="1"/>
  <c r="P169" i="3"/>
  <c r="I170" i="3" s="1"/>
  <c r="J170" i="3" s="1"/>
  <c r="AF117" i="3"/>
  <c r="Y118" i="3"/>
  <c r="AB118" i="3"/>
  <c r="X118" i="3"/>
  <c r="W118" i="3"/>
  <c r="Z118" i="3"/>
  <c r="AA118" i="3"/>
  <c r="O170" i="3" l="1"/>
  <c r="N170" i="3"/>
  <c r="K170" i="3"/>
  <c r="M170" i="3"/>
  <c r="L170" i="3"/>
  <c r="AC118" i="3"/>
  <c r="AF118" i="3" s="1"/>
  <c r="AE118" i="3"/>
  <c r="P170" i="3" l="1"/>
  <c r="I171" i="3" s="1"/>
  <c r="K171" i="3" s="1"/>
  <c r="M171" i="3"/>
  <c r="V119" i="3"/>
  <c r="AA119" i="3" s="1"/>
  <c r="L171" i="3" l="1"/>
  <c r="N171" i="3"/>
  <c r="J171" i="3"/>
  <c r="O171" i="3"/>
  <c r="AB119" i="3"/>
  <c r="AE119" i="3" s="1"/>
  <c r="Y119" i="3"/>
  <c r="P171" i="3"/>
  <c r="I172" i="3" s="1"/>
  <c r="J172" i="3" s="1"/>
  <c r="Z119" i="3"/>
  <c r="X119" i="3"/>
  <c r="W119" i="3"/>
  <c r="M172" i="3" l="1"/>
  <c r="N172" i="3"/>
  <c r="K172" i="3"/>
  <c r="O172" i="3"/>
  <c r="L172" i="3"/>
  <c r="AC119" i="3"/>
  <c r="AF119" i="3" s="1"/>
  <c r="V120" i="3" l="1"/>
  <c r="W120" i="3" s="1"/>
  <c r="P172" i="3"/>
  <c r="I173" i="3" s="1"/>
  <c r="K173" i="3" s="1"/>
  <c r="J173" i="3"/>
  <c r="AB120" i="3"/>
  <c r="AE120" i="3" s="1"/>
  <c r="Z120" i="3"/>
  <c r="O173" i="3" l="1"/>
  <c r="AA120" i="3"/>
  <c r="N173" i="3"/>
  <c r="Y120" i="3"/>
  <c r="X120" i="3"/>
  <c r="AC120" i="3" s="1"/>
  <c r="AF120" i="3" s="1"/>
  <c r="M173" i="3"/>
  <c r="L173" i="3"/>
  <c r="P173" i="3" l="1"/>
  <c r="I174" i="3" s="1"/>
  <c r="L174" i="3"/>
  <c r="J174" i="3"/>
  <c r="O174" i="3"/>
  <c r="K174" i="3"/>
  <c r="N174" i="3"/>
  <c r="M174" i="3"/>
  <c r="P174" i="3" s="1"/>
  <c r="I175" i="3" s="1"/>
  <c r="L175" i="3" s="1"/>
  <c r="V121" i="3"/>
  <c r="X121" i="3" s="1"/>
  <c r="N175" i="3" l="1"/>
  <c r="M175" i="3"/>
  <c r="AB121" i="3"/>
  <c r="AE121" i="3" s="1"/>
  <c r="W121" i="3"/>
  <c r="Y121" i="3"/>
  <c r="AA121" i="3"/>
  <c r="K175" i="3"/>
  <c r="J175" i="3"/>
  <c r="Z121" i="3"/>
  <c r="O175" i="3"/>
  <c r="P175" i="3" l="1"/>
  <c r="I176" i="3" s="1"/>
  <c r="L176" i="3" s="1"/>
  <c r="AC121" i="3"/>
  <c r="AF121" i="3" s="1"/>
  <c r="V122" i="3"/>
  <c r="W122" i="3" s="1"/>
  <c r="M176" i="3"/>
  <c r="O176" i="3"/>
  <c r="K176" i="3"/>
  <c r="N176" i="3"/>
  <c r="AB122" i="3"/>
  <c r="AE122" i="3" s="1"/>
  <c r="J176" i="3"/>
  <c r="Z122" i="3" l="1"/>
  <c r="X122" i="3"/>
  <c r="P176" i="3"/>
  <c r="I177" i="3" s="1"/>
  <c r="M177" i="3" s="1"/>
  <c r="AA122" i="3"/>
  <c r="Y122" i="3"/>
  <c r="O177" i="3"/>
  <c r="AC122" i="3" l="1"/>
  <c r="AF122" i="3" s="1"/>
  <c r="J177" i="3"/>
  <c r="L177" i="3"/>
  <c r="N177" i="3"/>
  <c r="K177" i="3"/>
  <c r="V123" i="3" l="1"/>
  <c r="W123" i="3" s="1"/>
  <c r="P177" i="3"/>
  <c r="I178" i="3" s="1"/>
  <c r="K178" i="3" s="1"/>
  <c r="Y123" i="3"/>
  <c r="X123" i="3" l="1"/>
  <c r="M178" i="3"/>
  <c r="AA123" i="3"/>
  <c r="AB123" i="3"/>
  <c r="AE123" i="3" s="1"/>
  <c r="Z123" i="3"/>
  <c r="N178" i="3"/>
  <c r="J178" i="3"/>
  <c r="L178" i="3"/>
  <c r="O178" i="3"/>
  <c r="AC123" i="3" l="1"/>
  <c r="V124" i="3"/>
  <c r="Y124" i="3" s="1"/>
  <c r="AF123" i="3"/>
  <c r="P178" i="3"/>
  <c r="I179" i="3" s="1"/>
  <c r="AA124" i="3"/>
  <c r="AB124" i="3"/>
  <c r="AE124" i="3" s="1"/>
  <c r="W124" i="3"/>
  <c r="Z124" i="3"/>
  <c r="X124" i="3" l="1"/>
  <c r="L179" i="3"/>
  <c r="K179" i="3"/>
  <c r="J179" i="3"/>
  <c r="O179" i="3"/>
  <c r="N179" i="3"/>
  <c r="M179" i="3"/>
  <c r="AC124" i="3"/>
  <c r="AF124" i="3" s="1"/>
  <c r="P179" i="3" l="1"/>
  <c r="I180" i="3" s="1"/>
  <c r="V125" i="3"/>
  <c r="AA125" i="3" s="1"/>
  <c r="J180" i="3" l="1"/>
  <c r="K180" i="3"/>
  <c r="O180" i="3"/>
  <c r="M180" i="3"/>
  <c r="L180" i="3"/>
  <c r="N180" i="3"/>
  <c r="Y125" i="3"/>
  <c r="W125" i="3"/>
  <c r="X125" i="3"/>
  <c r="AB125" i="3"/>
  <c r="AE125" i="3" s="1"/>
  <c r="Z125" i="3"/>
  <c r="P180" i="3" l="1"/>
  <c r="I181" i="3" s="1"/>
  <c r="J181" i="3" s="1"/>
  <c r="O181" i="3"/>
  <c r="N181" i="3"/>
  <c r="L181" i="3"/>
  <c r="M181" i="3"/>
  <c r="AC125" i="3"/>
  <c r="AF125" i="3" s="1"/>
  <c r="K181" i="3" l="1"/>
  <c r="P181" i="3" s="1"/>
  <c r="I182" i="3" s="1"/>
  <c r="V126" i="3"/>
  <c r="Z126" i="3" s="1"/>
  <c r="AA126" i="3"/>
  <c r="X126" i="3"/>
  <c r="W126" i="3"/>
  <c r="Y126" i="3"/>
  <c r="AB126" i="3"/>
  <c r="AE126" i="3" s="1"/>
  <c r="J182" i="3" l="1"/>
  <c r="M182" i="3"/>
  <c r="N182" i="3"/>
  <c r="L182" i="3"/>
  <c r="O182" i="3"/>
  <c r="K182" i="3"/>
  <c r="AC126" i="3"/>
  <c r="P182" i="3" l="1"/>
  <c r="I183" i="3" s="1"/>
  <c r="M183" i="3" s="1"/>
  <c r="AF126" i="3"/>
  <c r="V127" i="3"/>
  <c r="K183" i="3" l="1"/>
  <c r="L183" i="3"/>
  <c r="J183" i="3"/>
  <c r="O183" i="3"/>
  <c r="N183" i="3"/>
  <c r="AA127" i="3"/>
  <c r="Z127" i="3"/>
  <c r="X127" i="3"/>
  <c r="AB127" i="3"/>
  <c r="AE127" i="3" s="1"/>
  <c r="Y127" i="3"/>
  <c r="W127" i="3"/>
  <c r="P183" i="3" l="1"/>
  <c r="I184" i="3" s="1"/>
  <c r="AC127" i="3"/>
  <c r="AF127" i="3" s="1"/>
  <c r="N184" i="3" l="1"/>
  <c r="O184" i="3"/>
  <c r="J184" i="3"/>
  <c r="K184" i="3"/>
  <c r="M184" i="3"/>
  <c r="L184" i="3"/>
  <c r="V128" i="3"/>
  <c r="AB128" i="3" s="1"/>
  <c r="AE128" i="3" s="1"/>
  <c r="AA128" i="3" l="1"/>
  <c r="W128" i="3"/>
  <c r="Y128" i="3"/>
  <c r="Z128" i="3"/>
  <c r="P184" i="3"/>
  <c r="I185" i="3" s="1"/>
  <c r="X128" i="3"/>
  <c r="AC128" i="3" l="1"/>
  <c r="M185" i="3"/>
  <c r="K185" i="3"/>
  <c r="L185" i="3"/>
  <c r="J185" i="3"/>
  <c r="N185" i="3"/>
  <c r="O185" i="3"/>
  <c r="AF128" i="3"/>
  <c r="V129" i="3"/>
  <c r="P185" i="3" l="1"/>
  <c r="I186" i="3" s="1"/>
  <c r="M186" i="3" s="1"/>
  <c r="AA129" i="3"/>
  <c r="W129" i="3"/>
  <c r="X129" i="3"/>
  <c r="AB129" i="3"/>
  <c r="AE129" i="3" s="1"/>
  <c r="Y129" i="3"/>
  <c r="Z129" i="3"/>
  <c r="J186" i="3" l="1"/>
  <c r="K186" i="3"/>
  <c r="O186" i="3"/>
  <c r="N186" i="3"/>
  <c r="L186" i="3"/>
  <c r="P186" i="3" s="1"/>
  <c r="I187" i="3" s="1"/>
  <c r="AC129" i="3"/>
  <c r="V130" i="3" s="1"/>
  <c r="M187" i="3" l="1"/>
  <c r="K187" i="3"/>
  <c r="O187" i="3"/>
  <c r="J187" i="3"/>
  <c r="N187" i="3"/>
  <c r="L187" i="3"/>
  <c r="AB130" i="3"/>
  <c r="AE130" i="3" s="1"/>
  <c r="X130" i="3"/>
  <c r="AA130" i="3"/>
  <c r="Z130" i="3"/>
  <c r="AF129" i="3"/>
  <c r="W130" i="3"/>
  <c r="Y130" i="3"/>
  <c r="P187" i="3" l="1"/>
  <c r="I188" i="3" s="1"/>
  <c r="J188" i="3" s="1"/>
  <c r="AC130" i="3"/>
  <c r="AF130" i="3" s="1"/>
  <c r="M188" i="3" l="1"/>
  <c r="N188" i="3"/>
  <c r="L188" i="3"/>
  <c r="K188" i="3"/>
  <c r="O188" i="3"/>
  <c r="P188" i="3" s="1"/>
  <c r="I189" i="3" s="1"/>
  <c r="J189" i="3" s="1"/>
  <c r="V131" i="3"/>
  <c r="Y131" i="3" s="1"/>
  <c r="W131" i="3" l="1"/>
  <c r="Z131" i="3"/>
  <c r="AA131" i="3"/>
  <c r="X131" i="3"/>
  <c r="AB131" i="3"/>
  <c r="AE131" i="3" s="1"/>
  <c r="K189" i="3"/>
  <c r="N189" i="3"/>
  <c r="M189" i="3"/>
  <c r="L189" i="3"/>
  <c r="O189" i="3"/>
  <c r="AC131" i="3" l="1"/>
  <c r="AF131" i="3" s="1"/>
  <c r="P189" i="3"/>
  <c r="I190" i="3" s="1"/>
  <c r="M190" i="3" s="1"/>
  <c r="V132" i="3"/>
  <c r="Z132" i="3" s="1"/>
  <c r="AA132" i="3"/>
  <c r="Y132" i="3" l="1"/>
  <c r="AB132" i="3"/>
  <c r="AE132" i="3" s="1"/>
  <c r="W132" i="3"/>
  <c r="X132" i="3"/>
  <c r="J190" i="3"/>
  <c r="O190" i="3"/>
  <c r="K190" i="3"/>
  <c r="L190" i="3"/>
  <c r="N190" i="3"/>
  <c r="AC132" i="3" l="1"/>
  <c r="V133" i="3" s="1"/>
  <c r="AA133" i="3" s="1"/>
  <c r="AB133" i="3"/>
  <c r="AE133" i="3" s="1"/>
  <c r="P190" i="3"/>
  <c r="I191" i="3" s="1"/>
  <c r="Z133" i="3"/>
  <c r="X133" i="3"/>
  <c r="Y133" i="3"/>
  <c r="W133" i="3"/>
  <c r="AF132" i="3"/>
  <c r="AC133" i="3" l="1"/>
  <c r="AF133" i="3" s="1"/>
  <c r="M191" i="3"/>
  <c r="K191" i="3"/>
  <c r="O191" i="3"/>
  <c r="J191" i="3"/>
  <c r="N191" i="3"/>
  <c r="L191" i="3"/>
  <c r="V134" i="3" l="1"/>
  <c r="AA134" i="3" s="1"/>
  <c r="P191" i="3"/>
  <c r="I192" i="3" s="1"/>
  <c r="K192" i="3" s="1"/>
  <c r="M192" i="3"/>
  <c r="J192" i="3"/>
  <c r="O192" i="3"/>
  <c r="N192" i="3"/>
  <c r="X134" i="3" l="1"/>
  <c r="AB134" i="3"/>
  <c r="AE134" i="3" s="1"/>
  <c r="Y134" i="3"/>
  <c r="W134" i="3"/>
  <c r="Z134" i="3"/>
  <c r="L192" i="3"/>
  <c r="P192" i="3" s="1"/>
  <c r="I193" i="3" s="1"/>
  <c r="AC134" i="3" l="1"/>
  <c r="AF134" i="3" s="1"/>
  <c r="J193" i="3"/>
  <c r="O193" i="3"/>
  <c r="M193" i="3"/>
  <c r="K193" i="3"/>
  <c r="N193" i="3"/>
  <c r="L193" i="3"/>
  <c r="V135" i="3"/>
  <c r="Z135" i="3" s="1"/>
  <c r="P193" i="3" l="1"/>
  <c r="I194" i="3" s="1"/>
  <c r="M194" i="3" s="1"/>
  <c r="Y135" i="3"/>
  <c r="AB135" i="3"/>
  <c r="AE135" i="3" s="1"/>
  <c r="W135" i="3"/>
  <c r="AA135" i="3"/>
  <c r="X135" i="3"/>
  <c r="L194" i="3" l="1"/>
  <c r="J194" i="3"/>
  <c r="K194" i="3"/>
  <c r="N194" i="3"/>
  <c r="O194" i="3"/>
  <c r="P194" i="3" s="1"/>
  <c r="I195" i="3" s="1"/>
  <c r="K195" i="3" s="1"/>
  <c r="AC135" i="3"/>
  <c r="V136" i="3" s="1"/>
  <c r="M195" i="3" l="1"/>
  <c r="J195" i="3"/>
  <c r="L195" i="3"/>
  <c r="O195" i="3"/>
  <c r="N195" i="3"/>
  <c r="AF135" i="3"/>
  <c r="X136" i="3"/>
  <c r="AA136" i="3"/>
  <c r="AB136" i="3"/>
  <c r="AE136" i="3" s="1"/>
  <c r="Y136" i="3"/>
  <c r="W136" i="3"/>
  <c r="Z136" i="3"/>
  <c r="P195" i="3" l="1"/>
  <c r="I196" i="3" s="1"/>
  <c r="M196" i="3" s="1"/>
  <c r="K196" i="3"/>
  <c r="O196" i="3"/>
  <c r="J196" i="3"/>
  <c r="N196" i="3"/>
  <c r="L196" i="3"/>
  <c r="AC136" i="3"/>
  <c r="V137" i="3" s="1"/>
  <c r="AA137" i="3" s="1"/>
  <c r="P196" i="3" l="1"/>
  <c r="I197" i="3" s="1"/>
  <c r="N197" i="3" s="1"/>
  <c r="X137" i="3"/>
  <c r="Z137" i="3"/>
  <c r="AB137" i="3"/>
  <c r="AE137" i="3" s="1"/>
  <c r="W137" i="3"/>
  <c r="Y137" i="3"/>
  <c r="AF136" i="3"/>
  <c r="L197" i="3" l="1"/>
  <c r="K197" i="3"/>
  <c r="O197" i="3"/>
  <c r="J197" i="3"/>
  <c r="M197" i="3"/>
  <c r="AC137" i="3"/>
  <c r="AF137" i="3" s="1"/>
  <c r="P197" i="3" l="1"/>
  <c r="I198" i="3" s="1"/>
  <c r="V138" i="3"/>
  <c r="O198" i="3" l="1"/>
  <c r="L198" i="3"/>
  <c r="N198" i="3"/>
  <c r="J198" i="3"/>
  <c r="K198" i="3"/>
  <c r="M198" i="3"/>
  <c r="AA138" i="3"/>
  <c r="X138" i="3"/>
  <c r="Z138" i="3"/>
  <c r="Y138" i="3"/>
  <c r="W138" i="3"/>
  <c r="AB138" i="3"/>
  <c r="AE138" i="3" s="1"/>
  <c r="P198" i="3" l="1"/>
  <c r="I199" i="3" s="1"/>
  <c r="M199" i="3" s="1"/>
  <c r="N199" i="3"/>
  <c r="L199" i="3"/>
  <c r="AC138" i="3"/>
  <c r="V139" i="3" s="1"/>
  <c r="K199" i="3" l="1"/>
  <c r="J199" i="3"/>
  <c r="O199" i="3"/>
  <c r="P199" i="3" s="1"/>
  <c r="I200" i="3" s="1"/>
  <c r="Y139" i="3"/>
  <c r="X139" i="3"/>
  <c r="Z139" i="3"/>
  <c r="AA139" i="3"/>
  <c r="AB139" i="3"/>
  <c r="AE139" i="3" s="1"/>
  <c r="W139" i="3"/>
  <c r="AF138" i="3"/>
  <c r="O200" i="3" l="1"/>
  <c r="J200" i="3"/>
  <c r="K200" i="3"/>
  <c r="M200" i="3"/>
  <c r="L200" i="3"/>
  <c r="N200" i="3"/>
  <c r="AC139" i="3"/>
  <c r="V140" i="3" s="1"/>
  <c r="Y140" i="3" s="1"/>
  <c r="P200" i="3" l="1"/>
  <c r="I201" i="3" s="1"/>
  <c r="J201" i="3" s="1"/>
  <c r="Z140" i="3"/>
  <c r="W140" i="3"/>
  <c r="AB140" i="3"/>
  <c r="AE140" i="3" s="1"/>
  <c r="X140" i="3"/>
  <c r="AA140" i="3"/>
  <c r="AF139" i="3"/>
  <c r="M201" i="3" l="1"/>
  <c r="K201" i="3"/>
  <c r="L201" i="3"/>
  <c r="N201" i="3"/>
  <c r="O201" i="3"/>
  <c r="AC140" i="3"/>
  <c r="AF140" i="3" s="1"/>
  <c r="P201" i="3" l="1"/>
  <c r="I202" i="3" s="1"/>
  <c r="L202" i="3"/>
  <c r="K202" i="3"/>
  <c r="J202" i="3"/>
  <c r="O202" i="3"/>
  <c r="V141" i="3"/>
  <c r="X141" i="3" s="1"/>
  <c r="N202" i="3"/>
  <c r="M202" i="3"/>
  <c r="P202" i="3" s="1"/>
  <c r="I203" i="3" s="1"/>
  <c r="W141" i="3" l="1"/>
  <c r="Y141" i="3"/>
  <c r="L203" i="3"/>
  <c r="O203" i="3"/>
  <c r="K203" i="3"/>
  <c r="N203" i="3"/>
  <c r="M203" i="3"/>
  <c r="J203" i="3"/>
  <c r="Z141" i="3"/>
  <c r="AA141" i="3"/>
  <c r="AB141" i="3"/>
  <c r="AE141" i="3" s="1"/>
  <c r="P203" i="3" l="1"/>
  <c r="I204" i="3" s="1"/>
  <c r="O204" i="3"/>
  <c r="M204" i="3"/>
  <c r="AC141" i="3"/>
  <c r="V142" i="3" s="1"/>
  <c r="W142" i="3" s="1"/>
  <c r="L204" i="3"/>
  <c r="N204" i="3"/>
  <c r="K204" i="3"/>
  <c r="J204" i="3"/>
  <c r="Y142" i="3" l="1"/>
  <c r="AF141" i="3"/>
  <c r="AB142" i="3"/>
  <c r="AE142" i="3" s="1"/>
  <c r="X142" i="3"/>
  <c r="Z142" i="3"/>
  <c r="AA142" i="3"/>
  <c r="P204" i="3"/>
  <c r="I205" i="3" s="1"/>
  <c r="K205" i="3" s="1"/>
  <c r="AC142" i="3" l="1"/>
  <c r="AF142" i="3" s="1"/>
  <c r="J205" i="3"/>
  <c r="O205" i="3"/>
  <c r="M205" i="3"/>
  <c r="L205" i="3"/>
  <c r="N205" i="3"/>
  <c r="V143" i="3"/>
  <c r="Z143" i="3" s="1"/>
  <c r="AA143" i="3"/>
  <c r="P205" i="3" l="1"/>
  <c r="I206" i="3" s="1"/>
  <c r="K206" i="3" s="1"/>
  <c r="AB143" i="3"/>
  <c r="AE143" i="3" s="1"/>
  <c r="W143" i="3"/>
  <c r="M206" i="3"/>
  <c r="O206" i="3"/>
  <c r="L206" i="3"/>
  <c r="N206" i="3"/>
  <c r="J206" i="3"/>
  <c r="Y143" i="3"/>
  <c r="X143" i="3"/>
  <c r="P206" i="3" l="1"/>
  <c r="I207" i="3" s="1"/>
  <c r="AC143" i="3"/>
  <c r="AF143" i="3" s="1"/>
  <c r="V144" i="3"/>
  <c r="X144" i="3" s="1"/>
  <c r="K207" i="3"/>
  <c r="O207" i="3"/>
  <c r="L207" i="3"/>
  <c r="M207" i="3"/>
  <c r="N207" i="3"/>
  <c r="J207" i="3"/>
  <c r="Z144" i="3" l="1"/>
  <c r="W144" i="3"/>
  <c r="AA144" i="3"/>
  <c r="AB144" i="3"/>
  <c r="AE144" i="3" s="1"/>
  <c r="Y144" i="3"/>
  <c r="P207" i="3"/>
  <c r="I208" i="3" s="1"/>
  <c r="O208" i="3" s="1"/>
  <c r="AC144" i="3" l="1"/>
  <c r="AF144" i="3" s="1"/>
  <c r="N208" i="3"/>
  <c r="L208" i="3"/>
  <c r="J208" i="3"/>
  <c r="M208" i="3"/>
  <c r="K208" i="3"/>
  <c r="V145" i="3"/>
  <c r="AB145" i="3" s="1"/>
  <c r="AE145" i="3" s="1"/>
  <c r="Z145" i="3" l="1"/>
  <c r="Y145" i="3"/>
  <c r="AA145" i="3"/>
  <c r="P208" i="3"/>
  <c r="I209" i="3" s="1"/>
  <c r="M209" i="3" s="1"/>
  <c r="W145" i="3"/>
  <c r="X145" i="3"/>
  <c r="AC145" i="3" l="1"/>
  <c r="AF145" i="3" s="1"/>
  <c r="L209" i="3"/>
  <c r="O209" i="3"/>
  <c r="J209" i="3"/>
  <c r="N209" i="3"/>
  <c r="K209" i="3"/>
  <c r="V146" i="3" l="1"/>
  <c r="X146" i="3" s="1"/>
  <c r="P209" i="3"/>
  <c r="I210" i="3" s="1"/>
  <c r="N210" i="3" s="1"/>
  <c r="Z146" i="3"/>
  <c r="AA146" i="3"/>
  <c r="AB146" i="3"/>
  <c r="AE146" i="3" s="1"/>
  <c r="Y146" i="3"/>
  <c r="W146" i="3"/>
  <c r="J210" i="3" l="1"/>
  <c r="K210" i="3"/>
  <c r="O210" i="3"/>
  <c r="M210" i="3"/>
  <c r="L210" i="3"/>
  <c r="AC146" i="3"/>
  <c r="P210" i="3" l="1"/>
  <c r="I211" i="3" s="1"/>
  <c r="O211" i="3" s="1"/>
  <c r="V147" i="3"/>
  <c r="AF146" i="3"/>
  <c r="J211" i="3" l="1"/>
  <c r="N211" i="3"/>
  <c r="K211" i="3"/>
  <c r="L211" i="3"/>
  <c r="M211" i="3"/>
  <c r="AA147" i="3"/>
  <c r="AB147" i="3"/>
  <c r="AE147" i="3" s="1"/>
  <c r="W147" i="3"/>
  <c r="Z147" i="3"/>
  <c r="X147" i="3"/>
  <c r="Y147" i="3"/>
  <c r="P211" i="3" l="1"/>
  <c r="I212" i="3" s="1"/>
  <c r="K212" i="3" s="1"/>
  <c r="O212" i="3"/>
  <c r="M212" i="3"/>
  <c r="L212" i="3"/>
  <c r="J212" i="3"/>
  <c r="AC147" i="3"/>
  <c r="AF147" i="3" s="1"/>
  <c r="N212" i="3" l="1"/>
  <c r="P212" i="3"/>
  <c r="I213" i="3" s="1"/>
  <c r="J213" i="3" s="1"/>
  <c r="V148" i="3"/>
  <c r="X148" i="3" s="1"/>
  <c r="K213" i="3" l="1"/>
  <c r="O213" i="3"/>
  <c r="N213" i="3"/>
  <c r="L213" i="3"/>
  <c r="M213" i="3"/>
  <c r="Z148" i="3"/>
  <c r="W148" i="3"/>
  <c r="AB148" i="3"/>
  <c r="AE148" i="3" s="1"/>
  <c r="Y148" i="3"/>
  <c r="AA148" i="3"/>
  <c r="P213" i="3" l="1"/>
  <c r="I214" i="3" s="1"/>
  <c r="M214" i="3"/>
  <c r="J214" i="3"/>
  <c r="N214" i="3"/>
  <c r="L214" i="3"/>
  <c r="O214" i="3"/>
  <c r="K214" i="3"/>
  <c r="AC148" i="3"/>
  <c r="AF148" i="3" s="1"/>
  <c r="P214" i="3" l="1"/>
  <c r="I215" i="3" s="1"/>
  <c r="N215" i="3" s="1"/>
  <c r="V149" i="3"/>
  <c r="Z149" i="3" s="1"/>
  <c r="AB149" i="3" l="1"/>
  <c r="AE149" i="3" s="1"/>
  <c r="L215" i="3"/>
  <c r="O215" i="3"/>
  <c r="M215" i="3"/>
  <c r="K215" i="3"/>
  <c r="J215" i="3"/>
  <c r="X149" i="3"/>
  <c r="Y149" i="3"/>
  <c r="AA149" i="3"/>
  <c r="W149" i="3"/>
  <c r="AC149" i="3" l="1"/>
  <c r="AF149" i="3" s="1"/>
  <c r="P215" i="3"/>
  <c r="I216" i="3" s="1"/>
  <c r="N216" i="3"/>
  <c r="O216" i="3"/>
  <c r="M216" i="3"/>
  <c r="J216" i="3"/>
  <c r="K216" i="3"/>
  <c r="V150" i="3" l="1"/>
  <c r="Y150" i="3" s="1"/>
  <c r="L216" i="3"/>
  <c r="P216" i="3" s="1"/>
  <c r="I217" i="3" s="1"/>
  <c r="N217" i="3" s="1"/>
  <c r="J217" i="3" l="1"/>
  <c r="K217" i="3"/>
  <c r="O217" i="3"/>
  <c r="Z150" i="3"/>
  <c r="AA150" i="3"/>
  <c r="X150" i="3"/>
  <c r="W150" i="3"/>
  <c r="AB150" i="3"/>
  <c r="AE150" i="3" s="1"/>
  <c r="L217" i="3"/>
  <c r="M217" i="3"/>
  <c r="AC150" i="3" l="1"/>
  <c r="AF150" i="3"/>
  <c r="V151" i="3"/>
  <c r="P217" i="3"/>
  <c r="I218" i="3" s="1"/>
  <c r="K218" i="3" s="1"/>
  <c r="O218" i="3"/>
  <c r="L218" i="3"/>
  <c r="N218" i="3"/>
  <c r="M218" i="3" l="1"/>
  <c r="J218" i="3"/>
  <c r="P218" i="3" s="1"/>
  <c r="I219" i="3" s="1"/>
  <c r="J219" i="3" s="1"/>
  <c r="Y151" i="3"/>
  <c r="W151" i="3"/>
  <c r="X151" i="3"/>
  <c r="Z151" i="3"/>
  <c r="AA151" i="3"/>
  <c r="AB151" i="3"/>
  <c r="AE151" i="3" s="1"/>
  <c r="L219" i="3"/>
  <c r="N219" i="3"/>
  <c r="O219" i="3"/>
  <c r="M219" i="3" l="1"/>
  <c r="K219" i="3"/>
  <c r="M220" i="3" s="1"/>
  <c r="P219" i="3"/>
  <c r="I220" i="3" s="1"/>
  <c r="J220" i="3" s="1"/>
  <c r="AC151" i="3"/>
  <c r="V152" i="3" s="1"/>
  <c r="W152" i="3" s="1"/>
  <c r="AF151" i="3"/>
  <c r="L220" i="3"/>
  <c r="N220" i="3"/>
  <c r="O220" i="3"/>
  <c r="Y152" i="3" l="1"/>
  <c r="AA152" i="3"/>
  <c r="X152" i="3"/>
  <c r="K220" i="3"/>
  <c r="AB152" i="3"/>
  <c r="AE152" i="3" s="1"/>
  <c r="Z152" i="3"/>
  <c r="P220" i="3"/>
  <c r="I221" i="3" s="1"/>
  <c r="O221" i="3" s="1"/>
  <c r="AC152" i="3"/>
  <c r="V153" i="3" s="1"/>
  <c r="N221" i="3" l="1"/>
  <c r="L221" i="3"/>
  <c r="M221" i="3"/>
  <c r="J221" i="3"/>
  <c r="K221" i="3"/>
  <c r="AF152" i="3"/>
  <c r="AA153" i="3"/>
  <c r="AB153" i="3"/>
  <c r="AE153" i="3" s="1"/>
  <c r="Z153" i="3"/>
  <c r="X153" i="3"/>
  <c r="W153" i="3"/>
  <c r="Y153" i="3"/>
  <c r="P221" i="3" l="1"/>
  <c r="I222" i="3" s="1"/>
  <c r="O222" i="3" s="1"/>
  <c r="AC153" i="3"/>
  <c r="N222" i="3" l="1"/>
  <c r="M222" i="3"/>
  <c r="L222" i="3"/>
  <c r="J222" i="3"/>
  <c r="K222" i="3"/>
  <c r="AF153" i="3"/>
  <c r="V154" i="3"/>
  <c r="P222" i="3" l="1"/>
  <c r="I223" i="3" s="1"/>
  <c r="X154" i="3"/>
  <c r="Z154" i="3"/>
  <c r="AA154" i="3"/>
  <c r="W154" i="3"/>
  <c r="AB154" i="3"/>
  <c r="AE154" i="3" s="1"/>
  <c r="Y154" i="3"/>
  <c r="O223" i="3"/>
  <c r="K223" i="3"/>
  <c r="J223" i="3"/>
  <c r="L223" i="3"/>
  <c r="M223" i="3"/>
  <c r="N223" i="3"/>
  <c r="AC154" i="3" l="1"/>
  <c r="AF154" i="3" s="1"/>
  <c r="P223" i="3"/>
  <c r="I224" i="3" s="1"/>
  <c r="V155" i="3" l="1"/>
  <c r="O224" i="3"/>
  <c r="J224" i="3"/>
  <c r="K224" i="3"/>
  <c r="M224" i="3"/>
  <c r="N224" i="3"/>
  <c r="L224" i="3"/>
  <c r="Y155" i="3" l="1"/>
  <c r="AB155" i="3"/>
  <c r="AE155" i="3" s="1"/>
  <c r="W155" i="3"/>
  <c r="AA155" i="3"/>
  <c r="X155" i="3"/>
  <c r="Z155" i="3"/>
  <c r="P224" i="3"/>
  <c r="I225" i="3" s="1"/>
  <c r="AC155" i="3" l="1"/>
  <c r="O225" i="3"/>
  <c r="K225" i="3"/>
  <c r="J225" i="3"/>
  <c r="N225" i="3"/>
  <c r="L225" i="3"/>
  <c r="M225" i="3"/>
  <c r="AF155" i="3" l="1"/>
  <c r="V156" i="3"/>
  <c r="P225" i="3"/>
  <c r="I226" i="3" s="1"/>
  <c r="AA156" i="3" l="1"/>
  <c r="Y156" i="3"/>
  <c r="AB156" i="3"/>
  <c r="AE156" i="3" s="1"/>
  <c r="X156" i="3"/>
  <c r="Z156" i="3"/>
  <c r="W156" i="3"/>
  <c r="O226" i="3"/>
  <c r="J226" i="3"/>
  <c r="K226" i="3"/>
  <c r="N226" i="3"/>
  <c r="L226" i="3"/>
  <c r="M226" i="3"/>
  <c r="AC156" i="3" l="1"/>
  <c r="P226" i="3"/>
  <c r="I227" i="3" s="1"/>
  <c r="O227" i="3" s="1"/>
  <c r="AF156" i="3" l="1"/>
  <c r="V157" i="3"/>
  <c r="M227" i="3"/>
  <c r="N227" i="3"/>
  <c r="L227" i="3"/>
  <c r="J227" i="3"/>
  <c r="K227" i="3"/>
  <c r="Z157" i="3" l="1"/>
  <c r="X157" i="3"/>
  <c r="W157" i="3"/>
  <c r="AB157" i="3"/>
  <c r="Y157" i="3"/>
  <c r="AA157" i="3"/>
  <c r="P227" i="3"/>
  <c r="I228" i="3" s="1"/>
  <c r="M228" i="3" s="1"/>
  <c r="AC157" i="3" l="1"/>
  <c r="V158" i="3" s="1"/>
  <c r="AA158" i="3" s="1"/>
  <c r="AE157" i="3"/>
  <c r="O228" i="3"/>
  <c r="L228" i="3"/>
  <c r="J228" i="3"/>
  <c r="K228" i="3"/>
  <c r="N228" i="3"/>
  <c r="AF157" i="3" l="1"/>
  <c r="Y158" i="3"/>
  <c r="AB158" i="3"/>
  <c r="Z158" i="3"/>
  <c r="W158" i="3"/>
  <c r="X158" i="3"/>
  <c r="P228" i="3"/>
  <c r="I229" i="3" s="1"/>
  <c r="J229" i="3" s="1"/>
  <c r="AC158" i="3" l="1"/>
  <c r="AF158" i="3" s="1"/>
  <c r="AE158" i="3"/>
  <c r="O229" i="3"/>
  <c r="M229" i="3"/>
  <c r="K229" i="3"/>
  <c r="N229" i="3"/>
  <c r="L229" i="3"/>
  <c r="V159" i="3" l="1"/>
  <c r="Y159" i="3" s="1"/>
  <c r="AB159" i="3"/>
  <c r="Z159" i="3"/>
  <c r="P229" i="3"/>
  <c r="I230" i="3" s="1"/>
  <c r="K230" i="3" s="1"/>
  <c r="W159" i="3" l="1"/>
  <c r="X159" i="3"/>
  <c r="AA159" i="3"/>
  <c r="AE159" i="3"/>
  <c r="N230" i="3"/>
  <c r="M230" i="3"/>
  <c r="L230" i="3"/>
  <c r="J230" i="3"/>
  <c r="O230" i="3"/>
  <c r="AC159" i="3" l="1"/>
  <c r="V160" i="3" s="1"/>
  <c r="AF159" i="3"/>
  <c r="P230" i="3"/>
  <c r="I231" i="3" s="1"/>
  <c r="M231" i="3" s="1"/>
  <c r="Y160" i="3" l="1"/>
  <c r="Z160" i="3"/>
  <c r="AB160" i="3"/>
  <c r="AE160" i="3" s="1"/>
  <c r="W160" i="3"/>
  <c r="X160" i="3"/>
  <c r="AA160" i="3"/>
  <c r="N231" i="3"/>
  <c r="O231" i="3"/>
  <c r="L231" i="3"/>
  <c r="K231" i="3"/>
  <c r="J231" i="3"/>
  <c r="AC160" i="3" l="1"/>
  <c r="AF160" i="3" s="1"/>
  <c r="P231" i="3"/>
  <c r="I232" i="3" s="1"/>
  <c r="N232" i="3" s="1"/>
  <c r="V161" i="3" l="1"/>
  <c r="Y161" i="3" s="1"/>
  <c r="X161" i="3"/>
  <c r="W161" i="3"/>
  <c r="AB161" i="3"/>
  <c r="AE161" i="3" s="1"/>
  <c r="Z161" i="3"/>
  <c r="AA161" i="3"/>
  <c r="O232" i="3"/>
  <c r="M232" i="3"/>
  <c r="J232" i="3"/>
  <c r="K232" i="3"/>
  <c r="L232" i="3"/>
  <c r="AC161" i="3" l="1"/>
  <c r="AF161" i="3" s="1"/>
  <c r="P232" i="3"/>
  <c r="I233" i="3" s="1"/>
  <c r="J233" i="3" s="1"/>
  <c r="V162" i="3" l="1"/>
  <c r="X162" i="3" s="1"/>
  <c r="AB162" i="3"/>
  <c r="AE162" i="3" s="1"/>
  <c r="W162" i="3"/>
  <c r="AA162" i="3"/>
  <c r="O233" i="3"/>
  <c r="L233" i="3"/>
  <c r="M233" i="3"/>
  <c r="N233" i="3"/>
  <c r="K233" i="3"/>
  <c r="Z162" i="3" l="1"/>
  <c r="Y162" i="3"/>
  <c r="AC162" i="3" s="1"/>
  <c r="P233" i="3"/>
  <c r="I234" i="3" s="1"/>
  <c r="M234" i="3" s="1"/>
  <c r="V163" i="3" l="1"/>
  <c r="Y163" i="3" s="1"/>
  <c r="AF162" i="3"/>
  <c r="K234" i="3"/>
  <c r="J234" i="3"/>
  <c r="O234" i="3"/>
  <c r="AB163" i="3"/>
  <c r="N234" i="3"/>
  <c r="L234" i="3"/>
  <c r="AA163" i="3" l="1"/>
  <c r="W163" i="3"/>
  <c r="Z163" i="3"/>
  <c r="X163" i="3"/>
  <c r="AE163" i="3"/>
  <c r="P234" i="3"/>
  <c r="I235" i="3" s="1"/>
  <c r="N235" i="3" s="1"/>
  <c r="M235" i="3"/>
  <c r="K235" i="3"/>
  <c r="J235" i="3" l="1"/>
  <c r="L235" i="3"/>
  <c r="AC163" i="3"/>
  <c r="AF163" i="3" s="1"/>
  <c r="O235" i="3"/>
  <c r="P235" i="3" s="1"/>
  <c r="I236" i="3" s="1"/>
  <c r="K236" i="3" s="1"/>
  <c r="V164" i="3"/>
  <c r="AB164" i="3" s="1"/>
  <c r="AE164" i="3" s="1"/>
  <c r="X164" i="3" l="1"/>
  <c r="Z164" i="3"/>
  <c r="AA164" i="3"/>
  <c r="Y164" i="3"/>
  <c r="W164" i="3"/>
  <c r="J236" i="3"/>
  <c r="L236" i="3"/>
  <c r="O236" i="3"/>
  <c r="N236" i="3"/>
  <c r="M236" i="3"/>
  <c r="AC164" i="3" l="1"/>
  <c r="V165" i="3" s="1"/>
  <c r="P236" i="3"/>
  <c r="I237" i="3" s="1"/>
  <c r="L237" i="3" s="1"/>
  <c r="AF164" i="3" l="1"/>
  <c r="AA165" i="3"/>
  <c r="Y165" i="3"/>
  <c r="W165" i="3"/>
  <c r="Z165" i="3"/>
  <c r="X165" i="3"/>
  <c r="AB165" i="3"/>
  <c r="AE165" i="3" s="1"/>
  <c r="K237" i="3"/>
  <c r="J237" i="3"/>
  <c r="M237" i="3"/>
  <c r="O237" i="3"/>
  <c r="N237" i="3"/>
  <c r="AC165" i="3" l="1"/>
  <c r="AF165" i="3" s="1"/>
  <c r="P237" i="3"/>
  <c r="I238" i="3" s="1"/>
  <c r="J238" i="3" s="1"/>
  <c r="V166" i="3" l="1"/>
  <c r="X166" i="3" s="1"/>
  <c r="K238" i="3"/>
  <c r="L238" i="3"/>
  <c r="O238" i="3"/>
  <c r="M238" i="3"/>
  <c r="N238" i="3"/>
  <c r="Z166" i="3" l="1"/>
  <c r="Y166" i="3"/>
  <c r="AA166" i="3"/>
  <c r="W166" i="3"/>
  <c r="AB166" i="3"/>
  <c r="AE166" i="3" s="1"/>
  <c r="P238" i="3"/>
  <c r="I239" i="3" s="1"/>
  <c r="N239" i="3" s="1"/>
  <c r="AC166" i="3" l="1"/>
  <c r="AF166" i="3" s="1"/>
  <c r="L239" i="3"/>
  <c r="M239" i="3"/>
  <c r="J239" i="3"/>
  <c r="K239" i="3"/>
  <c r="O239" i="3"/>
  <c r="V167" i="3" l="1"/>
  <c r="AB167" i="3" s="1"/>
  <c r="Z167" i="3"/>
  <c r="X167" i="3"/>
  <c r="AA167" i="3"/>
  <c r="Y167" i="3"/>
  <c r="W167" i="3"/>
  <c r="AE167" i="3"/>
  <c r="P239" i="3"/>
  <c r="I240" i="3" s="1"/>
  <c r="J240" i="3" s="1"/>
  <c r="AC167" i="3" l="1"/>
  <c r="V168" i="3" s="1"/>
  <c r="L240" i="3"/>
  <c r="N240" i="3"/>
  <c r="M240" i="3"/>
  <c r="O240" i="3"/>
  <c r="K240" i="3"/>
  <c r="AA168" i="3" l="1"/>
  <c r="Z168" i="3"/>
  <c r="W168" i="3"/>
  <c r="AB168" i="3"/>
  <c r="AE168" i="3" s="1"/>
  <c r="AF167" i="3"/>
  <c r="X168" i="3"/>
  <c r="Y168" i="3"/>
  <c r="P240" i="3"/>
  <c r="I241" i="3" s="1"/>
  <c r="M241" i="3" s="1"/>
  <c r="AC168" i="3" l="1"/>
  <c r="AF168" i="3" s="1"/>
  <c r="O241" i="3"/>
  <c r="L241" i="3"/>
  <c r="K241" i="3"/>
  <c r="J241" i="3"/>
  <c r="N241" i="3"/>
  <c r="V169" i="3" l="1"/>
  <c r="P241" i="3"/>
  <c r="I242" i="3" s="1"/>
  <c r="J242" i="3" s="1"/>
  <c r="Y169" i="3"/>
  <c r="AB169" i="3"/>
  <c r="AE169" i="3" s="1"/>
  <c r="Z169" i="3"/>
  <c r="AA169" i="3"/>
  <c r="X169" i="3"/>
  <c r="W169" i="3"/>
  <c r="L242" i="3" l="1"/>
  <c r="K242" i="3"/>
  <c r="N242" i="3"/>
  <c r="M242" i="3"/>
  <c r="O242" i="3"/>
  <c r="AC169" i="3"/>
  <c r="AF169" i="3" s="1"/>
  <c r="P242" i="3"/>
  <c r="I243" i="3" s="1"/>
  <c r="K243" i="3" s="1"/>
  <c r="O243" i="3"/>
  <c r="M243" i="3" l="1"/>
  <c r="L243" i="3"/>
  <c r="J243" i="3"/>
  <c r="P243" i="3" s="1"/>
  <c r="I244" i="3" s="1"/>
  <c r="M244" i="3" s="1"/>
  <c r="V170" i="3"/>
  <c r="W170" i="3" s="1"/>
  <c r="N243" i="3"/>
  <c r="Z170" i="3"/>
  <c r="AB170" i="3"/>
  <c r="AE170" i="3" s="1"/>
  <c r="AA170" i="3"/>
  <c r="Y170" i="3" l="1"/>
  <c r="X170" i="3"/>
  <c r="L244" i="3"/>
  <c r="O244" i="3"/>
  <c r="N244" i="3"/>
  <c r="K244" i="3"/>
  <c r="J244" i="3"/>
  <c r="AC170" i="3" l="1"/>
  <c r="AF170" i="3" s="1"/>
  <c r="P244" i="3"/>
  <c r="I245" i="3" s="1"/>
  <c r="L245" i="3" s="1"/>
  <c r="O245" i="3"/>
  <c r="M245" i="3"/>
  <c r="J245" i="3"/>
  <c r="V171" i="3" l="1"/>
  <c r="X171" i="3" s="1"/>
  <c r="N245" i="3"/>
  <c r="Z171" i="3"/>
  <c r="Y171" i="3"/>
  <c r="AA171" i="3"/>
  <c r="AB171" i="3"/>
  <c r="AE171" i="3" s="1"/>
  <c r="W171" i="3"/>
  <c r="K245" i="3"/>
  <c r="P245" i="3" s="1"/>
  <c r="I246" i="3" s="1"/>
  <c r="J246" i="3" s="1"/>
  <c r="AC171" i="3" l="1"/>
  <c r="AF171" i="3" s="1"/>
  <c r="O246" i="3"/>
  <c r="M246" i="3"/>
  <c r="K246" i="3"/>
  <c r="L246" i="3"/>
  <c r="N246" i="3"/>
  <c r="V172" i="3" l="1"/>
  <c r="P246" i="3"/>
  <c r="I247" i="3" s="1"/>
  <c r="N247" i="3" s="1"/>
  <c r="L247" i="3" l="1"/>
  <c r="M247" i="3"/>
  <c r="AA172" i="3"/>
  <c r="X172" i="3"/>
  <c r="Z172" i="3"/>
  <c r="AB172" i="3"/>
  <c r="AE172" i="3" s="1"/>
  <c r="Y172" i="3"/>
  <c r="W172" i="3"/>
  <c r="J247" i="3"/>
  <c r="K247" i="3"/>
  <c r="O247" i="3"/>
  <c r="AC172" i="3" l="1"/>
  <c r="P247" i="3"/>
  <c r="I248" i="3" s="1"/>
  <c r="J248" i="3" s="1"/>
  <c r="AF172" i="3"/>
  <c r="V173" i="3"/>
  <c r="Y173" i="3" s="1"/>
  <c r="AB173" i="3"/>
  <c r="AE173" i="3" s="1"/>
  <c r="Z173" i="3"/>
  <c r="AA173" i="3"/>
  <c r="W173" i="3"/>
  <c r="L248" i="3"/>
  <c r="N248" i="3"/>
  <c r="K248" i="3"/>
  <c r="M248" i="3" l="1"/>
  <c r="O248" i="3"/>
  <c r="X173" i="3"/>
  <c r="AC173" i="3" s="1"/>
  <c r="V174" i="3" s="1"/>
  <c r="P248" i="3"/>
  <c r="I249" i="3" s="1"/>
  <c r="K249" i="3" s="1"/>
  <c r="AF173" i="3" l="1"/>
  <c r="AA174" i="3"/>
  <c r="Z174" i="3"/>
  <c r="W174" i="3"/>
  <c r="Y174" i="3"/>
  <c r="X174" i="3"/>
  <c r="AB174" i="3"/>
  <c r="AE174" i="3" s="1"/>
  <c r="L249" i="3"/>
  <c r="N249" i="3"/>
  <c r="O249" i="3"/>
  <c r="M249" i="3"/>
  <c r="J249" i="3"/>
  <c r="AC174" i="3" l="1"/>
  <c r="AF174" i="3" s="1"/>
  <c r="V175" i="3"/>
  <c r="P249" i="3"/>
  <c r="I250" i="3" s="1"/>
  <c r="K250" i="3" s="1"/>
  <c r="Z175" i="3" l="1"/>
  <c r="W175" i="3"/>
  <c r="AB175" i="3"/>
  <c r="AE175" i="3" s="1"/>
  <c r="AA175" i="3"/>
  <c r="X175" i="3"/>
  <c r="Y175" i="3"/>
  <c r="L250" i="3"/>
  <c r="N250" i="3"/>
  <c r="M250" i="3"/>
  <c r="J250" i="3"/>
  <c r="O250" i="3"/>
  <c r="P250" i="3" l="1"/>
  <c r="I251" i="3" s="1"/>
  <c r="L251" i="3" s="1"/>
  <c r="AC175" i="3"/>
  <c r="V176" i="3" s="1"/>
  <c r="Y176" i="3" s="1"/>
  <c r="AF175" i="3" l="1"/>
  <c r="O251" i="3"/>
  <c r="K251" i="3"/>
  <c r="J251" i="3"/>
  <c r="N251" i="3"/>
  <c r="M251" i="3"/>
  <c r="AB176" i="3"/>
  <c r="AE176" i="3" s="1"/>
  <c r="X176" i="3"/>
  <c r="Z176" i="3"/>
  <c r="W176" i="3"/>
  <c r="AA176" i="3"/>
  <c r="P251" i="3" l="1"/>
  <c r="I252" i="3" s="1"/>
  <c r="N252" i="3" s="1"/>
  <c r="AC176" i="3"/>
  <c r="O252" i="3" l="1"/>
  <c r="M252" i="3"/>
  <c r="K252" i="3"/>
  <c r="L252" i="3"/>
  <c r="J252" i="3"/>
  <c r="AF176" i="3"/>
  <c r="V177" i="3"/>
  <c r="P252" i="3" l="1"/>
  <c r="I253" i="3" s="1"/>
  <c r="M253" i="3" s="1"/>
  <c r="Z177" i="3"/>
  <c r="Y177" i="3"/>
  <c r="AA177" i="3"/>
  <c r="X177" i="3"/>
  <c r="W177" i="3"/>
  <c r="AB177" i="3"/>
  <c r="K253" i="3"/>
  <c r="L253" i="3"/>
  <c r="J253" i="3"/>
  <c r="N253" i="3"/>
  <c r="O253" i="3" l="1"/>
  <c r="P253" i="3" s="1"/>
  <c r="I254" i="3" s="1"/>
  <c r="L254" i="3" s="1"/>
  <c r="AE177" i="3"/>
  <c r="AC177" i="3"/>
  <c r="N254" i="3" l="1"/>
  <c r="M254" i="3"/>
  <c r="K254" i="3"/>
  <c r="O254" i="3"/>
  <c r="J254" i="3"/>
  <c r="AF177" i="3"/>
  <c r="V178" i="3"/>
  <c r="P254" i="3" l="1"/>
  <c r="I255" i="3" s="1"/>
  <c r="K255" i="3" s="1"/>
  <c r="AA178" i="3"/>
  <c r="AB178" i="3"/>
  <c r="AE178" i="3" s="1"/>
  <c r="W178" i="3"/>
  <c r="X178" i="3"/>
  <c r="Z178" i="3"/>
  <c r="Y178" i="3"/>
  <c r="N255" i="3" l="1"/>
  <c r="J255" i="3"/>
  <c r="L255" i="3"/>
  <c r="M255" i="3"/>
  <c r="O255" i="3"/>
  <c r="AC178" i="3"/>
  <c r="V179" i="3" s="1"/>
  <c r="P255" i="3" l="1"/>
  <c r="I256" i="3" s="1"/>
  <c r="M256" i="3" s="1"/>
  <c r="AF178" i="3"/>
  <c r="AA179" i="3"/>
  <c r="X179" i="3"/>
  <c r="AB179" i="3"/>
  <c r="AE179" i="3" s="1"/>
  <c r="Z179" i="3"/>
  <c r="W179" i="3"/>
  <c r="Y179" i="3"/>
  <c r="K256" i="3" l="1"/>
  <c r="L256" i="3"/>
  <c r="J256" i="3"/>
  <c r="O256" i="3"/>
  <c r="N256" i="3"/>
  <c r="AC179" i="3"/>
  <c r="AF179" i="3" s="1"/>
  <c r="P256" i="3" l="1"/>
  <c r="I257" i="3" s="1"/>
  <c r="N257" i="3" s="1"/>
  <c r="V180" i="3"/>
  <c r="Y180" i="3" s="1"/>
  <c r="AB180" i="3"/>
  <c r="AE180" i="3" s="1"/>
  <c r="AA180" i="3"/>
  <c r="O257" i="3"/>
  <c r="K257" i="3"/>
  <c r="J257" i="3"/>
  <c r="M257" i="3"/>
  <c r="L257" i="3"/>
  <c r="X180" i="3" l="1"/>
  <c r="W180" i="3"/>
  <c r="Z180" i="3"/>
  <c r="P257" i="3"/>
  <c r="I258" i="3" s="1"/>
  <c r="K258" i="3" s="1"/>
  <c r="AC180" i="3" l="1"/>
  <c r="AF180" i="3" s="1"/>
  <c r="O258" i="3"/>
  <c r="M258" i="3"/>
  <c r="J258" i="3"/>
  <c r="L258" i="3"/>
  <c r="N258" i="3"/>
  <c r="V181" i="3" l="1"/>
  <c r="Z181" i="3" s="1"/>
  <c r="Y181" i="3"/>
  <c r="AA181" i="3"/>
  <c r="W181" i="3"/>
  <c r="AB181" i="3"/>
  <c r="AE181" i="3" s="1"/>
  <c r="X181" i="3"/>
  <c r="P258" i="3"/>
  <c r="I259" i="3" s="1"/>
  <c r="K259" i="3" s="1"/>
  <c r="AC181" i="3" l="1"/>
  <c r="AF181" i="3" s="1"/>
  <c r="O259" i="3"/>
  <c r="N259" i="3"/>
  <c r="J259" i="3"/>
  <c r="M259" i="3"/>
  <c r="L259" i="3"/>
  <c r="V182" i="3" l="1"/>
  <c r="Y182" i="3" s="1"/>
  <c r="AA182" i="3"/>
  <c r="W182" i="3"/>
  <c r="Z182" i="3"/>
  <c r="AB182" i="3"/>
  <c r="P259" i="3"/>
  <c r="I260" i="3" s="1"/>
  <c r="N260" i="3" s="1"/>
  <c r="X182" i="3" l="1"/>
  <c r="AC182" i="3"/>
  <c r="AF182" i="3" s="1"/>
  <c r="AE182" i="3"/>
  <c r="V183" i="3"/>
  <c r="AA183" i="3" s="1"/>
  <c r="M260" i="3"/>
  <c r="O260" i="3"/>
  <c r="L260" i="3"/>
  <c r="J260" i="3"/>
  <c r="K260" i="3"/>
  <c r="AB183" i="3" l="1"/>
  <c r="AE183" i="3" s="1"/>
  <c r="W183" i="3"/>
  <c r="X183" i="3"/>
  <c r="Z183" i="3"/>
  <c r="Y183" i="3"/>
  <c r="P260" i="3"/>
  <c r="I261" i="3" s="1"/>
  <c r="N261" i="3" s="1"/>
  <c r="AC183" i="3" l="1"/>
  <c r="V184" i="3" s="1"/>
  <c r="W184" i="3" s="1"/>
  <c r="J261" i="3"/>
  <c r="K261" i="3"/>
  <c r="O261" i="3"/>
  <c r="M261" i="3"/>
  <c r="L261" i="3"/>
  <c r="Z184" i="3" l="1"/>
  <c r="AB184" i="3"/>
  <c r="AE184" i="3" s="1"/>
  <c r="AA184" i="3"/>
  <c r="Y184" i="3"/>
  <c r="X184" i="3"/>
  <c r="AF183" i="3"/>
  <c r="P261" i="3"/>
  <c r="I262" i="3" s="1"/>
  <c r="J262" i="3" s="1"/>
  <c r="AC184" i="3" l="1"/>
  <c r="AF184" i="3" s="1"/>
  <c r="L262" i="3"/>
  <c r="M262" i="3"/>
  <c r="N262" i="3"/>
  <c r="O262" i="3"/>
  <c r="K262" i="3"/>
  <c r="V185" i="3" l="1"/>
  <c r="P262" i="3"/>
  <c r="I263" i="3" s="1"/>
  <c r="J263" i="3" s="1"/>
  <c r="Y185" i="3" l="1"/>
  <c r="AA185" i="3"/>
  <c r="AB185" i="3"/>
  <c r="AE185" i="3" s="1"/>
  <c r="Z185" i="3"/>
  <c r="X185" i="3"/>
  <c r="W185" i="3"/>
  <c r="L263" i="3"/>
  <c r="O263" i="3"/>
  <c r="M263" i="3"/>
  <c r="N263" i="3"/>
  <c r="K263" i="3"/>
  <c r="AC185" i="3" l="1"/>
  <c r="V186" i="3" s="1"/>
  <c r="X186" i="3" s="1"/>
  <c r="P263" i="3"/>
  <c r="I264" i="3" s="1"/>
  <c r="N264" i="3" s="1"/>
  <c r="Y186" i="3" l="1"/>
  <c r="Z186" i="3"/>
  <c r="W186" i="3"/>
  <c r="AF185" i="3"/>
  <c r="AB186" i="3"/>
  <c r="AE186" i="3" s="1"/>
  <c r="AA186" i="3"/>
  <c r="K264" i="3"/>
  <c r="J264" i="3"/>
  <c r="O264" i="3"/>
  <c r="M264" i="3"/>
  <c r="L264" i="3"/>
  <c r="AC186" i="3" l="1"/>
  <c r="P264" i="3"/>
  <c r="I265" i="3" s="1"/>
  <c r="N265" i="3" s="1"/>
  <c r="M265" i="3" l="1"/>
  <c r="L265" i="3"/>
  <c r="J265" i="3"/>
  <c r="O265" i="3"/>
  <c r="K265" i="3"/>
  <c r="V187" i="3"/>
  <c r="AF186" i="3"/>
  <c r="P265" i="3" l="1"/>
  <c r="I266" i="3" s="1"/>
  <c r="O266" i="3" s="1"/>
  <c r="W187" i="3"/>
  <c r="X187" i="3"/>
  <c r="Z187" i="3"/>
  <c r="AB187" i="3"/>
  <c r="Y187" i="3"/>
  <c r="AA187" i="3"/>
  <c r="N266" i="3" l="1"/>
  <c r="K266" i="3"/>
  <c r="M266" i="3"/>
  <c r="L266" i="3"/>
  <c r="J266" i="3"/>
  <c r="AC187" i="3"/>
  <c r="AF187" i="3" s="1"/>
  <c r="AE187" i="3"/>
  <c r="P266" i="3" l="1"/>
  <c r="I267" i="3" s="1"/>
  <c r="J267" i="3" s="1"/>
  <c r="V188" i="3"/>
  <c r="AA188" i="3" s="1"/>
  <c r="W188" i="3"/>
  <c r="AB188" i="3"/>
  <c r="AE188" i="3" s="1"/>
  <c r="X188" i="3"/>
  <c r="Z188" i="3"/>
  <c r="O267" i="3"/>
  <c r="L267" i="3"/>
  <c r="N267" i="3"/>
  <c r="M267" i="3"/>
  <c r="Y188" i="3" l="1"/>
  <c r="K267" i="3"/>
  <c r="AC188" i="3"/>
  <c r="AF188" i="3" s="1"/>
  <c r="P267" i="3"/>
  <c r="I268" i="3" s="1"/>
  <c r="O268" i="3" s="1"/>
  <c r="V189" i="3" l="1"/>
  <c r="AA189" i="3" s="1"/>
  <c r="AB189" i="3"/>
  <c r="AE189" i="3" s="1"/>
  <c r="N268" i="3"/>
  <c r="K268" i="3"/>
  <c r="J268" i="3"/>
  <c r="M268" i="3"/>
  <c r="L268" i="3"/>
  <c r="Z189" i="3" l="1"/>
  <c r="W189" i="3"/>
  <c r="X189" i="3"/>
  <c r="Y189" i="3"/>
  <c r="AC189" i="3" s="1"/>
  <c r="P268" i="3"/>
  <c r="I269" i="3" s="1"/>
  <c r="J269" i="3" s="1"/>
  <c r="AF189" i="3" l="1"/>
  <c r="V190" i="3"/>
  <c r="N269" i="3"/>
  <c r="L269" i="3"/>
  <c r="O269" i="3"/>
  <c r="K269" i="3"/>
  <c r="M269" i="3"/>
  <c r="Y190" i="3" l="1"/>
  <c r="X190" i="3"/>
  <c r="Z190" i="3"/>
  <c r="AB190" i="3"/>
  <c r="W190" i="3"/>
  <c r="AA190" i="3"/>
  <c r="P269" i="3"/>
  <c r="I270" i="3" s="1"/>
  <c r="O270" i="3" s="1"/>
  <c r="L270" i="3" l="1"/>
  <c r="N270" i="3"/>
  <c r="M270" i="3"/>
  <c r="AC190" i="3"/>
  <c r="AF190" i="3" s="1"/>
  <c r="AE190" i="3"/>
  <c r="J270" i="3"/>
  <c r="K270" i="3"/>
  <c r="P270" i="3" l="1"/>
  <c r="I271" i="3" s="1"/>
  <c r="L271" i="3" s="1"/>
  <c r="V191" i="3"/>
  <c r="Y191" i="3" s="1"/>
  <c r="AB191" i="3"/>
  <c r="AE191" i="3" s="1"/>
  <c r="X191" i="3"/>
  <c r="W191" i="3"/>
  <c r="Z191" i="3" l="1"/>
  <c r="M271" i="3"/>
  <c r="N271" i="3"/>
  <c r="K271" i="3"/>
  <c r="O271" i="3"/>
  <c r="J271" i="3"/>
  <c r="AA191" i="3"/>
  <c r="AC191" i="3" s="1"/>
  <c r="AF191" i="3" s="1"/>
  <c r="P271" i="3" l="1"/>
  <c r="I272" i="3" s="1"/>
  <c r="J272" i="3" s="1"/>
  <c r="V192" i="3"/>
  <c r="Y192" i="3" s="1"/>
  <c r="N272" i="3" l="1"/>
  <c r="O272" i="3"/>
  <c r="K272" i="3"/>
  <c r="L272" i="3"/>
  <c r="M272" i="3"/>
  <c r="AB192" i="3"/>
  <c r="AE192" i="3" s="1"/>
  <c r="AA192" i="3"/>
  <c r="X192" i="3"/>
  <c r="W192" i="3"/>
  <c r="Z192" i="3"/>
  <c r="P272" i="3" l="1"/>
  <c r="I273" i="3" s="1"/>
  <c r="K273" i="3"/>
  <c r="O273" i="3"/>
  <c r="N273" i="3"/>
  <c r="L273" i="3"/>
  <c r="J273" i="3"/>
  <c r="M273" i="3"/>
  <c r="AC192" i="3"/>
  <c r="V193" i="3" s="1"/>
  <c r="AA193" i="3" s="1"/>
  <c r="P273" i="3" l="1"/>
  <c r="I274" i="3" s="1"/>
  <c r="M274" i="3" s="1"/>
  <c r="AF192" i="3"/>
  <c r="O274" i="3"/>
  <c r="J274" i="3"/>
  <c r="N274" i="3"/>
  <c r="K274" i="3"/>
  <c r="L274" i="3"/>
  <c r="Y193" i="3"/>
  <c r="Z193" i="3"/>
  <c r="W193" i="3"/>
  <c r="X193" i="3"/>
  <c r="AB193" i="3"/>
  <c r="P274" i="3" l="1"/>
  <c r="I275" i="3" s="1"/>
  <c r="K275" i="3" s="1"/>
  <c r="AE193" i="3"/>
  <c r="AC193" i="3"/>
  <c r="O275" i="3" l="1"/>
  <c r="J275" i="3"/>
  <c r="M275" i="3"/>
  <c r="L275" i="3"/>
  <c r="N275" i="3"/>
  <c r="V194" i="3"/>
  <c r="AF193" i="3"/>
  <c r="P275" i="3" l="1"/>
  <c r="I276" i="3" s="1"/>
  <c r="M276" i="3" s="1"/>
  <c r="O276" i="3"/>
  <c r="N276" i="3"/>
  <c r="J276" i="3"/>
  <c r="L276" i="3"/>
  <c r="K276" i="3"/>
  <c r="AA194" i="3"/>
  <c r="Y194" i="3"/>
  <c r="W194" i="3"/>
  <c r="X194" i="3"/>
  <c r="AB194" i="3"/>
  <c r="Z194" i="3"/>
  <c r="P276" i="3" l="1"/>
  <c r="I277" i="3" s="1"/>
  <c r="K277" i="3" s="1"/>
  <c r="AC194" i="3"/>
  <c r="V195" i="3" s="1"/>
  <c r="AE194" i="3"/>
  <c r="M277" i="3"/>
  <c r="J277" i="3"/>
  <c r="L277" i="3"/>
  <c r="N277" i="3"/>
  <c r="O277" i="3"/>
  <c r="AF194" i="3" l="1"/>
  <c r="AA195" i="3"/>
  <c r="Y195" i="3"/>
  <c r="X195" i="3"/>
  <c r="W195" i="3"/>
  <c r="AB195" i="3"/>
  <c r="Z195" i="3"/>
  <c r="P277" i="3"/>
  <c r="I278" i="3" s="1"/>
  <c r="O278" i="3" s="1"/>
  <c r="AC195" i="3" l="1"/>
  <c r="AF195" i="3" s="1"/>
  <c r="AE195" i="3"/>
  <c r="J278" i="3"/>
  <c r="N278" i="3"/>
  <c r="K278" i="3"/>
  <c r="L278" i="3"/>
  <c r="M278" i="3"/>
  <c r="V196" i="3" l="1"/>
  <c r="AB196" i="3" s="1"/>
  <c r="AE196" i="3" s="1"/>
  <c r="P278" i="3"/>
  <c r="I279" i="3" s="1"/>
  <c r="O279" i="3" s="1"/>
  <c r="X196" i="3" l="1"/>
  <c r="W196" i="3"/>
  <c r="Z196" i="3"/>
  <c r="Y196" i="3"/>
  <c r="AA196" i="3"/>
  <c r="K279" i="3"/>
  <c r="M279" i="3"/>
  <c r="L279" i="3"/>
  <c r="J279" i="3"/>
  <c r="N279" i="3"/>
  <c r="AC196" i="3" l="1"/>
  <c r="AF196" i="3"/>
  <c r="V197" i="3"/>
  <c r="Y197" i="3" s="1"/>
  <c r="P279" i="3"/>
  <c r="I280" i="3" s="1"/>
  <c r="N280" i="3" s="1"/>
  <c r="AB197" i="3"/>
  <c r="AE197" i="3" s="1"/>
  <c r="X197" i="3"/>
  <c r="Z197" i="3" l="1"/>
  <c r="W197" i="3"/>
  <c r="K280" i="3"/>
  <c r="M280" i="3"/>
  <c r="L280" i="3"/>
  <c r="J280" i="3"/>
  <c r="AA197" i="3"/>
  <c r="O280" i="3"/>
  <c r="P280" i="3" s="1"/>
  <c r="I281" i="3" s="1"/>
  <c r="M281" i="3" s="1"/>
  <c r="AC197" i="3" l="1"/>
  <c r="AF197" i="3"/>
  <c r="V198" i="3"/>
  <c r="Y198" i="3" s="1"/>
  <c r="J281" i="3"/>
  <c r="L281" i="3"/>
  <c r="K281" i="3"/>
  <c r="N281" i="3"/>
  <c r="O281" i="3"/>
  <c r="AA198" i="3" l="1"/>
  <c r="W198" i="3"/>
  <c r="X198" i="3"/>
  <c r="Z198" i="3"/>
  <c r="AB198" i="3"/>
  <c r="AE198" i="3" s="1"/>
  <c r="P281" i="3"/>
  <c r="I282" i="3" s="1"/>
  <c r="J282" i="3" s="1"/>
  <c r="L282" i="3" l="1"/>
  <c r="N282" i="3"/>
  <c r="O282" i="3"/>
  <c r="AC198" i="3"/>
  <c r="K282" i="3"/>
  <c r="M282" i="3"/>
  <c r="P282" i="3" l="1"/>
  <c r="I283" i="3" s="1"/>
  <c r="K283" i="3" s="1"/>
  <c r="V199" i="3"/>
  <c r="AF198" i="3"/>
  <c r="N283" i="3"/>
  <c r="O283" i="3"/>
  <c r="M283" i="3"/>
  <c r="J283" i="3" l="1"/>
  <c r="L283" i="3"/>
  <c r="AA199" i="3"/>
  <c r="Y199" i="3"/>
  <c r="Z199" i="3"/>
  <c r="X199" i="3"/>
  <c r="W199" i="3"/>
  <c r="AB199" i="3"/>
  <c r="P283" i="3" l="1"/>
  <c r="I284" i="3" s="1"/>
  <c r="J284" i="3" s="1"/>
  <c r="AE199" i="3"/>
  <c r="AC199" i="3"/>
  <c r="L284" i="3"/>
  <c r="M284" i="3"/>
  <c r="N284" i="3"/>
  <c r="O284" i="3"/>
  <c r="K284" i="3"/>
  <c r="V200" i="3" l="1"/>
  <c r="AF199" i="3"/>
  <c r="P284" i="3"/>
  <c r="I285" i="3" s="1"/>
  <c r="J285" i="3" s="1"/>
  <c r="Y200" i="3" l="1"/>
  <c r="AA200" i="3"/>
  <c r="Z200" i="3"/>
  <c r="W200" i="3"/>
  <c r="X200" i="3"/>
  <c r="AB200" i="3"/>
  <c r="AE200" i="3" s="1"/>
  <c r="O285" i="3"/>
  <c r="M285" i="3"/>
  <c r="N285" i="3"/>
  <c r="L285" i="3"/>
  <c r="K285" i="3"/>
  <c r="AC200" i="3" l="1"/>
  <c r="P285" i="3"/>
  <c r="I286" i="3" s="1"/>
  <c r="L286" i="3" s="1"/>
  <c r="V201" i="3" l="1"/>
  <c r="AF200" i="3"/>
  <c r="O286" i="3"/>
  <c r="J286" i="3"/>
  <c r="K286" i="3"/>
  <c r="M286" i="3"/>
  <c r="N286" i="3"/>
  <c r="AA201" i="3" l="1"/>
  <c r="Y201" i="3"/>
  <c r="AB201" i="3"/>
  <c r="AE201" i="3" s="1"/>
  <c r="X201" i="3"/>
  <c r="W201" i="3"/>
  <c r="Z201" i="3"/>
  <c r="P286" i="3"/>
  <c r="I287" i="3" s="1"/>
  <c r="M287" i="3" s="1"/>
  <c r="AC201" i="3" l="1"/>
  <c r="V202" i="3"/>
  <c r="AF201" i="3"/>
  <c r="O287" i="3"/>
  <c r="J287" i="3"/>
  <c r="N287" i="3"/>
  <c r="K287" i="3"/>
  <c r="L287" i="3"/>
  <c r="Y202" i="3" l="1"/>
  <c r="AA202" i="3"/>
  <c r="AB202" i="3"/>
  <c r="AE202" i="3" s="1"/>
  <c r="W202" i="3"/>
  <c r="Z202" i="3"/>
  <c r="X202" i="3"/>
  <c r="P287" i="3"/>
  <c r="I288" i="3" s="1"/>
  <c r="M288" i="3" s="1"/>
  <c r="AC202" i="3" l="1"/>
  <c r="L288" i="3"/>
  <c r="N288" i="3"/>
  <c r="O288" i="3"/>
  <c r="J288" i="3"/>
  <c r="K288" i="3"/>
  <c r="AF202" i="3"/>
  <c r="V203" i="3"/>
  <c r="AA203" i="3" l="1"/>
  <c r="Y203" i="3"/>
  <c r="P288" i="3"/>
  <c r="I289" i="3" s="1"/>
  <c r="O289" i="3" s="1"/>
  <c r="W203" i="3"/>
  <c r="AB203" i="3"/>
  <c r="AE203" i="3" s="1"/>
  <c r="X203" i="3"/>
  <c r="Z203" i="3"/>
  <c r="J289" i="3" l="1"/>
  <c r="N289" i="3"/>
  <c r="K289" i="3"/>
  <c r="M289" i="3"/>
  <c r="L289" i="3"/>
  <c r="P289" i="3" s="1"/>
  <c r="I290" i="3" s="1"/>
  <c r="J290" i="3" s="1"/>
  <c r="AC203" i="3"/>
  <c r="V204" i="3" l="1"/>
  <c r="AA204" i="3" s="1"/>
  <c r="AF203" i="3"/>
  <c r="O290" i="3"/>
  <c r="M290" i="3"/>
  <c r="N290" i="3"/>
  <c r="L290" i="3"/>
  <c r="K290" i="3"/>
  <c r="Y204" i="3" l="1"/>
  <c r="AB204" i="3"/>
  <c r="AE204" i="3" s="1"/>
  <c r="X204" i="3"/>
  <c r="Z204" i="3"/>
  <c r="W204" i="3"/>
  <c r="P290" i="3"/>
  <c r="I291" i="3" s="1"/>
  <c r="J291" i="3" s="1"/>
  <c r="AC204" i="3" l="1"/>
  <c r="AF204" i="3" s="1"/>
  <c r="V205" i="3"/>
  <c r="Y205" i="3" s="1"/>
  <c r="L291" i="3"/>
  <c r="O291" i="3"/>
  <c r="N291" i="3"/>
  <c r="K291" i="3"/>
  <c r="M291" i="3"/>
  <c r="AA205" i="3" l="1"/>
  <c r="AB205" i="3"/>
  <c r="W205" i="3"/>
  <c r="Z205" i="3"/>
  <c r="X205" i="3"/>
  <c r="P291" i="3"/>
  <c r="I292" i="3" s="1"/>
  <c r="N292" i="3" s="1"/>
  <c r="AC205" i="3" l="1"/>
  <c r="AF205" i="3" s="1"/>
  <c r="AE205" i="3"/>
  <c r="K292" i="3"/>
  <c r="L292" i="3"/>
  <c r="O292" i="3"/>
  <c r="M292" i="3"/>
  <c r="J292" i="3"/>
  <c r="V206" i="3" l="1"/>
  <c r="Y206" i="3" s="1"/>
  <c r="Z206" i="3"/>
  <c r="X206" i="3"/>
  <c r="W206" i="3"/>
  <c r="AB206" i="3"/>
  <c r="P292" i="3"/>
  <c r="I293" i="3" s="1"/>
  <c r="N293" i="3" s="1"/>
  <c r="AA206" i="3" l="1"/>
  <c r="AC206" i="3" s="1"/>
  <c r="AE206" i="3"/>
  <c r="O293" i="3"/>
  <c r="M293" i="3"/>
  <c r="J293" i="3"/>
  <c r="L293" i="3"/>
  <c r="K293" i="3"/>
  <c r="AF206" i="3" l="1"/>
  <c r="V207" i="3"/>
  <c r="AA207" i="3" s="1"/>
  <c r="Y207" i="3"/>
  <c r="Z207" i="3"/>
  <c r="X207" i="3"/>
  <c r="W207" i="3"/>
  <c r="AB207" i="3"/>
  <c r="AC207" i="3" s="1"/>
  <c r="P293" i="3"/>
  <c r="I294" i="3" s="1"/>
  <c r="K294" i="3" s="1"/>
  <c r="V208" i="3" l="1"/>
  <c r="Y208" i="3" s="1"/>
  <c r="AF207" i="3"/>
  <c r="AE207" i="3"/>
  <c r="AA208" i="3"/>
  <c r="M294" i="3"/>
  <c r="N294" i="3"/>
  <c r="J294" i="3"/>
  <c r="L294" i="3"/>
  <c r="O294" i="3"/>
  <c r="W208" i="3" l="1"/>
  <c r="X208" i="3"/>
  <c r="Z208" i="3"/>
  <c r="AB208" i="3"/>
  <c r="AC208" i="3" s="1"/>
  <c r="P294" i="3"/>
  <c r="I295" i="3" s="1"/>
  <c r="N295" i="3" s="1"/>
  <c r="AF208" i="3" l="1"/>
  <c r="V209" i="3"/>
  <c r="AE208" i="3"/>
  <c r="AA209" i="3"/>
  <c r="Y209" i="3"/>
  <c r="L295" i="3"/>
  <c r="O295" i="3"/>
  <c r="J295" i="3"/>
  <c r="K295" i="3"/>
  <c r="M295" i="3"/>
  <c r="Z209" i="3" l="1"/>
  <c r="AB209" i="3"/>
  <c r="X209" i="3"/>
  <c r="W209" i="3"/>
  <c r="P295" i="3"/>
  <c r="I296" i="3" s="1"/>
  <c r="N296" i="3" s="1"/>
  <c r="AC209" i="3" l="1"/>
  <c r="AF209" i="3" s="1"/>
  <c r="AE209" i="3"/>
  <c r="M296" i="3"/>
  <c r="O296" i="3"/>
  <c r="K296" i="3"/>
  <c r="J296" i="3"/>
  <c r="L296" i="3"/>
  <c r="V210" i="3" l="1"/>
  <c r="W210" i="3"/>
  <c r="AB210" i="3"/>
  <c r="AE210" i="3" s="1"/>
  <c r="X210" i="3"/>
  <c r="Z210" i="3"/>
  <c r="P296" i="3"/>
  <c r="I297" i="3" s="1"/>
  <c r="M297" i="3" s="1"/>
  <c r="AA210" i="3" l="1"/>
  <c r="Y210" i="3"/>
  <c r="AC210" i="3" s="1"/>
  <c r="AF210" i="3" s="1"/>
  <c r="J297" i="3"/>
  <c r="K297" i="3"/>
  <c r="L297" i="3"/>
  <c r="N297" i="3"/>
  <c r="O297" i="3"/>
  <c r="V211" i="3" l="1"/>
  <c r="AA211" i="3" s="1"/>
  <c r="P297" i="3"/>
  <c r="I298" i="3" s="1"/>
  <c r="J298" i="3" s="1"/>
  <c r="X211" i="3" l="1"/>
  <c r="Z211" i="3"/>
  <c r="AB211" i="3"/>
  <c r="AE211" i="3" s="1"/>
  <c r="W211" i="3"/>
  <c r="Y211" i="3"/>
  <c r="L298" i="3"/>
  <c r="N298" i="3"/>
  <c r="K298" i="3"/>
  <c r="M298" i="3"/>
  <c r="O298" i="3"/>
  <c r="AC211" i="3" l="1"/>
  <c r="AF211" i="3" s="1"/>
  <c r="P298" i="3"/>
  <c r="I299" i="3" s="1"/>
  <c r="J299" i="3" s="1"/>
  <c r="V212" i="3"/>
  <c r="K299" i="3"/>
  <c r="O299" i="3"/>
  <c r="N299" i="3"/>
  <c r="L299" i="3" l="1"/>
  <c r="M299" i="3"/>
  <c r="P299" i="3" s="1"/>
  <c r="I300" i="3" s="1"/>
  <c r="N300" i="3" s="1"/>
  <c r="Y212" i="3"/>
  <c r="AA212" i="3"/>
  <c r="X212" i="3"/>
  <c r="Z212" i="3"/>
  <c r="W212" i="3"/>
  <c r="AB212" i="3"/>
  <c r="AE212" i="3" s="1"/>
  <c r="J300" i="3" l="1"/>
  <c r="M300" i="3"/>
  <c r="L300" i="3"/>
  <c r="K300" i="3"/>
  <c r="AC212" i="3"/>
  <c r="O300" i="3"/>
  <c r="P300" i="3" s="1"/>
  <c r="I301" i="3" s="1"/>
  <c r="M301" i="3" s="1"/>
  <c r="V213" i="3" l="1"/>
  <c r="AF212" i="3"/>
  <c r="N301" i="3"/>
  <c r="O301" i="3"/>
  <c r="L301" i="3"/>
  <c r="K301" i="3"/>
  <c r="J301" i="3"/>
  <c r="Y213" i="3" l="1"/>
  <c r="AA213" i="3"/>
  <c r="Z213" i="3"/>
  <c r="X213" i="3"/>
  <c r="W213" i="3"/>
  <c r="AB213" i="3"/>
  <c r="AE213" i="3" s="1"/>
  <c r="P301" i="3"/>
  <c r="I302" i="3" s="1"/>
  <c r="N302" i="3" s="1"/>
  <c r="AC213" i="3" l="1"/>
  <c r="L302" i="3"/>
  <c r="O302" i="3"/>
  <c r="M302" i="3"/>
  <c r="K302" i="3"/>
  <c r="J302" i="3"/>
  <c r="V214" i="3" l="1"/>
  <c r="AF213" i="3"/>
  <c r="P302" i="3"/>
  <c r="I303" i="3" s="1"/>
  <c r="L303" i="3" s="1"/>
  <c r="M303" i="3" l="1"/>
  <c r="Y214" i="3"/>
  <c r="AA214" i="3"/>
  <c r="W214" i="3"/>
  <c r="X214" i="3"/>
  <c r="AB214" i="3"/>
  <c r="Z214" i="3"/>
  <c r="N303" i="3"/>
  <c r="J303" i="3"/>
  <c r="K303" i="3"/>
  <c r="O303" i="3"/>
  <c r="AC214" i="3" l="1"/>
  <c r="AF214" i="3" s="1"/>
  <c r="AE214" i="3"/>
  <c r="P303" i="3"/>
  <c r="I304" i="3" s="1"/>
  <c r="J304" i="3" s="1"/>
  <c r="O304" i="3"/>
  <c r="N304" i="3"/>
  <c r="K304" i="3" l="1"/>
  <c r="M304" i="3"/>
  <c r="L304" i="3"/>
  <c r="P304" i="3" s="1"/>
  <c r="I305" i="3" s="1"/>
  <c r="J305" i="3" s="1"/>
  <c r="V215" i="3"/>
  <c r="AA215" i="3" s="1"/>
  <c r="AB215" i="3" l="1"/>
  <c r="AE215" i="3" s="1"/>
  <c r="X215" i="3"/>
  <c r="W215" i="3"/>
  <c r="N305" i="3"/>
  <c r="Z215" i="3"/>
  <c r="L305" i="3"/>
  <c r="M305" i="3"/>
  <c r="Y215" i="3"/>
  <c r="K305" i="3"/>
  <c r="O305" i="3"/>
  <c r="AC215" i="3" l="1"/>
  <c r="AF215" i="3" s="1"/>
  <c r="P305" i="3"/>
  <c r="I306" i="3" s="1"/>
  <c r="N306" i="3" s="1"/>
  <c r="V216" i="3"/>
  <c r="X216" i="3" s="1"/>
  <c r="AB216" i="3"/>
  <c r="AE216" i="3" s="1"/>
  <c r="O306" i="3"/>
  <c r="M306" i="3"/>
  <c r="K306" i="3"/>
  <c r="Z216" i="3" l="1"/>
  <c r="L306" i="3"/>
  <c r="J306" i="3"/>
  <c r="W216" i="3"/>
  <c r="Y216" i="3"/>
  <c r="AA216" i="3"/>
  <c r="P306" i="3"/>
  <c r="I307" i="3" s="1"/>
  <c r="O307" i="3" s="1"/>
  <c r="AC216" i="3" l="1"/>
  <c r="AF216" i="3" s="1"/>
  <c r="V217" i="3"/>
  <c r="M307" i="3"/>
  <c r="N307" i="3"/>
  <c r="J307" i="3"/>
  <c r="L307" i="3"/>
  <c r="K307" i="3"/>
  <c r="Y217" i="3" l="1"/>
  <c r="AA217" i="3"/>
  <c r="X217" i="3"/>
  <c r="Z217" i="3"/>
  <c r="W217" i="3"/>
  <c r="AB217" i="3"/>
  <c r="AE217" i="3" s="1"/>
  <c r="P307" i="3"/>
  <c r="I308" i="3" s="1"/>
  <c r="N308" i="3" s="1"/>
  <c r="M308" i="3" l="1"/>
  <c r="L308" i="3"/>
  <c r="AC217" i="3"/>
  <c r="K308" i="3"/>
  <c r="O308" i="3"/>
  <c r="J308" i="3"/>
  <c r="P308" i="3" l="1"/>
  <c r="I309" i="3" s="1"/>
  <c r="O309" i="3" s="1"/>
  <c r="AF217" i="3"/>
  <c r="V218" i="3"/>
  <c r="M309" i="3"/>
  <c r="N309" i="3"/>
  <c r="K309" i="3" l="1"/>
  <c r="L309" i="3"/>
  <c r="J309" i="3"/>
  <c r="P309" i="3" s="1"/>
  <c r="I310" i="3" s="1"/>
  <c r="L310" i="3" s="1"/>
  <c r="AA218" i="3"/>
  <c r="Y218" i="3"/>
  <c r="W218" i="3"/>
  <c r="X218" i="3"/>
  <c r="AB218" i="3"/>
  <c r="AE218" i="3" s="1"/>
  <c r="Z218" i="3"/>
  <c r="AC218" i="3" l="1"/>
  <c r="J310" i="3"/>
  <c r="O310" i="3"/>
  <c r="N310" i="3"/>
  <c r="M310" i="3"/>
  <c r="K310" i="3"/>
  <c r="V219" i="3" l="1"/>
  <c r="AF218" i="3"/>
  <c r="P310" i="3"/>
  <c r="I311" i="3" s="1"/>
  <c r="N311" i="3" s="1"/>
  <c r="O311" i="3" l="1"/>
  <c r="M311" i="3"/>
  <c r="L311" i="3"/>
  <c r="K311" i="3"/>
  <c r="AA219" i="3"/>
  <c r="Y219" i="3"/>
  <c r="J311" i="3"/>
  <c r="Z219" i="3"/>
  <c r="AB219" i="3"/>
  <c r="W219" i="3"/>
  <c r="X219" i="3"/>
  <c r="P311" i="3" l="1"/>
  <c r="I312" i="3" s="1"/>
  <c r="J312" i="3" s="1"/>
  <c r="AC219" i="3"/>
  <c r="V220" i="3" s="1"/>
  <c r="Y220" i="3" s="1"/>
  <c r="AE219" i="3"/>
  <c r="O312" i="3"/>
  <c r="N312" i="3"/>
  <c r="L312" i="3" l="1"/>
  <c r="K312" i="3"/>
  <c r="M312" i="3"/>
  <c r="P312" i="3" s="1"/>
  <c r="I313" i="3" s="1"/>
  <c r="N313" i="3" s="1"/>
  <c r="AF219" i="3"/>
  <c r="AA220" i="3"/>
  <c r="Z220" i="3"/>
  <c r="W220" i="3"/>
  <c r="AB220" i="3"/>
  <c r="X220" i="3"/>
  <c r="AC220" i="3" l="1"/>
  <c r="AE220" i="3"/>
  <c r="L313" i="3"/>
  <c r="O313" i="3"/>
  <c r="K313" i="3"/>
  <c r="J313" i="3"/>
  <c r="M313" i="3"/>
  <c r="AF220" i="3" l="1"/>
  <c r="V221" i="3"/>
  <c r="Y221" i="3" s="1"/>
  <c r="P313" i="3"/>
  <c r="I314" i="3" s="1"/>
  <c r="AA221" i="3" l="1"/>
  <c r="W221" i="3"/>
  <c r="AB221" i="3"/>
  <c r="AE221" i="3" s="1"/>
  <c r="X221" i="3"/>
  <c r="Z221" i="3"/>
  <c r="J314" i="3"/>
  <c r="K314" i="3"/>
  <c r="O314" i="3"/>
  <c r="M314" i="3"/>
  <c r="L314" i="3"/>
  <c r="N314" i="3"/>
  <c r="AC221" i="3" l="1"/>
  <c r="V222" i="3" s="1"/>
  <c r="P314" i="3"/>
  <c r="I315" i="3" s="1"/>
  <c r="AF221" i="3" l="1"/>
  <c r="Y222" i="3"/>
  <c r="AA222" i="3"/>
  <c r="Z222" i="3"/>
  <c r="W222" i="3"/>
  <c r="X222" i="3"/>
  <c r="AB222" i="3"/>
  <c r="AE222" i="3" s="1"/>
  <c r="L315" i="3"/>
  <c r="O315" i="3"/>
  <c r="K315" i="3"/>
  <c r="N315" i="3"/>
  <c r="J315" i="3"/>
  <c r="M315" i="3"/>
  <c r="AC222" i="3" l="1"/>
  <c r="P315" i="3"/>
  <c r="I316" i="3" s="1"/>
  <c r="AF222" i="3" l="1"/>
  <c r="V223" i="3"/>
  <c r="K316" i="3"/>
  <c r="J316" i="3"/>
  <c r="O316" i="3"/>
  <c r="L316" i="3"/>
  <c r="M316" i="3"/>
  <c r="N316" i="3"/>
  <c r="AA223" i="3" l="1"/>
  <c r="Y223" i="3"/>
  <c r="X223" i="3"/>
  <c r="Z223" i="3"/>
  <c r="W223" i="3"/>
  <c r="AB223" i="3"/>
  <c r="AE223" i="3" s="1"/>
  <c r="P316" i="3"/>
  <c r="I317" i="3" s="1"/>
  <c r="AC223" i="3" l="1"/>
  <c r="AF223" i="3" s="1"/>
  <c r="K317" i="3"/>
  <c r="J317" i="3"/>
  <c r="O317" i="3"/>
  <c r="L317" i="3"/>
  <c r="M317" i="3"/>
  <c r="N317" i="3"/>
  <c r="V224" i="3" l="1"/>
  <c r="AA224" i="3" s="1"/>
  <c r="P317" i="3"/>
  <c r="I318" i="3" s="1"/>
  <c r="J318" i="3" s="1"/>
  <c r="X224" i="3" l="1"/>
  <c r="AB224" i="3"/>
  <c r="AE224" i="3" s="1"/>
  <c r="Z224" i="3"/>
  <c r="W224" i="3"/>
  <c r="Y224" i="3"/>
  <c r="N318" i="3"/>
  <c r="L318" i="3"/>
  <c r="M318" i="3"/>
  <c r="O318" i="3"/>
  <c r="K318" i="3"/>
  <c r="AC224" i="3" l="1"/>
  <c r="V225" i="3" s="1"/>
  <c r="P318" i="3"/>
  <c r="I319" i="3" s="1"/>
  <c r="J319" i="3" s="1"/>
  <c r="AF224" i="3" l="1"/>
  <c r="M319" i="3"/>
  <c r="N319" i="3"/>
  <c r="L319" i="3"/>
  <c r="AA225" i="3"/>
  <c r="Y225" i="3"/>
  <c r="X225" i="3"/>
  <c r="W225" i="3"/>
  <c r="AB225" i="3"/>
  <c r="AE225" i="3" s="1"/>
  <c r="Z225" i="3"/>
  <c r="K319" i="3"/>
  <c r="O319" i="3"/>
  <c r="AC225" i="3" l="1"/>
  <c r="AF225" i="3" s="1"/>
  <c r="P319" i="3"/>
  <c r="I320" i="3" s="1"/>
  <c r="M320" i="3" s="1"/>
  <c r="V226" i="3" l="1"/>
  <c r="AA226" i="3" s="1"/>
  <c r="N320" i="3"/>
  <c r="K320" i="3"/>
  <c r="O320" i="3"/>
  <c r="L320" i="3"/>
  <c r="J320" i="3"/>
  <c r="P320" i="3" l="1"/>
  <c r="I321" i="3" s="1"/>
  <c r="K321" i="3" s="1"/>
  <c r="Z226" i="3"/>
  <c r="AB226" i="3"/>
  <c r="AE226" i="3" s="1"/>
  <c r="X226" i="3"/>
  <c r="W226" i="3"/>
  <c r="Y226" i="3"/>
  <c r="M321" i="3"/>
  <c r="N321" i="3"/>
  <c r="L321" i="3"/>
  <c r="O321" i="3"/>
  <c r="J321" i="3" l="1"/>
  <c r="AC226" i="3"/>
  <c r="AF226" i="3" s="1"/>
  <c r="P321" i="3"/>
  <c r="I322" i="3" s="1"/>
  <c r="L322" i="3" s="1"/>
  <c r="M322" i="3"/>
  <c r="N322" i="3" l="1"/>
  <c r="J322" i="3"/>
  <c r="V227" i="3"/>
  <c r="K322" i="3"/>
  <c r="O322" i="3"/>
  <c r="P322" i="3" s="1"/>
  <c r="I323" i="3" s="1"/>
  <c r="K323" i="3" s="1"/>
  <c r="Y227" i="3" l="1"/>
  <c r="AA227" i="3"/>
  <c r="Z227" i="3"/>
  <c r="X227" i="3"/>
  <c r="AB227" i="3"/>
  <c r="AE227" i="3" s="1"/>
  <c r="W227" i="3"/>
  <c r="N323" i="3"/>
  <c r="M323" i="3"/>
  <c r="L323" i="3"/>
  <c r="O323" i="3"/>
  <c r="J323" i="3"/>
  <c r="AC227" i="3" l="1"/>
  <c r="AF227" i="3" s="1"/>
  <c r="P323" i="3"/>
  <c r="I324" i="3" s="1"/>
  <c r="N324" i="3" s="1"/>
  <c r="V228" i="3" l="1"/>
  <c r="Y228" i="3" s="1"/>
  <c r="W228" i="3"/>
  <c r="AB228" i="3"/>
  <c r="AE228" i="3" s="1"/>
  <c r="AA228" i="3"/>
  <c r="X228" i="3"/>
  <c r="Z228" i="3"/>
  <c r="K324" i="3"/>
  <c r="J324" i="3"/>
  <c r="O324" i="3"/>
  <c r="L324" i="3"/>
  <c r="M324" i="3"/>
  <c r="AC228" i="3" l="1"/>
  <c r="P324" i="3"/>
  <c r="I325" i="3" s="1"/>
  <c r="J325" i="3" s="1"/>
  <c r="V229" i="3" l="1"/>
  <c r="AF228" i="3"/>
  <c r="K325" i="3"/>
  <c r="O325" i="3"/>
  <c r="M325" i="3"/>
  <c r="N325" i="3"/>
  <c r="L325" i="3"/>
  <c r="Y229" i="3" l="1"/>
  <c r="AB229" i="3"/>
  <c r="AE229" i="3" s="1"/>
  <c r="X229" i="3"/>
  <c r="AA229" i="3"/>
  <c r="Z229" i="3"/>
  <c r="W229" i="3"/>
  <c r="P325" i="3"/>
  <c r="I326" i="3" s="1"/>
  <c r="L326" i="3" s="1"/>
  <c r="J326" i="3" l="1"/>
  <c r="M326" i="3"/>
  <c r="O326" i="3"/>
  <c r="AC229" i="3"/>
  <c r="N326" i="3"/>
  <c r="K326" i="3"/>
  <c r="P326" i="3" l="1"/>
  <c r="I327" i="3" s="1"/>
  <c r="J327" i="3" s="1"/>
  <c r="AF229" i="3"/>
  <c r="V230" i="3"/>
  <c r="L327" i="3"/>
  <c r="N327" i="3"/>
  <c r="M327" i="3"/>
  <c r="O327" i="3"/>
  <c r="K327" i="3"/>
  <c r="AA230" i="3" l="1"/>
  <c r="Y230" i="3"/>
  <c r="Z230" i="3"/>
  <c r="AB230" i="3"/>
  <c r="AE230" i="3" s="1"/>
  <c r="W230" i="3"/>
  <c r="X230" i="3"/>
  <c r="P327" i="3"/>
  <c r="I328" i="3" s="1"/>
  <c r="K328" i="3" s="1"/>
  <c r="AC230" i="3" l="1"/>
  <c r="L328" i="3"/>
  <c r="N328" i="3"/>
  <c r="M328" i="3"/>
  <c r="O328" i="3"/>
  <c r="J328" i="3"/>
  <c r="V231" i="3" l="1"/>
  <c r="AF230" i="3"/>
  <c r="P328" i="3"/>
  <c r="I329" i="3" s="1"/>
  <c r="K329" i="3" s="1"/>
  <c r="AA231" i="3" l="1"/>
  <c r="Y231" i="3"/>
  <c r="AB231" i="3"/>
  <c r="AE231" i="3" s="1"/>
  <c r="Z231" i="3"/>
  <c r="W231" i="3"/>
  <c r="X231" i="3"/>
  <c r="J329" i="3"/>
  <c r="N329" i="3"/>
  <c r="L329" i="3"/>
  <c r="M329" i="3"/>
  <c r="O329" i="3"/>
  <c r="AC231" i="3" l="1"/>
  <c r="P329" i="3"/>
  <c r="I330" i="3" s="1"/>
  <c r="J330" i="3" s="1"/>
  <c r="O330" i="3"/>
  <c r="L330" i="3"/>
  <c r="K330" i="3"/>
  <c r="V232" i="3" l="1"/>
  <c r="AF231" i="3"/>
  <c r="M330" i="3"/>
  <c r="N330" i="3"/>
  <c r="Z232" i="3" l="1"/>
  <c r="AB232" i="3"/>
  <c r="W232" i="3"/>
  <c r="X232" i="3"/>
  <c r="AA232" i="3"/>
  <c r="Y232" i="3"/>
  <c r="P330" i="3"/>
  <c r="I331" i="3" s="1"/>
  <c r="J331" i="3" s="1"/>
  <c r="M331" i="3" l="1"/>
  <c r="AC232" i="3"/>
  <c r="K331" i="3"/>
  <c r="O331" i="3"/>
  <c r="L331" i="3"/>
  <c r="AF232" i="3"/>
  <c r="V233" i="3"/>
  <c r="Y233" i="3" s="1"/>
  <c r="N331" i="3"/>
  <c r="P331" i="3" s="1"/>
  <c r="I332" i="3" s="1"/>
  <c r="AE232" i="3"/>
  <c r="J332" i="3" l="1"/>
  <c r="N332" i="3"/>
  <c r="L332" i="3"/>
  <c r="K332" i="3"/>
  <c r="O332" i="3"/>
  <c r="AA233" i="3"/>
  <c r="AB233" i="3"/>
  <c r="AE233" i="3" s="1"/>
  <c r="X233" i="3"/>
  <c r="W233" i="3"/>
  <c r="Z233" i="3"/>
  <c r="M332" i="3"/>
  <c r="P332" i="3" l="1"/>
  <c r="I333" i="3" s="1"/>
  <c r="AC233" i="3"/>
  <c r="K333" i="3"/>
  <c r="O333" i="3"/>
  <c r="AF233" i="3"/>
  <c r="V234" i="3"/>
  <c r="J333" i="3"/>
  <c r="M333" i="3"/>
  <c r="N333" i="3"/>
  <c r="L333" i="3"/>
  <c r="AA234" i="3" l="1"/>
  <c r="AB234" i="3"/>
  <c r="AE234" i="3" s="1"/>
  <c r="X234" i="3"/>
  <c r="W234" i="3"/>
  <c r="Z234" i="3"/>
  <c r="Y234" i="3"/>
  <c r="P333" i="3"/>
  <c r="I334" i="3" s="1"/>
  <c r="K334" i="3" s="1"/>
  <c r="O334" i="3" l="1"/>
  <c r="N334" i="3"/>
  <c r="M334" i="3"/>
  <c r="J334" i="3"/>
  <c r="AC234" i="3"/>
  <c r="L334" i="3"/>
  <c r="V235" i="3"/>
  <c r="AA235" i="3" s="1"/>
  <c r="AF234" i="3"/>
  <c r="P334" i="3" l="1"/>
  <c r="I335" i="3" s="1"/>
  <c r="O335" i="3"/>
  <c r="M335" i="3"/>
  <c r="J335" i="3"/>
  <c r="Y235" i="3"/>
  <c r="L335" i="3"/>
  <c r="N335" i="3"/>
  <c r="K335" i="3"/>
  <c r="AB235" i="3"/>
  <c r="AE235" i="3" s="1"/>
  <c r="X235" i="3"/>
  <c r="W235" i="3"/>
  <c r="Z235" i="3"/>
  <c r="P335" i="3" l="1"/>
  <c r="I336" i="3" s="1"/>
  <c r="J336" i="3" s="1"/>
  <c r="AC235" i="3"/>
  <c r="AF235" i="3" s="1"/>
  <c r="V236" i="3"/>
  <c r="L336" i="3"/>
  <c r="K336" i="3"/>
  <c r="O336" i="3"/>
  <c r="N336" i="3" l="1"/>
  <c r="M336" i="3"/>
  <c r="P336" i="3"/>
  <c r="I337" i="3" s="1"/>
  <c r="K337" i="3" s="1"/>
  <c r="M337" i="3"/>
  <c r="AA236" i="3"/>
  <c r="W236" i="3"/>
  <c r="Z236" i="3"/>
  <c r="AB236" i="3"/>
  <c r="AE236" i="3" s="1"/>
  <c r="X236" i="3"/>
  <c r="Y236" i="3"/>
  <c r="O337" i="3"/>
  <c r="J337" i="3"/>
  <c r="N337" i="3" l="1"/>
  <c r="L337" i="3"/>
  <c r="AC236" i="3"/>
  <c r="P337" i="3"/>
  <c r="I338" i="3" s="1"/>
  <c r="O338" i="3"/>
  <c r="V237" i="3" l="1"/>
  <c r="AF236" i="3"/>
  <c r="M338" i="3"/>
  <c r="N338" i="3"/>
  <c r="K338" i="3"/>
  <c r="J338" i="3"/>
  <c r="L338" i="3"/>
  <c r="AA237" i="3" l="1"/>
  <c r="Y237" i="3"/>
  <c r="W237" i="3"/>
  <c r="AB237" i="3"/>
  <c r="AE237" i="3" s="1"/>
  <c r="X237" i="3"/>
  <c r="Z237" i="3"/>
  <c r="P338" i="3"/>
  <c r="I339" i="3" s="1"/>
  <c r="K339" i="3" s="1"/>
  <c r="O339" i="3"/>
  <c r="M339" i="3" l="1"/>
  <c r="N339" i="3"/>
  <c r="AC237" i="3"/>
  <c r="L339" i="3"/>
  <c r="J339" i="3"/>
  <c r="P339" i="3" l="1"/>
  <c r="I340" i="3" s="1"/>
  <c r="V238" i="3"/>
  <c r="AF237" i="3"/>
  <c r="N340" i="3"/>
  <c r="O340" i="3"/>
  <c r="M340" i="3"/>
  <c r="L340" i="3"/>
  <c r="J340" i="3"/>
  <c r="K340" i="3"/>
  <c r="Z238" i="3" l="1"/>
  <c r="W238" i="3"/>
  <c r="AB238" i="3"/>
  <c r="AA238" i="3"/>
  <c r="Y238" i="3"/>
  <c r="X238" i="3"/>
  <c r="AC238" i="3"/>
  <c r="P340" i="3"/>
  <c r="I341" i="3" s="1"/>
  <c r="AF238" i="3" l="1"/>
  <c r="V239" i="3"/>
  <c r="AA239" i="3" s="1"/>
  <c r="AE238" i="3"/>
  <c r="M341" i="3"/>
  <c r="O341" i="3"/>
  <c r="J341" i="3"/>
  <c r="K341" i="3"/>
  <c r="N341" i="3"/>
  <c r="L341" i="3"/>
  <c r="Y239" i="3" l="1"/>
  <c r="AB239" i="3"/>
  <c r="AE239" i="3" s="1"/>
  <c r="W239" i="3"/>
  <c r="X239" i="3"/>
  <c r="Z239" i="3"/>
  <c r="P341" i="3"/>
  <c r="I342" i="3" s="1"/>
  <c r="AC239" i="3" l="1"/>
  <c r="V240" i="3"/>
  <c r="AF239" i="3"/>
  <c r="J342" i="3"/>
  <c r="N342" i="3"/>
  <c r="K342" i="3"/>
  <c r="M342" i="3"/>
  <c r="O342" i="3"/>
  <c r="L342" i="3"/>
  <c r="Y240" i="3" l="1"/>
  <c r="AA240" i="3"/>
  <c r="W240" i="3"/>
  <c r="AB240" i="3"/>
  <c r="AE240" i="3" s="1"/>
  <c r="Z240" i="3"/>
  <c r="X240" i="3"/>
  <c r="P342" i="3"/>
  <c r="I343" i="3" s="1"/>
  <c r="AC240" i="3" l="1"/>
  <c r="M343" i="3"/>
  <c r="J343" i="3"/>
  <c r="O343" i="3"/>
  <c r="K343" i="3"/>
  <c r="N343" i="3"/>
  <c r="L343" i="3"/>
  <c r="V241" i="3" l="1"/>
  <c r="AF240" i="3"/>
  <c r="P343" i="3"/>
  <c r="I344" i="3" s="1"/>
  <c r="Y241" i="3" l="1"/>
  <c r="Z241" i="3"/>
  <c r="W241" i="3"/>
  <c r="AB241" i="3"/>
  <c r="AA241" i="3"/>
  <c r="X241" i="3"/>
  <c r="K344" i="3"/>
  <c r="O344" i="3"/>
  <c r="M344" i="3"/>
  <c r="J344" i="3"/>
  <c r="L344" i="3"/>
  <c r="N344" i="3"/>
  <c r="AC241" i="3" l="1"/>
  <c r="V242" i="3"/>
  <c r="AF241" i="3"/>
  <c r="AE241" i="3"/>
  <c r="Y242" i="3"/>
  <c r="AA242" i="3"/>
  <c r="P344" i="3"/>
  <c r="I345" i="3" s="1"/>
  <c r="Z242" i="3" l="1"/>
  <c r="W242" i="3"/>
  <c r="AB242" i="3"/>
  <c r="X242" i="3"/>
  <c r="AC242" i="3" s="1"/>
  <c r="L345" i="3"/>
  <c r="K345" i="3"/>
  <c r="M345" i="3"/>
  <c r="O345" i="3"/>
  <c r="J345" i="3"/>
  <c r="N345" i="3"/>
  <c r="AF242" i="3" l="1"/>
  <c r="V243" i="3"/>
  <c r="AE242" i="3"/>
  <c r="Y243" i="3"/>
  <c r="AA243" i="3"/>
  <c r="P345" i="3"/>
  <c r="I346" i="3" s="1"/>
  <c r="X243" i="3" l="1"/>
  <c r="Z243" i="3"/>
  <c r="AB243" i="3"/>
  <c r="AE243" i="3" s="1"/>
  <c r="W243" i="3"/>
  <c r="L346" i="3"/>
  <c r="K346" i="3"/>
  <c r="J346" i="3"/>
  <c r="O346" i="3"/>
  <c r="N346" i="3"/>
  <c r="M346" i="3"/>
  <c r="AC243" i="3" l="1"/>
  <c r="P346" i="3"/>
  <c r="I347" i="3" s="1"/>
  <c r="V244" i="3" l="1"/>
  <c r="AF243" i="3"/>
  <c r="M347" i="3"/>
  <c r="K347" i="3"/>
  <c r="J347" i="3"/>
  <c r="O347" i="3"/>
  <c r="L347" i="3"/>
  <c r="N347" i="3"/>
  <c r="W244" i="3" l="1"/>
  <c r="Z244" i="3"/>
  <c r="X244" i="3"/>
  <c r="AB244" i="3"/>
  <c r="Y244" i="3"/>
  <c r="AA244" i="3"/>
  <c r="P347" i="3"/>
  <c r="I348" i="3" s="1"/>
  <c r="AC244" i="3" l="1"/>
  <c r="AF244" i="3" s="1"/>
  <c r="V245" i="3"/>
  <c r="Y245" i="3" s="1"/>
  <c r="AE244" i="3"/>
  <c r="L348" i="3"/>
  <c r="K348" i="3"/>
  <c r="O348" i="3"/>
  <c r="J348" i="3"/>
  <c r="N348" i="3"/>
  <c r="M348" i="3"/>
  <c r="AA245" i="3" l="1"/>
  <c r="W245" i="3"/>
  <c r="X245" i="3"/>
  <c r="AB245" i="3"/>
  <c r="Z245" i="3"/>
  <c r="P348" i="3"/>
  <c r="I349" i="3" s="1"/>
  <c r="AC245" i="3" l="1"/>
  <c r="AF245" i="3" s="1"/>
  <c r="V246" i="3"/>
  <c r="AE245" i="3"/>
  <c r="AA246" i="3"/>
  <c r="K349" i="3"/>
  <c r="J349" i="3"/>
  <c r="O349" i="3"/>
  <c r="N349" i="3"/>
  <c r="L349" i="3"/>
  <c r="M349" i="3"/>
  <c r="Y246" i="3" l="1"/>
  <c r="X246" i="3"/>
  <c r="Z246" i="3"/>
  <c r="W246" i="3"/>
  <c r="AB246" i="3"/>
  <c r="AE246" i="3" s="1"/>
  <c r="P349" i="3"/>
  <c r="I350" i="3" s="1"/>
  <c r="N350" i="3" s="1"/>
  <c r="M350" i="3"/>
  <c r="O350" i="3"/>
  <c r="K350" i="3" l="1"/>
  <c r="AC246" i="3"/>
  <c r="L350" i="3"/>
  <c r="J350" i="3"/>
  <c r="AF246" i="3"/>
  <c r="V247" i="3"/>
  <c r="Y247" i="3"/>
  <c r="P350" i="3"/>
  <c r="I351" i="3" s="1"/>
  <c r="AA247" i="3" l="1"/>
  <c r="W247" i="3"/>
  <c r="X247" i="3"/>
  <c r="Z247" i="3"/>
  <c r="AB247" i="3"/>
  <c r="AE247" i="3" s="1"/>
  <c r="J351" i="3"/>
  <c r="K351" i="3"/>
  <c r="O351" i="3"/>
  <c r="M351" i="3"/>
  <c r="L351" i="3"/>
  <c r="N351" i="3"/>
  <c r="AC247" i="3" l="1"/>
  <c r="P351" i="3"/>
  <c r="I352" i="3" s="1"/>
  <c r="L352" i="3" s="1"/>
  <c r="O352" i="3"/>
  <c r="N352" i="3"/>
  <c r="M352" i="3"/>
  <c r="V248" i="3" l="1"/>
  <c r="AF247" i="3"/>
  <c r="K352" i="3"/>
  <c r="J352" i="3"/>
  <c r="P352" i="3"/>
  <c r="I353" i="3" s="1"/>
  <c r="K353" i="3" s="1"/>
  <c r="O353" i="3" l="1"/>
  <c r="L353" i="3"/>
  <c r="N353" i="3"/>
  <c r="M353" i="3"/>
  <c r="Y248" i="3"/>
  <c r="AA248" i="3"/>
  <c r="AB248" i="3"/>
  <c r="AE248" i="3" s="1"/>
  <c r="W248" i="3"/>
  <c r="X248" i="3"/>
  <c r="Z248" i="3"/>
  <c r="J353" i="3"/>
  <c r="P353" i="3" l="1"/>
  <c r="I354" i="3" s="1"/>
  <c r="N354" i="3" s="1"/>
  <c r="AC248" i="3"/>
  <c r="O354" i="3"/>
  <c r="M354" i="3"/>
  <c r="J354" i="3"/>
  <c r="L354" i="3"/>
  <c r="K354" i="3" l="1"/>
  <c r="AF248" i="3"/>
  <c r="V249" i="3"/>
  <c r="P354" i="3"/>
  <c r="I355" i="3" s="1"/>
  <c r="N355" i="3" s="1"/>
  <c r="L355" i="3"/>
  <c r="K355" i="3"/>
  <c r="O355" i="3"/>
  <c r="M355" i="3" l="1"/>
  <c r="Y249" i="3"/>
  <c r="AB249" i="3"/>
  <c r="Z249" i="3"/>
  <c r="X249" i="3"/>
  <c r="W249" i="3"/>
  <c r="AA249" i="3"/>
  <c r="J355" i="3"/>
  <c r="P355" i="3" s="1"/>
  <c r="I356" i="3" s="1"/>
  <c r="J356" i="3" s="1"/>
  <c r="AC249" i="3" l="1"/>
  <c r="V250" i="3"/>
  <c r="AA250" i="3" s="1"/>
  <c r="AF249" i="3"/>
  <c r="AE249" i="3"/>
  <c r="M356" i="3"/>
  <c r="K356" i="3"/>
  <c r="O356" i="3"/>
  <c r="N356" i="3"/>
  <c r="L356" i="3"/>
  <c r="Y250" i="3" l="1"/>
  <c r="Z250" i="3"/>
  <c r="X250" i="3"/>
  <c r="AB250" i="3"/>
  <c r="AE250" i="3" s="1"/>
  <c r="W250" i="3"/>
  <c r="P356" i="3"/>
  <c r="I357" i="3" s="1"/>
  <c r="L357" i="3" s="1"/>
  <c r="AC250" i="3" l="1"/>
  <c r="AF250" i="3" s="1"/>
  <c r="N357" i="3"/>
  <c r="M357" i="3"/>
  <c r="O357" i="3"/>
  <c r="J357" i="3"/>
  <c r="K357" i="3"/>
  <c r="V251" i="3" l="1"/>
  <c r="W251" i="3"/>
  <c r="AB251" i="3"/>
  <c r="X251" i="3"/>
  <c r="Z251" i="3"/>
  <c r="Y251" i="3"/>
  <c r="AA251" i="3"/>
  <c r="P357" i="3"/>
  <c r="I358" i="3" s="1"/>
  <c r="J358" i="3" s="1"/>
  <c r="AC251" i="3" l="1"/>
  <c r="V252" i="3"/>
  <c r="AF251" i="3"/>
  <c r="AE251" i="3"/>
  <c r="AA252" i="3"/>
  <c r="Y252" i="3"/>
  <c r="N358" i="3"/>
  <c r="M358" i="3"/>
  <c r="L358" i="3"/>
  <c r="O358" i="3"/>
  <c r="K358" i="3"/>
  <c r="X252" i="3" l="1"/>
  <c r="W252" i="3"/>
  <c r="Z252" i="3"/>
  <c r="AB252" i="3"/>
  <c r="P358" i="3"/>
  <c r="I359" i="3" s="1"/>
  <c r="K359" i="3" s="1"/>
  <c r="O359" i="3" l="1"/>
  <c r="J359" i="3"/>
  <c r="L359" i="3"/>
  <c r="N359" i="3"/>
  <c r="M359" i="3"/>
  <c r="P359" i="3" s="1"/>
  <c r="I360" i="3" s="1"/>
  <c r="J360" i="3" s="1"/>
  <c r="AC252" i="3"/>
  <c r="V253" i="3"/>
  <c r="AA253" i="3" s="1"/>
  <c r="AF252" i="3"/>
  <c r="AE252" i="3"/>
  <c r="Y253" i="3" l="1"/>
  <c r="X253" i="3"/>
  <c r="AB253" i="3"/>
  <c r="W253" i="3"/>
  <c r="Z253" i="3"/>
  <c r="N360" i="3"/>
  <c r="K360" i="3"/>
  <c r="L360" i="3"/>
  <c r="M360" i="3"/>
  <c r="O360" i="3"/>
  <c r="AC253" i="3" l="1"/>
  <c r="AF253" i="3"/>
  <c r="V254" i="3"/>
  <c r="Y254" i="3" s="1"/>
  <c r="AE253" i="3"/>
  <c r="AA254" i="3"/>
  <c r="P360" i="3"/>
  <c r="I361" i="3" s="1"/>
  <c r="M361" i="3" s="1"/>
  <c r="AB254" i="3" l="1"/>
  <c r="AE254" i="3" s="1"/>
  <c r="W254" i="3"/>
  <c r="X254" i="3"/>
  <c r="Z254" i="3"/>
  <c r="AC254" i="3" s="1"/>
  <c r="J361" i="3"/>
  <c r="N361" i="3"/>
  <c r="K361" i="3"/>
  <c r="L361" i="3"/>
  <c r="O361" i="3"/>
  <c r="AF254" i="3" l="1"/>
  <c r="V255" i="3"/>
  <c r="P361" i="3"/>
  <c r="I362" i="3" s="1"/>
  <c r="O362" i="3" s="1"/>
  <c r="J362" i="3" l="1"/>
  <c r="L362" i="3"/>
  <c r="K362" i="3"/>
  <c r="M362" i="3"/>
  <c r="W255" i="3"/>
  <c r="Z255" i="3"/>
  <c r="X255" i="3"/>
  <c r="AB255" i="3"/>
  <c r="Y255" i="3"/>
  <c r="AA255" i="3"/>
  <c r="N362" i="3"/>
  <c r="P362" i="3" l="1"/>
  <c r="I363" i="3" s="1"/>
  <c r="M363" i="3" s="1"/>
  <c r="AC255" i="3"/>
  <c r="AE255" i="3"/>
  <c r="N363" i="3"/>
  <c r="J363" i="3"/>
  <c r="O363" i="3"/>
  <c r="K363" i="3"/>
  <c r="L363" i="3" l="1"/>
  <c r="V256" i="3"/>
  <c r="AF255" i="3"/>
  <c r="P363" i="3"/>
  <c r="I364" i="3" s="1"/>
  <c r="K364" i="3" s="1"/>
  <c r="N364" i="3"/>
  <c r="M364" i="3"/>
  <c r="O364" i="3"/>
  <c r="L364" i="3"/>
  <c r="J364" i="3" l="1"/>
  <c r="Y256" i="3"/>
  <c r="AA256" i="3"/>
  <c r="W256" i="3"/>
  <c r="Z256" i="3"/>
  <c r="X256" i="3"/>
  <c r="AB256" i="3"/>
  <c r="AE256" i="3" s="1"/>
  <c r="P364" i="3"/>
  <c r="I365" i="3" s="1"/>
  <c r="M365" i="3" s="1"/>
  <c r="AC256" i="3" l="1"/>
  <c r="AF256" i="3" s="1"/>
  <c r="V257" i="3"/>
  <c r="K365" i="3"/>
  <c r="J365" i="3"/>
  <c r="N365" i="3"/>
  <c r="L365" i="3"/>
  <c r="O365" i="3"/>
  <c r="Y257" i="3" l="1"/>
  <c r="X257" i="3"/>
  <c r="AB257" i="3"/>
  <c r="Z257" i="3"/>
  <c r="W257" i="3"/>
  <c r="AA257" i="3"/>
  <c r="AC257" i="3" s="1"/>
  <c r="P365" i="3"/>
  <c r="I366" i="3" s="1"/>
  <c r="M366" i="3" s="1"/>
  <c r="K366" i="3" l="1"/>
  <c r="L366" i="3"/>
  <c r="V258" i="3"/>
  <c r="AA258" i="3" s="1"/>
  <c r="AF257" i="3"/>
  <c r="AE257" i="3"/>
  <c r="J366" i="3"/>
  <c r="O366" i="3"/>
  <c r="N366" i="3"/>
  <c r="P366" i="3" l="1"/>
  <c r="I367" i="3" s="1"/>
  <c r="J367" i="3" s="1"/>
  <c r="Y258" i="3"/>
  <c r="Z258" i="3"/>
  <c r="AB258" i="3"/>
  <c r="X258" i="3"/>
  <c r="W258" i="3"/>
  <c r="L367" i="3"/>
  <c r="M367" i="3"/>
  <c r="O367" i="3"/>
  <c r="K367" i="3"/>
  <c r="N367" i="3"/>
  <c r="AC258" i="3" l="1"/>
  <c r="AF258" i="3" s="1"/>
  <c r="V259" i="3"/>
  <c r="AE258" i="3"/>
  <c r="AA259" i="3"/>
  <c r="Y259" i="3"/>
  <c r="P367" i="3"/>
  <c r="I368" i="3" s="1"/>
  <c r="O368" i="3" s="1"/>
  <c r="X259" i="3" l="1"/>
  <c r="Z259" i="3"/>
  <c r="AB259" i="3"/>
  <c r="AE259" i="3" s="1"/>
  <c r="W259" i="3"/>
  <c r="N368" i="3"/>
  <c r="M368" i="3"/>
  <c r="K368" i="3"/>
  <c r="L368" i="3"/>
  <c r="J368" i="3"/>
  <c r="AC259" i="3" l="1"/>
  <c r="V260" i="3" s="1"/>
  <c r="P368" i="3"/>
  <c r="I369" i="3" s="1"/>
  <c r="L369" i="3" s="1"/>
  <c r="AF259" i="3" l="1"/>
  <c r="K369" i="3"/>
  <c r="J369" i="3"/>
  <c r="M369" i="3"/>
  <c r="Y260" i="3"/>
  <c r="Z260" i="3"/>
  <c r="X260" i="3"/>
  <c r="AB260" i="3"/>
  <c r="AE260" i="3" s="1"/>
  <c r="AA260" i="3"/>
  <c r="W260" i="3"/>
  <c r="N369" i="3"/>
  <c r="O369" i="3"/>
  <c r="P369" i="3" s="1"/>
  <c r="I370" i="3" s="1"/>
  <c r="J370" i="3" s="1"/>
  <c r="AC260" i="3" l="1"/>
  <c r="O370" i="3"/>
  <c r="M370" i="3"/>
  <c r="L370" i="3"/>
  <c r="K370" i="3"/>
  <c r="N370" i="3"/>
  <c r="V261" i="3" l="1"/>
  <c r="AF260" i="3"/>
  <c r="P370" i="3"/>
  <c r="I371" i="3" s="1"/>
  <c r="J371" i="3" s="1"/>
  <c r="AA261" i="3" l="1"/>
  <c r="Y261" i="3"/>
  <c r="Z261" i="3"/>
  <c r="W261" i="3"/>
  <c r="X261" i="3"/>
  <c r="AB261" i="3"/>
  <c r="AE261" i="3" s="1"/>
  <c r="N371" i="3"/>
  <c r="O371" i="3"/>
  <c r="K371" i="3"/>
  <c r="M371" i="3"/>
  <c r="L371" i="3"/>
  <c r="AC261" i="3" l="1"/>
  <c r="P371" i="3"/>
  <c r="I372" i="3" s="1"/>
  <c r="L372" i="3" s="1"/>
  <c r="AF261" i="3" l="1"/>
  <c r="V262" i="3"/>
  <c r="O372" i="3"/>
  <c r="K372" i="3"/>
  <c r="N372" i="3"/>
  <c r="M372" i="3"/>
  <c r="J372" i="3"/>
  <c r="Y262" i="3" l="1"/>
  <c r="AA262" i="3"/>
  <c r="Z262" i="3"/>
  <c r="W262" i="3"/>
  <c r="X262" i="3"/>
  <c r="AB262" i="3"/>
  <c r="AE262" i="3" s="1"/>
  <c r="P372" i="3"/>
  <c r="I373" i="3" s="1"/>
  <c r="J373" i="3" s="1"/>
  <c r="AC262" i="3" l="1"/>
  <c r="L373" i="3"/>
  <c r="O373" i="3"/>
  <c r="N373" i="3"/>
  <c r="M373" i="3"/>
  <c r="K373" i="3"/>
  <c r="AF262" i="3" l="1"/>
  <c r="V263" i="3"/>
  <c r="P373" i="3"/>
  <c r="I374" i="3" s="1"/>
  <c r="N374" i="3" s="1"/>
  <c r="Y263" i="3" l="1"/>
  <c r="W263" i="3"/>
  <c r="Z263" i="3"/>
  <c r="AA263" i="3"/>
  <c r="AB263" i="3"/>
  <c r="AE263" i="3" s="1"/>
  <c r="X263" i="3"/>
  <c r="J374" i="3"/>
  <c r="K374" i="3"/>
  <c r="M374" i="3"/>
  <c r="L374" i="3"/>
  <c r="O374" i="3"/>
  <c r="AC263" i="3" l="1"/>
  <c r="P374" i="3"/>
  <c r="I375" i="3" s="1"/>
  <c r="N375" i="3" s="1"/>
  <c r="AF263" i="3" l="1"/>
  <c r="V264" i="3"/>
  <c r="K375" i="3"/>
  <c r="M375" i="3"/>
  <c r="O375" i="3"/>
  <c r="J375" i="3"/>
  <c r="L375" i="3"/>
  <c r="Y264" i="3" l="1"/>
  <c r="AB264" i="3"/>
  <c r="Z264" i="3"/>
  <c r="W264" i="3"/>
  <c r="AA264" i="3"/>
  <c r="X264" i="3"/>
  <c r="AC264" i="3" s="1"/>
  <c r="P375" i="3"/>
  <c r="I376" i="3" s="1"/>
  <c r="J376" i="3" s="1"/>
  <c r="AE264" i="3" l="1"/>
  <c r="AF264" i="3"/>
  <c r="V265" i="3"/>
  <c r="O376" i="3"/>
  <c r="N376" i="3"/>
  <c r="M376" i="3"/>
  <c r="L376" i="3"/>
  <c r="K376" i="3"/>
  <c r="AB265" i="3" l="1"/>
  <c r="AE265" i="3" s="1"/>
  <c r="W265" i="3"/>
  <c r="Z265" i="3"/>
  <c r="X265" i="3"/>
  <c r="AA265" i="3"/>
  <c r="Y265" i="3"/>
  <c r="AC265" i="3" s="1"/>
  <c r="P376" i="3"/>
  <c r="I377" i="3" s="1"/>
  <c r="L377" i="3" s="1"/>
  <c r="AF265" i="3" l="1"/>
  <c r="V266" i="3"/>
  <c r="AA266" i="3"/>
  <c r="M377" i="3"/>
  <c r="O377" i="3"/>
  <c r="K377" i="3"/>
  <c r="N377" i="3"/>
  <c r="J377" i="3"/>
  <c r="W266" i="3" l="1"/>
  <c r="Z266" i="3"/>
  <c r="X266" i="3"/>
  <c r="AB266" i="3"/>
  <c r="AE266" i="3" s="1"/>
  <c r="Y266" i="3"/>
  <c r="P377" i="3"/>
  <c r="I378" i="3" s="1"/>
  <c r="J378" i="3" s="1"/>
  <c r="AC266" i="3" l="1"/>
  <c r="O378" i="3"/>
  <c r="L378" i="3"/>
  <c r="M378" i="3"/>
  <c r="K378" i="3"/>
  <c r="N378" i="3"/>
  <c r="V267" i="3" l="1"/>
  <c r="AF266" i="3"/>
  <c r="P378" i="3"/>
  <c r="I379" i="3" s="1"/>
  <c r="J379" i="3" s="1"/>
  <c r="K379" i="3" l="1"/>
  <c r="Y267" i="3"/>
  <c r="AB267" i="3"/>
  <c r="AE267" i="3" s="1"/>
  <c r="X267" i="3"/>
  <c r="Z267" i="3"/>
  <c r="AA267" i="3"/>
  <c r="W267" i="3"/>
  <c r="N379" i="3"/>
  <c r="O379" i="3"/>
  <c r="M379" i="3"/>
  <c r="L379" i="3"/>
  <c r="AC267" i="3" l="1"/>
  <c r="AF267" i="3" s="1"/>
  <c r="V268" i="3"/>
  <c r="AA268" i="3"/>
  <c r="P379" i="3"/>
  <c r="I380" i="3" s="1"/>
  <c r="M380" i="3" s="1"/>
  <c r="O380" i="3"/>
  <c r="J380" i="3" l="1"/>
  <c r="L380" i="3"/>
  <c r="K380" i="3"/>
  <c r="N380" i="3"/>
  <c r="Y268" i="3"/>
  <c r="AB268" i="3"/>
  <c r="Z268" i="3"/>
  <c r="X268" i="3"/>
  <c r="W268" i="3"/>
  <c r="P380" i="3" l="1"/>
  <c r="I381" i="3" s="1"/>
  <c r="J381" i="3" s="1"/>
  <c r="AC268" i="3"/>
  <c r="V269" i="3"/>
  <c r="AF268" i="3"/>
  <c r="AE268" i="3"/>
  <c r="AA269" i="3"/>
  <c r="Y269" i="3"/>
  <c r="M381" i="3"/>
  <c r="O381" i="3"/>
  <c r="N381" i="3"/>
  <c r="L381" i="3"/>
  <c r="K381" i="3" l="1"/>
  <c r="P381" i="3"/>
  <c r="I382" i="3" s="1"/>
  <c r="O382" i="3" s="1"/>
  <c r="Z269" i="3"/>
  <c r="AB269" i="3"/>
  <c r="X269" i="3"/>
  <c r="W269" i="3"/>
  <c r="AC269" i="3"/>
  <c r="J382" i="3"/>
  <c r="M382" i="3"/>
  <c r="N382" i="3"/>
  <c r="L382" i="3"/>
  <c r="K382" i="3"/>
  <c r="AF269" i="3" l="1"/>
  <c r="V270" i="3"/>
  <c r="AE269" i="3"/>
  <c r="AA270" i="3"/>
  <c r="Y270" i="3"/>
  <c r="P382" i="3"/>
  <c r="I383" i="3" s="1"/>
  <c r="K383" i="3" s="1"/>
  <c r="L383" i="3" l="1"/>
  <c r="M383" i="3"/>
  <c r="J383" i="3"/>
  <c r="N383" i="3"/>
  <c r="O383" i="3"/>
  <c r="X270" i="3"/>
  <c r="Z270" i="3"/>
  <c r="W270" i="3"/>
  <c r="AB270" i="3"/>
  <c r="AC270" i="3" l="1"/>
  <c r="P383" i="3"/>
  <c r="I384" i="3" s="1"/>
  <c r="O384" i="3" s="1"/>
  <c r="V271" i="3"/>
  <c r="AF270" i="3"/>
  <c r="AE270" i="3"/>
  <c r="Y271" i="3"/>
  <c r="J384" i="3"/>
  <c r="L384" i="3"/>
  <c r="N384" i="3" l="1"/>
  <c r="K384" i="3"/>
  <c r="M384" i="3"/>
  <c r="P384" i="3" s="1"/>
  <c r="I385" i="3" s="1"/>
  <c r="L385" i="3" s="1"/>
  <c r="AA271" i="3"/>
  <c r="Z271" i="3"/>
  <c r="W271" i="3"/>
  <c r="AB271" i="3"/>
  <c r="AE271" i="3" s="1"/>
  <c r="X271" i="3"/>
  <c r="AC271" i="3" l="1"/>
  <c r="AF271" i="3"/>
  <c r="V272" i="3"/>
  <c r="K385" i="3"/>
  <c r="O385" i="3"/>
  <c r="M385" i="3"/>
  <c r="N385" i="3"/>
  <c r="J385" i="3"/>
  <c r="Z272" i="3" l="1"/>
  <c r="W272" i="3"/>
  <c r="X272" i="3"/>
  <c r="AB272" i="3"/>
  <c r="Y272" i="3"/>
  <c r="AA272" i="3"/>
  <c r="P385" i="3"/>
  <c r="I386" i="3" s="1"/>
  <c r="N386" i="3" s="1"/>
  <c r="AC272" i="3" l="1"/>
  <c r="AE272" i="3"/>
  <c r="O386" i="3"/>
  <c r="L386" i="3"/>
  <c r="M386" i="3"/>
  <c r="K386" i="3"/>
  <c r="J386" i="3"/>
  <c r="V273" i="3" l="1"/>
  <c r="AF272" i="3"/>
  <c r="P386" i="3"/>
  <c r="I387" i="3" s="1"/>
  <c r="K387" i="3" s="1"/>
  <c r="AA273" i="3" l="1"/>
  <c r="X273" i="3"/>
  <c r="AB273" i="3"/>
  <c r="Z273" i="3"/>
  <c r="W273" i="3"/>
  <c r="Y273" i="3"/>
  <c r="M387" i="3"/>
  <c r="L387" i="3"/>
  <c r="O387" i="3"/>
  <c r="N387" i="3"/>
  <c r="J387" i="3"/>
  <c r="AC273" i="3" l="1"/>
  <c r="V274" i="3"/>
  <c r="AF273" i="3"/>
  <c r="AE273" i="3"/>
  <c r="Y274" i="3"/>
  <c r="AA274" i="3"/>
  <c r="P387" i="3"/>
  <c r="I388" i="3" s="1"/>
  <c r="M388" i="3" s="1"/>
  <c r="Z274" i="3" l="1"/>
  <c r="AB274" i="3"/>
  <c r="X274" i="3"/>
  <c r="W274" i="3"/>
  <c r="AC274" i="3"/>
  <c r="L388" i="3"/>
  <c r="J388" i="3"/>
  <c r="O388" i="3"/>
  <c r="K388" i="3"/>
  <c r="N388" i="3"/>
  <c r="AE274" i="3" l="1"/>
  <c r="V275" i="3"/>
  <c r="AF274" i="3"/>
  <c r="P388" i="3"/>
  <c r="I389" i="3" s="1"/>
  <c r="J389" i="3" s="1"/>
  <c r="X275" i="3" l="1"/>
  <c r="W275" i="3"/>
  <c r="Z275" i="3"/>
  <c r="AB275" i="3"/>
  <c r="AE275" i="3" s="1"/>
  <c r="AA275" i="3"/>
  <c r="Y275" i="3"/>
  <c r="AC275" i="3" s="1"/>
  <c r="M389" i="3"/>
  <c r="L389" i="3"/>
  <c r="K389" i="3"/>
  <c r="O389" i="3"/>
  <c r="N389" i="3"/>
  <c r="V276" i="3" l="1"/>
  <c r="AF275" i="3"/>
  <c r="Y276" i="3"/>
  <c r="P389" i="3"/>
  <c r="I390" i="3" s="1"/>
  <c r="N390" i="3" s="1"/>
  <c r="AB276" i="3" l="1"/>
  <c r="AE276" i="3" s="1"/>
  <c r="Z276" i="3"/>
  <c r="W276" i="3"/>
  <c r="X276" i="3"/>
  <c r="AA276" i="3"/>
  <c r="M390" i="3"/>
  <c r="L390" i="3"/>
  <c r="K390" i="3"/>
  <c r="J390" i="3"/>
  <c r="O390" i="3"/>
  <c r="AC276" i="3" l="1"/>
  <c r="P390" i="3"/>
  <c r="I391" i="3" s="1"/>
  <c r="M391" i="3" s="1"/>
  <c r="O391" i="3"/>
  <c r="K391" i="3"/>
  <c r="L391" i="3" l="1"/>
  <c r="AF276" i="3"/>
  <c r="V277" i="3"/>
  <c r="J391" i="3"/>
  <c r="N391" i="3"/>
  <c r="P391" i="3" s="1"/>
  <c r="I392" i="3" s="1"/>
  <c r="M392" i="3" s="1"/>
  <c r="AA277" i="3" l="1"/>
  <c r="X277" i="3"/>
  <c r="W277" i="3"/>
  <c r="Z277" i="3"/>
  <c r="AB277" i="3"/>
  <c r="AE277" i="3" s="1"/>
  <c r="Y277" i="3"/>
  <c r="K392" i="3"/>
  <c r="O392" i="3"/>
  <c r="J392" i="3"/>
  <c r="N392" i="3"/>
  <c r="L392" i="3"/>
  <c r="AC277" i="3" l="1"/>
  <c r="V278" i="3" s="1"/>
  <c r="AA278" i="3" s="1"/>
  <c r="P392" i="3"/>
  <c r="I393" i="3" s="1"/>
  <c r="M393" i="3" s="1"/>
  <c r="AF277" i="3" l="1"/>
  <c r="X278" i="3"/>
  <c r="Z278" i="3"/>
  <c r="AB278" i="3"/>
  <c r="AE278" i="3" s="1"/>
  <c r="W278" i="3"/>
  <c r="Y278" i="3"/>
  <c r="L393" i="3"/>
  <c r="K393" i="3"/>
  <c r="O393" i="3"/>
  <c r="J393" i="3"/>
  <c r="N393" i="3"/>
  <c r="AC278" i="3" l="1"/>
  <c r="P393" i="3"/>
  <c r="I394" i="3" s="1"/>
  <c r="J394" i="3" s="1"/>
  <c r="V279" i="3" l="1"/>
  <c r="AF278" i="3"/>
  <c r="L394" i="3"/>
  <c r="M394" i="3"/>
  <c r="N394" i="3"/>
  <c r="O394" i="3"/>
  <c r="K394" i="3"/>
  <c r="AA279" i="3" l="1"/>
  <c r="Z279" i="3"/>
  <c r="W279" i="3"/>
  <c r="X279" i="3"/>
  <c r="Y279" i="3"/>
  <c r="AB279" i="3"/>
  <c r="AE279" i="3" s="1"/>
  <c r="P394" i="3"/>
  <c r="I395" i="3" s="1"/>
  <c r="M395" i="3" s="1"/>
  <c r="AC279" i="3" l="1"/>
  <c r="AF279" i="3"/>
  <c r="V280" i="3"/>
  <c r="AA280" i="3" s="1"/>
  <c r="Z280" i="3"/>
  <c r="X280" i="3"/>
  <c r="W280" i="3"/>
  <c r="N395" i="3"/>
  <c r="O395" i="3"/>
  <c r="K395" i="3"/>
  <c r="J395" i="3"/>
  <c r="L395" i="3"/>
  <c r="Y280" i="3" l="1"/>
  <c r="AB280" i="3"/>
  <c r="AE280" i="3" s="1"/>
  <c r="P395" i="3"/>
  <c r="I396" i="3" s="1"/>
  <c r="L396" i="3" s="1"/>
  <c r="AC280" i="3" l="1"/>
  <c r="AF280" i="3" s="1"/>
  <c r="V281" i="3"/>
  <c r="AA281" i="3"/>
  <c r="Y281" i="3"/>
  <c r="W281" i="3"/>
  <c r="Z281" i="3"/>
  <c r="X281" i="3"/>
  <c r="AB281" i="3"/>
  <c r="AE281" i="3" s="1"/>
  <c r="O396" i="3"/>
  <c r="K396" i="3"/>
  <c r="M396" i="3"/>
  <c r="N396" i="3"/>
  <c r="J396" i="3"/>
  <c r="AC281" i="3" l="1"/>
  <c r="P396" i="3"/>
  <c r="I397" i="3" s="1"/>
  <c r="J397" i="3" s="1"/>
  <c r="V282" i="3" l="1"/>
  <c r="AF281" i="3"/>
  <c r="O397" i="3"/>
  <c r="N397" i="3"/>
  <c r="M397" i="3"/>
  <c r="K397" i="3"/>
  <c r="L397" i="3"/>
  <c r="AA282" i="3" l="1"/>
  <c r="Y282" i="3"/>
  <c r="Z282" i="3"/>
  <c r="AB282" i="3"/>
  <c r="AE282" i="3" s="1"/>
  <c r="W282" i="3"/>
  <c r="X282" i="3"/>
  <c r="P397" i="3"/>
  <c r="I398" i="3" s="1"/>
  <c r="O398" i="3" s="1"/>
  <c r="AC282" i="3" l="1"/>
  <c r="V283" i="3" s="1"/>
  <c r="N398" i="3"/>
  <c r="M398" i="3"/>
  <c r="L398" i="3"/>
  <c r="J398" i="3"/>
  <c r="K398" i="3"/>
  <c r="P398" i="3" l="1"/>
  <c r="I399" i="3" s="1"/>
  <c r="N399" i="3" s="1"/>
  <c r="AF282" i="3"/>
  <c r="Y283" i="3"/>
  <c r="AA283" i="3"/>
  <c r="X283" i="3"/>
  <c r="W283" i="3"/>
  <c r="AB283" i="3"/>
  <c r="AE283" i="3" s="1"/>
  <c r="Z283" i="3"/>
  <c r="M399" i="3"/>
  <c r="O399" i="3"/>
  <c r="J399" i="3"/>
  <c r="K399" i="3" l="1"/>
  <c r="L399" i="3"/>
  <c r="P399" i="3" s="1"/>
  <c r="I400" i="3" s="1"/>
  <c r="AC283" i="3"/>
  <c r="V284" i="3" s="1"/>
  <c r="L400" i="3" l="1"/>
  <c r="O400" i="3"/>
  <c r="N400" i="3"/>
  <c r="K400" i="3"/>
  <c r="M400" i="3"/>
  <c r="AF283" i="3"/>
  <c r="Y284" i="3"/>
  <c r="AA284" i="3"/>
  <c r="X284" i="3"/>
  <c r="W284" i="3"/>
  <c r="AB284" i="3"/>
  <c r="AE284" i="3" s="1"/>
  <c r="Z284" i="3"/>
  <c r="J400" i="3"/>
  <c r="P400" i="3" l="1"/>
  <c r="I401" i="3" s="1"/>
  <c r="N401" i="3" s="1"/>
  <c r="AC284" i="3"/>
  <c r="V285" i="3" s="1"/>
  <c r="M401" i="3"/>
  <c r="L401" i="3"/>
  <c r="O401" i="3"/>
  <c r="J401" i="3"/>
  <c r="K401" i="3"/>
  <c r="AF284" i="3" l="1"/>
  <c r="Y285" i="3"/>
  <c r="AA285" i="3"/>
  <c r="X285" i="3"/>
  <c r="W285" i="3"/>
  <c r="Z285" i="3"/>
  <c r="AB285" i="3"/>
  <c r="AE285" i="3" s="1"/>
  <c r="P401" i="3"/>
  <c r="I402" i="3" s="1"/>
  <c r="N402" i="3" s="1"/>
  <c r="AC285" i="3" l="1"/>
  <c r="M402" i="3"/>
  <c r="O402" i="3"/>
  <c r="L402" i="3"/>
  <c r="K402" i="3"/>
  <c r="J402" i="3"/>
  <c r="AF285" i="3" l="1"/>
  <c r="V286" i="3"/>
  <c r="P402" i="3"/>
  <c r="I403" i="3" s="1"/>
  <c r="M403" i="3" s="1"/>
  <c r="AA286" i="3" l="1"/>
  <c r="Y286" i="3"/>
  <c r="Z286" i="3"/>
  <c r="W286" i="3"/>
  <c r="X286" i="3"/>
  <c r="AB286" i="3"/>
  <c r="AE286" i="3" s="1"/>
  <c r="O403" i="3"/>
  <c r="N403" i="3"/>
  <c r="L403" i="3"/>
  <c r="J403" i="3"/>
  <c r="K403" i="3"/>
  <c r="AC286" i="3" l="1"/>
  <c r="AF286" i="3" s="1"/>
  <c r="P403" i="3"/>
  <c r="I404" i="3" s="1"/>
  <c r="N404" i="3" s="1"/>
  <c r="V287" i="3" l="1"/>
  <c r="AA287" i="3" s="1"/>
  <c r="AB287" i="3"/>
  <c r="AE287" i="3" s="1"/>
  <c r="K404" i="3"/>
  <c r="L404" i="3"/>
  <c r="J404" i="3"/>
  <c r="O404" i="3"/>
  <c r="M404" i="3"/>
  <c r="W287" i="3" l="1"/>
  <c r="Z287" i="3"/>
  <c r="X287" i="3"/>
  <c r="Y287" i="3"/>
  <c r="P404" i="3"/>
  <c r="I405" i="3" s="1"/>
  <c r="N405" i="3" s="1"/>
  <c r="AC287" i="3" l="1"/>
  <c r="M405" i="3"/>
  <c r="O405" i="3"/>
  <c r="J405" i="3"/>
  <c r="K405" i="3"/>
  <c r="V288" i="3"/>
  <c r="AF287" i="3"/>
  <c r="L405" i="3"/>
  <c r="P405" i="3" l="1"/>
  <c r="I406" i="3" s="1"/>
  <c r="J406" i="3" s="1"/>
  <c r="AA288" i="3"/>
  <c r="Y288" i="3"/>
  <c r="AB288" i="3"/>
  <c r="AE288" i="3" s="1"/>
  <c r="W288" i="3"/>
  <c r="Z288" i="3"/>
  <c r="X288" i="3"/>
  <c r="O406" i="3"/>
  <c r="N406" i="3"/>
  <c r="M406" i="3"/>
  <c r="L406" i="3"/>
  <c r="K406" i="3"/>
  <c r="AC288" i="3" l="1"/>
  <c r="AF288" i="3" s="1"/>
  <c r="P406" i="3"/>
  <c r="I407" i="3" s="1"/>
  <c r="J407" i="3" s="1"/>
  <c r="V289" i="3" l="1"/>
  <c r="AA289" i="3" s="1"/>
  <c r="M407" i="3"/>
  <c r="L407" i="3"/>
  <c r="K407" i="3"/>
  <c r="O407" i="3"/>
  <c r="N407" i="3"/>
  <c r="Z289" i="3" l="1"/>
  <c r="X289" i="3"/>
  <c r="Y289" i="3"/>
  <c r="W289" i="3"/>
  <c r="AB289" i="3"/>
  <c r="AE289" i="3" s="1"/>
  <c r="P407" i="3"/>
  <c r="I408" i="3" s="1"/>
  <c r="O408" i="3" s="1"/>
  <c r="AC289" i="3" l="1"/>
  <c r="J408" i="3"/>
  <c r="K408" i="3"/>
  <c r="L408" i="3"/>
  <c r="M408" i="3"/>
  <c r="N408" i="3"/>
  <c r="P408" i="3" l="1"/>
  <c r="I409" i="3" s="1"/>
  <c r="N409" i="3" s="1"/>
  <c r="AF289" i="3"/>
  <c r="V290" i="3"/>
  <c r="M409" i="3" l="1"/>
  <c r="O409" i="3"/>
  <c r="J409" i="3"/>
  <c r="L409" i="3"/>
  <c r="K409" i="3"/>
  <c r="AA290" i="3"/>
  <c r="W290" i="3"/>
  <c r="X290" i="3"/>
  <c r="Z290" i="3"/>
  <c r="AB290" i="3"/>
  <c r="AE290" i="3" s="1"/>
  <c r="Y290" i="3"/>
  <c r="P409" i="3" l="1"/>
  <c r="I410" i="3" s="1"/>
  <c r="N410" i="3" s="1"/>
  <c r="AC290" i="3"/>
  <c r="AF290" i="3" s="1"/>
  <c r="V291" i="3"/>
  <c r="Y291" i="3" s="1"/>
  <c r="O410" i="3"/>
  <c r="J410" i="3"/>
  <c r="K410" i="3"/>
  <c r="M410" i="3"/>
  <c r="L410" i="3"/>
  <c r="AA291" i="3" l="1"/>
  <c r="Z291" i="3"/>
  <c r="AB291" i="3"/>
  <c r="AE291" i="3" s="1"/>
  <c r="X291" i="3"/>
  <c r="W291" i="3"/>
  <c r="P410" i="3"/>
  <c r="I411" i="3" s="1"/>
  <c r="L411" i="3" s="1"/>
  <c r="AC291" i="3" l="1"/>
  <c r="AF291" i="3" s="1"/>
  <c r="J411" i="3"/>
  <c r="M411" i="3"/>
  <c r="K411" i="3"/>
  <c r="O411" i="3"/>
  <c r="N411" i="3"/>
  <c r="V292" i="3" l="1"/>
  <c r="Y292" i="3"/>
  <c r="AA292" i="3"/>
  <c r="W292" i="3"/>
  <c r="X292" i="3"/>
  <c r="AB292" i="3"/>
  <c r="AE292" i="3" s="1"/>
  <c r="Z292" i="3"/>
  <c r="P411" i="3"/>
  <c r="I412" i="3" s="1"/>
  <c r="M412" i="3" s="1"/>
  <c r="AC292" i="3" l="1"/>
  <c r="AF292" i="3"/>
  <c r="V293" i="3"/>
  <c r="L412" i="3"/>
  <c r="O412" i="3"/>
  <c r="K412" i="3"/>
  <c r="N412" i="3"/>
  <c r="J412" i="3"/>
  <c r="Y293" i="3" l="1"/>
  <c r="X293" i="3"/>
  <c r="W293" i="3"/>
  <c r="AB293" i="3"/>
  <c r="AE293" i="3" s="1"/>
  <c r="Z293" i="3"/>
  <c r="AA293" i="3"/>
  <c r="P412" i="3"/>
  <c r="I413" i="3" s="1"/>
  <c r="J413" i="3" s="1"/>
  <c r="AC293" i="3" l="1"/>
  <c r="M413" i="3"/>
  <c r="L413" i="3"/>
  <c r="O413" i="3"/>
  <c r="N413" i="3"/>
  <c r="K413" i="3"/>
  <c r="V294" i="3" l="1"/>
  <c r="AF293" i="3"/>
  <c r="P413" i="3"/>
  <c r="I414" i="3" s="1"/>
  <c r="M414" i="3" s="1"/>
  <c r="Y294" i="3" l="1"/>
  <c r="Z294" i="3"/>
  <c r="AB294" i="3"/>
  <c r="X294" i="3"/>
  <c r="W294" i="3"/>
  <c r="AA294" i="3"/>
  <c r="L414" i="3"/>
  <c r="N414" i="3"/>
  <c r="O414" i="3"/>
  <c r="J414" i="3"/>
  <c r="K414" i="3"/>
  <c r="AC294" i="3" l="1"/>
  <c r="AF294" i="3" s="1"/>
  <c r="AE294" i="3"/>
  <c r="P414" i="3"/>
  <c r="I415" i="3" s="1"/>
  <c r="O415" i="3" s="1"/>
  <c r="V295" i="3" l="1"/>
  <c r="Y295" i="3" s="1"/>
  <c r="Z295" i="3"/>
  <c r="X295" i="3"/>
  <c r="J415" i="3"/>
  <c r="K415" i="3"/>
  <c r="L415" i="3"/>
  <c r="M415" i="3"/>
  <c r="N415" i="3"/>
  <c r="W295" i="3" l="1"/>
  <c r="AA295" i="3"/>
  <c r="AB295" i="3"/>
  <c r="AE295" i="3" s="1"/>
  <c r="P415" i="3"/>
  <c r="I416" i="3" s="1"/>
  <c r="K416" i="3" s="1"/>
  <c r="O416" i="3"/>
  <c r="AC295" i="3" l="1"/>
  <c r="AF295" i="3" s="1"/>
  <c r="L416" i="3"/>
  <c r="M416" i="3"/>
  <c r="J416" i="3"/>
  <c r="N416" i="3"/>
  <c r="V296" i="3" l="1"/>
  <c r="AB296" i="3"/>
  <c r="Z296" i="3"/>
  <c r="W296" i="3"/>
  <c r="X296" i="3"/>
  <c r="Y296" i="3"/>
  <c r="AA296" i="3"/>
  <c r="P416" i="3"/>
  <c r="I417" i="3" s="1"/>
  <c r="K417" i="3" s="1"/>
  <c r="AC296" i="3" l="1"/>
  <c r="O417" i="3"/>
  <c r="AF296" i="3"/>
  <c r="V297" i="3"/>
  <c r="Y297" i="3" s="1"/>
  <c r="M417" i="3"/>
  <c r="N417" i="3"/>
  <c r="L417" i="3"/>
  <c r="J417" i="3"/>
  <c r="AE296" i="3"/>
  <c r="P417" i="3" l="1"/>
  <c r="I418" i="3" s="1"/>
  <c r="M418" i="3" s="1"/>
  <c r="AA297" i="3"/>
  <c r="W297" i="3"/>
  <c r="AB297" i="3"/>
  <c r="X297" i="3"/>
  <c r="Z297" i="3"/>
  <c r="J418" i="3" l="1"/>
  <c r="L418" i="3"/>
  <c r="K418" i="3"/>
  <c r="O418" i="3"/>
  <c r="N418" i="3"/>
  <c r="AC297" i="3"/>
  <c r="AF297" i="3" s="1"/>
  <c r="V298" i="3"/>
  <c r="AA298" i="3" s="1"/>
  <c r="AE297" i="3"/>
  <c r="P418" i="3" l="1"/>
  <c r="I419" i="3" s="1"/>
  <c r="N419" i="3" s="1"/>
  <c r="Y298" i="3"/>
  <c r="Z298" i="3"/>
  <c r="W298" i="3"/>
  <c r="X298" i="3"/>
  <c r="AB298" i="3"/>
  <c r="O419" i="3"/>
  <c r="K419" i="3"/>
  <c r="L419" i="3"/>
  <c r="J419" i="3"/>
  <c r="M419" i="3" l="1"/>
  <c r="P419" i="3"/>
  <c r="I420" i="3" s="1"/>
  <c r="K420" i="3" s="1"/>
  <c r="AE298" i="3"/>
  <c r="AC298" i="3"/>
  <c r="O420" i="3"/>
  <c r="N420" i="3" l="1"/>
  <c r="L420" i="3"/>
  <c r="J420" i="3"/>
  <c r="M420" i="3"/>
  <c r="V299" i="3"/>
  <c r="AF298" i="3"/>
  <c r="P420" i="3" l="1"/>
  <c r="I421" i="3" s="1"/>
  <c r="J421" i="3" s="1"/>
  <c r="M421" i="3"/>
  <c r="L421" i="3"/>
  <c r="N421" i="3"/>
  <c r="O421" i="3"/>
  <c r="Z299" i="3"/>
  <c r="W299" i="3"/>
  <c r="X299" i="3"/>
  <c r="AB299" i="3"/>
  <c r="AE299" i="3" s="1"/>
  <c r="Y299" i="3"/>
  <c r="AA299" i="3"/>
  <c r="K421" i="3"/>
  <c r="P421" i="3" l="1"/>
  <c r="I422" i="3" s="1"/>
  <c r="N422" i="3" s="1"/>
  <c r="AC299" i="3"/>
  <c r="V300" i="3" s="1"/>
  <c r="L422" i="3" l="1"/>
  <c r="J422" i="3"/>
  <c r="M422" i="3"/>
  <c r="O422" i="3"/>
  <c r="K422" i="3"/>
  <c r="AF299" i="3"/>
  <c r="Y300" i="3"/>
  <c r="Z300" i="3"/>
  <c r="W300" i="3"/>
  <c r="AB300" i="3"/>
  <c r="X300" i="3"/>
  <c r="AA300" i="3"/>
  <c r="P422" i="3" l="1"/>
  <c r="I423" i="3" s="1"/>
  <c r="L423" i="3" s="1"/>
  <c r="AC300" i="3"/>
  <c r="AF300" i="3" s="1"/>
  <c r="AE300" i="3"/>
  <c r="O423" i="3"/>
  <c r="N423" i="3"/>
  <c r="J423" i="3"/>
  <c r="K423" i="3"/>
  <c r="M423" i="3"/>
  <c r="V301" i="3" l="1"/>
  <c r="AB301" i="3"/>
  <c r="X301" i="3"/>
  <c r="W301" i="3"/>
  <c r="Z301" i="3"/>
  <c r="P423" i="3"/>
  <c r="I424" i="3" s="1"/>
  <c r="K424" i="3" s="1"/>
  <c r="AA301" i="3" l="1"/>
  <c r="Y301" i="3"/>
  <c r="AE301" i="3"/>
  <c r="O424" i="3"/>
  <c r="J424" i="3"/>
  <c r="L424" i="3"/>
  <c r="M424" i="3"/>
  <c r="N424" i="3"/>
  <c r="AC301" i="3" l="1"/>
  <c r="AF301" i="3"/>
  <c r="V302" i="3"/>
  <c r="Z302" i="3"/>
  <c r="X302" i="3"/>
  <c r="W302" i="3"/>
  <c r="AB302" i="3"/>
  <c r="P424" i="3"/>
  <c r="I425" i="3" s="1"/>
  <c r="N425" i="3" s="1"/>
  <c r="Y302" i="3" l="1"/>
  <c r="AA302" i="3"/>
  <c r="AC302" i="3" s="1"/>
  <c r="AE302" i="3"/>
  <c r="O425" i="3"/>
  <c r="L425" i="3"/>
  <c r="K425" i="3"/>
  <c r="M425" i="3"/>
  <c r="J425" i="3"/>
  <c r="V303" i="3" l="1"/>
  <c r="AA303" i="3" s="1"/>
  <c r="AF302" i="3"/>
  <c r="Y303" i="3"/>
  <c r="W303" i="3"/>
  <c r="AB303" i="3"/>
  <c r="Z303" i="3"/>
  <c r="X303" i="3"/>
  <c r="P425" i="3"/>
  <c r="I426" i="3" s="1"/>
  <c r="L426" i="3" s="1"/>
  <c r="AC303" i="3" l="1"/>
  <c r="AF303" i="3" s="1"/>
  <c r="V304" i="3"/>
  <c r="AE303" i="3"/>
  <c r="AA304" i="3"/>
  <c r="Y304" i="3"/>
  <c r="M426" i="3"/>
  <c r="N426" i="3"/>
  <c r="O426" i="3"/>
  <c r="J426" i="3"/>
  <c r="K426" i="3"/>
  <c r="W304" i="3" l="1"/>
  <c r="X304" i="3"/>
  <c r="AB304" i="3"/>
  <c r="AE304" i="3" s="1"/>
  <c r="Z304" i="3"/>
  <c r="P426" i="3"/>
  <c r="I427" i="3" s="1"/>
  <c r="L427" i="3" s="1"/>
  <c r="AC304" i="3" l="1"/>
  <c r="V305" i="3" s="1"/>
  <c r="J427" i="3"/>
  <c r="M427" i="3"/>
  <c r="K427" i="3"/>
  <c r="O427" i="3"/>
  <c r="N427" i="3"/>
  <c r="AF304" i="3" l="1"/>
  <c r="P427" i="3"/>
  <c r="I428" i="3" s="1"/>
  <c r="N428" i="3" s="1"/>
  <c r="X305" i="3"/>
  <c r="W305" i="3"/>
  <c r="AB305" i="3"/>
  <c r="Z305" i="3"/>
  <c r="AA305" i="3"/>
  <c r="Y305" i="3"/>
  <c r="O428" i="3" l="1"/>
  <c r="J428" i="3"/>
  <c r="L428" i="3"/>
  <c r="M428" i="3"/>
  <c r="K428" i="3"/>
  <c r="AC305" i="3"/>
  <c r="AF305" i="3" s="1"/>
  <c r="V306" i="3"/>
  <c r="Y306" i="3" s="1"/>
  <c r="AE305" i="3"/>
  <c r="P428" i="3" l="1"/>
  <c r="I429" i="3" s="1"/>
  <c r="K429" i="3" s="1"/>
  <c r="AA306" i="3"/>
  <c r="Z306" i="3"/>
  <c r="AB306" i="3"/>
  <c r="AE306" i="3" s="1"/>
  <c r="W306" i="3"/>
  <c r="X306" i="3"/>
  <c r="O429" i="3"/>
  <c r="N429" i="3"/>
  <c r="M429" i="3"/>
  <c r="J429" i="3"/>
  <c r="L429" i="3"/>
  <c r="AC306" i="3" l="1"/>
  <c r="AF306" i="3" s="1"/>
  <c r="P429" i="3"/>
  <c r="I430" i="3" s="1"/>
  <c r="K430" i="3" s="1"/>
  <c r="V307" i="3" l="1"/>
  <c r="AA307" i="3" s="1"/>
  <c r="Y307" i="3"/>
  <c r="X307" i="3"/>
  <c r="W307" i="3"/>
  <c r="Z307" i="3"/>
  <c r="AB307" i="3"/>
  <c r="AE307" i="3" s="1"/>
  <c r="N430" i="3"/>
  <c r="J430" i="3"/>
  <c r="O430" i="3"/>
  <c r="L430" i="3"/>
  <c r="M430" i="3"/>
  <c r="AC307" i="3" l="1"/>
  <c r="P430" i="3"/>
  <c r="I431" i="3" s="1"/>
  <c r="J431" i="3" s="1"/>
  <c r="V308" i="3" l="1"/>
  <c r="AF307" i="3"/>
  <c r="O431" i="3"/>
  <c r="N431" i="3"/>
  <c r="M431" i="3"/>
  <c r="L431" i="3"/>
  <c r="K431" i="3"/>
  <c r="Y308" i="3" l="1"/>
  <c r="Z308" i="3"/>
  <c r="AA308" i="3"/>
  <c r="X308" i="3"/>
  <c r="AB308" i="3"/>
  <c r="AE308" i="3" s="1"/>
  <c r="W308" i="3"/>
  <c r="P431" i="3"/>
  <c r="I432" i="3" s="1"/>
  <c r="O432" i="3" s="1"/>
  <c r="AC308" i="3" l="1"/>
  <c r="M432" i="3"/>
  <c r="N432" i="3"/>
  <c r="L432" i="3"/>
  <c r="J432" i="3"/>
  <c r="K432" i="3"/>
  <c r="AF308" i="3" l="1"/>
  <c r="V309" i="3"/>
  <c r="P432" i="3"/>
  <c r="I433" i="3" s="1"/>
  <c r="K433" i="3" s="1"/>
  <c r="O433" i="3" l="1"/>
  <c r="N433" i="3"/>
  <c r="J433" i="3"/>
  <c r="L433" i="3"/>
  <c r="M433" i="3"/>
  <c r="AB309" i="3"/>
  <c r="AE309" i="3" s="1"/>
  <c r="W309" i="3"/>
  <c r="X309" i="3"/>
  <c r="Z309" i="3"/>
  <c r="AA309" i="3"/>
  <c r="Y309" i="3"/>
  <c r="P433" i="3" l="1"/>
  <c r="I434" i="3" s="1"/>
  <c r="M434" i="3" s="1"/>
  <c r="AC309" i="3"/>
  <c r="V310" i="3" s="1"/>
  <c r="N434" i="3"/>
  <c r="L434" i="3"/>
  <c r="O434" i="3"/>
  <c r="K434" i="3"/>
  <c r="J434" i="3"/>
  <c r="AF309" i="3" l="1"/>
  <c r="AB310" i="3"/>
  <c r="AE310" i="3" s="1"/>
  <c r="AA310" i="3"/>
  <c r="W310" i="3"/>
  <c r="Y310" i="3"/>
  <c r="X310" i="3"/>
  <c r="Z310" i="3"/>
  <c r="P434" i="3"/>
  <c r="I435" i="3" s="1"/>
  <c r="J435" i="3" s="1"/>
  <c r="AC310" i="3" l="1"/>
  <c r="M435" i="3"/>
  <c r="O435" i="3"/>
  <c r="N435" i="3"/>
  <c r="L435" i="3"/>
  <c r="K435" i="3"/>
  <c r="AF310" i="3" l="1"/>
  <c r="V311" i="3"/>
  <c r="P435" i="3"/>
  <c r="I436" i="3" s="1"/>
  <c r="O436" i="3" s="1"/>
  <c r="Y311" i="3" l="1"/>
  <c r="Z311" i="3"/>
  <c r="AA311" i="3"/>
  <c r="W311" i="3"/>
  <c r="AB311" i="3"/>
  <c r="AE311" i="3" s="1"/>
  <c r="X311" i="3"/>
  <c r="L436" i="3"/>
  <c r="N436" i="3"/>
  <c r="J436" i="3"/>
  <c r="M436" i="3"/>
  <c r="K436" i="3"/>
  <c r="AC311" i="3" l="1"/>
  <c r="P436" i="3"/>
  <c r="I437" i="3" s="1"/>
  <c r="K437" i="3" s="1"/>
  <c r="V312" i="3" l="1"/>
  <c r="AF311" i="3"/>
  <c r="N437" i="3"/>
  <c r="M437" i="3"/>
  <c r="J437" i="3"/>
  <c r="L437" i="3"/>
  <c r="O437" i="3"/>
  <c r="Y312" i="3" l="1"/>
  <c r="AA312" i="3"/>
  <c r="X312" i="3"/>
  <c r="AB312" i="3"/>
  <c r="AE312" i="3" s="1"/>
  <c r="W312" i="3"/>
  <c r="Z312" i="3"/>
  <c r="P437" i="3"/>
  <c r="I438" i="3" s="1"/>
  <c r="L438" i="3" s="1"/>
  <c r="M438" i="3" l="1"/>
  <c r="J438" i="3"/>
  <c r="K438" i="3"/>
  <c r="AC312" i="3"/>
  <c r="N438" i="3"/>
  <c r="O438" i="3"/>
  <c r="P438" i="3" s="1"/>
  <c r="I439" i="3" s="1"/>
  <c r="J439" i="3" s="1"/>
  <c r="V313" i="3" l="1"/>
  <c r="AF312" i="3"/>
  <c r="O439" i="3"/>
  <c r="K439" i="3"/>
  <c r="L439" i="3"/>
  <c r="N439" i="3"/>
  <c r="M439" i="3"/>
  <c r="Y313" i="3" l="1"/>
  <c r="Z313" i="3"/>
  <c r="AA313" i="3"/>
  <c r="X313" i="3"/>
  <c r="AB313" i="3"/>
  <c r="AE313" i="3" s="1"/>
  <c r="W313" i="3"/>
  <c r="P439" i="3"/>
  <c r="I440" i="3" s="1"/>
  <c r="N440" i="3" s="1"/>
  <c r="AC313" i="3" l="1"/>
  <c r="O440" i="3"/>
  <c r="L440" i="3"/>
  <c r="J440" i="3"/>
  <c r="M440" i="3"/>
  <c r="K440" i="3"/>
  <c r="V314" i="3" l="1"/>
  <c r="AF313" i="3"/>
  <c r="P440" i="3"/>
  <c r="I441" i="3" s="1"/>
  <c r="O441" i="3" s="1"/>
  <c r="X314" i="3" l="1"/>
  <c r="AB314" i="3"/>
  <c r="AE314" i="3" s="1"/>
  <c r="AA314" i="3"/>
  <c r="W314" i="3"/>
  <c r="Y314" i="3"/>
  <c r="Z314" i="3"/>
  <c r="L441" i="3"/>
  <c r="J441" i="3"/>
  <c r="K441" i="3"/>
  <c r="N441" i="3"/>
  <c r="M441" i="3"/>
  <c r="AC314" i="3" l="1"/>
  <c r="P441" i="3"/>
  <c r="I442" i="3" s="1"/>
  <c r="M442" i="3" s="1"/>
  <c r="AF314" i="3"/>
  <c r="V315" i="3"/>
  <c r="O442" i="3"/>
  <c r="L442" i="3"/>
  <c r="K442" i="3"/>
  <c r="N442" i="3"/>
  <c r="J442" i="3" l="1"/>
  <c r="W315" i="3"/>
  <c r="Y315" i="3"/>
  <c r="X315" i="3"/>
  <c r="Z315" i="3"/>
  <c r="AA315" i="3"/>
  <c r="AB315" i="3"/>
  <c r="AE315" i="3" s="1"/>
  <c r="P442" i="3"/>
  <c r="I443" i="3" s="1"/>
  <c r="O443" i="3" s="1"/>
  <c r="J443" i="3" l="1"/>
  <c r="K443" i="3"/>
  <c r="L443" i="3"/>
  <c r="N443" i="3"/>
  <c r="AC315" i="3"/>
  <c r="M443" i="3"/>
  <c r="P443" i="3" s="1"/>
  <c r="I444" i="3" s="1"/>
  <c r="K444" i="3" s="1"/>
  <c r="AF315" i="3" l="1"/>
  <c r="V316" i="3"/>
  <c r="M444" i="3"/>
  <c r="J444" i="3"/>
  <c r="N444" i="3"/>
  <c r="L444" i="3"/>
  <c r="O444" i="3"/>
  <c r="P444" i="3" l="1"/>
  <c r="I445" i="3" s="1"/>
  <c r="O445" i="3" s="1"/>
  <c r="X316" i="3"/>
  <c r="W316" i="3"/>
  <c r="Z316" i="3"/>
  <c r="AA316" i="3"/>
  <c r="Y316" i="3"/>
  <c r="AB316" i="3"/>
  <c r="AE316" i="3" s="1"/>
  <c r="M445" i="3"/>
  <c r="L445" i="3"/>
  <c r="N445" i="3"/>
  <c r="K445" i="3"/>
  <c r="J445" i="3" l="1"/>
  <c r="AC316" i="3"/>
  <c r="P445" i="3"/>
  <c r="I446" i="3" s="1"/>
  <c r="N446" i="3" s="1"/>
  <c r="AF316" i="3" l="1"/>
  <c r="V317" i="3"/>
  <c r="M446" i="3"/>
  <c r="K446" i="3"/>
  <c r="J446" i="3"/>
  <c r="O446" i="3"/>
  <c r="L446" i="3"/>
  <c r="Y317" i="3" l="1"/>
  <c r="W317" i="3"/>
  <c r="X317" i="3"/>
  <c r="Z317" i="3"/>
  <c r="AB317" i="3"/>
  <c r="AE317" i="3" s="1"/>
  <c r="AA317" i="3"/>
  <c r="P446" i="3"/>
  <c r="I447" i="3" s="1"/>
  <c r="N447" i="3" s="1"/>
  <c r="AC317" i="3" l="1"/>
  <c r="AF317" i="3" s="1"/>
  <c r="O447" i="3"/>
  <c r="M447" i="3"/>
  <c r="K447" i="3"/>
  <c r="L447" i="3"/>
  <c r="J447" i="3"/>
  <c r="V318" i="3" l="1"/>
  <c r="P447" i="3"/>
  <c r="I448" i="3" s="1"/>
  <c r="J448" i="3" s="1"/>
  <c r="X318" i="3" l="1"/>
  <c r="AA318" i="3"/>
  <c r="W318" i="3"/>
  <c r="Y318" i="3"/>
  <c r="Z318" i="3"/>
  <c r="AB318" i="3"/>
  <c r="AE318" i="3" s="1"/>
  <c r="N448" i="3"/>
  <c r="M448" i="3"/>
  <c r="L448" i="3"/>
  <c r="O448" i="3"/>
  <c r="K448" i="3"/>
  <c r="AC318" i="3" l="1"/>
  <c r="P448" i="3"/>
  <c r="I449" i="3" s="1"/>
  <c r="J449" i="3" s="1"/>
  <c r="V319" i="3" l="1"/>
  <c r="AF318" i="3"/>
  <c r="L449" i="3"/>
  <c r="O449" i="3"/>
  <c r="K449" i="3"/>
  <c r="N449" i="3"/>
  <c r="M449" i="3"/>
  <c r="W319" i="3" l="1"/>
  <c r="Z319" i="3"/>
  <c r="X319" i="3"/>
  <c r="AB319" i="3"/>
  <c r="AA319" i="3"/>
  <c r="Y319" i="3"/>
  <c r="P449" i="3"/>
  <c r="I450" i="3" s="1"/>
  <c r="K450" i="3" s="1"/>
  <c r="AC319" i="3" l="1"/>
  <c r="V320" i="3" s="1"/>
  <c r="AF319" i="3"/>
  <c r="AE319" i="3"/>
  <c r="O450" i="3"/>
  <c r="J450" i="3"/>
  <c r="N450" i="3"/>
  <c r="L450" i="3"/>
  <c r="M450" i="3"/>
  <c r="AA320" i="3" l="1"/>
  <c r="Y320" i="3"/>
  <c r="X320" i="3"/>
  <c r="W320" i="3"/>
  <c r="Z320" i="3"/>
  <c r="AB320" i="3"/>
  <c r="AE320" i="3" s="1"/>
  <c r="P450" i="3"/>
  <c r="I451" i="3" s="1"/>
  <c r="O451" i="3" s="1"/>
  <c r="AC320" i="3" l="1"/>
  <c r="V321" i="3" s="1"/>
  <c r="AF320" i="3"/>
  <c r="M451" i="3"/>
  <c r="L451" i="3"/>
  <c r="N451" i="3"/>
  <c r="J451" i="3"/>
  <c r="K451" i="3"/>
  <c r="AA321" i="3" l="1"/>
  <c r="X321" i="3"/>
  <c r="W321" i="3"/>
  <c r="AB321" i="3"/>
  <c r="AE321" i="3" s="1"/>
  <c r="Y321" i="3"/>
  <c r="Z321" i="3"/>
  <c r="P451" i="3"/>
  <c r="I452" i="3" s="1"/>
  <c r="N452" i="3" s="1"/>
  <c r="L452" i="3" l="1"/>
  <c r="AC321" i="3"/>
  <c r="J452" i="3"/>
  <c r="K452" i="3"/>
  <c r="O452" i="3"/>
  <c r="M452" i="3"/>
  <c r="P452" i="3" l="1"/>
  <c r="I453" i="3" s="1"/>
  <c r="N453" i="3" s="1"/>
  <c r="AF321" i="3"/>
  <c r="V322" i="3"/>
  <c r="K453" i="3"/>
  <c r="J453" i="3"/>
  <c r="L453" i="3"/>
  <c r="M453" i="3"/>
  <c r="O453" i="3"/>
  <c r="Y322" i="3" l="1"/>
  <c r="AB322" i="3"/>
  <c r="AE322" i="3" s="1"/>
  <c r="Z322" i="3"/>
  <c r="AA322" i="3"/>
  <c r="W322" i="3"/>
  <c r="X322" i="3"/>
  <c r="P453" i="3"/>
  <c r="I454" i="3" s="1"/>
  <c r="L454" i="3" s="1"/>
  <c r="AC322" i="3" l="1"/>
  <c r="V323" i="3" s="1"/>
  <c r="Y323" i="3" s="1"/>
  <c r="AB323" i="3"/>
  <c r="AE323" i="3" s="1"/>
  <c r="Z323" i="3"/>
  <c r="AA323" i="3"/>
  <c r="N454" i="3"/>
  <c r="M454" i="3"/>
  <c r="O454" i="3"/>
  <c r="K454" i="3"/>
  <c r="J454" i="3"/>
  <c r="W323" i="3" l="1"/>
  <c r="X323" i="3"/>
  <c r="AF322" i="3"/>
  <c r="P454" i="3"/>
  <c r="I455" i="3" s="1"/>
  <c r="J455" i="3" s="1"/>
  <c r="M455" i="3"/>
  <c r="L455" i="3"/>
  <c r="N455" i="3"/>
  <c r="O455" i="3"/>
  <c r="K455" i="3" l="1"/>
  <c r="AC323" i="3"/>
  <c r="V324" i="3" s="1"/>
  <c r="AF323" i="3"/>
  <c r="P455" i="3"/>
  <c r="I456" i="3" s="1"/>
  <c r="L456" i="3" s="1"/>
  <c r="Y324" i="3" l="1"/>
  <c r="W324" i="3"/>
  <c r="Z324" i="3"/>
  <c r="AB324" i="3"/>
  <c r="X324" i="3"/>
  <c r="AA324" i="3"/>
  <c r="AC324" i="3" s="1"/>
  <c r="V325" i="3" s="1"/>
  <c r="Y325" i="3" s="1"/>
  <c r="AE324" i="3"/>
  <c r="N456" i="3"/>
  <c r="J456" i="3"/>
  <c r="K456" i="3"/>
  <c r="O456" i="3"/>
  <c r="M456" i="3"/>
  <c r="AF324" i="3" l="1"/>
  <c r="AA325" i="3"/>
  <c r="Z325" i="3"/>
  <c r="W325" i="3"/>
  <c r="X325" i="3"/>
  <c r="AB325" i="3"/>
  <c r="AE325" i="3" s="1"/>
  <c r="P456" i="3"/>
  <c r="I457" i="3" s="1"/>
  <c r="L457" i="3" s="1"/>
  <c r="O457" i="3" l="1"/>
  <c r="K457" i="3"/>
  <c r="M457" i="3"/>
  <c r="AC325" i="3"/>
  <c r="N457" i="3"/>
  <c r="J457" i="3"/>
  <c r="P457" i="3" l="1"/>
  <c r="I458" i="3" s="1"/>
  <c r="M458" i="3" s="1"/>
  <c r="AF325" i="3"/>
  <c r="V326" i="3"/>
  <c r="J458" i="3" l="1"/>
  <c r="N458" i="3"/>
  <c r="L458" i="3"/>
  <c r="O458" i="3"/>
  <c r="K458" i="3"/>
  <c r="AA326" i="3"/>
  <c r="W326" i="3"/>
  <c r="X326" i="3"/>
  <c r="AB326" i="3"/>
  <c r="AE326" i="3" s="1"/>
  <c r="Z326" i="3"/>
  <c r="Y326" i="3"/>
  <c r="P458" i="3" l="1"/>
  <c r="I459" i="3" s="1"/>
  <c r="K459" i="3" s="1"/>
  <c r="AC326" i="3"/>
  <c r="AF326" i="3" s="1"/>
  <c r="M459" i="3" l="1"/>
  <c r="N459" i="3"/>
  <c r="L459" i="3"/>
  <c r="J459" i="3"/>
  <c r="O459" i="3"/>
  <c r="V327" i="3"/>
  <c r="Y327" i="3" s="1"/>
  <c r="AA327" i="3" l="1"/>
  <c r="P459" i="3"/>
  <c r="I460" i="3" s="1"/>
  <c r="N460" i="3" s="1"/>
  <c r="Z327" i="3"/>
  <c r="X327" i="3"/>
  <c r="W327" i="3"/>
  <c r="AB327" i="3"/>
  <c r="AE327" i="3" s="1"/>
  <c r="O460" i="3"/>
  <c r="J460" i="3"/>
  <c r="M460" i="3" l="1"/>
  <c r="L460" i="3"/>
  <c r="K460" i="3"/>
  <c r="AC327" i="3"/>
  <c r="V328" i="3" s="1"/>
  <c r="Y328" i="3" s="1"/>
  <c r="P460" i="3" l="1"/>
  <c r="I461" i="3" s="1"/>
  <c r="N461" i="3" s="1"/>
  <c r="AA328" i="3"/>
  <c r="W328" i="3"/>
  <c r="X328" i="3"/>
  <c r="AF327" i="3"/>
  <c r="AB328" i="3"/>
  <c r="AE328" i="3" s="1"/>
  <c r="Z328" i="3"/>
  <c r="O461" i="3"/>
  <c r="K461" i="3"/>
  <c r="M461" i="3"/>
  <c r="J461" i="3"/>
  <c r="L461" i="3"/>
  <c r="AC328" i="3" l="1"/>
  <c r="AF328" i="3" s="1"/>
  <c r="V329" i="3"/>
  <c r="AA329" i="3" s="1"/>
  <c r="W329" i="3"/>
  <c r="X329" i="3"/>
  <c r="AB329" i="3"/>
  <c r="Z329" i="3"/>
  <c r="P461" i="3"/>
  <c r="I462" i="3" s="1"/>
  <c r="N462" i="3" s="1"/>
  <c r="Y329" i="3" l="1"/>
  <c r="AC329" i="3" s="1"/>
  <c r="AE329" i="3"/>
  <c r="M462" i="3"/>
  <c r="L462" i="3"/>
  <c r="O462" i="3"/>
  <c r="K462" i="3"/>
  <c r="J462" i="3"/>
  <c r="AF329" i="3" l="1"/>
  <c r="V330" i="3"/>
  <c r="P462" i="3"/>
  <c r="I463" i="3" s="1"/>
  <c r="L463" i="3" s="1"/>
  <c r="AA330" i="3" l="1"/>
  <c r="W330" i="3"/>
  <c r="Z330" i="3"/>
  <c r="X330" i="3"/>
  <c r="AB330" i="3"/>
  <c r="Y330" i="3"/>
  <c r="O463" i="3"/>
  <c r="M463" i="3"/>
  <c r="K463" i="3"/>
  <c r="N463" i="3"/>
  <c r="J463" i="3"/>
  <c r="AC330" i="3" l="1"/>
  <c r="V331" i="3"/>
  <c r="Y331" i="3" s="1"/>
  <c r="AF330" i="3"/>
  <c r="AE330" i="3"/>
  <c r="AA331" i="3"/>
  <c r="P463" i="3"/>
  <c r="I464" i="3" s="1"/>
  <c r="J464" i="3" s="1"/>
  <c r="X331" i="3" l="1"/>
  <c r="W331" i="3"/>
  <c r="Z331" i="3"/>
  <c r="AB331" i="3"/>
  <c r="L464" i="3"/>
  <c r="O464" i="3"/>
  <c r="M464" i="3"/>
  <c r="K464" i="3"/>
  <c r="N464" i="3"/>
  <c r="AE331" i="3" l="1"/>
  <c r="AC331" i="3"/>
  <c r="P464" i="3"/>
  <c r="I465" i="3" s="1"/>
  <c r="J465" i="3" s="1"/>
  <c r="AF331" i="3" l="1"/>
  <c r="V332" i="3"/>
  <c r="O465" i="3"/>
  <c r="N465" i="3"/>
  <c r="K465" i="3"/>
  <c r="L465" i="3"/>
  <c r="M465" i="3"/>
  <c r="AA332" i="3" l="1"/>
  <c r="AB332" i="3"/>
  <c r="AE332" i="3" s="1"/>
  <c r="X332" i="3"/>
  <c r="W332" i="3"/>
  <c r="Z332" i="3"/>
  <c r="Y332" i="3"/>
  <c r="P465" i="3"/>
  <c r="I466" i="3" s="1"/>
  <c r="N466" i="3" s="1"/>
  <c r="AC332" i="3" l="1"/>
  <c r="AF332" i="3" s="1"/>
  <c r="O466" i="3"/>
  <c r="J466" i="3"/>
  <c r="M466" i="3"/>
  <c r="L466" i="3"/>
  <c r="K466" i="3"/>
  <c r="V333" i="3" l="1"/>
  <c r="AA333" i="3" s="1"/>
  <c r="Z333" i="3"/>
  <c r="W333" i="3"/>
  <c r="X333" i="3"/>
  <c r="AB333" i="3"/>
  <c r="AE333" i="3" s="1"/>
  <c r="P466" i="3"/>
  <c r="I467" i="3" s="1"/>
  <c r="J467" i="3" s="1"/>
  <c r="Y333" i="3" l="1"/>
  <c r="AC333" i="3" s="1"/>
  <c r="L467" i="3"/>
  <c r="O467" i="3"/>
  <c r="M467" i="3"/>
  <c r="N467" i="3"/>
  <c r="K467" i="3"/>
  <c r="AF333" i="3" l="1"/>
  <c r="V334" i="3"/>
  <c r="P467" i="3"/>
  <c r="I468" i="3" s="1"/>
  <c r="N468" i="3" s="1"/>
  <c r="O468" i="3" l="1"/>
  <c r="K468" i="3"/>
  <c r="L468" i="3"/>
  <c r="M468" i="3"/>
  <c r="W334" i="3"/>
  <c r="AB334" i="3"/>
  <c r="AE334" i="3" s="1"/>
  <c r="Z334" i="3"/>
  <c r="X334" i="3"/>
  <c r="AA334" i="3"/>
  <c r="Y334" i="3"/>
  <c r="J468" i="3"/>
  <c r="P468" i="3" l="1"/>
  <c r="I469" i="3" s="1"/>
  <c r="M469" i="3" s="1"/>
  <c r="AC334" i="3"/>
  <c r="AF334" i="3" s="1"/>
  <c r="V335" i="3"/>
  <c r="O469" i="3"/>
  <c r="J469" i="3"/>
  <c r="K469" i="3"/>
  <c r="L469" i="3"/>
  <c r="N469" i="3"/>
  <c r="AA335" i="3" l="1"/>
  <c r="X335" i="3"/>
  <c r="AB335" i="3"/>
  <c r="W335" i="3"/>
  <c r="Z335" i="3"/>
  <c r="Y335" i="3"/>
  <c r="P469" i="3"/>
  <c r="I470" i="3" s="1"/>
  <c r="J470" i="3" s="1"/>
  <c r="AC335" i="3" l="1"/>
  <c r="AF335" i="3" s="1"/>
  <c r="M470" i="3"/>
  <c r="AE335" i="3"/>
  <c r="N470" i="3"/>
  <c r="L470" i="3"/>
  <c r="O470" i="3"/>
  <c r="K470" i="3"/>
  <c r="V336" i="3" l="1"/>
  <c r="Y336" i="3" s="1"/>
  <c r="W336" i="3"/>
  <c r="Z336" i="3"/>
  <c r="P470" i="3"/>
  <c r="I471" i="3" s="1"/>
  <c r="N471" i="3" s="1"/>
  <c r="AB336" i="3" l="1"/>
  <c r="X336" i="3"/>
  <c r="AA336" i="3"/>
  <c r="AC336" i="3"/>
  <c r="AF336" i="3" s="1"/>
  <c r="J471" i="3"/>
  <c r="M471" i="3"/>
  <c r="AE336" i="3"/>
  <c r="L471" i="3"/>
  <c r="K471" i="3"/>
  <c r="O471" i="3"/>
  <c r="V337" i="3" l="1"/>
  <c r="AA337" i="3" s="1"/>
  <c r="P471" i="3"/>
  <c r="I472" i="3" s="1"/>
  <c r="L472" i="3" s="1"/>
  <c r="AB337" i="3"/>
  <c r="Z337" i="3"/>
  <c r="W337" i="3"/>
  <c r="X337" i="3"/>
  <c r="Y337" i="3" l="1"/>
  <c r="N472" i="3"/>
  <c r="K472" i="3"/>
  <c r="M472" i="3"/>
  <c r="AC337" i="3"/>
  <c r="AF337" i="3" s="1"/>
  <c r="O472" i="3"/>
  <c r="J472" i="3"/>
  <c r="AE337" i="3"/>
  <c r="V338" i="3" l="1"/>
  <c r="AA338" i="3" s="1"/>
  <c r="P472" i="3"/>
  <c r="I473" i="3" s="1"/>
  <c r="N473" i="3" s="1"/>
  <c r="W338" i="3"/>
  <c r="Z338" i="3"/>
  <c r="X338" i="3"/>
  <c r="AB338" i="3"/>
  <c r="AE338" i="3" s="1"/>
  <c r="Y338" i="3"/>
  <c r="J473" i="3"/>
  <c r="L473" i="3" l="1"/>
  <c r="M473" i="3"/>
  <c r="K473" i="3"/>
  <c r="O473" i="3"/>
  <c r="AC338" i="3"/>
  <c r="AF338" i="3" s="1"/>
  <c r="P473" i="3"/>
  <c r="I474" i="3" s="1"/>
  <c r="V339" i="3" l="1"/>
  <c r="AA339" i="3"/>
  <c r="W339" i="3"/>
  <c r="X339" i="3"/>
  <c r="AB339" i="3"/>
  <c r="AE339" i="3" s="1"/>
  <c r="Z339" i="3"/>
  <c r="Y339" i="3"/>
  <c r="K474" i="3"/>
  <c r="O474" i="3"/>
  <c r="M474" i="3"/>
  <c r="J474" i="3"/>
  <c r="L474" i="3"/>
  <c r="N474" i="3"/>
  <c r="AC339" i="3" l="1"/>
  <c r="P474" i="3"/>
  <c r="I475" i="3" s="1"/>
  <c r="AF339" i="3" l="1"/>
  <c r="V340" i="3"/>
  <c r="L475" i="3"/>
  <c r="O475" i="3"/>
  <c r="J475" i="3"/>
  <c r="K475" i="3"/>
  <c r="N475" i="3"/>
  <c r="M475" i="3"/>
  <c r="P475" i="3" l="1"/>
  <c r="I476" i="3" s="1"/>
  <c r="AA340" i="3"/>
  <c r="Y340" i="3"/>
  <c r="W340" i="3"/>
  <c r="AB340" i="3"/>
  <c r="AE340" i="3" s="1"/>
  <c r="X340" i="3"/>
  <c r="Z340" i="3"/>
  <c r="J476" i="3"/>
  <c r="K476" i="3"/>
  <c r="O476" i="3"/>
  <c r="N476" i="3"/>
  <c r="M476" i="3"/>
  <c r="L476" i="3"/>
  <c r="AC340" i="3" l="1"/>
  <c r="P476" i="3"/>
  <c r="I477" i="3" s="1"/>
  <c r="V341" i="3" l="1"/>
  <c r="AF340" i="3"/>
  <c r="J477" i="3"/>
  <c r="O477" i="3"/>
  <c r="M477" i="3"/>
  <c r="K477" i="3"/>
  <c r="L477" i="3"/>
  <c r="N477" i="3"/>
  <c r="AA341" i="3" l="1"/>
  <c r="W341" i="3"/>
  <c r="X341" i="3"/>
  <c r="Z341" i="3"/>
  <c r="AB341" i="3"/>
  <c r="Y341" i="3"/>
  <c r="P477" i="3"/>
  <c r="I478" i="3" s="1"/>
  <c r="L478" i="3" s="1"/>
  <c r="K478" i="3" l="1"/>
  <c r="O478" i="3"/>
  <c r="J478" i="3"/>
  <c r="M478" i="3"/>
  <c r="AC341" i="3"/>
  <c r="V342" i="3" s="1"/>
  <c r="Y342" i="3" s="1"/>
  <c r="N478" i="3"/>
  <c r="AE341" i="3"/>
  <c r="P478" i="3" l="1"/>
  <c r="I479" i="3" s="1"/>
  <c r="J479" i="3" s="1"/>
  <c r="AF341" i="3"/>
  <c r="O479" i="3"/>
  <c r="N479" i="3"/>
  <c r="L479" i="3"/>
  <c r="M479" i="3"/>
  <c r="K479" i="3"/>
  <c r="AA342" i="3"/>
  <c r="Z342" i="3"/>
  <c r="X342" i="3"/>
  <c r="W342" i="3"/>
  <c r="AB342" i="3"/>
  <c r="AE342" i="3" s="1"/>
  <c r="P479" i="3" l="1"/>
  <c r="I480" i="3" s="1"/>
  <c r="K480" i="3" s="1"/>
  <c r="AC342" i="3"/>
  <c r="AF342" i="3" s="1"/>
  <c r="L480" i="3"/>
  <c r="N480" i="3"/>
  <c r="J480" i="3"/>
  <c r="M480" i="3"/>
  <c r="O480" i="3"/>
  <c r="V343" i="3"/>
  <c r="Y343" i="3" s="1"/>
  <c r="P480" i="3" l="1"/>
  <c r="I481" i="3" s="1"/>
  <c r="L481" i="3" s="1"/>
  <c r="O481" i="3"/>
  <c r="K481" i="3"/>
  <c r="M481" i="3"/>
  <c r="AA343" i="3"/>
  <c r="W343" i="3"/>
  <c r="Z343" i="3"/>
  <c r="AB343" i="3"/>
  <c r="AE343" i="3" s="1"/>
  <c r="X343" i="3"/>
  <c r="J481" i="3" l="1"/>
  <c r="N481" i="3"/>
  <c r="AC343" i="3"/>
  <c r="AF343" i="3" s="1"/>
  <c r="P481" i="3" l="1"/>
  <c r="I482" i="3" s="1"/>
  <c r="V344" i="3"/>
  <c r="O482" i="3"/>
  <c r="K482" i="3"/>
  <c r="L482" i="3"/>
  <c r="N482" i="3"/>
  <c r="J482" i="3"/>
  <c r="M482" i="3"/>
  <c r="AB344" i="3" l="1"/>
  <c r="AA344" i="3"/>
  <c r="W344" i="3"/>
  <c r="Z344" i="3"/>
  <c r="X344" i="3"/>
  <c r="Y344" i="3"/>
  <c r="P482" i="3"/>
  <c r="I483" i="3" s="1"/>
  <c r="AE344" i="3" l="1"/>
  <c r="AC344" i="3"/>
  <c r="K483" i="3"/>
  <c r="J483" i="3"/>
  <c r="M483" i="3"/>
  <c r="O483" i="3"/>
  <c r="N483" i="3"/>
  <c r="L483" i="3"/>
  <c r="AF344" i="3" l="1"/>
  <c r="V345" i="3"/>
  <c r="P483" i="3"/>
  <c r="I484" i="3" s="1"/>
  <c r="L484" i="3" s="1"/>
  <c r="N484" i="3" l="1"/>
  <c r="Y345" i="3"/>
  <c r="W345" i="3"/>
  <c r="AB345" i="3"/>
  <c r="AE345" i="3" s="1"/>
  <c r="X345" i="3"/>
  <c r="Z345" i="3"/>
  <c r="AA345" i="3"/>
  <c r="M484" i="3"/>
  <c r="J484" i="3"/>
  <c r="K484" i="3"/>
  <c r="O484" i="3"/>
  <c r="AC345" i="3" l="1"/>
  <c r="V346" i="3"/>
  <c r="AF345" i="3"/>
  <c r="P484" i="3"/>
  <c r="I485" i="3" s="1"/>
  <c r="M485" i="3" s="1"/>
  <c r="N485" i="3" l="1"/>
  <c r="Z346" i="3"/>
  <c r="W346" i="3"/>
  <c r="AB346" i="3"/>
  <c r="AE346" i="3" s="1"/>
  <c r="X346" i="3"/>
  <c r="AA346" i="3"/>
  <c r="Y346" i="3"/>
  <c r="L485" i="3"/>
  <c r="J485" i="3"/>
  <c r="K485" i="3"/>
  <c r="O485" i="3"/>
  <c r="AC346" i="3" l="1"/>
  <c r="V347" i="3" s="1"/>
  <c r="P485" i="3"/>
  <c r="I486" i="3" s="1"/>
  <c r="N486" i="3" s="1"/>
  <c r="K486" i="3"/>
  <c r="O486" i="3"/>
  <c r="J486" i="3"/>
  <c r="M486" i="3"/>
  <c r="AF346" i="3" l="1"/>
  <c r="L486" i="3"/>
  <c r="P486" i="3" s="1"/>
  <c r="I487" i="3" s="1"/>
  <c r="J487" i="3" s="1"/>
  <c r="AA347" i="3"/>
  <c r="W347" i="3"/>
  <c r="Z347" i="3"/>
  <c r="X347" i="3"/>
  <c r="AB347" i="3"/>
  <c r="AE347" i="3" s="1"/>
  <c r="Y347" i="3"/>
  <c r="N487" i="3" l="1"/>
  <c r="O487" i="3"/>
  <c r="M487" i="3"/>
  <c r="AC347" i="3"/>
  <c r="K487" i="3"/>
  <c r="L487" i="3"/>
  <c r="P487" i="3" l="1"/>
  <c r="I488" i="3" s="1"/>
  <c r="L488" i="3" s="1"/>
  <c r="AF347" i="3"/>
  <c r="V348" i="3"/>
  <c r="M488" i="3"/>
  <c r="N488" i="3" l="1"/>
  <c r="O488" i="3"/>
  <c r="K488" i="3"/>
  <c r="J488" i="3"/>
  <c r="X348" i="3"/>
  <c r="Z348" i="3"/>
  <c r="W348" i="3"/>
  <c r="AB348" i="3"/>
  <c r="AE348" i="3" s="1"/>
  <c r="Y348" i="3"/>
  <c r="AA348" i="3"/>
  <c r="P488" i="3" l="1"/>
  <c r="I489" i="3" s="1"/>
  <c r="M489" i="3" s="1"/>
  <c r="AC348" i="3"/>
  <c r="AF348" i="3" s="1"/>
  <c r="O489" i="3"/>
  <c r="L489" i="3"/>
  <c r="J489" i="3"/>
  <c r="K489" i="3"/>
  <c r="V349" i="3" l="1"/>
  <c r="N489" i="3"/>
  <c r="P489" i="3" s="1"/>
  <c r="I490" i="3" s="1"/>
  <c r="W349" i="3"/>
  <c r="AB349" i="3"/>
  <c r="AE349" i="3" s="1"/>
  <c r="X349" i="3"/>
  <c r="Z349" i="3"/>
  <c r="Y349" i="3"/>
  <c r="AA349" i="3"/>
  <c r="AC349" i="3" l="1"/>
  <c r="V350" i="3" s="1"/>
  <c r="L490" i="3"/>
  <c r="O490" i="3"/>
  <c r="K490" i="3"/>
  <c r="N490" i="3"/>
  <c r="J490" i="3"/>
  <c r="M490" i="3"/>
  <c r="AF349" i="3" l="1"/>
  <c r="Y350" i="3"/>
  <c r="X350" i="3"/>
  <c r="W350" i="3"/>
  <c r="AB350" i="3"/>
  <c r="AE350" i="3" s="1"/>
  <c r="Z350" i="3"/>
  <c r="AA350" i="3"/>
  <c r="P490" i="3"/>
  <c r="I491" i="3" s="1"/>
  <c r="AC350" i="3" l="1"/>
  <c r="AF350" i="3" s="1"/>
  <c r="M491" i="3"/>
  <c r="K491" i="3"/>
  <c r="O491" i="3"/>
  <c r="N491" i="3"/>
  <c r="J491" i="3"/>
  <c r="L491" i="3"/>
  <c r="V351" i="3" l="1"/>
  <c r="AA351" i="3" s="1"/>
  <c r="Z351" i="3"/>
  <c r="AB351" i="3"/>
  <c r="AE351" i="3" s="1"/>
  <c r="Y351" i="3"/>
  <c r="P491" i="3"/>
  <c r="I492" i="3" s="1"/>
  <c r="X351" i="3" l="1"/>
  <c r="W351" i="3"/>
  <c r="AC351" i="3"/>
  <c r="AF351" i="3" s="1"/>
  <c r="V352" i="3"/>
  <c r="L492" i="3"/>
  <c r="K492" i="3"/>
  <c r="J492" i="3"/>
  <c r="M492" i="3"/>
  <c r="O492" i="3"/>
  <c r="N492" i="3"/>
  <c r="Y352" i="3" l="1"/>
  <c r="X352" i="3"/>
  <c r="W352" i="3"/>
  <c r="AB352" i="3"/>
  <c r="AE352" i="3" s="1"/>
  <c r="Z352" i="3"/>
  <c r="AA352" i="3"/>
  <c r="P492" i="3"/>
  <c r="I493" i="3" s="1"/>
  <c r="AC352" i="3" l="1"/>
  <c r="V353" i="3" s="1"/>
  <c r="AA353" i="3" s="1"/>
  <c r="K493" i="3"/>
  <c r="O493" i="3"/>
  <c r="M493" i="3"/>
  <c r="J493" i="3"/>
  <c r="N493" i="3"/>
  <c r="L493" i="3"/>
  <c r="AF352" i="3" l="1"/>
  <c r="Y353" i="3"/>
  <c r="AB353" i="3"/>
  <c r="AE353" i="3" s="1"/>
  <c r="W353" i="3"/>
  <c r="Z353" i="3"/>
  <c r="X353" i="3"/>
  <c r="P493" i="3"/>
  <c r="I494" i="3" s="1"/>
  <c r="AC353" i="3" l="1"/>
  <c r="V354" i="3" s="1"/>
  <c r="AF353" i="3"/>
  <c r="L494" i="3"/>
  <c r="O494" i="3"/>
  <c r="N494" i="3"/>
  <c r="J494" i="3"/>
  <c r="K494" i="3"/>
  <c r="M494" i="3"/>
  <c r="X354" i="3" l="1"/>
  <c r="AB354" i="3"/>
  <c r="AE354" i="3" s="1"/>
  <c r="Z354" i="3"/>
  <c r="W354" i="3"/>
  <c r="AA354" i="3"/>
  <c r="Y354" i="3"/>
  <c r="P494" i="3"/>
  <c r="I495" i="3" s="1"/>
  <c r="J495" i="3" s="1"/>
  <c r="O495" i="3" l="1"/>
  <c r="AC354" i="3"/>
  <c r="AF354" i="3" s="1"/>
  <c r="K495" i="3"/>
  <c r="N495" i="3"/>
  <c r="L495" i="3"/>
  <c r="M495" i="3"/>
  <c r="V355" i="3" l="1"/>
  <c r="X355" i="3" s="1"/>
  <c r="P495" i="3"/>
  <c r="I496" i="3" s="1"/>
  <c r="J496" i="3" s="1"/>
  <c r="L496" i="3"/>
  <c r="M496" i="3"/>
  <c r="Y355" i="3" l="1"/>
  <c r="AB355" i="3"/>
  <c r="AE355" i="3" s="1"/>
  <c r="Z355" i="3"/>
  <c r="AA355" i="3"/>
  <c r="W355" i="3"/>
  <c r="K496" i="3"/>
  <c r="O496" i="3"/>
  <c r="N496" i="3"/>
  <c r="AC355" i="3" l="1"/>
  <c r="AF355" i="3" s="1"/>
  <c r="V356" i="3"/>
  <c r="Y356" i="3" s="1"/>
  <c r="P496" i="3"/>
  <c r="I497" i="3" s="1"/>
  <c r="M497" i="3" s="1"/>
  <c r="AA356" i="3"/>
  <c r="Z356" i="3"/>
  <c r="AB356" i="3"/>
  <c r="AE356" i="3" s="1"/>
  <c r="W356" i="3"/>
  <c r="X356" i="3"/>
  <c r="N497" i="3" l="1"/>
  <c r="L497" i="3"/>
  <c r="J497" i="3"/>
  <c r="K497" i="3"/>
  <c r="O497" i="3"/>
  <c r="AC356" i="3"/>
  <c r="AF356" i="3" s="1"/>
  <c r="P497" i="3" l="1"/>
  <c r="I498" i="3" s="1"/>
  <c r="L498" i="3" s="1"/>
  <c r="V357" i="3"/>
  <c r="Y357" i="3" s="1"/>
  <c r="AB357" i="3"/>
  <c r="AE357" i="3" s="1"/>
  <c r="W357" i="3"/>
  <c r="X357" i="3"/>
  <c r="Z357" i="3"/>
  <c r="AA357" i="3"/>
  <c r="M498" i="3" l="1"/>
  <c r="N498" i="3"/>
  <c r="O498" i="3"/>
  <c r="K498" i="3"/>
  <c r="J498" i="3"/>
  <c r="AC357" i="3"/>
  <c r="AF357" i="3" s="1"/>
  <c r="V358" i="3" l="1"/>
  <c r="P498" i="3"/>
  <c r="I499" i="3" s="1"/>
  <c r="N499" i="3" s="1"/>
  <c r="M499" i="3"/>
  <c r="Z358" i="3"/>
  <c r="AB358" i="3"/>
  <c r="AE358" i="3" s="1"/>
  <c r="W358" i="3"/>
  <c r="X358" i="3"/>
  <c r="Y358" i="3"/>
  <c r="AA358" i="3"/>
  <c r="L499" i="3" l="1"/>
  <c r="K499" i="3"/>
  <c r="O499" i="3"/>
  <c r="J499" i="3"/>
  <c r="AC358" i="3"/>
  <c r="AF358" i="3" s="1"/>
  <c r="V359" i="3" l="1"/>
  <c r="P499" i="3"/>
  <c r="I500" i="3" s="1"/>
  <c r="L500" i="3" s="1"/>
  <c r="Y359" i="3"/>
  <c r="AB359" i="3"/>
  <c r="AE359" i="3" s="1"/>
  <c r="X359" i="3"/>
  <c r="Z359" i="3"/>
  <c r="W359" i="3"/>
  <c r="AA359" i="3"/>
  <c r="M500" i="3" l="1"/>
  <c r="N500" i="3"/>
  <c r="O500" i="3"/>
  <c r="J500" i="3"/>
  <c r="K500" i="3"/>
  <c r="AC359" i="3"/>
  <c r="AF359" i="3" s="1"/>
  <c r="P500" i="3" l="1"/>
  <c r="I501" i="3" s="1"/>
  <c r="J501" i="3" s="1"/>
  <c r="O501" i="3"/>
  <c r="N501" i="3"/>
  <c r="L501" i="3"/>
  <c r="M501" i="3"/>
  <c r="V360" i="3"/>
  <c r="AB360" i="3" s="1"/>
  <c r="AE360" i="3" s="1"/>
  <c r="K501" i="3" l="1"/>
  <c r="Z360" i="3"/>
  <c r="Y360" i="3"/>
  <c r="AA360" i="3"/>
  <c r="W360" i="3"/>
  <c r="P501" i="3"/>
  <c r="I502" i="3" s="1"/>
  <c r="M502" i="3" s="1"/>
  <c r="X360" i="3"/>
  <c r="N502" i="3" l="1"/>
  <c r="AC360" i="3"/>
  <c r="V361" i="3" s="1"/>
  <c r="X361" i="3" s="1"/>
  <c r="L502" i="3"/>
  <c r="J502" i="3"/>
  <c r="O502" i="3"/>
  <c r="K502" i="3"/>
  <c r="AA361" i="3"/>
  <c r="AB361" i="3"/>
  <c r="Y361" i="3" l="1"/>
  <c r="W361" i="3"/>
  <c r="Z361" i="3"/>
  <c r="AF360" i="3"/>
  <c r="P502" i="3"/>
  <c r="I503" i="3" s="1"/>
  <c r="J503" i="3" s="1"/>
  <c r="M503" i="3"/>
  <c r="N503" i="3"/>
  <c r="K503" i="3"/>
  <c r="AE361" i="3"/>
  <c r="AC361" i="3" l="1"/>
  <c r="AF361" i="3" s="1"/>
  <c r="L503" i="3"/>
  <c r="O503" i="3"/>
  <c r="P503" i="3" s="1"/>
  <c r="I504" i="3" s="1"/>
  <c r="V362" i="3"/>
  <c r="X362" i="3" s="1"/>
  <c r="M504" i="3" l="1"/>
  <c r="N504" i="3"/>
  <c r="J504" i="3"/>
  <c r="O504" i="3"/>
  <c r="L504" i="3"/>
  <c r="K504" i="3"/>
  <c r="Z362" i="3"/>
  <c r="P504" i="3"/>
  <c r="I505" i="3" s="1"/>
  <c r="N505" i="3" s="1"/>
  <c r="Y362" i="3"/>
  <c r="AA362" i="3"/>
  <c r="W362" i="3"/>
  <c r="AB362" i="3"/>
  <c r="AE362" i="3" s="1"/>
  <c r="M505" i="3" l="1"/>
  <c r="O505" i="3"/>
  <c r="K505" i="3"/>
  <c r="J505" i="3"/>
  <c r="L505" i="3"/>
  <c r="AC362" i="3"/>
  <c r="V363" i="3" s="1"/>
  <c r="AA363" i="3" s="1"/>
  <c r="P505" i="3"/>
  <c r="I506" i="3" s="1"/>
  <c r="J506" i="3" s="1"/>
  <c r="AF362" i="3"/>
  <c r="O506" i="3" l="1"/>
  <c r="W363" i="3"/>
  <c r="AB363" i="3"/>
  <c r="AE363" i="3" s="1"/>
  <c r="X363" i="3"/>
  <c r="Y363" i="3"/>
  <c r="L506" i="3"/>
  <c r="M506" i="3"/>
  <c r="N506" i="3"/>
  <c r="K506" i="3"/>
  <c r="Z363" i="3"/>
  <c r="AC363" i="3" l="1"/>
  <c r="V364" i="3" s="1"/>
  <c r="AA364" i="3" s="1"/>
  <c r="P506" i="3"/>
  <c r="I507" i="3" s="1"/>
  <c r="K507" i="3" s="1"/>
  <c r="L507" i="3"/>
  <c r="N507" i="3"/>
  <c r="AF363" i="3"/>
  <c r="M507" i="3"/>
  <c r="O507" i="3"/>
  <c r="J507" i="3"/>
  <c r="Y364" i="3"/>
  <c r="X364" i="3"/>
  <c r="W364" i="3"/>
  <c r="AB364" i="3"/>
  <c r="AE364" i="3" s="1"/>
  <c r="Z364" i="3"/>
  <c r="N508" i="3" l="1"/>
  <c r="M508" i="3"/>
  <c r="L508" i="3"/>
  <c r="P507" i="3"/>
  <c r="I508" i="3" s="1"/>
  <c r="AC364" i="3"/>
  <c r="V365" i="3" s="1"/>
  <c r="AF364" i="3" l="1"/>
  <c r="J508" i="3"/>
  <c r="K508" i="3"/>
  <c r="O508" i="3"/>
  <c r="P508" i="3" s="1"/>
  <c r="I509" i="3" s="1"/>
  <c r="Y365" i="3"/>
  <c r="X365" i="3"/>
  <c r="W365" i="3"/>
  <c r="Z365" i="3"/>
  <c r="AB365" i="3"/>
  <c r="AE365" i="3" s="1"/>
  <c r="AA365" i="3"/>
  <c r="N509" i="3" l="1"/>
  <c r="M509" i="3"/>
  <c r="L509" i="3"/>
  <c r="K509" i="3"/>
  <c r="O509" i="3"/>
  <c r="M510" i="3" s="1"/>
  <c r="J509" i="3"/>
  <c r="AC365" i="3"/>
  <c r="L510" i="3" l="1"/>
  <c r="P509" i="3"/>
  <c r="I510" i="3" s="1"/>
  <c r="N510" i="3"/>
  <c r="O510" i="3"/>
  <c r="J510" i="3"/>
  <c r="K510" i="3"/>
  <c r="V366" i="3"/>
  <c r="AF365" i="3"/>
  <c r="L511" i="3" l="1"/>
  <c r="N511" i="3"/>
  <c r="P510" i="3"/>
  <c r="I511" i="3" s="1"/>
  <c r="M511" i="3"/>
  <c r="Y366" i="3"/>
  <c r="W366" i="3"/>
  <c r="AB366" i="3"/>
  <c r="Z366" i="3"/>
  <c r="X366" i="3"/>
  <c r="AA366" i="3"/>
  <c r="O511" i="3" l="1"/>
  <c r="J511" i="3"/>
  <c r="K511" i="3"/>
  <c r="AE366" i="3"/>
  <c r="AC366" i="3"/>
  <c r="N512" i="3" l="1"/>
  <c r="P511" i="3"/>
  <c r="I512" i="3" s="1"/>
  <c r="K512" i="3" s="1"/>
  <c r="L512" i="3"/>
  <c r="M512" i="3"/>
  <c r="AF366" i="3"/>
  <c r="V367" i="3"/>
  <c r="J512" i="3" l="1"/>
  <c r="O512" i="3"/>
  <c r="P512" i="3" s="1"/>
  <c r="I513" i="3" s="1"/>
  <c r="AA367" i="3"/>
  <c r="X367" i="3"/>
  <c r="Z367" i="3"/>
  <c r="AB367" i="3"/>
  <c r="W367" i="3"/>
  <c r="Y367" i="3"/>
  <c r="L513" i="3" l="1"/>
  <c r="M513" i="3"/>
  <c r="N513" i="3"/>
  <c r="J513" i="3"/>
  <c r="O513" i="3"/>
  <c r="K513" i="3"/>
  <c r="AC367" i="3"/>
  <c r="V368" i="3" s="1"/>
  <c r="AE367" i="3"/>
  <c r="P513" i="3" l="1"/>
  <c r="I514" i="3" s="1"/>
  <c r="M514" i="3"/>
  <c r="N514" i="3"/>
  <c r="J514" i="3"/>
  <c r="O514" i="3"/>
  <c r="K514" i="3"/>
  <c r="L514" i="3"/>
  <c r="AF367" i="3"/>
  <c r="Y368" i="3"/>
  <c r="AA368" i="3"/>
  <c r="Z368" i="3"/>
  <c r="X368" i="3"/>
  <c r="AB368" i="3"/>
  <c r="W368" i="3"/>
  <c r="P514" i="3" l="1"/>
  <c r="I515" i="3" s="1"/>
  <c r="M515" i="3"/>
  <c r="N515" i="3"/>
  <c r="K515" i="3"/>
  <c r="J515" i="3"/>
  <c r="L515" i="3"/>
  <c r="O515" i="3"/>
  <c r="P515" i="3" s="1"/>
  <c r="I516" i="3" s="1"/>
  <c r="K516" i="3" s="1"/>
  <c r="AC368" i="3"/>
  <c r="AE368" i="3"/>
  <c r="AF368" i="3" l="1"/>
  <c r="V369" i="3"/>
  <c r="M516" i="3"/>
  <c r="N516" i="3"/>
  <c r="L516" i="3"/>
  <c r="J516" i="3"/>
  <c r="O516" i="3"/>
  <c r="Y369" i="3" l="1"/>
  <c r="AB369" i="3"/>
  <c r="AE369" i="3" s="1"/>
  <c r="W369" i="3"/>
  <c r="X369" i="3"/>
  <c r="Z369" i="3"/>
  <c r="AA369" i="3"/>
  <c r="P516" i="3"/>
  <c r="I517" i="3" s="1"/>
  <c r="O517" i="3" s="1"/>
  <c r="AC369" i="3" l="1"/>
  <c r="V370" i="3"/>
  <c r="AF369" i="3"/>
  <c r="M517" i="3"/>
  <c r="N517" i="3"/>
  <c r="L517" i="3"/>
  <c r="J517" i="3"/>
  <c r="K517" i="3"/>
  <c r="AB370" i="3" l="1"/>
  <c r="AE370" i="3" s="1"/>
  <c r="W370" i="3"/>
  <c r="Z370" i="3"/>
  <c r="X370" i="3"/>
  <c r="Y370" i="3"/>
  <c r="AA370" i="3"/>
  <c r="P517" i="3"/>
  <c r="I518" i="3" s="1"/>
  <c r="J518" i="3" s="1"/>
  <c r="O518" i="3" l="1"/>
  <c r="AC370" i="3"/>
  <c r="AF370" i="3" s="1"/>
  <c r="N518" i="3"/>
  <c r="K518" i="3"/>
  <c r="M518" i="3"/>
  <c r="L518" i="3"/>
  <c r="V371" i="3" l="1"/>
  <c r="AA371" i="3" s="1"/>
  <c r="P518" i="3"/>
  <c r="I519" i="3" s="1"/>
  <c r="M519" i="3" s="1"/>
  <c r="N519" i="3"/>
  <c r="O519" i="3" l="1"/>
  <c r="J519" i="3"/>
  <c r="K519" i="3"/>
  <c r="Z371" i="3"/>
  <c r="AB371" i="3"/>
  <c r="AE371" i="3" s="1"/>
  <c r="X371" i="3"/>
  <c r="W371" i="3"/>
  <c r="Y371" i="3"/>
  <c r="L519" i="3"/>
  <c r="P519" i="3" l="1"/>
  <c r="I520" i="3" s="1"/>
  <c r="AC371" i="3"/>
  <c r="V372" i="3" s="1"/>
  <c r="AA372" i="3" s="1"/>
  <c r="Z372" i="3"/>
  <c r="X372" i="3"/>
  <c r="AB372" i="3"/>
  <c r="O520" i="3"/>
  <c r="K520" i="3"/>
  <c r="J520" i="3"/>
  <c r="L520" i="3"/>
  <c r="M520" i="3"/>
  <c r="N520" i="3"/>
  <c r="W372" i="3" l="1"/>
  <c r="Y372" i="3"/>
  <c r="AF371" i="3"/>
  <c r="AC372" i="3"/>
  <c r="AE372" i="3"/>
  <c r="P520" i="3"/>
  <c r="I521" i="3" s="1"/>
  <c r="L521" i="3" s="1"/>
  <c r="AF372" i="3" l="1"/>
  <c r="V373" i="3"/>
  <c r="O521" i="3"/>
  <c r="J521" i="3"/>
  <c r="K521" i="3"/>
  <c r="M521" i="3"/>
  <c r="N521" i="3"/>
  <c r="X373" i="3" l="1"/>
  <c r="W373" i="3"/>
  <c r="AB373" i="3"/>
  <c r="AE373" i="3" s="1"/>
  <c r="Z373" i="3"/>
  <c r="AA373" i="3"/>
  <c r="Y373" i="3"/>
  <c r="P521" i="3"/>
  <c r="I522" i="3" s="1"/>
  <c r="AC373" i="3" l="1"/>
  <c r="AF373" i="3" s="1"/>
  <c r="O522" i="3"/>
  <c r="J522" i="3"/>
  <c r="K522" i="3"/>
  <c r="N522" i="3"/>
  <c r="M522" i="3"/>
  <c r="L522" i="3"/>
  <c r="V374" i="3" l="1"/>
  <c r="Y374" i="3" s="1"/>
  <c r="Z374" i="3"/>
  <c r="AB374" i="3"/>
  <c r="W374" i="3"/>
  <c r="AA374" i="3"/>
  <c r="P522" i="3"/>
  <c r="I523" i="3" s="1"/>
  <c r="X374" i="3" l="1"/>
  <c r="AC374" i="3"/>
  <c r="AF374" i="3" s="1"/>
  <c r="AE374" i="3"/>
  <c r="O523" i="3"/>
  <c r="K523" i="3"/>
  <c r="J523" i="3"/>
  <c r="N523" i="3"/>
  <c r="M523" i="3"/>
  <c r="L523" i="3"/>
  <c r="V375" i="3" l="1"/>
  <c r="W375" i="3" s="1"/>
  <c r="Z375" i="3"/>
  <c r="X375" i="3"/>
  <c r="P523" i="3"/>
  <c r="I524" i="3" s="1"/>
  <c r="M524" i="3" s="1"/>
  <c r="AB375" i="3" l="1"/>
  <c r="AE375" i="3" s="1"/>
  <c r="AA375" i="3"/>
  <c r="Y375" i="3"/>
  <c r="O524" i="3"/>
  <c r="J524" i="3"/>
  <c r="N524" i="3"/>
  <c r="L524" i="3"/>
  <c r="K524" i="3"/>
  <c r="AC375" i="3" l="1"/>
  <c r="V376" i="3" s="1"/>
  <c r="X376" i="3" s="1"/>
  <c r="AF375" i="3"/>
  <c r="P524" i="3"/>
  <c r="I525" i="3" s="1"/>
  <c r="L525" i="3" s="1"/>
  <c r="AA376" i="3" l="1"/>
  <c r="Y376" i="3"/>
  <c r="W376" i="3"/>
  <c r="AB376" i="3"/>
  <c r="AE376" i="3" s="1"/>
  <c r="Z376" i="3"/>
  <c r="AC376" i="3" s="1"/>
  <c r="O525" i="3"/>
  <c r="N525" i="3"/>
  <c r="M525" i="3"/>
  <c r="J525" i="3"/>
  <c r="K525" i="3"/>
  <c r="V377" i="3" l="1"/>
  <c r="AF376" i="3"/>
  <c r="P525" i="3"/>
  <c r="I526" i="3" s="1"/>
  <c r="N526" i="3" s="1"/>
  <c r="AA377" i="3" l="1"/>
  <c r="AB377" i="3"/>
  <c r="AE377" i="3" s="1"/>
  <c r="Z377" i="3"/>
  <c r="W377" i="3"/>
  <c r="X377" i="3"/>
  <c r="Y377" i="3"/>
  <c r="L526" i="3"/>
  <c r="O526" i="3"/>
  <c r="J526" i="3"/>
  <c r="K526" i="3"/>
  <c r="M526" i="3"/>
  <c r="AC377" i="3" l="1"/>
  <c r="AF377" i="3"/>
  <c r="V378" i="3"/>
  <c r="AA378" i="3" s="1"/>
  <c r="P526" i="3"/>
  <c r="I527" i="3" s="1"/>
  <c r="J527" i="3" s="1"/>
  <c r="W378" i="3" l="1"/>
  <c r="X378" i="3"/>
  <c r="AB378" i="3"/>
  <c r="Z378" i="3"/>
  <c r="Y378" i="3"/>
  <c r="N527" i="3"/>
  <c r="M527" i="3"/>
  <c r="L527" i="3"/>
  <c r="K527" i="3"/>
  <c r="O527" i="3"/>
  <c r="AC378" i="3" l="1"/>
  <c r="AF378" i="3" s="1"/>
  <c r="AG378" i="3" s="1"/>
  <c r="AE378" i="3"/>
  <c r="P527" i="3"/>
  <c r="I528" i="3" s="1"/>
  <c r="L528" i="3" s="1"/>
  <c r="V379" i="3" l="1"/>
  <c r="Y379" i="3" s="1"/>
  <c r="AB379" i="3"/>
  <c r="W379" i="3"/>
  <c r="Z379" i="3"/>
  <c r="AA379" i="3"/>
  <c r="N528" i="3"/>
  <c r="K528" i="3"/>
  <c r="J528" i="3"/>
  <c r="O528" i="3"/>
  <c r="M528" i="3"/>
  <c r="X379" i="3" l="1"/>
  <c r="AC379" i="3"/>
  <c r="AF379" i="3" s="1"/>
  <c r="AG379" i="3" s="1"/>
  <c r="V380" i="3"/>
  <c r="AE379" i="3"/>
  <c r="P528" i="3"/>
  <c r="I529" i="3" s="1"/>
  <c r="AA380" i="3" l="1"/>
  <c r="AB380" i="3"/>
  <c r="X380" i="3"/>
  <c r="Z380" i="3"/>
  <c r="W380" i="3"/>
  <c r="Y380" i="3"/>
  <c r="K529" i="3"/>
  <c r="O529" i="3"/>
  <c r="J529" i="3"/>
  <c r="L529" i="3"/>
  <c r="M529" i="3"/>
  <c r="N529" i="3"/>
  <c r="AC380" i="3" l="1"/>
  <c r="AF380" i="3" s="1"/>
  <c r="AG380" i="3" s="1"/>
  <c r="V381" i="3"/>
  <c r="AA381" i="3" s="1"/>
  <c r="AE380" i="3"/>
  <c r="P529" i="3"/>
  <c r="I530" i="3" s="1"/>
  <c r="J530" i="3" s="1"/>
  <c r="Y381" i="3" l="1"/>
  <c r="Z381" i="3"/>
  <c r="AB381" i="3"/>
  <c r="AE381" i="3" s="1"/>
  <c r="X381" i="3"/>
  <c r="W381" i="3"/>
  <c r="M530" i="3"/>
  <c r="O530" i="3"/>
  <c r="K530" i="3"/>
  <c r="N530" i="3"/>
  <c r="L530" i="3"/>
  <c r="AC381" i="3" l="1"/>
  <c r="P530" i="3"/>
  <c r="I531" i="3" s="1"/>
  <c r="K531" i="3" s="1"/>
  <c r="V382" i="3" l="1"/>
  <c r="AF381" i="3"/>
  <c r="AG381" i="3" s="1"/>
  <c r="N531" i="3"/>
  <c r="J531" i="3"/>
  <c r="L531" i="3"/>
  <c r="M531" i="3"/>
  <c r="O531" i="3"/>
  <c r="W382" i="3" l="1"/>
  <c r="AB382" i="3"/>
  <c r="AE382" i="3" s="1"/>
  <c r="Z382" i="3"/>
  <c r="X382" i="3"/>
  <c r="AA382" i="3"/>
  <c r="Y382" i="3"/>
  <c r="P531" i="3"/>
  <c r="I532" i="3" s="1"/>
  <c r="K532" i="3" s="1"/>
  <c r="AC382" i="3" l="1"/>
  <c r="V383" i="3"/>
  <c r="AF382" i="3"/>
  <c r="O532" i="3"/>
  <c r="M532" i="3"/>
  <c r="N532" i="3"/>
  <c r="L532" i="3"/>
  <c r="J532" i="3"/>
  <c r="X383" i="3" l="1"/>
  <c r="Z383" i="3"/>
  <c r="AB383" i="3"/>
  <c r="AE383" i="3" s="1"/>
  <c r="W383" i="3"/>
  <c r="AA383" i="3"/>
  <c r="Y383" i="3"/>
  <c r="P532" i="3"/>
  <c r="I533" i="3" s="1"/>
  <c r="L533" i="3" s="1"/>
  <c r="AC383" i="3" l="1"/>
  <c r="V384" i="3" s="1"/>
  <c r="N533" i="3"/>
  <c r="K533" i="3"/>
  <c r="J533" i="3"/>
  <c r="O533" i="3"/>
  <c r="M533" i="3"/>
  <c r="AF383" i="3" l="1"/>
  <c r="X384" i="3"/>
  <c r="Z384" i="3"/>
  <c r="AB384" i="3"/>
  <c r="AE384" i="3" s="1"/>
  <c r="W384" i="3"/>
  <c r="AA384" i="3"/>
  <c r="Y384" i="3"/>
  <c r="P533" i="3"/>
  <c r="I534" i="3" s="1"/>
  <c r="N534" i="3" s="1"/>
  <c r="AC384" i="3" l="1"/>
  <c r="AF384" i="3" s="1"/>
  <c r="V385" i="3"/>
  <c r="O534" i="3"/>
  <c r="L534" i="3"/>
  <c r="M534" i="3"/>
  <c r="K534" i="3"/>
  <c r="J534" i="3"/>
  <c r="AB385" i="3" l="1"/>
  <c r="AE385" i="3" s="1"/>
  <c r="Z385" i="3"/>
  <c r="X385" i="3"/>
  <c r="W385" i="3"/>
  <c r="Y385" i="3"/>
  <c r="AA385" i="3"/>
  <c r="P534" i="3"/>
  <c r="I535" i="3" s="1"/>
  <c r="L535" i="3" s="1"/>
  <c r="AC385" i="3" l="1"/>
  <c r="V386" i="3"/>
  <c r="AF385" i="3"/>
  <c r="M535" i="3"/>
  <c r="K535" i="3"/>
  <c r="O535" i="3"/>
  <c r="J535" i="3"/>
  <c r="N535" i="3"/>
  <c r="Z386" i="3" l="1"/>
  <c r="X386" i="3"/>
  <c r="W386" i="3"/>
  <c r="AB386" i="3"/>
  <c r="AE386" i="3" s="1"/>
  <c r="Y386" i="3"/>
  <c r="AA386" i="3"/>
  <c r="P535" i="3"/>
  <c r="I536" i="3" s="1"/>
  <c r="J536" i="3" s="1"/>
  <c r="AC386" i="3" l="1"/>
  <c r="AF386" i="3" s="1"/>
  <c r="N536" i="3"/>
  <c r="O536" i="3"/>
  <c r="K536" i="3"/>
  <c r="L536" i="3"/>
  <c r="M536" i="3"/>
  <c r="V387" i="3" l="1"/>
  <c r="X387" i="3"/>
  <c r="W387" i="3"/>
  <c r="Z387" i="3"/>
  <c r="AB387" i="3"/>
  <c r="AE387" i="3" s="1"/>
  <c r="AA387" i="3"/>
  <c r="Y387" i="3"/>
  <c r="P536" i="3"/>
  <c r="I537" i="3" s="1"/>
  <c r="K537" i="3" s="1"/>
  <c r="O537" i="3" l="1"/>
  <c r="AC387" i="3"/>
  <c r="V388" i="3"/>
  <c r="AA388" i="3" s="1"/>
  <c r="AF387" i="3"/>
  <c r="N537" i="3"/>
  <c r="L537" i="3"/>
  <c r="J537" i="3"/>
  <c r="M537" i="3"/>
  <c r="Y388" i="3" l="1"/>
  <c r="P537" i="3"/>
  <c r="I538" i="3" s="1"/>
  <c r="O538" i="3" s="1"/>
  <c r="Z388" i="3"/>
  <c r="X388" i="3"/>
  <c r="AB388" i="3"/>
  <c r="AE388" i="3" s="1"/>
  <c r="W388" i="3"/>
  <c r="N538" i="3" l="1"/>
  <c r="M538" i="3"/>
  <c r="L538" i="3"/>
  <c r="K538" i="3"/>
  <c r="J538" i="3"/>
  <c r="AC388" i="3"/>
  <c r="V389" i="3" s="1"/>
  <c r="AF388" i="3" l="1"/>
  <c r="P538" i="3"/>
  <c r="I539" i="3" s="1"/>
  <c r="M539" i="3" s="1"/>
  <c r="AA389" i="3"/>
  <c r="Y389" i="3"/>
  <c r="L539" i="3"/>
  <c r="X389" i="3"/>
  <c r="Z389" i="3"/>
  <c r="AB389" i="3"/>
  <c r="AE389" i="3" s="1"/>
  <c r="W389" i="3"/>
  <c r="N539" i="3"/>
  <c r="K539" i="3" l="1"/>
  <c r="J539" i="3"/>
  <c r="O539" i="3"/>
  <c r="P539" i="3" s="1"/>
  <c r="I540" i="3" s="1"/>
  <c r="AC389" i="3"/>
  <c r="AF389" i="3" s="1"/>
  <c r="V390" i="3"/>
  <c r="AA390" i="3" s="1"/>
  <c r="X390" i="3" l="1"/>
  <c r="Z390" i="3"/>
  <c r="W390" i="3"/>
  <c r="AB390" i="3"/>
  <c r="AE390" i="3" s="1"/>
  <c r="Y390" i="3"/>
  <c r="L540" i="3"/>
  <c r="O540" i="3"/>
  <c r="J540" i="3"/>
  <c r="N540" i="3"/>
  <c r="K540" i="3"/>
  <c r="M540" i="3"/>
  <c r="AC390" i="3" l="1"/>
  <c r="AF390" i="3" s="1"/>
  <c r="P540" i="3"/>
  <c r="I541" i="3" s="1"/>
  <c r="N541" i="3" s="1"/>
  <c r="V391" i="3" l="1"/>
  <c r="M541" i="3"/>
  <c r="Y391" i="3"/>
  <c r="AB391" i="3"/>
  <c r="AE391" i="3" s="1"/>
  <c r="X391" i="3"/>
  <c r="W391" i="3"/>
  <c r="Z391" i="3"/>
  <c r="AA391" i="3"/>
  <c r="J541" i="3"/>
  <c r="O541" i="3"/>
  <c r="K541" i="3"/>
  <c r="L541" i="3"/>
  <c r="AC391" i="3" l="1"/>
  <c r="AF391" i="3" s="1"/>
  <c r="P541" i="3"/>
  <c r="I542" i="3" s="1"/>
  <c r="N542" i="3" s="1"/>
  <c r="V392" i="3" l="1"/>
  <c r="Z392" i="3" s="1"/>
  <c r="O542" i="3"/>
  <c r="K542" i="3"/>
  <c r="J542" i="3"/>
  <c r="L542" i="3"/>
  <c r="M542" i="3"/>
  <c r="W392" i="3"/>
  <c r="X392" i="3"/>
  <c r="AB392" i="3"/>
  <c r="AE392" i="3" s="1"/>
  <c r="Y392" i="3"/>
  <c r="AA392" i="3"/>
  <c r="P542" i="3" l="1"/>
  <c r="I543" i="3" s="1"/>
  <c r="L543" i="3" s="1"/>
  <c r="N543" i="3"/>
  <c r="M543" i="3"/>
  <c r="AC392" i="3"/>
  <c r="V393" i="3" s="1"/>
  <c r="AA393" i="3" s="1"/>
  <c r="K543" i="3"/>
  <c r="J543" i="3"/>
  <c r="O543" i="3"/>
  <c r="P543" i="3" s="1"/>
  <c r="I544" i="3" s="1"/>
  <c r="AF392" i="3" l="1"/>
  <c r="Y393" i="3"/>
  <c r="W393" i="3"/>
  <c r="AB393" i="3"/>
  <c r="AE393" i="3" s="1"/>
  <c r="X393" i="3"/>
  <c r="Z393" i="3"/>
  <c r="N544" i="3"/>
  <c r="K544" i="3"/>
  <c r="J544" i="3"/>
  <c r="O544" i="3"/>
  <c r="M544" i="3"/>
  <c r="L544" i="3"/>
  <c r="AC393" i="3" l="1"/>
  <c r="AF393" i="3" s="1"/>
  <c r="P544" i="3"/>
  <c r="I545" i="3" s="1"/>
  <c r="V394" i="3" l="1"/>
  <c r="W394" i="3" s="1"/>
  <c r="K545" i="3"/>
  <c r="O545" i="3"/>
  <c r="J545" i="3"/>
  <c r="L545" i="3"/>
  <c r="N545" i="3"/>
  <c r="M545" i="3"/>
  <c r="AA394" i="3" l="1"/>
  <c r="AB394" i="3"/>
  <c r="AE394" i="3" s="1"/>
  <c r="Y394" i="3"/>
  <c r="Z394" i="3"/>
  <c r="X394" i="3"/>
  <c r="P545" i="3"/>
  <c r="I546" i="3" s="1"/>
  <c r="L546" i="3" s="1"/>
  <c r="M546" i="3"/>
  <c r="AC394" i="3" l="1"/>
  <c r="AF394" i="3" s="1"/>
  <c r="V395" i="3"/>
  <c r="AA395" i="3" s="1"/>
  <c r="N546" i="3"/>
  <c r="O546" i="3"/>
  <c r="K546" i="3"/>
  <c r="J546" i="3"/>
  <c r="Y395" i="3"/>
  <c r="X395" i="3" l="1"/>
  <c r="W395" i="3"/>
  <c r="Z395" i="3"/>
  <c r="AB395" i="3"/>
  <c r="AE395" i="3" s="1"/>
  <c r="P546" i="3"/>
  <c r="I547" i="3" s="1"/>
  <c r="O547" i="3" s="1"/>
  <c r="M547" i="3"/>
  <c r="L547" i="3"/>
  <c r="N547" i="3"/>
  <c r="AC395" i="3" l="1"/>
  <c r="AF395" i="3" s="1"/>
  <c r="J547" i="3"/>
  <c r="K547" i="3"/>
  <c r="P547" i="3"/>
  <c r="I548" i="3" s="1"/>
  <c r="O548" i="3" s="1"/>
  <c r="M548" i="3"/>
  <c r="L548" i="3"/>
  <c r="N548" i="3"/>
  <c r="V396" i="3" l="1"/>
  <c r="J548" i="3"/>
  <c r="K548" i="3"/>
  <c r="P548" i="3" s="1"/>
  <c r="I549" i="3" s="1"/>
  <c r="L549" i="3"/>
  <c r="N549" i="3"/>
  <c r="X396" i="3" l="1"/>
  <c r="W396" i="3"/>
  <c r="Y396" i="3"/>
  <c r="Z396" i="3"/>
  <c r="AA396" i="3"/>
  <c r="AB396" i="3"/>
  <c r="AE396" i="3" s="1"/>
  <c r="M549" i="3"/>
  <c r="O549" i="3"/>
  <c r="K549" i="3"/>
  <c r="J549" i="3"/>
  <c r="P549" i="3" l="1"/>
  <c r="I550" i="3" s="1"/>
  <c r="J550" i="3" s="1"/>
  <c r="AC396" i="3"/>
  <c r="O550" i="3"/>
  <c r="K550" i="3"/>
  <c r="N550" i="3"/>
  <c r="M550" i="3"/>
  <c r="L550" i="3"/>
  <c r="V397" i="3" l="1"/>
  <c r="AF396" i="3"/>
  <c r="P550" i="3"/>
  <c r="I551" i="3" s="1"/>
  <c r="K551" i="3" s="1"/>
  <c r="N551" i="3"/>
  <c r="M551" i="3"/>
  <c r="L551" i="3"/>
  <c r="X397" i="3" l="1"/>
  <c r="W397" i="3"/>
  <c r="Z397" i="3"/>
  <c r="AB397" i="3"/>
  <c r="AA397" i="3"/>
  <c r="Y397" i="3"/>
  <c r="AC397" i="3"/>
  <c r="J551" i="3"/>
  <c r="O551" i="3"/>
  <c r="P551" i="3"/>
  <c r="I552" i="3" s="1"/>
  <c r="K552" i="3" s="1"/>
  <c r="AF397" i="3" l="1"/>
  <c r="V398" i="3"/>
  <c r="AE397" i="3"/>
  <c r="AA398" i="3"/>
  <c r="O552" i="3"/>
  <c r="N552" i="3"/>
  <c r="M552" i="3"/>
  <c r="L552" i="3"/>
  <c r="J552" i="3"/>
  <c r="AB398" i="3" l="1"/>
  <c r="W398" i="3"/>
  <c r="X398" i="3"/>
  <c r="Z398" i="3"/>
  <c r="Y398" i="3"/>
  <c r="AC398" i="3" s="1"/>
  <c r="P552" i="3"/>
  <c r="I553" i="3" s="1"/>
  <c r="O553" i="3" s="1"/>
  <c r="AF398" i="3" l="1"/>
  <c r="V399" i="3"/>
  <c r="AE398" i="3"/>
  <c r="AA399" i="3"/>
  <c r="L553" i="3"/>
  <c r="N553" i="3"/>
  <c r="M553" i="3"/>
  <c r="K553" i="3"/>
  <c r="J553" i="3"/>
  <c r="X399" i="3" l="1"/>
  <c r="Z399" i="3"/>
  <c r="W399" i="3"/>
  <c r="AB399" i="3"/>
  <c r="Y399" i="3"/>
  <c r="AC399" i="3" s="1"/>
  <c r="P553" i="3"/>
  <c r="I554" i="3" s="1"/>
  <c r="K554" i="3" s="1"/>
  <c r="V400" i="3" l="1"/>
  <c r="AF399" i="3"/>
  <c r="AE399" i="3"/>
  <c r="AA400" i="3"/>
  <c r="Y400" i="3"/>
  <c r="M554" i="3"/>
  <c r="N554" i="3"/>
  <c r="J554" i="3"/>
  <c r="L554" i="3"/>
  <c r="O554" i="3"/>
  <c r="X400" i="3" l="1"/>
  <c r="AB400" i="3"/>
  <c r="AE400" i="3" s="1"/>
  <c r="Z400" i="3"/>
  <c r="W400" i="3"/>
  <c r="AC400" i="3"/>
  <c r="P554" i="3"/>
  <c r="I555" i="3" s="1"/>
  <c r="L555" i="3" s="1"/>
  <c r="AF400" i="3" l="1"/>
  <c r="V401" i="3"/>
  <c r="J555" i="3"/>
  <c r="O555" i="3"/>
  <c r="K555" i="3"/>
  <c r="M555" i="3"/>
  <c r="N555" i="3"/>
  <c r="AB401" i="3" l="1"/>
  <c r="W401" i="3"/>
  <c r="Z401" i="3"/>
  <c r="Y401" i="3"/>
  <c r="AA401" i="3"/>
  <c r="X401" i="3"/>
  <c r="P555" i="3"/>
  <c r="I556" i="3" s="1"/>
  <c r="L556" i="3" s="1"/>
  <c r="AC401" i="3" l="1"/>
  <c r="AE401" i="3"/>
  <c r="O556" i="3"/>
  <c r="M556" i="3"/>
  <c r="N556" i="3"/>
  <c r="K556" i="3"/>
  <c r="J556" i="3"/>
  <c r="V402" i="3" l="1"/>
  <c r="AF401" i="3"/>
  <c r="P556" i="3"/>
  <c r="I557" i="3" s="1"/>
  <c r="K557" i="3" s="1"/>
  <c r="AB402" i="3" l="1"/>
  <c r="X402" i="3"/>
  <c r="Z402" i="3"/>
  <c r="W402" i="3"/>
  <c r="AA402" i="3"/>
  <c r="Y402" i="3"/>
  <c r="AC402" i="3" s="1"/>
  <c r="L557" i="3"/>
  <c r="N557" i="3"/>
  <c r="M557" i="3"/>
  <c r="J557" i="3"/>
  <c r="O557" i="3"/>
  <c r="AF402" i="3" l="1"/>
  <c r="V403" i="3"/>
  <c r="AE402" i="3"/>
  <c r="Y403" i="3"/>
  <c r="AA403" i="3"/>
  <c r="P557" i="3"/>
  <c r="I558" i="3" s="1"/>
  <c r="M558" i="3" s="1"/>
  <c r="L558" i="3"/>
  <c r="O558" i="3" l="1"/>
  <c r="AB403" i="3"/>
  <c r="X403" i="3"/>
  <c r="W403" i="3"/>
  <c r="Z403" i="3"/>
  <c r="AC403" i="3" s="1"/>
  <c r="J558" i="3"/>
  <c r="K558" i="3"/>
  <c r="N558" i="3"/>
  <c r="AF403" i="3" l="1"/>
  <c r="V404" i="3"/>
  <c r="AE403" i="3"/>
  <c r="AA404" i="3"/>
  <c r="Y404" i="3"/>
  <c r="P558" i="3"/>
  <c r="I559" i="3" s="1"/>
  <c r="N559" i="3" s="1"/>
  <c r="M559" i="3"/>
  <c r="L559" i="3"/>
  <c r="O559" i="3"/>
  <c r="J559" i="3" l="1"/>
  <c r="W404" i="3"/>
  <c r="Z404" i="3"/>
  <c r="X404" i="3"/>
  <c r="AB404" i="3"/>
  <c r="K559" i="3"/>
  <c r="P559" i="3" s="1"/>
  <c r="I560" i="3" s="1"/>
  <c r="L560" i="3" s="1"/>
  <c r="AE404" i="3" l="1"/>
  <c r="AC404" i="3"/>
  <c r="O560" i="3"/>
  <c r="J560" i="3"/>
  <c r="K560" i="3"/>
  <c r="N560" i="3"/>
  <c r="M560" i="3"/>
  <c r="AF404" i="3" l="1"/>
  <c r="V405" i="3"/>
  <c r="P560" i="3"/>
  <c r="I561" i="3" s="1"/>
  <c r="N561" i="3" s="1"/>
  <c r="X405" i="3" l="1"/>
  <c r="AB405" i="3"/>
  <c r="AE405" i="3" s="1"/>
  <c r="W405" i="3"/>
  <c r="Z405" i="3"/>
  <c r="AA405" i="3"/>
  <c r="Y405" i="3"/>
  <c r="AC405" i="3" s="1"/>
  <c r="O561" i="3"/>
  <c r="M561" i="3"/>
  <c r="J561" i="3"/>
  <c r="K561" i="3"/>
  <c r="L561" i="3"/>
  <c r="V406" i="3" l="1"/>
  <c r="AF405" i="3"/>
  <c r="P561" i="3"/>
  <c r="I562" i="3" s="1"/>
  <c r="O562" i="3" s="1"/>
  <c r="AA406" i="3" l="1"/>
  <c r="W406" i="3"/>
  <c r="AB406" i="3"/>
  <c r="Z406" i="3"/>
  <c r="X406" i="3"/>
  <c r="Y406" i="3"/>
  <c r="AC406" i="3" s="1"/>
  <c r="J562" i="3"/>
  <c r="N562" i="3"/>
  <c r="M562" i="3"/>
  <c r="L562" i="3"/>
  <c r="K562" i="3"/>
  <c r="AF406" i="3" l="1"/>
  <c r="V407" i="3"/>
  <c r="AE406" i="3"/>
  <c r="Y407" i="3"/>
  <c r="AA407" i="3"/>
  <c r="P562" i="3"/>
  <c r="I563" i="3" s="1"/>
  <c r="J563" i="3" s="1"/>
  <c r="X407" i="3" l="1"/>
  <c r="AB407" i="3"/>
  <c r="AE407" i="3" s="1"/>
  <c r="W407" i="3"/>
  <c r="Z407" i="3"/>
  <c r="AC407" i="3"/>
  <c r="K563" i="3"/>
  <c r="L563" i="3"/>
  <c r="O563" i="3"/>
  <c r="N563" i="3"/>
  <c r="M563" i="3"/>
  <c r="AF407" i="3" l="1"/>
  <c r="V408" i="3"/>
  <c r="Y408" i="3"/>
  <c r="P563" i="3"/>
  <c r="I564" i="3" s="1"/>
  <c r="O564" i="3" s="1"/>
  <c r="Z408" i="3" l="1"/>
  <c r="AA408" i="3"/>
  <c r="X408" i="3"/>
  <c r="AB408" i="3"/>
  <c r="AE408" i="3" s="1"/>
  <c r="W408" i="3"/>
  <c r="AC408" i="3" s="1"/>
  <c r="AF408" i="3" s="1"/>
  <c r="V409" i="3"/>
  <c r="W409" i="3"/>
  <c r="Z409" i="3"/>
  <c r="M564" i="3"/>
  <c r="J564" i="3"/>
  <c r="K564" i="3"/>
  <c r="N564" i="3"/>
  <c r="L564" i="3"/>
  <c r="AA409" i="3" l="1"/>
  <c r="Y409" i="3"/>
  <c r="X409" i="3"/>
  <c r="AB409" i="3"/>
  <c r="AE409" i="3" s="1"/>
  <c r="P564" i="3"/>
  <c r="I565" i="3" s="1"/>
  <c r="L565" i="3" s="1"/>
  <c r="AC409" i="3" l="1"/>
  <c r="N565" i="3"/>
  <c r="M565" i="3"/>
  <c r="O565" i="3"/>
  <c r="K565" i="3"/>
  <c r="J565" i="3"/>
  <c r="AF409" i="3" l="1"/>
  <c r="V410" i="3"/>
  <c r="P565" i="3"/>
  <c r="I566" i="3" s="1"/>
  <c r="L566" i="3" s="1"/>
  <c r="W410" i="3" l="1"/>
  <c r="Z410" i="3"/>
  <c r="X410" i="3"/>
  <c r="Y410" i="3"/>
  <c r="AA410" i="3"/>
  <c r="AB410" i="3"/>
  <c r="AE410" i="3" s="1"/>
  <c r="N566" i="3"/>
  <c r="K566" i="3"/>
  <c r="J566" i="3"/>
  <c r="M566" i="3"/>
  <c r="O566" i="3"/>
  <c r="AC410" i="3" l="1"/>
  <c r="P566" i="3"/>
  <c r="I567" i="3" s="1"/>
  <c r="N567" i="3" s="1"/>
  <c r="AF410" i="3" l="1"/>
  <c r="V411" i="3"/>
  <c r="O567" i="3"/>
  <c r="L567" i="3"/>
  <c r="M567" i="3"/>
  <c r="J567" i="3"/>
  <c r="K567" i="3"/>
  <c r="C32" i="3"/>
  <c r="X411" i="3" l="1"/>
  <c r="AB411" i="3"/>
  <c r="W411" i="3"/>
  <c r="Z411" i="3"/>
  <c r="AA411" i="3"/>
  <c r="Y411" i="3"/>
  <c r="P567" i="3"/>
  <c r="I568" i="3" s="1"/>
  <c r="N568" i="3" s="1"/>
  <c r="M568" i="3"/>
  <c r="K568" i="3" l="1"/>
  <c r="O568" i="3"/>
  <c r="AC411" i="3"/>
  <c r="AE411" i="3"/>
  <c r="J568" i="3"/>
  <c r="L568" i="3"/>
  <c r="P568" i="3" s="1"/>
  <c r="I569" i="3" s="1"/>
  <c r="K569" i="3" s="1"/>
  <c r="AF411" i="3" l="1"/>
  <c r="V412" i="3"/>
  <c r="N569" i="3"/>
  <c r="L569" i="3"/>
  <c r="M569" i="3"/>
  <c r="O569" i="3"/>
  <c r="J569" i="3"/>
  <c r="AA412" i="3" l="1"/>
  <c r="W412" i="3"/>
  <c r="X412" i="3"/>
  <c r="AB412" i="3"/>
  <c r="AE412" i="3" s="1"/>
  <c r="Z412" i="3"/>
  <c r="Y412" i="3"/>
  <c r="P569" i="3"/>
  <c r="I570" i="3" s="1"/>
  <c r="M570" i="3" s="1"/>
  <c r="AC412" i="3" l="1"/>
  <c r="V413" i="3" s="1"/>
  <c r="AF412" i="3"/>
  <c r="N570" i="3"/>
  <c r="L570" i="3"/>
  <c r="J570" i="3"/>
  <c r="O570" i="3"/>
  <c r="K570" i="3"/>
  <c r="AB413" i="3" l="1"/>
  <c r="AE413" i="3" s="1"/>
  <c r="W413" i="3"/>
  <c r="X413" i="3"/>
  <c r="Z413" i="3"/>
  <c r="AA413" i="3"/>
  <c r="Y413" i="3"/>
  <c r="P570" i="3"/>
  <c r="I571" i="3" s="1"/>
  <c r="J571" i="3" s="1"/>
  <c r="AC413" i="3" l="1"/>
  <c r="AF413" i="3" s="1"/>
  <c r="V414" i="3"/>
  <c r="K571" i="3"/>
  <c r="N571" i="3"/>
  <c r="O571" i="3"/>
  <c r="M571" i="3"/>
  <c r="L571" i="3"/>
  <c r="X414" i="3" l="1"/>
  <c r="W414" i="3"/>
  <c r="AB414" i="3"/>
  <c r="AE414" i="3" s="1"/>
  <c r="Z414" i="3"/>
  <c r="Y414" i="3"/>
  <c r="AA414" i="3"/>
  <c r="P571" i="3"/>
  <c r="I572" i="3" s="1"/>
  <c r="K572" i="3" s="1"/>
  <c r="AC414" i="3" l="1"/>
  <c r="L572" i="3"/>
  <c r="O572" i="3"/>
  <c r="J572" i="3"/>
  <c r="N572" i="3"/>
  <c r="M572" i="3"/>
  <c r="V415" i="3" l="1"/>
  <c r="AF414" i="3"/>
  <c r="P572" i="3"/>
  <c r="I573" i="3" s="1"/>
  <c r="N573" i="3" s="1"/>
  <c r="Z415" i="3" l="1"/>
  <c r="W415" i="3"/>
  <c r="X415" i="3"/>
  <c r="AB415" i="3"/>
  <c r="AE415" i="3" s="1"/>
  <c r="AA415" i="3"/>
  <c r="Y415" i="3"/>
  <c r="M573" i="3"/>
  <c r="O573" i="3"/>
  <c r="L573" i="3"/>
  <c r="J573" i="3"/>
  <c r="K573" i="3"/>
  <c r="AC415" i="3" l="1"/>
  <c r="AF415" i="3"/>
  <c r="V416" i="3"/>
  <c r="Y416" i="3" s="1"/>
  <c r="P573" i="3"/>
  <c r="I574" i="3" s="1"/>
  <c r="J574" i="3" s="1"/>
  <c r="AA416" i="3" l="1"/>
  <c r="W416" i="3"/>
  <c r="X416" i="3"/>
  <c r="Z416" i="3"/>
  <c r="AB416" i="3"/>
  <c r="AE416" i="3" s="1"/>
  <c r="L574" i="3"/>
  <c r="K574" i="3"/>
  <c r="O574" i="3"/>
  <c r="M574" i="3"/>
  <c r="N574" i="3"/>
  <c r="AC416" i="3" l="1"/>
  <c r="AF416" i="3" s="1"/>
  <c r="V417" i="3"/>
  <c r="P574" i="3"/>
  <c r="I575" i="3" s="1"/>
  <c r="J575" i="3" s="1"/>
  <c r="M575" i="3"/>
  <c r="L575" i="3"/>
  <c r="X417" i="3" l="1"/>
  <c r="AB417" i="3"/>
  <c r="AE417" i="3" s="1"/>
  <c r="Z417" i="3"/>
  <c r="W417" i="3"/>
  <c r="AA417" i="3"/>
  <c r="Y417" i="3"/>
  <c r="O575" i="3"/>
  <c r="K575" i="3"/>
  <c r="N575" i="3"/>
  <c r="AC417" i="3" l="1"/>
  <c r="AF417" i="3"/>
  <c r="V418" i="3"/>
  <c r="P575" i="3"/>
  <c r="I576" i="3" s="1"/>
  <c r="J576" i="3" s="1"/>
  <c r="M576" i="3"/>
  <c r="L576" i="3"/>
  <c r="O576" i="3" l="1"/>
  <c r="N576" i="3"/>
  <c r="AB418" i="3"/>
  <c r="X418" i="3"/>
  <c r="W418" i="3"/>
  <c r="Z418" i="3"/>
  <c r="AA418" i="3"/>
  <c r="Y418" i="3"/>
  <c r="K576" i="3"/>
  <c r="P576" i="3" l="1"/>
  <c r="I577" i="3" s="1"/>
  <c r="N577" i="3" s="1"/>
  <c r="AC418" i="3"/>
  <c r="AF418" i="3" s="1"/>
  <c r="AE418" i="3"/>
  <c r="O577" i="3"/>
  <c r="J577" i="3"/>
  <c r="L577" i="3"/>
  <c r="M577" i="3"/>
  <c r="K577" i="3"/>
  <c r="V419" i="3" l="1"/>
  <c r="Y419" i="3" s="1"/>
  <c r="AA419" i="3"/>
  <c r="Z419" i="3"/>
  <c r="X419" i="3"/>
  <c r="AB419" i="3"/>
  <c r="AE419" i="3" s="1"/>
  <c r="W419" i="3"/>
  <c r="P577" i="3"/>
  <c r="I578" i="3" s="1"/>
  <c r="J578" i="3" s="1"/>
  <c r="O578" i="3" l="1"/>
  <c r="AC419" i="3"/>
  <c r="V420" i="3" s="1"/>
  <c r="M578" i="3"/>
  <c r="K578" i="3"/>
  <c r="L578" i="3"/>
  <c r="N578" i="3"/>
  <c r="AF419" i="3" l="1"/>
  <c r="P578" i="3"/>
  <c r="I579" i="3" s="1"/>
  <c r="M579" i="3" s="1"/>
  <c r="AB420" i="3"/>
  <c r="AE420" i="3" s="1"/>
  <c r="Y420" i="3"/>
  <c r="AA420" i="3"/>
  <c r="W420" i="3"/>
  <c r="Z420" i="3"/>
  <c r="X420" i="3"/>
  <c r="N579" i="3"/>
  <c r="O579" i="3"/>
  <c r="L579" i="3"/>
  <c r="K579" i="3" l="1"/>
  <c r="J579" i="3"/>
  <c r="AC420" i="3"/>
  <c r="P579" i="3" l="1"/>
  <c r="I580" i="3" s="1"/>
  <c r="J580" i="3" s="1"/>
  <c r="V421" i="3"/>
  <c r="AF420" i="3"/>
  <c r="M580" i="3"/>
  <c r="O580" i="3"/>
  <c r="K580" i="3"/>
  <c r="L580" i="3"/>
  <c r="N580" i="3"/>
  <c r="Y421" i="3" l="1"/>
  <c r="W421" i="3"/>
  <c r="X421" i="3"/>
  <c r="AB421" i="3"/>
  <c r="AE421" i="3" s="1"/>
  <c r="AA421" i="3"/>
  <c r="Z421" i="3"/>
  <c r="P580" i="3"/>
  <c r="I581" i="3" s="1"/>
  <c r="K581" i="3" s="1"/>
  <c r="J581" i="3" l="1"/>
  <c r="O581" i="3"/>
  <c r="AC421" i="3"/>
  <c r="L581" i="3"/>
  <c r="N581" i="3"/>
  <c r="M581" i="3"/>
  <c r="AF421" i="3" l="1"/>
  <c r="V422" i="3"/>
  <c r="P581" i="3"/>
  <c r="I582" i="3" s="1"/>
  <c r="N582" i="3" s="1"/>
  <c r="M582" i="3"/>
  <c r="K582" i="3" l="1"/>
  <c r="J582" i="3"/>
  <c r="O582" i="3"/>
  <c r="L582" i="3"/>
  <c r="P582" i="3" s="1"/>
  <c r="I583" i="3" s="1"/>
  <c r="Y422" i="3"/>
  <c r="W422" i="3"/>
  <c r="AB422" i="3"/>
  <c r="AE422" i="3" s="1"/>
  <c r="AA422" i="3"/>
  <c r="X422" i="3"/>
  <c r="Z422" i="3"/>
  <c r="AC422" i="3" l="1"/>
  <c r="L583" i="3"/>
  <c r="J583" i="3"/>
  <c r="N583" i="3"/>
  <c r="M583" i="3"/>
  <c r="O583" i="3"/>
  <c r="K583" i="3"/>
  <c r="V423" i="3" l="1"/>
  <c r="AF422" i="3"/>
  <c r="P583" i="3"/>
  <c r="I584" i="3" s="1"/>
  <c r="AA423" i="3" l="1"/>
  <c r="AB423" i="3"/>
  <c r="AE423" i="3" s="1"/>
  <c r="X423" i="3"/>
  <c r="W423" i="3"/>
  <c r="Z423" i="3"/>
  <c r="Y423" i="3"/>
  <c r="K584" i="3"/>
  <c r="J584" i="3"/>
  <c r="M584" i="3"/>
  <c r="L584" i="3"/>
  <c r="O584" i="3"/>
  <c r="N584" i="3"/>
  <c r="AC423" i="3" l="1"/>
  <c r="AF423" i="3" s="1"/>
  <c r="V424" i="3"/>
  <c r="P584" i="3"/>
  <c r="I585" i="3" s="1"/>
  <c r="AB424" i="3" l="1"/>
  <c r="AE424" i="3" s="1"/>
  <c r="W424" i="3"/>
  <c r="X424" i="3"/>
  <c r="AA424" i="3"/>
  <c r="Z424" i="3"/>
  <c r="Y424" i="3"/>
  <c r="O585" i="3"/>
  <c r="J585" i="3"/>
  <c r="K585" i="3"/>
  <c r="N585" i="3"/>
  <c r="L585" i="3"/>
  <c r="M585" i="3"/>
  <c r="AC424" i="3" l="1"/>
  <c r="V425" i="3" s="1"/>
  <c r="W425" i="3" s="1"/>
  <c r="AB425" i="3"/>
  <c r="AE425" i="3" s="1"/>
  <c r="AA425" i="3"/>
  <c r="Y425" i="3"/>
  <c r="P585" i="3"/>
  <c r="I586" i="3" s="1"/>
  <c r="K586" i="3" s="1"/>
  <c r="Z425" i="3" l="1"/>
  <c r="X425" i="3"/>
  <c r="AF424" i="3"/>
  <c r="AC425" i="3"/>
  <c r="M586" i="3"/>
  <c r="N586" i="3"/>
  <c r="L586" i="3"/>
  <c r="J586" i="3"/>
  <c r="O586" i="3"/>
  <c r="AF425" i="3" l="1"/>
  <c r="V426" i="3"/>
  <c r="P586" i="3"/>
  <c r="I587" i="3" s="1"/>
  <c r="J587" i="3" s="1"/>
  <c r="N587" i="3"/>
  <c r="O587" i="3" l="1"/>
  <c r="L587" i="3"/>
  <c r="M587" i="3"/>
  <c r="K587" i="3"/>
  <c r="X426" i="3"/>
  <c r="Z426" i="3"/>
  <c r="W426" i="3"/>
  <c r="AB426" i="3"/>
  <c r="AA426" i="3"/>
  <c r="Y426" i="3"/>
  <c r="P587" i="3" l="1"/>
  <c r="I588" i="3" s="1"/>
  <c r="K588" i="3" s="1"/>
  <c r="O588" i="3"/>
  <c r="AC426" i="3"/>
  <c r="V427" i="3" s="1"/>
  <c r="AA427" i="3" s="1"/>
  <c r="AE426" i="3"/>
  <c r="M588" i="3"/>
  <c r="L588" i="3"/>
  <c r="N588" i="3"/>
  <c r="J588" i="3"/>
  <c r="AF426" i="3" l="1"/>
  <c r="P588" i="3"/>
  <c r="I589" i="3" s="1"/>
  <c r="N589" i="3" s="1"/>
  <c r="AB427" i="3"/>
  <c r="AE427" i="3" s="1"/>
  <c r="W427" i="3"/>
  <c r="Z427" i="3"/>
  <c r="X427" i="3"/>
  <c r="Y427" i="3"/>
  <c r="L589" i="3"/>
  <c r="M589" i="3"/>
  <c r="O589" i="3"/>
  <c r="J589" i="3"/>
  <c r="K589" i="3" l="1"/>
  <c r="AC427" i="3"/>
  <c r="V428" i="3" s="1"/>
  <c r="P589" i="3"/>
  <c r="I590" i="3" s="1"/>
  <c r="K590" i="3" s="1"/>
  <c r="O590" i="3" l="1"/>
  <c r="AF427" i="3"/>
  <c r="J590" i="3"/>
  <c r="N590" i="3"/>
  <c r="W428" i="3"/>
  <c r="AB428" i="3"/>
  <c r="AE428" i="3" s="1"/>
  <c r="Y428" i="3"/>
  <c r="X428" i="3"/>
  <c r="Z428" i="3"/>
  <c r="AA428" i="3"/>
  <c r="M590" i="3"/>
  <c r="L590" i="3"/>
  <c r="P590" i="3" l="1"/>
  <c r="I591" i="3" s="1"/>
  <c r="J591" i="3" s="1"/>
  <c r="AC428" i="3"/>
  <c r="N591" i="3"/>
  <c r="M591" i="3"/>
  <c r="L591" i="3"/>
  <c r="O591" i="3"/>
  <c r="K591" i="3" l="1"/>
  <c r="P591" i="3" s="1"/>
  <c r="I592" i="3" s="1"/>
  <c r="V429" i="3"/>
  <c r="AF428" i="3"/>
  <c r="L592" i="3"/>
  <c r="M592" i="3"/>
  <c r="N592" i="3" l="1"/>
  <c r="K592" i="3"/>
  <c r="J592" i="3"/>
  <c r="O592" i="3"/>
  <c r="P592" i="3" s="1"/>
  <c r="I593" i="3" s="1"/>
  <c r="N593" i="3" s="1"/>
  <c r="Z429" i="3"/>
  <c r="AB429" i="3"/>
  <c r="AE429" i="3" s="1"/>
  <c r="X429" i="3"/>
  <c r="AA429" i="3"/>
  <c r="W429" i="3"/>
  <c r="Y429" i="3"/>
  <c r="M593" i="3" l="1"/>
  <c r="K593" i="3"/>
  <c r="L593" i="3"/>
  <c r="J593" i="3"/>
  <c r="O593" i="3"/>
  <c r="P593" i="3" s="1"/>
  <c r="I594" i="3" s="1"/>
  <c r="AC429" i="3"/>
  <c r="N594" i="3" l="1"/>
  <c r="K594" i="3"/>
  <c r="M594" i="3"/>
  <c r="L594" i="3"/>
  <c r="J594" i="3"/>
  <c r="O594" i="3"/>
  <c r="P594" i="3" s="1"/>
  <c r="I595" i="3" s="1"/>
  <c r="J595" i="3" s="1"/>
  <c r="V430" i="3"/>
  <c r="AF429" i="3"/>
  <c r="M595" i="3" l="1"/>
  <c r="L595" i="3"/>
  <c r="K595" i="3"/>
  <c r="N595" i="3"/>
  <c r="O595" i="3"/>
  <c r="X430" i="3"/>
  <c r="AB430" i="3"/>
  <c r="AE430" i="3" s="1"/>
  <c r="AA430" i="3"/>
  <c r="Y430" i="3"/>
  <c r="W430" i="3"/>
  <c r="Z430" i="3"/>
  <c r="P595" i="3" l="1"/>
  <c r="I596" i="3" s="1"/>
  <c r="N596" i="3" s="1"/>
  <c r="AC430" i="3"/>
  <c r="L596" i="3"/>
  <c r="M596" i="3"/>
  <c r="O596" i="3" l="1"/>
  <c r="K596" i="3"/>
  <c r="J596" i="3"/>
  <c r="AF430" i="3"/>
  <c r="V431" i="3"/>
  <c r="P596" i="3"/>
  <c r="I597" i="3" s="1"/>
  <c r="K597" i="3" s="1"/>
  <c r="M597" i="3"/>
  <c r="N597" i="3"/>
  <c r="L597" i="3" l="1"/>
  <c r="O597" i="3"/>
  <c r="AA431" i="3"/>
  <c r="X431" i="3"/>
  <c r="AB431" i="3"/>
  <c r="Y431" i="3"/>
  <c r="W431" i="3"/>
  <c r="Z431" i="3"/>
  <c r="J597" i="3"/>
  <c r="P597" i="3" l="1"/>
  <c r="I598" i="3" s="1"/>
  <c r="K598" i="3" s="1"/>
  <c r="AC431" i="3"/>
  <c r="AE431" i="3"/>
  <c r="M598" i="3"/>
  <c r="L598" i="3"/>
  <c r="O598" i="3"/>
  <c r="J598" i="3"/>
  <c r="N598" i="3"/>
  <c r="AF431" i="3" l="1"/>
  <c r="V432" i="3"/>
  <c r="P598" i="3"/>
  <c r="I599" i="3" s="1"/>
  <c r="K599" i="3" s="1"/>
  <c r="M599" i="3" l="1"/>
  <c r="AA432" i="3"/>
  <c r="AB432" i="3"/>
  <c r="W432" i="3"/>
  <c r="X432" i="3"/>
  <c r="Z432" i="3"/>
  <c r="Y432" i="3"/>
  <c r="N599" i="3"/>
  <c r="L599" i="3"/>
  <c r="O599" i="3"/>
  <c r="J599" i="3"/>
  <c r="AC432" i="3" l="1"/>
  <c r="AF432" i="3" s="1"/>
  <c r="V433" i="3"/>
  <c r="Y433" i="3" s="1"/>
  <c r="AE432" i="3"/>
  <c r="P599" i="3"/>
  <c r="I600" i="3" s="1"/>
  <c r="M600" i="3" s="1"/>
  <c r="N600" i="3" l="1"/>
  <c r="L600" i="3"/>
  <c r="AA433" i="3"/>
  <c r="X433" i="3"/>
  <c r="Z433" i="3"/>
  <c r="AB433" i="3"/>
  <c r="W433" i="3"/>
  <c r="J600" i="3"/>
  <c r="K600" i="3"/>
  <c r="O600" i="3"/>
  <c r="AC433" i="3" l="1"/>
  <c r="AF433" i="3" s="1"/>
  <c r="AE433" i="3"/>
  <c r="P600" i="3"/>
  <c r="I601" i="3" s="1"/>
  <c r="K601" i="3" s="1"/>
  <c r="V434" i="3" l="1"/>
  <c r="Y434" i="3" s="1"/>
  <c r="N601" i="3"/>
  <c r="M601" i="3"/>
  <c r="J601" i="3"/>
  <c r="AA434" i="3"/>
  <c r="Z434" i="3"/>
  <c r="X434" i="3"/>
  <c r="W434" i="3"/>
  <c r="AB434" i="3"/>
  <c r="O601" i="3"/>
  <c r="L601" i="3"/>
  <c r="AC434" i="3" l="1"/>
  <c r="P601" i="3"/>
  <c r="I602" i="3" s="1"/>
  <c r="J602" i="3" s="1"/>
  <c r="V435" i="3"/>
  <c r="AA435" i="3" s="1"/>
  <c r="AF434" i="3"/>
  <c r="AE434" i="3"/>
  <c r="M602" i="3"/>
  <c r="L602" i="3"/>
  <c r="N602" i="3"/>
  <c r="O602" i="3" l="1"/>
  <c r="K602" i="3"/>
  <c r="Y435" i="3"/>
  <c r="Z435" i="3"/>
  <c r="X435" i="3"/>
  <c r="W435" i="3"/>
  <c r="AB435" i="3"/>
  <c r="P602" i="3"/>
  <c r="I603" i="3" s="1"/>
  <c r="K603" i="3" s="1"/>
  <c r="AC435" i="3" l="1"/>
  <c r="AF435" i="3" s="1"/>
  <c r="V436" i="3"/>
  <c r="Y436" i="3" s="1"/>
  <c r="AE435" i="3"/>
  <c r="M603" i="3"/>
  <c r="N603" i="3"/>
  <c r="L603" i="3"/>
  <c r="O603" i="3"/>
  <c r="J603" i="3"/>
  <c r="AA436" i="3" l="1"/>
  <c r="X436" i="3"/>
  <c r="AB436" i="3"/>
  <c r="AE436" i="3" s="1"/>
  <c r="Z436" i="3"/>
  <c r="W436" i="3"/>
  <c r="P603" i="3"/>
  <c r="I604" i="3" s="1"/>
  <c r="K604" i="3" s="1"/>
  <c r="AC436" i="3" l="1"/>
  <c r="AF436" i="3" s="1"/>
  <c r="J604" i="3"/>
  <c r="L604" i="3"/>
  <c r="O604" i="3"/>
  <c r="N604" i="3"/>
  <c r="M604" i="3"/>
  <c r="V437" i="3" l="1"/>
  <c r="W437" i="3" s="1"/>
  <c r="P604" i="3"/>
  <c r="I605" i="3" s="1"/>
  <c r="L605" i="3" s="1"/>
  <c r="Z437" i="3"/>
  <c r="AB437" i="3"/>
  <c r="AE437" i="3" s="1"/>
  <c r="Y437" i="3"/>
  <c r="M605" i="3"/>
  <c r="O605" i="3"/>
  <c r="N605" i="3"/>
  <c r="K605" i="3" l="1"/>
  <c r="X437" i="3"/>
  <c r="AA437" i="3"/>
  <c r="AC437" i="3" s="1"/>
  <c r="J605" i="3"/>
  <c r="P605" i="3"/>
  <c r="I606" i="3" s="1"/>
  <c r="O606" i="3" s="1"/>
  <c r="V438" i="3" l="1"/>
  <c r="AA438" i="3" s="1"/>
  <c r="AF437" i="3"/>
  <c r="J606" i="3"/>
  <c r="K606" i="3"/>
  <c r="N606" i="3"/>
  <c r="M606" i="3"/>
  <c r="L606" i="3"/>
  <c r="Y438" i="3" l="1"/>
  <c r="AB438" i="3"/>
  <c r="W438" i="3"/>
  <c r="Z438" i="3"/>
  <c r="X438" i="3"/>
  <c r="P606" i="3"/>
  <c r="I607" i="3" s="1"/>
  <c r="N607" i="3" s="1"/>
  <c r="AC438" i="3"/>
  <c r="AE438" i="3"/>
  <c r="M607" i="3"/>
  <c r="L607" i="3"/>
  <c r="O607" i="3" l="1"/>
  <c r="P607" i="3" s="1"/>
  <c r="I608" i="3" s="1"/>
  <c r="J608" i="3" s="1"/>
  <c r="J607" i="3"/>
  <c r="K607" i="3"/>
  <c r="AF438" i="3"/>
  <c r="V439" i="3"/>
  <c r="Y439" i="3" l="1"/>
  <c r="W439" i="3"/>
  <c r="Z439" i="3"/>
  <c r="AB439" i="3"/>
  <c r="AE439" i="3" s="1"/>
  <c r="X439" i="3"/>
  <c r="AA439" i="3"/>
  <c r="M608" i="3"/>
  <c r="O608" i="3"/>
  <c r="L608" i="3"/>
  <c r="N608" i="3"/>
  <c r="K608" i="3"/>
  <c r="AC439" i="3" l="1"/>
  <c r="V440" i="3" s="1"/>
  <c r="AF439" i="3"/>
  <c r="P608" i="3"/>
  <c r="I609" i="3" s="1"/>
  <c r="M609" i="3" s="1"/>
  <c r="Z440" i="3" l="1"/>
  <c r="AB440" i="3"/>
  <c r="AE440" i="3" s="1"/>
  <c r="W440" i="3"/>
  <c r="X440" i="3"/>
  <c r="Y440" i="3"/>
  <c r="AA440" i="3"/>
  <c r="O609" i="3"/>
  <c r="N609" i="3"/>
  <c r="L609" i="3"/>
  <c r="J609" i="3"/>
  <c r="K609" i="3"/>
  <c r="AC440" i="3" l="1"/>
  <c r="AF440" i="3" s="1"/>
  <c r="P609" i="3"/>
  <c r="I610" i="3" s="1"/>
  <c r="K610" i="3" s="1"/>
  <c r="V441" i="3" l="1"/>
  <c r="AA441" i="3" s="1"/>
  <c r="M610" i="3"/>
  <c r="AB441" i="3"/>
  <c r="X441" i="3"/>
  <c r="Y441" i="3"/>
  <c r="O610" i="3"/>
  <c r="J610" i="3"/>
  <c r="L610" i="3"/>
  <c r="N610" i="3"/>
  <c r="W441" i="3" l="1"/>
  <c r="Z441" i="3"/>
  <c r="AE441" i="3"/>
  <c r="P610" i="3"/>
  <c r="I611" i="3" s="1"/>
  <c r="O611" i="3" s="1"/>
  <c r="M611" i="3"/>
  <c r="N611" i="3"/>
  <c r="AC441" i="3" l="1"/>
  <c r="AF441" i="3"/>
  <c r="V442" i="3"/>
  <c r="AB442" i="3" s="1"/>
  <c r="AE442" i="3" s="1"/>
  <c r="L611" i="3"/>
  <c r="J611" i="3"/>
  <c r="Z442" i="3"/>
  <c r="X442" i="3"/>
  <c r="W442" i="3"/>
  <c r="K611" i="3"/>
  <c r="AA442" i="3" l="1"/>
  <c r="Y442" i="3"/>
  <c r="P611" i="3"/>
  <c r="I612" i="3" s="1"/>
  <c r="J612" i="3" s="1"/>
  <c r="L612" i="3"/>
  <c r="M612" i="3"/>
  <c r="O612" i="3"/>
  <c r="N612" i="3"/>
  <c r="K612" i="3" l="1"/>
  <c r="AC442" i="3"/>
  <c r="V443" i="3"/>
  <c r="AF442" i="3"/>
  <c r="P612" i="3"/>
  <c r="I613" i="3" s="1"/>
  <c r="J613" i="3" s="1"/>
  <c r="X443" i="3" l="1"/>
  <c r="AA443" i="3"/>
  <c r="W443" i="3"/>
  <c r="AB443" i="3"/>
  <c r="Y443" i="3"/>
  <c r="Z443" i="3"/>
  <c r="L613" i="3"/>
  <c r="N613" i="3"/>
  <c r="M613" i="3"/>
  <c r="K613" i="3"/>
  <c r="O613" i="3"/>
  <c r="AC443" i="3" l="1"/>
  <c r="AF443" i="3"/>
  <c r="V444" i="3"/>
  <c r="AA444" i="3" s="1"/>
  <c r="AE443" i="3"/>
  <c r="P613" i="3"/>
  <c r="I614" i="3" s="1"/>
  <c r="K614" i="3" s="1"/>
  <c r="M614" i="3"/>
  <c r="N614" i="3"/>
  <c r="L614" i="3"/>
  <c r="O614" i="3" l="1"/>
  <c r="J614" i="3"/>
  <c r="Y444" i="3"/>
  <c r="W444" i="3"/>
  <c r="X444" i="3"/>
  <c r="Z444" i="3"/>
  <c r="AB444" i="3"/>
  <c r="AE444" i="3" s="1"/>
  <c r="P614" i="3"/>
  <c r="I615" i="3" s="1"/>
  <c r="O615" i="3" s="1"/>
  <c r="AC444" i="3" l="1"/>
  <c r="K615" i="3"/>
  <c r="N615" i="3"/>
  <c r="J615" i="3"/>
  <c r="L615" i="3"/>
  <c r="M615" i="3"/>
  <c r="AF444" i="3" l="1"/>
  <c r="V445" i="3"/>
  <c r="P615" i="3"/>
  <c r="I616" i="3" s="1"/>
  <c r="L616" i="3" s="1"/>
  <c r="W445" i="3" l="1"/>
  <c r="AB445" i="3"/>
  <c r="AE445" i="3" s="1"/>
  <c r="X445" i="3"/>
  <c r="Z445" i="3"/>
  <c r="AA445" i="3"/>
  <c r="Y445" i="3"/>
  <c r="N616" i="3"/>
  <c r="M616" i="3"/>
  <c r="K616" i="3"/>
  <c r="O616" i="3"/>
  <c r="J616" i="3"/>
  <c r="AC445" i="3" l="1"/>
  <c r="V446" i="3" s="1"/>
  <c r="P616" i="3"/>
  <c r="I617" i="3" s="1"/>
  <c r="K617" i="3" s="1"/>
  <c r="AF445" i="3" l="1"/>
  <c r="AB446" i="3"/>
  <c r="AE446" i="3" s="1"/>
  <c r="Y446" i="3"/>
  <c r="Z446" i="3"/>
  <c r="AA446" i="3"/>
  <c r="W446" i="3"/>
  <c r="X446" i="3"/>
  <c r="J617" i="3"/>
  <c r="L617" i="3"/>
  <c r="M617" i="3"/>
  <c r="O617" i="3"/>
  <c r="N617" i="3"/>
  <c r="AC446" i="3" l="1"/>
  <c r="P617" i="3"/>
  <c r="I618" i="3" s="1"/>
  <c r="J618" i="3" s="1"/>
  <c r="V447" i="3" l="1"/>
  <c r="AF446" i="3"/>
  <c r="M618" i="3"/>
  <c r="L618" i="3"/>
  <c r="N618" i="3"/>
  <c r="K618" i="3"/>
  <c r="O618" i="3"/>
  <c r="Y447" i="3" l="1"/>
  <c r="AA447" i="3"/>
  <c r="X447" i="3"/>
  <c r="Z447" i="3"/>
  <c r="AB447" i="3"/>
  <c r="AE447" i="3" s="1"/>
  <c r="W447" i="3"/>
  <c r="P618" i="3"/>
  <c r="I619" i="3" s="1"/>
  <c r="M619" i="3" s="1"/>
  <c r="O619" i="3" l="1"/>
  <c r="N619" i="3"/>
  <c r="AC447" i="3"/>
  <c r="J619" i="3"/>
  <c r="K619" i="3"/>
  <c r="L619" i="3"/>
  <c r="P619" i="3" l="1"/>
  <c r="I620" i="3" s="1"/>
  <c r="N620" i="3" s="1"/>
  <c r="AF447" i="3"/>
  <c r="V448" i="3"/>
  <c r="O620" i="3"/>
  <c r="L620" i="3"/>
  <c r="K620" i="3"/>
  <c r="M620" i="3"/>
  <c r="J620" i="3"/>
  <c r="Y448" i="3" l="1"/>
  <c r="AA448" i="3"/>
  <c r="Z448" i="3"/>
  <c r="X448" i="3"/>
  <c r="W448" i="3"/>
  <c r="AB448" i="3"/>
  <c r="P620" i="3"/>
  <c r="I621" i="3" s="1"/>
  <c r="N621" i="3" s="1"/>
  <c r="AC448" i="3" l="1"/>
  <c r="M621" i="3"/>
  <c r="V449" i="3"/>
  <c r="Y449" i="3" s="1"/>
  <c r="AF448" i="3"/>
  <c r="AE448" i="3"/>
  <c r="L621" i="3"/>
  <c r="K621" i="3"/>
  <c r="J621" i="3"/>
  <c r="O621" i="3"/>
  <c r="AA449" i="3" l="1"/>
  <c r="W449" i="3"/>
  <c r="X449" i="3"/>
  <c r="AB449" i="3"/>
  <c r="AE449" i="3" s="1"/>
  <c r="Z449" i="3"/>
  <c r="P621" i="3"/>
  <c r="I622" i="3" s="1"/>
  <c r="L622" i="3" s="1"/>
  <c r="AC449" i="3" l="1"/>
  <c r="AF449" i="3" s="1"/>
  <c r="N622" i="3"/>
  <c r="M622" i="3"/>
  <c r="K622" i="3"/>
  <c r="J622" i="3"/>
  <c r="O622" i="3"/>
  <c r="V450" i="3" l="1"/>
  <c r="Y450" i="3" s="1"/>
  <c r="AB450" i="3"/>
  <c r="AE450" i="3" s="1"/>
  <c r="P622" i="3"/>
  <c r="I623" i="3" s="1"/>
  <c r="J623" i="3" s="1"/>
  <c r="Z450" i="3" l="1"/>
  <c r="W450" i="3"/>
  <c r="AA450" i="3"/>
  <c r="X450" i="3"/>
  <c r="O623" i="3"/>
  <c r="M623" i="3"/>
  <c r="AC450" i="3"/>
  <c r="K623" i="3"/>
  <c r="L623" i="3"/>
  <c r="N623" i="3"/>
  <c r="P623" i="3" l="1"/>
  <c r="I624" i="3" s="1"/>
  <c r="K624" i="3" s="1"/>
  <c r="L624" i="3"/>
  <c r="N624" i="3"/>
  <c r="V451" i="3"/>
  <c r="AF450" i="3"/>
  <c r="M624" i="3"/>
  <c r="J624" i="3" l="1"/>
  <c r="O624" i="3"/>
  <c r="P624" i="3" s="1"/>
  <c r="I625" i="3" s="1"/>
  <c r="L625" i="3" s="1"/>
  <c r="Y451" i="3"/>
  <c r="W451" i="3"/>
  <c r="Z451" i="3"/>
  <c r="X451" i="3"/>
  <c r="AB451" i="3"/>
  <c r="AE451" i="3" s="1"/>
  <c r="AA451" i="3"/>
  <c r="AC451" i="3" l="1"/>
  <c r="V452" i="3"/>
  <c r="AF451" i="3"/>
  <c r="K625" i="3"/>
  <c r="Y452" i="3"/>
  <c r="O625" i="3"/>
  <c r="J625" i="3"/>
  <c r="M625" i="3"/>
  <c r="N625" i="3"/>
  <c r="W452" i="3" l="1"/>
  <c r="Z452" i="3"/>
  <c r="AA452" i="3"/>
  <c r="AB452" i="3"/>
  <c r="AE452" i="3" s="1"/>
  <c r="X452" i="3"/>
  <c r="P625" i="3"/>
  <c r="I626" i="3" s="1"/>
  <c r="M626" i="3" s="1"/>
  <c r="K626" i="3" l="1"/>
  <c r="N626" i="3"/>
  <c r="J626" i="3"/>
  <c r="L626" i="3"/>
  <c r="O626" i="3"/>
  <c r="AC452" i="3"/>
  <c r="P626" i="3" l="1"/>
  <c r="I627" i="3" s="1"/>
  <c r="J627" i="3" s="1"/>
  <c r="L627" i="3"/>
  <c r="M627" i="3"/>
  <c r="N627" i="3"/>
  <c r="AF452" i="3"/>
  <c r="V453" i="3"/>
  <c r="O627" i="3" l="1"/>
  <c r="K627" i="3"/>
  <c r="M628" i="3" s="1"/>
  <c r="W453" i="3"/>
  <c r="AB453" i="3"/>
  <c r="Z453" i="3"/>
  <c r="X453" i="3"/>
  <c r="AA453" i="3"/>
  <c r="Y453" i="3"/>
  <c r="L628" i="3" l="1"/>
  <c r="P627" i="3"/>
  <c r="I628" i="3" s="1"/>
  <c r="K628" i="3" s="1"/>
  <c r="AE453" i="3"/>
  <c r="AC453" i="3"/>
  <c r="N628" i="3" l="1"/>
  <c r="O628" i="3"/>
  <c r="M629" i="3" s="1"/>
  <c r="J628" i="3"/>
  <c r="AF453" i="3"/>
  <c r="V454" i="3"/>
  <c r="L629" i="3" l="1"/>
  <c r="N629" i="3"/>
  <c r="P628" i="3"/>
  <c r="I629" i="3" s="1"/>
  <c r="AA454" i="3"/>
  <c r="X454" i="3"/>
  <c r="Z454" i="3"/>
  <c r="W454" i="3"/>
  <c r="AB454" i="3"/>
  <c r="Y454" i="3"/>
  <c r="O629" i="3" l="1"/>
  <c r="J629" i="3"/>
  <c r="K629" i="3"/>
  <c r="AC454" i="3"/>
  <c r="AF454" i="3" s="1"/>
  <c r="V455" i="3"/>
  <c r="Y455" i="3" s="1"/>
  <c r="AE454" i="3"/>
  <c r="P629" i="3" l="1"/>
  <c r="I630" i="3" s="1"/>
  <c r="M630" i="3"/>
  <c r="N630" i="3"/>
  <c r="AA455" i="3"/>
  <c r="AB455" i="3"/>
  <c r="Z455" i="3"/>
  <c r="W455" i="3"/>
  <c r="X455" i="3"/>
  <c r="L630" i="3" l="1"/>
  <c r="O630" i="3"/>
  <c r="K630" i="3"/>
  <c r="J630" i="3"/>
  <c r="AC455" i="3"/>
  <c r="AF455" i="3" s="1"/>
  <c r="AE455" i="3"/>
  <c r="V456" i="3" l="1"/>
  <c r="AA456" i="3" s="1"/>
  <c r="P630" i="3"/>
  <c r="I631" i="3" s="1"/>
  <c r="O631" i="3"/>
  <c r="K631" i="3"/>
  <c r="M631" i="3"/>
  <c r="N631" i="3"/>
  <c r="L631" i="3"/>
  <c r="Y456" i="3"/>
  <c r="X456" i="3"/>
  <c r="Z456" i="3"/>
  <c r="W456" i="3"/>
  <c r="AB456" i="3"/>
  <c r="AE456" i="3" s="1"/>
  <c r="L632" i="3" l="1"/>
  <c r="J631" i="3"/>
  <c r="N632" i="3"/>
  <c r="P631" i="3"/>
  <c r="I632" i="3" s="1"/>
  <c r="M632" i="3"/>
  <c r="O632" i="3"/>
  <c r="K632" i="3"/>
  <c r="J632" i="3"/>
  <c r="AC456" i="3"/>
  <c r="AF456" i="3" s="1"/>
  <c r="N633" i="3" l="1"/>
  <c r="M633" i="3"/>
  <c r="L633" i="3"/>
  <c r="P632" i="3"/>
  <c r="I633" i="3" s="1"/>
  <c r="J633" i="3" s="1"/>
  <c r="K633" i="3"/>
  <c r="O633" i="3"/>
  <c r="V457" i="3"/>
  <c r="AA457" i="3" s="1"/>
  <c r="P633" i="3" l="1"/>
  <c r="I634" i="3" s="1"/>
  <c r="L634" i="3"/>
  <c r="AB457" i="3"/>
  <c r="AE457" i="3" s="1"/>
  <c r="N634" i="3"/>
  <c r="M634" i="3"/>
  <c r="J634" i="3"/>
  <c r="K634" i="3"/>
  <c r="O634" i="3"/>
  <c r="Y457" i="3"/>
  <c r="X457" i="3"/>
  <c r="Z457" i="3"/>
  <c r="W457" i="3"/>
  <c r="AC457" i="3" l="1"/>
  <c r="P634" i="3"/>
  <c r="I635" i="3" s="1"/>
  <c r="M635" i="3" s="1"/>
  <c r="AF457" i="3"/>
  <c r="V458" i="3"/>
  <c r="O635" i="3"/>
  <c r="K635" i="3"/>
  <c r="N635" i="3"/>
  <c r="J635" i="3"/>
  <c r="L635" i="3"/>
  <c r="Y458" i="3" l="1"/>
  <c r="X458" i="3"/>
  <c r="W458" i="3"/>
  <c r="Z458" i="3"/>
  <c r="AB458" i="3"/>
  <c r="AA458" i="3"/>
  <c r="P635" i="3"/>
  <c r="I636" i="3" s="1"/>
  <c r="J636" i="3" s="1"/>
  <c r="AC458" i="3" l="1"/>
  <c r="V459" i="3" s="1"/>
  <c r="Y459" i="3" s="1"/>
  <c r="AF458" i="3"/>
  <c r="AE458" i="3"/>
  <c r="K636" i="3"/>
  <c r="O636" i="3"/>
  <c r="N636" i="3"/>
  <c r="L636" i="3"/>
  <c r="M636" i="3"/>
  <c r="AA459" i="3" l="1"/>
  <c r="X459" i="3"/>
  <c r="W459" i="3"/>
  <c r="Z459" i="3"/>
  <c r="AB459" i="3"/>
  <c r="AE459" i="3" s="1"/>
  <c r="P636" i="3"/>
  <c r="I637" i="3" s="1"/>
  <c r="J637" i="3" s="1"/>
  <c r="O637" i="3" l="1"/>
  <c r="N637" i="3"/>
  <c r="AC459" i="3"/>
  <c r="M637" i="3"/>
  <c r="L637" i="3"/>
  <c r="K637" i="3"/>
  <c r="V460" i="3" l="1"/>
  <c r="AF459" i="3"/>
  <c r="P637" i="3"/>
  <c r="I638" i="3" s="1"/>
  <c r="L638" i="3" s="1"/>
  <c r="N638" i="3"/>
  <c r="K638" i="3"/>
  <c r="O638" i="3"/>
  <c r="J638" i="3" l="1"/>
  <c r="M638" i="3"/>
  <c r="P638" i="3" s="1"/>
  <c r="I639" i="3" s="1"/>
  <c r="Z460" i="3"/>
  <c r="W460" i="3"/>
  <c r="X460" i="3"/>
  <c r="AB460" i="3"/>
  <c r="AE460" i="3" s="1"/>
  <c r="Y460" i="3"/>
  <c r="AA460" i="3"/>
  <c r="O639" i="3" l="1"/>
  <c r="J639" i="3"/>
  <c r="L639" i="3"/>
  <c r="N639" i="3"/>
  <c r="K639" i="3"/>
  <c r="M639" i="3"/>
  <c r="AC460" i="3"/>
  <c r="AF460" i="3" s="1"/>
  <c r="P639" i="3" l="1"/>
  <c r="I640" i="3" s="1"/>
  <c r="L640" i="3" s="1"/>
  <c r="V461" i="3"/>
  <c r="AB461" i="3" s="1"/>
  <c r="AE461" i="3" s="1"/>
  <c r="N640" i="3"/>
  <c r="M640" i="3"/>
  <c r="W461" i="3"/>
  <c r="X461" i="3"/>
  <c r="Z461" i="3"/>
  <c r="Y461" i="3"/>
  <c r="AA461" i="3" l="1"/>
  <c r="K640" i="3"/>
  <c r="O640" i="3"/>
  <c r="N641" i="3" s="1"/>
  <c r="J640" i="3"/>
  <c r="P640" i="3"/>
  <c r="I641" i="3" s="1"/>
  <c r="J641" i="3" s="1"/>
  <c r="AC461" i="3"/>
  <c r="M641" i="3"/>
  <c r="L641" i="3"/>
  <c r="O641" i="3" l="1"/>
  <c r="K641" i="3"/>
  <c r="V462" i="3"/>
  <c r="AF461" i="3"/>
  <c r="P641" i="3"/>
  <c r="I642" i="3" s="1"/>
  <c r="L642" i="3" s="1"/>
  <c r="W462" i="3" l="1"/>
  <c r="X462" i="3"/>
  <c r="Z462" i="3"/>
  <c r="AB462" i="3"/>
  <c r="AA462" i="3"/>
  <c r="Y462" i="3"/>
  <c r="J642" i="3"/>
  <c r="K642" i="3"/>
  <c r="N642" i="3"/>
  <c r="M642" i="3"/>
  <c r="O642" i="3"/>
  <c r="AC462" i="3" l="1"/>
  <c r="AF462" i="3" s="1"/>
  <c r="V463" i="3"/>
  <c r="AA463" i="3" s="1"/>
  <c r="AE462" i="3"/>
  <c r="P642" i="3"/>
  <c r="I643" i="3" s="1"/>
  <c r="L643" i="3" s="1"/>
  <c r="N643" i="3"/>
  <c r="J643" i="3" l="1"/>
  <c r="O643" i="3"/>
  <c r="Y463" i="3"/>
  <c r="W463" i="3"/>
  <c r="Z463" i="3"/>
  <c r="AB463" i="3"/>
  <c r="AE463" i="3" s="1"/>
  <c r="X463" i="3"/>
  <c r="M643" i="3"/>
  <c r="K643" i="3"/>
  <c r="AC463" i="3" l="1"/>
  <c r="P643" i="3"/>
  <c r="I644" i="3" s="1"/>
  <c r="L644" i="3" s="1"/>
  <c r="AF463" i="3"/>
  <c r="V464" i="3"/>
  <c r="N644" i="3"/>
  <c r="K644" i="3"/>
  <c r="O644" i="3"/>
  <c r="J644" i="3"/>
  <c r="M644" i="3"/>
  <c r="AB464" i="3" l="1"/>
  <c r="AE464" i="3" s="1"/>
  <c r="AA464" i="3"/>
  <c r="Z464" i="3"/>
  <c r="X464" i="3"/>
  <c r="W464" i="3"/>
  <c r="Y464" i="3"/>
  <c r="P644" i="3"/>
  <c r="I645" i="3" s="1"/>
  <c r="N645" i="3" s="1"/>
  <c r="AC464" i="3" l="1"/>
  <c r="AF464" i="3" s="1"/>
  <c r="L645" i="3"/>
  <c r="M645" i="3"/>
  <c r="O645" i="3"/>
  <c r="J645" i="3"/>
  <c r="K645" i="3"/>
  <c r="V465" i="3" l="1"/>
  <c r="AA465" i="3"/>
  <c r="P645" i="3"/>
  <c r="I646" i="3" s="1"/>
  <c r="L646" i="3" s="1"/>
  <c r="Y465" i="3" l="1"/>
  <c r="Z465" i="3"/>
  <c r="X465" i="3"/>
  <c r="W465" i="3"/>
  <c r="AB465" i="3"/>
  <c r="AE465" i="3" s="1"/>
  <c r="N646" i="3"/>
  <c r="M646" i="3"/>
  <c r="J646" i="3"/>
  <c r="O646" i="3"/>
  <c r="K646" i="3"/>
  <c r="AC465" i="3" l="1"/>
  <c r="V466" i="3"/>
  <c r="AF465" i="3"/>
  <c r="P646" i="3"/>
  <c r="I647" i="3" s="1"/>
  <c r="J647" i="3" s="1"/>
  <c r="Z466" i="3" l="1"/>
  <c r="Y466" i="3"/>
  <c r="X466" i="3"/>
  <c r="W466" i="3"/>
  <c r="AA466" i="3"/>
  <c r="AB466" i="3"/>
  <c r="AE466" i="3" s="1"/>
  <c r="O647" i="3"/>
  <c r="K647" i="3"/>
  <c r="N647" i="3"/>
  <c r="L647" i="3"/>
  <c r="M647" i="3"/>
  <c r="AC466" i="3" l="1"/>
  <c r="P647" i="3"/>
  <c r="I648" i="3" s="1"/>
  <c r="J648" i="3" s="1"/>
  <c r="AF466" i="3" l="1"/>
  <c r="V467" i="3"/>
  <c r="M648" i="3"/>
  <c r="O648" i="3"/>
  <c r="K648" i="3"/>
  <c r="L648" i="3"/>
  <c r="N648" i="3"/>
  <c r="AA467" i="3" l="1"/>
  <c r="AB467" i="3"/>
  <c r="AE467" i="3" s="1"/>
  <c r="X467" i="3"/>
  <c r="W467" i="3"/>
  <c r="Z467" i="3"/>
  <c r="Y467" i="3"/>
  <c r="P648" i="3"/>
  <c r="I649" i="3" s="1"/>
  <c r="N649" i="3" s="1"/>
  <c r="L649" i="3"/>
  <c r="AC467" i="3" l="1"/>
  <c r="O649" i="3"/>
  <c r="M649" i="3"/>
  <c r="K649" i="3"/>
  <c r="J649" i="3"/>
  <c r="P649" i="3" s="1"/>
  <c r="I650" i="3" s="1"/>
  <c r="L650" i="3" s="1"/>
  <c r="V468" i="3" l="1"/>
  <c r="AF467" i="3"/>
  <c r="M650" i="3"/>
  <c r="O650" i="3"/>
  <c r="J650" i="3"/>
  <c r="K650" i="3"/>
  <c r="N650" i="3"/>
  <c r="X468" i="3" l="1"/>
  <c r="W468" i="3"/>
  <c r="Z468" i="3"/>
  <c r="AB468" i="3"/>
  <c r="Y468" i="3"/>
  <c r="AA468" i="3"/>
  <c r="P650" i="3"/>
  <c r="I651" i="3" s="1"/>
  <c r="K651" i="3" s="1"/>
  <c r="AC468" i="3" l="1"/>
  <c r="AF468" i="3"/>
  <c r="V469" i="3"/>
  <c r="AE468" i="3"/>
  <c r="Y469" i="3"/>
  <c r="AA469" i="3"/>
  <c r="M651" i="3"/>
  <c r="L651" i="3"/>
  <c r="N651" i="3"/>
  <c r="O651" i="3"/>
  <c r="J651" i="3"/>
  <c r="X469" i="3" l="1"/>
  <c r="Z469" i="3"/>
  <c r="AB469" i="3"/>
  <c r="AE469" i="3" s="1"/>
  <c r="W469" i="3"/>
  <c r="P651" i="3"/>
  <c r="I652" i="3" s="1"/>
  <c r="J652" i="3" s="1"/>
  <c r="M652" i="3"/>
  <c r="N652" i="3"/>
  <c r="L652" i="3"/>
  <c r="AC469" i="3" l="1"/>
  <c r="V470" i="3"/>
  <c r="AF469" i="3"/>
  <c r="K652" i="3"/>
  <c r="AA470" i="3"/>
  <c r="O652" i="3"/>
  <c r="P652" i="3" s="1"/>
  <c r="I653" i="3" s="1"/>
  <c r="J653" i="3" s="1"/>
  <c r="Y470" i="3" l="1"/>
  <c r="AB470" i="3"/>
  <c r="W470" i="3"/>
  <c r="X470" i="3"/>
  <c r="Z470" i="3"/>
  <c r="N653" i="3"/>
  <c r="M653" i="3"/>
  <c r="L653" i="3"/>
  <c r="O653" i="3"/>
  <c r="K653" i="3"/>
  <c r="AC470" i="3" l="1"/>
  <c r="AF470" i="3"/>
  <c r="V471" i="3"/>
  <c r="AE470" i="3"/>
  <c r="Y471" i="3"/>
  <c r="AA471" i="3"/>
  <c r="P653" i="3"/>
  <c r="I654" i="3" s="1"/>
  <c r="J654" i="3" s="1"/>
  <c r="Z471" i="3" l="1"/>
  <c r="W471" i="3"/>
  <c r="X471" i="3"/>
  <c r="AB471" i="3"/>
  <c r="AE471" i="3" s="1"/>
  <c r="O654" i="3"/>
  <c r="K654" i="3"/>
  <c r="M654" i="3"/>
  <c r="N654" i="3"/>
  <c r="L654" i="3"/>
  <c r="AC471" i="3" l="1"/>
  <c r="AF471" i="3"/>
  <c r="V472" i="3"/>
  <c r="Y472" i="3" s="1"/>
  <c r="P654" i="3"/>
  <c r="I655" i="3" s="1"/>
  <c r="J655" i="3" s="1"/>
  <c r="AA472" i="3" l="1"/>
  <c r="AB472" i="3"/>
  <c r="W472" i="3"/>
  <c r="X472" i="3"/>
  <c r="Z472" i="3"/>
  <c r="N655" i="3"/>
  <c r="L655" i="3"/>
  <c r="O655" i="3"/>
  <c r="M655" i="3"/>
  <c r="K655" i="3"/>
  <c r="AC472" i="3" l="1"/>
  <c r="V473" i="3" s="1"/>
  <c r="AE472" i="3"/>
  <c r="P655" i="3"/>
  <c r="I656" i="3" s="1"/>
  <c r="K656" i="3" s="1"/>
  <c r="N656" i="3"/>
  <c r="L656" i="3"/>
  <c r="M656" i="3"/>
  <c r="AA473" i="3" l="1"/>
  <c r="Y473" i="3"/>
  <c r="AF472" i="3"/>
  <c r="O656" i="3"/>
  <c r="J656" i="3"/>
  <c r="P656" i="3" s="1"/>
  <c r="I657" i="3" s="1"/>
  <c r="N657" i="3" s="1"/>
  <c r="X473" i="3"/>
  <c r="AB473" i="3"/>
  <c r="AE473" i="3" s="1"/>
  <c r="Z473" i="3"/>
  <c r="W473" i="3"/>
  <c r="AC473" i="3" l="1"/>
  <c r="V474" i="3"/>
  <c r="AF473" i="3"/>
  <c r="L657" i="3"/>
  <c r="J657" i="3"/>
  <c r="M657" i="3"/>
  <c r="O657" i="3"/>
  <c r="K657" i="3"/>
  <c r="Y474" i="3" l="1"/>
  <c r="AB474" i="3"/>
  <c r="AE474" i="3" s="1"/>
  <c r="X474" i="3"/>
  <c r="W474" i="3"/>
  <c r="AA474" i="3"/>
  <c r="Z474" i="3"/>
  <c r="P657" i="3"/>
  <c r="I658" i="3" s="1"/>
  <c r="M658" i="3" s="1"/>
  <c r="AC474" i="3" l="1"/>
  <c r="N658" i="3"/>
  <c r="J658" i="3"/>
  <c r="K658" i="3"/>
  <c r="O658" i="3"/>
  <c r="L658" i="3"/>
  <c r="AF474" i="3" l="1"/>
  <c r="V475" i="3"/>
  <c r="P658" i="3"/>
  <c r="I659" i="3" s="1"/>
  <c r="M659" i="3" s="1"/>
  <c r="L659" i="3"/>
  <c r="N659" i="3"/>
  <c r="J659" i="3" l="1"/>
  <c r="K659" i="3"/>
  <c r="O659" i="3"/>
  <c r="P659" i="3" s="1"/>
  <c r="I660" i="3" s="1"/>
  <c r="L660" i="3" s="1"/>
  <c r="Y475" i="3"/>
  <c r="AB475" i="3"/>
  <c r="AE475" i="3" s="1"/>
  <c r="Z475" i="3"/>
  <c r="X475" i="3"/>
  <c r="W475" i="3"/>
  <c r="AA475" i="3"/>
  <c r="AC475" i="3" l="1"/>
  <c r="M660" i="3"/>
  <c r="O660" i="3"/>
  <c r="J660" i="3"/>
  <c r="K660" i="3"/>
  <c r="N660" i="3"/>
  <c r="V476" i="3" l="1"/>
  <c r="AF475" i="3"/>
  <c r="P660" i="3"/>
  <c r="I661" i="3" s="1"/>
  <c r="K661" i="3" s="1"/>
  <c r="Y476" i="3" l="1"/>
  <c r="AB476" i="3"/>
  <c r="AE476" i="3" s="1"/>
  <c r="W476" i="3"/>
  <c r="AA476" i="3"/>
  <c r="X476" i="3"/>
  <c r="Z476" i="3"/>
  <c r="L661" i="3"/>
  <c r="M661" i="3"/>
  <c r="N661" i="3"/>
  <c r="O661" i="3"/>
  <c r="J661" i="3"/>
  <c r="AC476" i="3" l="1"/>
  <c r="AF476" i="3"/>
  <c r="V477" i="3"/>
  <c r="P661" i="3"/>
  <c r="I662" i="3" s="1"/>
  <c r="J662" i="3" s="1"/>
  <c r="M662" i="3"/>
  <c r="L662" i="3"/>
  <c r="O662" i="3"/>
  <c r="K662" i="3" l="1"/>
  <c r="Y477" i="3"/>
  <c r="AB477" i="3"/>
  <c r="AE477" i="3" s="1"/>
  <c r="W477" i="3"/>
  <c r="Z477" i="3"/>
  <c r="X477" i="3"/>
  <c r="AA477" i="3"/>
  <c r="N662" i="3"/>
  <c r="P662" i="3" s="1"/>
  <c r="I663" i="3" s="1"/>
  <c r="M663" i="3"/>
  <c r="L663" i="3"/>
  <c r="AC477" i="3" l="1"/>
  <c r="N663" i="3"/>
  <c r="O663" i="3"/>
  <c r="J663" i="3"/>
  <c r="V478" i="3"/>
  <c r="AF477" i="3"/>
  <c r="K663" i="3"/>
  <c r="M664" i="3" l="1"/>
  <c r="P663" i="3"/>
  <c r="I664" i="3" s="1"/>
  <c r="K664" i="3" s="1"/>
  <c r="X478" i="3"/>
  <c r="W478" i="3"/>
  <c r="Z478" i="3"/>
  <c r="Y478" i="3"/>
  <c r="AB478" i="3"/>
  <c r="AE478" i="3" s="1"/>
  <c r="AA478" i="3"/>
  <c r="L664" i="3"/>
  <c r="J664" i="3"/>
  <c r="N664" i="3"/>
  <c r="O664" i="3" l="1"/>
  <c r="P664" i="3" s="1"/>
  <c r="I665" i="3" s="1"/>
  <c r="J665" i="3" s="1"/>
  <c r="AC478" i="3"/>
  <c r="L665" i="3" l="1"/>
  <c r="M665" i="3"/>
  <c r="AF478" i="3"/>
  <c r="V479" i="3"/>
  <c r="N665" i="3"/>
  <c r="K665" i="3"/>
  <c r="O665" i="3"/>
  <c r="W479" i="3" l="1"/>
  <c r="Z479" i="3"/>
  <c r="X479" i="3"/>
  <c r="AB479" i="3"/>
  <c r="AA479" i="3"/>
  <c r="Y479" i="3"/>
  <c r="P665" i="3"/>
  <c r="I666" i="3" s="1"/>
  <c r="L666" i="3" s="1"/>
  <c r="M666" i="3"/>
  <c r="N666" i="3"/>
  <c r="O666" i="3" l="1"/>
  <c r="AE479" i="3"/>
  <c r="K666" i="3"/>
  <c r="J666" i="3"/>
  <c r="AC479" i="3"/>
  <c r="P666" i="3" l="1"/>
  <c r="I667" i="3" s="1"/>
  <c r="M667" i="3" s="1"/>
  <c r="V480" i="3"/>
  <c r="AF479" i="3"/>
  <c r="N667" i="3"/>
  <c r="K667" i="3"/>
  <c r="O667" i="3"/>
  <c r="J667" i="3"/>
  <c r="L667" i="3"/>
  <c r="X480" i="3" l="1"/>
  <c r="W480" i="3"/>
  <c r="Z480" i="3"/>
  <c r="AB480" i="3"/>
  <c r="AE480" i="3" s="1"/>
  <c r="Y480" i="3"/>
  <c r="AA480" i="3"/>
  <c r="P667" i="3"/>
  <c r="I668" i="3" s="1"/>
  <c r="N668" i="3" s="1"/>
  <c r="AC480" i="3" l="1"/>
  <c r="V481" i="3" s="1"/>
  <c r="Y481" i="3" s="1"/>
  <c r="M668" i="3"/>
  <c r="L668" i="3"/>
  <c r="O668" i="3"/>
  <c r="J668" i="3"/>
  <c r="K668" i="3"/>
  <c r="AF480" i="3" l="1"/>
  <c r="AA481" i="3"/>
  <c r="X481" i="3"/>
  <c r="AB481" i="3"/>
  <c r="W481" i="3"/>
  <c r="Z481" i="3"/>
  <c r="AC481" i="3" s="1"/>
  <c r="P668" i="3"/>
  <c r="I669" i="3" s="1"/>
  <c r="K669" i="3" s="1"/>
  <c r="N669" i="3"/>
  <c r="L669" i="3"/>
  <c r="M669" i="3"/>
  <c r="O669" i="3" l="1"/>
  <c r="M670" i="3" s="1"/>
  <c r="AE481" i="3"/>
  <c r="AF481" i="3"/>
  <c r="V482" i="3"/>
  <c r="J669" i="3"/>
  <c r="N670" i="3" l="1"/>
  <c r="P669" i="3"/>
  <c r="I670" i="3" s="1"/>
  <c r="K670" i="3" s="1"/>
  <c r="AA482" i="3"/>
  <c r="AB482" i="3"/>
  <c r="AE482" i="3" s="1"/>
  <c r="W482" i="3"/>
  <c r="Z482" i="3"/>
  <c r="X482" i="3"/>
  <c r="Y482" i="3"/>
  <c r="L670" i="3"/>
  <c r="O670" i="3"/>
  <c r="J670" i="3"/>
  <c r="AC482" i="3" l="1"/>
  <c r="AF482" i="3" s="1"/>
  <c r="P670" i="3"/>
  <c r="I671" i="3" s="1"/>
  <c r="K671" i="3" s="1"/>
  <c r="V483" i="3" l="1"/>
  <c r="W483" i="3" s="1"/>
  <c r="AB483" i="3"/>
  <c r="Z483" i="3"/>
  <c r="AA483" i="3"/>
  <c r="Y483" i="3"/>
  <c r="L671" i="3"/>
  <c r="M671" i="3"/>
  <c r="O671" i="3"/>
  <c r="J671" i="3"/>
  <c r="N671" i="3"/>
  <c r="X483" i="3" l="1"/>
  <c r="AC483" i="3"/>
  <c r="AF483" i="3" s="1"/>
  <c r="AE483" i="3"/>
  <c r="P671" i="3"/>
  <c r="I672" i="3" s="1"/>
  <c r="K672" i="3" s="1"/>
  <c r="V484" i="3" l="1"/>
  <c r="Y484" i="3" s="1"/>
  <c r="X484" i="3"/>
  <c r="AB484" i="3"/>
  <c r="AA484" i="3"/>
  <c r="O672" i="3"/>
  <c r="M672" i="3"/>
  <c r="L672" i="3"/>
  <c r="J672" i="3"/>
  <c r="N672" i="3"/>
  <c r="W484" i="3" l="1"/>
  <c r="Z484" i="3"/>
  <c r="AC484" i="3" s="1"/>
  <c r="AE484" i="3"/>
  <c r="P672" i="3"/>
  <c r="I673" i="3" s="1"/>
  <c r="L673" i="3" s="1"/>
  <c r="V485" i="3" l="1"/>
  <c r="AF484" i="3"/>
  <c r="N673" i="3"/>
  <c r="M673" i="3"/>
  <c r="O673" i="3"/>
  <c r="J673" i="3"/>
  <c r="K673" i="3"/>
  <c r="Y485" i="3" l="1"/>
  <c r="X485" i="3"/>
  <c r="AB485" i="3"/>
  <c r="AE485" i="3" s="1"/>
  <c r="Z485" i="3"/>
  <c r="W485" i="3"/>
  <c r="AA485" i="3"/>
  <c r="P673" i="3"/>
  <c r="I674" i="3" s="1"/>
  <c r="K674" i="3" s="1"/>
  <c r="L674" i="3"/>
  <c r="N674" i="3"/>
  <c r="M674" i="3"/>
  <c r="AC485" i="3" l="1"/>
  <c r="O674" i="3"/>
  <c r="V486" i="3"/>
  <c r="Y486" i="3" s="1"/>
  <c r="AF485" i="3"/>
  <c r="J674" i="3"/>
  <c r="P674" i="3" l="1"/>
  <c r="I675" i="3" s="1"/>
  <c r="K675" i="3" s="1"/>
  <c r="AA486" i="3"/>
  <c r="AB486" i="3"/>
  <c r="X486" i="3"/>
  <c r="W486" i="3"/>
  <c r="Z486" i="3"/>
  <c r="AC486" i="3" s="1"/>
  <c r="M675" i="3"/>
  <c r="L675" i="3"/>
  <c r="N675" i="3"/>
  <c r="O675" i="3" l="1"/>
  <c r="J675" i="3"/>
  <c r="AF486" i="3"/>
  <c r="V487" i="3"/>
  <c r="Y487" i="3" s="1"/>
  <c r="AE486" i="3"/>
  <c r="AA487" i="3"/>
  <c r="P675" i="3"/>
  <c r="I676" i="3" s="1"/>
  <c r="K676" i="3" s="1"/>
  <c r="Z487" i="3" l="1"/>
  <c r="AB487" i="3"/>
  <c r="W487" i="3"/>
  <c r="X487" i="3"/>
  <c r="M676" i="3"/>
  <c r="J676" i="3"/>
  <c r="L676" i="3"/>
  <c r="N676" i="3"/>
  <c r="O676" i="3"/>
  <c r="AC487" i="3" l="1"/>
  <c r="AE487" i="3"/>
  <c r="V488" i="3"/>
  <c r="AF487" i="3"/>
  <c r="P676" i="3"/>
  <c r="I677" i="3" s="1"/>
  <c r="N677" i="3" s="1"/>
  <c r="AA488" i="3" l="1"/>
  <c r="AB488" i="3"/>
  <c r="Z488" i="3"/>
  <c r="W488" i="3"/>
  <c r="X488" i="3"/>
  <c r="Y488" i="3"/>
  <c r="K677" i="3"/>
  <c r="J677" i="3"/>
  <c r="L677" i="3"/>
  <c r="M677" i="3"/>
  <c r="O677" i="3"/>
  <c r="AC488" i="3" l="1"/>
  <c r="AF488" i="3" s="1"/>
  <c r="AE488" i="3"/>
  <c r="P677" i="3"/>
  <c r="I678" i="3" s="1"/>
  <c r="M678" i="3" s="1"/>
  <c r="V489" i="3" l="1"/>
  <c r="Y489" i="3" s="1"/>
  <c r="AA489" i="3"/>
  <c r="X489" i="3"/>
  <c r="AB489" i="3"/>
  <c r="AE489" i="3" s="1"/>
  <c r="Z489" i="3"/>
  <c r="W489" i="3"/>
  <c r="O678" i="3"/>
  <c r="L678" i="3"/>
  <c r="N678" i="3"/>
  <c r="J678" i="3"/>
  <c r="K678" i="3"/>
  <c r="AC489" i="3" l="1"/>
  <c r="V490" i="3"/>
  <c r="AF489" i="3"/>
  <c r="P678" i="3"/>
  <c r="I679" i="3" s="1"/>
  <c r="O679" i="3" s="1"/>
  <c r="N679" i="3"/>
  <c r="L679" i="3"/>
  <c r="M679" i="3"/>
  <c r="J679" i="3" l="1"/>
  <c r="AB490" i="3"/>
  <c r="AE490" i="3" s="1"/>
  <c r="X490" i="3"/>
  <c r="AA490" i="3"/>
  <c r="Z490" i="3"/>
  <c r="Y490" i="3"/>
  <c r="W490" i="3"/>
  <c r="K679" i="3"/>
  <c r="P679" i="3" s="1"/>
  <c r="I680" i="3" s="1"/>
  <c r="L680" i="3" s="1"/>
  <c r="AC490" i="3" l="1"/>
  <c r="O680" i="3"/>
  <c r="K680" i="3"/>
  <c r="J680" i="3"/>
  <c r="M680" i="3"/>
  <c r="N680" i="3"/>
  <c r="AF490" i="3" l="1"/>
  <c r="V491" i="3"/>
  <c r="P680" i="3"/>
  <c r="I681" i="3" s="1"/>
  <c r="K681" i="3" s="1"/>
  <c r="Y491" i="3" l="1"/>
  <c r="AA491" i="3"/>
  <c r="W491" i="3"/>
  <c r="X491" i="3"/>
  <c r="AB491" i="3"/>
  <c r="AE491" i="3" s="1"/>
  <c r="Z491" i="3"/>
  <c r="O681" i="3"/>
  <c r="M681" i="3"/>
  <c r="L681" i="3"/>
  <c r="N681" i="3"/>
  <c r="J681" i="3"/>
  <c r="AC491" i="3" l="1"/>
  <c r="P681" i="3"/>
  <c r="I682" i="3" s="1"/>
  <c r="O682" i="3" s="1"/>
  <c r="AF491" i="3" l="1"/>
  <c r="V492" i="3"/>
  <c r="M682" i="3"/>
  <c r="L682" i="3"/>
  <c r="N682" i="3"/>
  <c r="J682" i="3"/>
  <c r="K682" i="3"/>
  <c r="W492" i="3" l="1"/>
  <c r="AB492" i="3"/>
  <c r="AE492" i="3" s="1"/>
  <c r="X492" i="3"/>
  <c r="Z492" i="3"/>
  <c r="AA492" i="3"/>
  <c r="Y492" i="3"/>
  <c r="P682" i="3"/>
  <c r="I683" i="3" s="1"/>
  <c r="N683" i="3" s="1"/>
  <c r="M683" i="3"/>
  <c r="AC492" i="3" l="1"/>
  <c r="V493" i="3"/>
  <c r="AF492" i="3"/>
  <c r="O683" i="3"/>
  <c r="Y493" i="3"/>
  <c r="L683" i="3"/>
  <c r="J683" i="3"/>
  <c r="K683" i="3"/>
  <c r="AA493" i="3" l="1"/>
  <c r="X493" i="3"/>
  <c r="Z493" i="3"/>
  <c r="W493" i="3"/>
  <c r="AB493" i="3"/>
  <c r="AE493" i="3" s="1"/>
  <c r="P683" i="3"/>
  <c r="I684" i="3" s="1"/>
  <c r="O684" i="3" s="1"/>
  <c r="M684" i="3"/>
  <c r="J684" i="3" l="1"/>
  <c r="AC493" i="3"/>
  <c r="K684" i="3"/>
  <c r="N684" i="3"/>
  <c r="L684" i="3"/>
  <c r="P684" i="3" l="1"/>
  <c r="I685" i="3" s="1"/>
  <c r="AF493" i="3"/>
  <c r="V494" i="3"/>
  <c r="J685" i="3"/>
  <c r="K685" i="3"/>
  <c r="O685" i="3"/>
  <c r="M685" i="3"/>
  <c r="L685" i="3"/>
  <c r="N685" i="3"/>
  <c r="AB494" i="3" l="1"/>
  <c r="W494" i="3"/>
  <c r="Z494" i="3"/>
  <c r="X494" i="3"/>
  <c r="AA494" i="3"/>
  <c r="Y494" i="3"/>
  <c r="P685" i="3"/>
  <c r="I686" i="3" s="1"/>
  <c r="K686" i="3" s="1"/>
  <c r="M686" i="3"/>
  <c r="L686" i="3"/>
  <c r="N686" i="3"/>
  <c r="AC494" i="3" l="1"/>
  <c r="O686" i="3"/>
  <c r="AF494" i="3"/>
  <c r="V495" i="3"/>
  <c r="J686" i="3"/>
  <c r="AE494" i="3"/>
  <c r="Y495" i="3"/>
  <c r="P686" i="3" l="1"/>
  <c r="I687" i="3" s="1"/>
  <c r="J687" i="3" s="1"/>
  <c r="AA495" i="3"/>
  <c r="X495" i="3"/>
  <c r="Z495" i="3"/>
  <c r="AB495" i="3"/>
  <c r="AE495" i="3" s="1"/>
  <c r="W495" i="3"/>
  <c r="K687" i="3"/>
  <c r="M687" i="3"/>
  <c r="O687" i="3"/>
  <c r="L687" i="3"/>
  <c r="N687" i="3"/>
  <c r="AC495" i="3" l="1"/>
  <c r="P687" i="3"/>
  <c r="I688" i="3" s="1"/>
  <c r="V496" i="3" l="1"/>
  <c r="AF495" i="3"/>
  <c r="J688" i="3"/>
  <c r="O688" i="3"/>
  <c r="K688" i="3"/>
  <c r="L688" i="3"/>
  <c r="N688" i="3"/>
  <c r="M688" i="3"/>
  <c r="AB496" i="3" l="1"/>
  <c r="W496" i="3"/>
  <c r="X496" i="3"/>
  <c r="Z496" i="3"/>
  <c r="Y496" i="3"/>
  <c r="AA496" i="3"/>
  <c r="P688" i="3"/>
  <c r="I689" i="3" s="1"/>
  <c r="AC496" i="3" l="1"/>
  <c r="AF496" i="3"/>
  <c r="V497" i="3"/>
  <c r="AE496" i="3"/>
  <c r="Y497" i="3"/>
  <c r="K689" i="3"/>
  <c r="J689" i="3"/>
  <c r="O689" i="3"/>
  <c r="N689" i="3"/>
  <c r="M689" i="3"/>
  <c r="L689" i="3"/>
  <c r="AA497" i="3" l="1"/>
  <c r="Z497" i="3"/>
  <c r="W497" i="3"/>
  <c r="X497" i="3"/>
  <c r="AB497" i="3"/>
  <c r="AE497" i="3" s="1"/>
  <c r="P689" i="3"/>
  <c r="I690" i="3" s="1"/>
  <c r="AC497" i="3" l="1"/>
  <c r="AF497" i="3"/>
  <c r="V498" i="3"/>
  <c r="K690" i="3"/>
  <c r="O690" i="3"/>
  <c r="J690" i="3"/>
  <c r="N690" i="3"/>
  <c r="M690" i="3"/>
  <c r="L690" i="3"/>
  <c r="Z498" i="3" l="1"/>
  <c r="W498" i="3"/>
  <c r="Y498" i="3"/>
  <c r="X498" i="3"/>
  <c r="AA498" i="3"/>
  <c r="AB498" i="3"/>
  <c r="AE498" i="3" s="1"/>
  <c r="P690" i="3"/>
  <c r="I691" i="3" s="1"/>
  <c r="M691" i="3" s="1"/>
  <c r="AC498" i="3" l="1"/>
  <c r="N691" i="3"/>
  <c r="K691" i="3"/>
  <c r="J691" i="3"/>
  <c r="O691" i="3"/>
  <c r="L691" i="3"/>
  <c r="V499" i="3" l="1"/>
  <c r="AF498" i="3"/>
  <c r="P691" i="3"/>
  <c r="I692" i="3" s="1"/>
  <c r="L692" i="3" s="1"/>
  <c r="AA499" i="3" l="1"/>
  <c r="Y499" i="3"/>
  <c r="X499" i="3"/>
  <c r="Z499" i="3"/>
  <c r="AB499" i="3"/>
  <c r="AE499" i="3" s="1"/>
  <c r="W499" i="3"/>
  <c r="N692" i="3"/>
  <c r="M692" i="3"/>
  <c r="O692" i="3"/>
  <c r="J692" i="3"/>
  <c r="K692" i="3"/>
  <c r="AC499" i="3" l="1"/>
  <c r="AF499" i="3" s="1"/>
  <c r="V500" i="3"/>
  <c r="Y500" i="3" s="1"/>
  <c r="AB500" i="3"/>
  <c r="AE500" i="3" s="1"/>
  <c r="W500" i="3"/>
  <c r="X500" i="3"/>
  <c r="AA500" i="3"/>
  <c r="Z500" i="3"/>
  <c r="P692" i="3"/>
  <c r="I693" i="3" s="1"/>
  <c r="M693" i="3" s="1"/>
  <c r="AC500" i="3" l="1"/>
  <c r="L693" i="3"/>
  <c r="O693" i="3"/>
  <c r="V501" i="3"/>
  <c r="Y501" i="3" s="1"/>
  <c r="AF500" i="3"/>
  <c r="N693" i="3"/>
  <c r="J693" i="3"/>
  <c r="K693" i="3"/>
  <c r="Z501" i="3" l="1"/>
  <c r="X501" i="3"/>
  <c r="P693" i="3"/>
  <c r="I694" i="3" s="1"/>
  <c r="J694" i="3" s="1"/>
  <c r="W501" i="3"/>
  <c r="AB501" i="3"/>
  <c r="AE501" i="3" s="1"/>
  <c r="AA501" i="3"/>
  <c r="L694" i="3"/>
  <c r="K694" i="3"/>
  <c r="M694" i="3"/>
  <c r="N694" i="3"/>
  <c r="O694" i="3"/>
  <c r="AC501" i="3" l="1"/>
  <c r="AF501" i="3" s="1"/>
  <c r="P694" i="3"/>
  <c r="I695" i="3" s="1"/>
  <c r="L695" i="3" s="1"/>
  <c r="V502" i="3" l="1"/>
  <c r="X502" i="3" s="1"/>
  <c r="J695" i="3"/>
  <c r="O695" i="3"/>
  <c r="N695" i="3"/>
  <c r="K695" i="3"/>
  <c r="M695" i="3"/>
  <c r="AA502" i="3" l="1"/>
  <c r="Y502" i="3"/>
  <c r="Z502" i="3"/>
  <c r="AB502" i="3"/>
  <c r="AE502" i="3" s="1"/>
  <c r="W502" i="3"/>
  <c r="P695" i="3"/>
  <c r="I696" i="3" s="1"/>
  <c r="K696" i="3" s="1"/>
  <c r="AC502" i="3" l="1"/>
  <c r="AF502" i="3"/>
  <c r="V503" i="3"/>
  <c r="X503" i="3"/>
  <c r="W503" i="3"/>
  <c r="M696" i="3"/>
  <c r="AA503" i="3"/>
  <c r="O696" i="3"/>
  <c r="L696" i="3"/>
  <c r="N696" i="3"/>
  <c r="J696" i="3"/>
  <c r="Y503" i="3" l="1"/>
  <c r="Z503" i="3"/>
  <c r="AB503" i="3"/>
  <c r="AE503" i="3" s="1"/>
  <c r="AC503" i="3"/>
  <c r="AF503" i="3" s="1"/>
  <c r="P696" i="3"/>
  <c r="I697" i="3" s="1"/>
  <c r="J697" i="3" s="1"/>
  <c r="L697" i="3"/>
  <c r="M697" i="3"/>
  <c r="N697" i="3"/>
  <c r="O697" i="3" l="1"/>
  <c r="V504" i="3"/>
  <c r="X504" i="3" s="1"/>
  <c r="K697" i="3"/>
  <c r="P697" i="3" s="1"/>
  <c r="I698" i="3" s="1"/>
  <c r="K698" i="3" s="1"/>
  <c r="Y504" i="3"/>
  <c r="AA504" i="3"/>
  <c r="Z504" i="3"/>
  <c r="W504" i="3"/>
  <c r="AB504" i="3"/>
  <c r="M698" i="3" l="1"/>
  <c r="L698" i="3"/>
  <c r="N698" i="3"/>
  <c r="J698" i="3"/>
  <c r="O698" i="3"/>
  <c r="AC504" i="3"/>
  <c r="P698" i="3" l="1"/>
  <c r="I699" i="3" s="1"/>
  <c r="J699" i="3" s="1"/>
  <c r="V505" i="3"/>
  <c r="AF504" i="3"/>
  <c r="O699" i="3"/>
  <c r="AA505" i="3" l="1"/>
  <c r="Y505" i="3"/>
  <c r="K699" i="3"/>
  <c r="N699" i="3"/>
  <c r="M699" i="3"/>
  <c r="L699" i="3"/>
  <c r="Z505" i="3"/>
  <c r="W505" i="3"/>
  <c r="AB505" i="3"/>
  <c r="AE505" i="3" s="1"/>
  <c r="X505" i="3"/>
  <c r="P699" i="3" l="1"/>
  <c r="I700" i="3" s="1"/>
  <c r="J700" i="3" s="1"/>
  <c r="M700" i="3"/>
  <c r="N700" i="3"/>
  <c r="L700" i="3"/>
  <c r="AC505" i="3"/>
  <c r="K700" i="3" l="1"/>
  <c r="O700" i="3"/>
  <c r="P700" i="3" s="1"/>
  <c r="I701" i="3" s="1"/>
  <c r="AF505" i="3"/>
  <c r="V506" i="3"/>
  <c r="N701" i="3" l="1"/>
  <c r="O701" i="3"/>
  <c r="J701" i="3"/>
  <c r="M701" i="3"/>
  <c r="K701" i="3"/>
  <c r="L701" i="3"/>
  <c r="AA506" i="3"/>
  <c r="Y506" i="3"/>
  <c r="X506" i="3"/>
  <c r="W506" i="3"/>
  <c r="Z506" i="3"/>
  <c r="AB506" i="3"/>
  <c r="AE506" i="3" s="1"/>
  <c r="P701" i="3" l="1"/>
  <c r="I702" i="3" s="1"/>
  <c r="K702" i="3" s="1"/>
  <c r="L702" i="3"/>
  <c r="M702" i="3"/>
  <c r="N702" i="3"/>
  <c r="O702" i="3"/>
  <c r="J702" i="3"/>
  <c r="AC506" i="3"/>
  <c r="P702" i="3" l="1"/>
  <c r="I703" i="3" s="1"/>
  <c r="J703" i="3" s="1"/>
  <c r="V507" i="3"/>
  <c r="AF506" i="3"/>
  <c r="O703" i="3"/>
  <c r="L703" i="3"/>
  <c r="M703" i="3"/>
  <c r="N703" i="3"/>
  <c r="K703" i="3" l="1"/>
  <c r="AA507" i="3"/>
  <c r="Y507" i="3"/>
  <c r="AB507" i="3"/>
  <c r="X507" i="3"/>
  <c r="W507" i="3"/>
  <c r="Z507" i="3"/>
  <c r="P703" i="3"/>
  <c r="I704" i="3" s="1"/>
  <c r="L704" i="3" s="1"/>
  <c r="AC507" i="3" l="1"/>
  <c r="V508" i="3" s="1"/>
  <c r="AA508" i="3" s="1"/>
  <c r="K704" i="3"/>
  <c r="J704" i="3"/>
  <c r="N704" i="3"/>
  <c r="M704" i="3"/>
  <c r="O704" i="3"/>
  <c r="Y508" i="3" l="1"/>
  <c r="Z508" i="3"/>
  <c r="X508" i="3"/>
  <c r="W508" i="3"/>
  <c r="AB508" i="3"/>
  <c r="P704" i="3"/>
  <c r="I705" i="3" s="1"/>
  <c r="AC508" i="3" l="1"/>
  <c r="V509" i="3" s="1"/>
  <c r="Y509" i="3" s="1"/>
  <c r="AB509" i="3"/>
  <c r="W509" i="3"/>
  <c r="X509" i="3"/>
  <c r="AA509" i="3"/>
  <c r="O705" i="3"/>
  <c r="K705" i="3"/>
  <c r="J705" i="3"/>
  <c r="L705" i="3"/>
  <c r="M705" i="3"/>
  <c r="N705" i="3"/>
  <c r="Z509" i="3" l="1"/>
  <c r="AC509" i="3" s="1"/>
  <c r="V510" i="3" s="1"/>
  <c r="P705" i="3"/>
  <c r="I706" i="3" s="1"/>
  <c r="L706" i="3" s="1"/>
  <c r="X510" i="3" l="1"/>
  <c r="W510" i="3"/>
  <c r="AB510" i="3"/>
  <c r="Z510" i="3"/>
  <c r="Y510" i="3"/>
  <c r="AA510" i="3"/>
  <c r="K706" i="3"/>
  <c r="O706" i="3"/>
  <c r="J706" i="3"/>
  <c r="M706" i="3"/>
  <c r="N706" i="3"/>
  <c r="AC510" i="3" l="1"/>
  <c r="V511" i="3" s="1"/>
  <c r="W511" i="3" s="1"/>
  <c r="P706" i="3"/>
  <c r="I707" i="3" s="1"/>
  <c r="N707" i="3" s="1"/>
  <c r="Y511" i="3" l="1"/>
  <c r="Z511" i="3"/>
  <c r="X511" i="3"/>
  <c r="AA511" i="3"/>
  <c r="AB511" i="3"/>
  <c r="AC511" i="3" s="1"/>
  <c r="V512" i="3" s="1"/>
  <c r="M707" i="3"/>
  <c r="J707" i="3"/>
  <c r="K707" i="3"/>
  <c r="O707" i="3"/>
  <c r="L707" i="3"/>
  <c r="Y512" i="3" l="1"/>
  <c r="AB512" i="3"/>
  <c r="AA512" i="3"/>
  <c r="W512" i="3"/>
  <c r="Z512" i="3"/>
  <c r="X512" i="3"/>
  <c r="AC512" i="3" s="1"/>
  <c r="V513" i="3" s="1"/>
  <c r="P707" i="3"/>
  <c r="I708" i="3" s="1"/>
  <c r="J708" i="3" s="1"/>
  <c r="X513" i="3" l="1"/>
  <c r="Y513" i="3"/>
  <c r="W513" i="3"/>
  <c r="AA513" i="3"/>
  <c r="Z513" i="3"/>
  <c r="AB513" i="3"/>
  <c r="M708" i="3"/>
  <c r="N708" i="3"/>
  <c r="L708" i="3"/>
  <c r="O708" i="3"/>
  <c r="K708" i="3"/>
  <c r="AC513" i="3" l="1"/>
  <c r="V514" i="3" s="1"/>
  <c r="W514" i="3" s="1"/>
  <c r="X514" i="3"/>
  <c r="Z514" i="3"/>
  <c r="Y514" i="3"/>
  <c r="AA514" i="3"/>
  <c r="P708" i="3"/>
  <c r="I709" i="3" s="1"/>
  <c r="O709" i="3" s="1"/>
  <c r="AB514" i="3" l="1"/>
  <c r="AC514" i="3" s="1"/>
  <c r="V515" i="3" s="1"/>
  <c r="K709" i="3"/>
  <c r="N709" i="3"/>
  <c r="L709" i="3"/>
  <c r="J709" i="3"/>
  <c r="M709" i="3"/>
  <c r="X515" i="3" l="1"/>
  <c r="AB515" i="3"/>
  <c r="W515" i="3"/>
  <c r="AA515" i="3"/>
  <c r="Z515" i="3"/>
  <c r="Y515" i="3"/>
  <c r="P709" i="3"/>
  <c r="I710" i="3" s="1"/>
  <c r="L710" i="3" s="1"/>
  <c r="AC515" i="3" l="1"/>
  <c r="V516" i="3" s="1"/>
  <c r="Y516" i="3" s="1"/>
  <c r="N710" i="3"/>
  <c r="K710" i="3"/>
  <c r="J710" i="3"/>
  <c r="M710" i="3"/>
  <c r="O710" i="3"/>
  <c r="AA516" i="3" l="1"/>
  <c r="W516" i="3"/>
  <c r="AB516" i="3"/>
  <c r="Z516" i="3"/>
  <c r="X516" i="3"/>
  <c r="P710" i="3"/>
  <c r="I711" i="3" s="1"/>
  <c r="M711" i="3" s="1"/>
  <c r="L711" i="3" l="1"/>
  <c r="AC516" i="3"/>
  <c r="V517" i="3" s="1"/>
  <c r="Z517" i="3" s="1"/>
  <c r="N711" i="3"/>
  <c r="J711" i="3"/>
  <c r="O711" i="3"/>
  <c r="K711" i="3"/>
  <c r="AA517" i="3" l="1"/>
  <c r="Y517" i="3"/>
  <c r="AB517" i="3"/>
  <c r="X517" i="3"/>
  <c r="W517" i="3"/>
  <c r="P711" i="3"/>
  <c r="I712" i="3" s="1"/>
  <c r="K712" i="3" s="1"/>
  <c r="AC517" i="3" l="1"/>
  <c r="V518" i="3" s="1"/>
  <c r="AB518" i="3" s="1"/>
  <c r="Y518" i="3"/>
  <c r="W518" i="3"/>
  <c r="X518" i="3"/>
  <c r="Z518" i="3"/>
  <c r="N712" i="3"/>
  <c r="L712" i="3"/>
  <c r="M712" i="3"/>
  <c r="J712" i="3"/>
  <c r="O712" i="3"/>
  <c r="AA518" i="3" l="1"/>
  <c r="AC518" i="3" s="1"/>
  <c r="V519" i="3" s="1"/>
  <c r="AA519" i="3" s="1"/>
  <c r="P712" i="3"/>
  <c r="I713" i="3" s="1"/>
  <c r="M713" i="3" s="1"/>
  <c r="N713" i="3"/>
  <c r="L713" i="3"/>
  <c r="O713" i="3" l="1"/>
  <c r="K713" i="3"/>
  <c r="J713" i="3"/>
  <c r="P713" i="3" s="1"/>
  <c r="I714" i="3" s="1"/>
  <c r="J714" i="3" s="1"/>
  <c r="Z519" i="3"/>
  <c r="W519" i="3"/>
  <c r="AB519" i="3"/>
  <c r="Y519" i="3"/>
  <c r="X519" i="3"/>
  <c r="AC519" i="3" l="1"/>
  <c r="V520" i="3" s="1"/>
  <c r="Y520" i="3" s="1"/>
  <c r="AA520" i="3"/>
  <c r="N714" i="3"/>
  <c r="L714" i="3"/>
  <c r="M714" i="3"/>
  <c r="AB520" i="3"/>
  <c r="W520" i="3"/>
  <c r="X520" i="3"/>
  <c r="Z520" i="3"/>
  <c r="O714" i="3"/>
  <c r="K714" i="3"/>
  <c r="AC520" i="3" l="1"/>
  <c r="V521" i="3" s="1"/>
  <c r="Y521" i="3" s="1"/>
  <c r="P714" i="3"/>
  <c r="I715" i="3" s="1"/>
  <c r="M715" i="3" s="1"/>
  <c r="AB521" i="3" l="1"/>
  <c r="AA521" i="3"/>
  <c r="X521" i="3"/>
  <c r="Z521" i="3"/>
  <c r="W521" i="3"/>
  <c r="L715" i="3"/>
  <c r="N715" i="3"/>
  <c r="J715" i="3"/>
  <c r="K715" i="3"/>
  <c r="O715" i="3"/>
  <c r="AC521" i="3" l="1"/>
  <c r="V522" i="3" s="1"/>
  <c r="AB522" i="3"/>
  <c r="W522" i="3"/>
  <c r="Y522" i="3"/>
  <c r="AA522" i="3"/>
  <c r="Z522" i="3"/>
  <c r="X522" i="3"/>
  <c r="P715" i="3"/>
  <c r="I716" i="3" s="1"/>
  <c r="N716" i="3" s="1"/>
  <c r="AC522" i="3" l="1"/>
  <c r="V523" i="3" s="1"/>
  <c r="AB523" i="3"/>
  <c r="AA523" i="3"/>
  <c r="Y523" i="3"/>
  <c r="X523" i="3"/>
  <c r="Z523" i="3"/>
  <c r="W523" i="3"/>
  <c r="M716" i="3"/>
  <c r="J716" i="3"/>
  <c r="K716" i="3"/>
  <c r="O716" i="3"/>
  <c r="L716" i="3"/>
  <c r="AC523" i="3" l="1"/>
  <c r="V524" i="3" s="1"/>
  <c r="P716" i="3"/>
  <c r="I717" i="3" s="1"/>
  <c r="O717" i="3" s="1"/>
  <c r="M717" i="3"/>
  <c r="L717" i="3"/>
  <c r="N717" i="3"/>
  <c r="X524" i="3"/>
  <c r="Z524" i="3"/>
  <c r="AB524" i="3"/>
  <c r="W524" i="3"/>
  <c r="Y524" i="3"/>
  <c r="AA524" i="3"/>
  <c r="J717" i="3" l="1"/>
  <c r="K717" i="3"/>
  <c r="P717" i="3"/>
  <c r="I718" i="3" s="1"/>
  <c r="J718" i="3" s="1"/>
  <c r="N718" i="3"/>
  <c r="AC524" i="3"/>
  <c r="V525" i="3" s="1"/>
  <c r="AB525" i="3" s="1"/>
  <c r="L718" i="3"/>
  <c r="O718" i="3"/>
  <c r="M718" i="3"/>
  <c r="K718" i="3" l="1"/>
  <c r="Y525" i="3"/>
  <c r="AA525" i="3"/>
  <c r="Z525" i="3"/>
  <c r="W525" i="3"/>
  <c r="X525" i="3"/>
  <c r="P718" i="3"/>
  <c r="I719" i="3" s="1"/>
  <c r="M719" i="3" s="1"/>
  <c r="N719" i="3" l="1"/>
  <c r="AC525" i="3"/>
  <c r="V526" i="3" s="1"/>
  <c r="AA526" i="3" s="1"/>
  <c r="J719" i="3"/>
  <c r="K719" i="3"/>
  <c r="O719" i="3"/>
  <c r="L719" i="3"/>
  <c r="W526" i="3" l="1"/>
  <c r="Y526" i="3"/>
  <c r="AB526" i="3"/>
  <c r="Z526" i="3"/>
  <c r="X526" i="3"/>
  <c r="P719" i="3"/>
  <c r="I720" i="3" s="1"/>
  <c r="M720" i="3" s="1"/>
  <c r="AC526" i="3" l="1"/>
  <c r="V527" i="3" s="1"/>
  <c r="X527" i="3"/>
  <c r="Y527" i="3"/>
  <c r="AA527" i="3"/>
  <c r="O720" i="3"/>
  <c r="N720" i="3"/>
  <c r="K720" i="3"/>
  <c r="L720" i="3"/>
  <c r="J720" i="3"/>
  <c r="W527" i="3"/>
  <c r="Z527" i="3"/>
  <c r="AB527" i="3"/>
  <c r="P720" i="3" l="1"/>
  <c r="I721" i="3" s="1"/>
  <c r="J721" i="3" s="1"/>
  <c r="AC527" i="3"/>
  <c r="V528" i="3" s="1"/>
  <c r="X528" i="3" s="1"/>
  <c r="AB528" i="3"/>
  <c r="Z528" i="3"/>
  <c r="Y528" i="3"/>
  <c r="L721" i="3"/>
  <c r="N721" i="3"/>
  <c r="M721" i="3"/>
  <c r="K721" i="3"/>
  <c r="O721" i="3"/>
  <c r="W528" i="3" l="1"/>
  <c r="AA528" i="3"/>
  <c r="AC528" i="3" s="1"/>
  <c r="V529" i="3" s="1"/>
  <c r="P721" i="3"/>
  <c r="I722" i="3" s="1"/>
  <c r="M722" i="3" s="1"/>
  <c r="X529" i="3" l="1"/>
  <c r="Y529" i="3"/>
  <c r="W529" i="3"/>
  <c r="AA529" i="3"/>
  <c r="Z529" i="3"/>
  <c r="AB529" i="3"/>
  <c r="N722" i="3"/>
  <c r="L722" i="3"/>
  <c r="O722" i="3"/>
  <c r="J722" i="3"/>
  <c r="K722" i="3"/>
  <c r="AC529" i="3" l="1"/>
  <c r="V530" i="3" s="1"/>
  <c r="AA530" i="3" s="1"/>
  <c r="P722" i="3"/>
  <c r="I723" i="3" s="1"/>
  <c r="L723" i="3" s="1"/>
  <c r="W530" i="3" l="1"/>
  <c r="Z530" i="3"/>
  <c r="X530" i="3"/>
  <c r="AB530" i="3"/>
  <c r="Y530" i="3"/>
  <c r="M723" i="3"/>
  <c r="N723" i="3"/>
  <c r="O723" i="3"/>
  <c r="K723" i="3"/>
  <c r="J723" i="3"/>
  <c r="AC530" i="3" l="1"/>
  <c r="V531" i="3" s="1"/>
  <c r="P723" i="3"/>
  <c r="I724" i="3" s="1"/>
  <c r="O724" i="3" s="1"/>
  <c r="W531" i="3" l="1"/>
  <c r="AB531" i="3"/>
  <c r="X531" i="3"/>
  <c r="Z531" i="3"/>
  <c r="AA531" i="3"/>
  <c r="Y531" i="3"/>
  <c r="M724" i="3"/>
  <c r="L724" i="3"/>
  <c r="N724" i="3"/>
  <c r="J724" i="3"/>
  <c r="K724" i="3"/>
  <c r="AC531" i="3" l="1"/>
  <c r="V532" i="3" s="1"/>
  <c r="X532" i="3" s="1"/>
  <c r="W532" i="3"/>
  <c r="Z532" i="3"/>
  <c r="AB532" i="3"/>
  <c r="AA532" i="3"/>
  <c r="Y532" i="3"/>
  <c r="P724" i="3"/>
  <c r="I725" i="3" s="1"/>
  <c r="K725" i="3" s="1"/>
  <c r="AC532" i="3" l="1"/>
  <c r="V533" i="3" s="1"/>
  <c r="AA533" i="3"/>
  <c r="AB533" i="3"/>
  <c r="Z533" i="3"/>
  <c r="X533" i="3"/>
  <c r="W533" i="3"/>
  <c r="Y533" i="3"/>
  <c r="O725" i="3"/>
  <c r="J725" i="3"/>
  <c r="N725" i="3"/>
  <c r="L725" i="3"/>
  <c r="M725" i="3"/>
  <c r="AC533" i="3" l="1"/>
  <c r="V534" i="3" s="1"/>
  <c r="X534" i="3" s="1"/>
  <c r="P725" i="3"/>
  <c r="I726" i="3" s="1"/>
  <c r="J726" i="3" s="1"/>
  <c r="N726" i="3"/>
  <c r="O726" i="3"/>
  <c r="AB534" i="3" l="1"/>
  <c r="Y534" i="3"/>
  <c r="W534" i="3"/>
  <c r="AA534" i="3"/>
  <c r="Z534" i="3"/>
  <c r="M726" i="3"/>
  <c r="L726" i="3"/>
  <c r="K726" i="3"/>
  <c r="AC534" i="3" l="1"/>
  <c r="V535" i="3" s="1"/>
  <c r="AB535" i="3" s="1"/>
  <c r="Z535" i="3"/>
  <c r="W535" i="3"/>
  <c r="X535" i="3"/>
  <c r="AA535" i="3"/>
  <c r="Y535" i="3"/>
  <c r="P726" i="3"/>
  <c r="I727" i="3" s="1"/>
  <c r="K727" i="3" s="1"/>
  <c r="AC535" i="3" l="1"/>
  <c r="V536" i="3" s="1"/>
  <c r="AB536" i="3" s="1"/>
  <c r="W536" i="3"/>
  <c r="Z536" i="3"/>
  <c r="X536" i="3"/>
  <c r="AA536" i="3"/>
  <c r="Y536" i="3"/>
  <c r="N727" i="3"/>
  <c r="J727" i="3"/>
  <c r="M727" i="3"/>
  <c r="L727" i="3"/>
  <c r="O727" i="3"/>
  <c r="AC536" i="3" l="1"/>
  <c r="V537" i="3" s="1"/>
  <c r="P727" i="3"/>
  <c r="I728" i="3" s="1"/>
  <c r="M728" i="3" s="1"/>
  <c r="AB537" i="3"/>
  <c r="Z537" i="3"/>
  <c r="X537" i="3"/>
  <c r="W537" i="3"/>
  <c r="Y537" i="3"/>
  <c r="AA537" i="3"/>
  <c r="N728" i="3"/>
  <c r="L728" i="3"/>
  <c r="K728" i="3"/>
  <c r="J728" i="3"/>
  <c r="AC537" i="3" l="1"/>
  <c r="V538" i="3" s="1"/>
  <c r="O728" i="3"/>
  <c r="P728" i="3" s="1"/>
  <c r="I729" i="3" s="1"/>
  <c r="N729" i="3" s="1"/>
  <c r="Z538" i="3"/>
  <c r="W538" i="3"/>
  <c r="AB538" i="3"/>
  <c r="X538" i="3"/>
  <c r="AA538" i="3"/>
  <c r="Y538" i="3"/>
  <c r="AC538" i="3" l="1"/>
  <c r="V539" i="3" s="1"/>
  <c r="W539" i="3" s="1"/>
  <c r="Z539" i="3"/>
  <c r="AB539" i="3"/>
  <c r="M729" i="3"/>
  <c r="L729" i="3"/>
  <c r="O729" i="3"/>
  <c r="K729" i="3"/>
  <c r="J729" i="3"/>
  <c r="Y539" i="3" l="1"/>
  <c r="AA539" i="3"/>
  <c r="X539" i="3"/>
  <c r="P729" i="3"/>
  <c r="I730" i="3" s="1"/>
  <c r="K730" i="3" s="1"/>
  <c r="AC539" i="3" l="1"/>
  <c r="V540" i="3" s="1"/>
  <c r="W540" i="3"/>
  <c r="Z540" i="3"/>
  <c r="AB540" i="3"/>
  <c r="X540" i="3"/>
  <c r="Y540" i="3"/>
  <c r="AA540" i="3"/>
  <c r="J730" i="3"/>
  <c r="O730" i="3"/>
  <c r="N730" i="3"/>
  <c r="M730" i="3"/>
  <c r="L730" i="3"/>
  <c r="AC540" i="3" l="1"/>
  <c r="V541" i="3" s="1"/>
  <c r="P730" i="3"/>
  <c r="I731" i="3" s="1"/>
  <c r="N731" i="3" s="1"/>
  <c r="AB541" i="3" l="1"/>
  <c r="X541" i="3"/>
  <c r="W541" i="3"/>
  <c r="Z541" i="3"/>
  <c r="Y541" i="3"/>
  <c r="AA541" i="3"/>
  <c r="O731" i="3"/>
  <c r="K731" i="3"/>
  <c r="M731" i="3"/>
  <c r="J731" i="3"/>
  <c r="L731" i="3"/>
  <c r="AC541" i="3" l="1"/>
  <c r="V542" i="3" s="1"/>
  <c r="X542" i="3" s="1"/>
  <c r="AB542" i="3"/>
  <c r="Z542" i="3"/>
  <c r="Y542" i="3"/>
  <c r="AA542" i="3"/>
  <c r="P731" i="3"/>
  <c r="I732" i="3" s="1"/>
  <c r="O732" i="3" s="1"/>
  <c r="M732" i="3"/>
  <c r="W542" i="3" l="1"/>
  <c r="K732" i="3"/>
  <c r="AC542" i="3"/>
  <c r="V543" i="3" s="1"/>
  <c r="Y543" i="3" s="1"/>
  <c r="AA543" i="3"/>
  <c r="Z543" i="3"/>
  <c r="X543" i="3"/>
  <c r="W543" i="3"/>
  <c r="AB543" i="3"/>
  <c r="N732" i="3"/>
  <c r="J732" i="3"/>
  <c r="L732" i="3"/>
  <c r="P732" i="3" l="1"/>
  <c r="I733" i="3" s="1"/>
  <c r="O733" i="3" s="1"/>
  <c r="M733" i="3"/>
  <c r="L733" i="3"/>
  <c r="AC543" i="3"/>
  <c r="V544" i="3" s="1"/>
  <c r="AA544" i="3" s="1"/>
  <c r="N733" i="3"/>
  <c r="J733" i="3" l="1"/>
  <c r="K733" i="3"/>
  <c r="M734" i="3" s="1"/>
  <c r="P733" i="3"/>
  <c r="I734" i="3" s="1"/>
  <c r="N734" i="3" s="1"/>
  <c r="AB544" i="3"/>
  <c r="X544" i="3"/>
  <c r="W544" i="3"/>
  <c r="Z544" i="3"/>
  <c r="Y544" i="3"/>
  <c r="K734" i="3" l="1"/>
  <c r="O734" i="3"/>
  <c r="L734" i="3"/>
  <c r="J734" i="3"/>
  <c r="P734" i="3" s="1"/>
  <c r="I735" i="3" s="1"/>
  <c r="J735" i="3" s="1"/>
  <c r="AC544" i="3"/>
  <c r="V545" i="3" s="1"/>
  <c r="AA545" i="3" s="1"/>
  <c r="AB545" i="3"/>
  <c r="X545" i="3" l="1"/>
  <c r="W545" i="3"/>
  <c r="Z545" i="3"/>
  <c r="Y545" i="3"/>
  <c r="AC545" i="3"/>
  <c r="V546" i="3" s="1"/>
  <c r="X546" i="3" s="1"/>
  <c r="AA546" i="3"/>
  <c r="Y546" i="3"/>
  <c r="M735" i="3"/>
  <c r="N735" i="3"/>
  <c r="L735" i="3"/>
  <c r="K735" i="3"/>
  <c r="O735" i="3"/>
  <c r="W546" i="3" l="1"/>
  <c r="AB546" i="3"/>
  <c r="Z546" i="3"/>
  <c r="P735" i="3"/>
  <c r="I736" i="3" s="1"/>
  <c r="L736" i="3" s="1"/>
  <c r="AC546" i="3" l="1"/>
  <c r="V547" i="3" s="1"/>
  <c r="Z547" i="3" s="1"/>
  <c r="Y547" i="3"/>
  <c r="W547" i="3"/>
  <c r="X547" i="3"/>
  <c r="AB547" i="3"/>
  <c r="AA547" i="3"/>
  <c r="N736" i="3"/>
  <c r="O736" i="3"/>
  <c r="M736" i="3"/>
  <c r="K736" i="3"/>
  <c r="J736" i="3"/>
  <c r="AC547" i="3" l="1"/>
  <c r="V548" i="3" s="1"/>
  <c r="Y548" i="3" s="1"/>
  <c r="P736" i="3"/>
  <c r="I737" i="3" s="1"/>
  <c r="N737" i="3" s="1"/>
  <c r="Z548" i="3"/>
  <c r="AB548" i="3"/>
  <c r="W548" i="3"/>
  <c r="L737" i="3"/>
  <c r="M737" i="3"/>
  <c r="X548" i="3" l="1"/>
  <c r="AA548" i="3"/>
  <c r="O737" i="3"/>
  <c r="K737" i="3"/>
  <c r="L738" i="3" s="1"/>
  <c r="AC548" i="3"/>
  <c r="V549" i="3" s="1"/>
  <c r="AA549" i="3" s="1"/>
  <c r="J737" i="3"/>
  <c r="P737" i="3" s="1"/>
  <c r="I738" i="3" s="1"/>
  <c r="N738" i="3" s="1"/>
  <c r="AB549" i="3" l="1"/>
  <c r="Z549" i="3"/>
  <c r="W549" i="3"/>
  <c r="X549" i="3"/>
  <c r="Y549" i="3"/>
  <c r="AC549" i="3" s="1"/>
  <c r="V550" i="3" s="1"/>
  <c r="K738" i="3"/>
  <c r="J738" i="3"/>
  <c r="O738" i="3"/>
  <c r="M738" i="3"/>
  <c r="W550" i="3" l="1"/>
  <c r="AB550" i="3"/>
  <c r="X550" i="3"/>
  <c r="Z550" i="3"/>
  <c r="Y550" i="3"/>
  <c r="AA550" i="3"/>
  <c r="P738" i="3"/>
  <c r="I739" i="3" s="1"/>
  <c r="N739" i="3" s="1"/>
  <c r="M739" i="3"/>
  <c r="O739" i="3" l="1"/>
  <c r="AC550" i="3"/>
  <c r="V551" i="3" s="1"/>
  <c r="L739" i="3"/>
  <c r="J739" i="3"/>
  <c r="K739" i="3"/>
  <c r="Z551" i="3" l="1"/>
  <c r="W551" i="3"/>
  <c r="X551" i="3"/>
  <c r="AB551" i="3"/>
  <c r="AA551" i="3"/>
  <c r="Y551" i="3"/>
  <c r="P739" i="3"/>
  <c r="I740" i="3" s="1"/>
  <c r="O740" i="3" s="1"/>
  <c r="M740" i="3"/>
  <c r="J740" i="3" l="1"/>
  <c r="K740" i="3"/>
  <c r="L740" i="3"/>
  <c r="N740" i="3"/>
  <c r="AC551" i="3"/>
  <c r="V552" i="3" s="1"/>
  <c r="Y552" i="3" s="1"/>
  <c r="P740" i="3"/>
  <c r="I741" i="3" s="1"/>
  <c r="O741" i="3" s="1"/>
  <c r="L741" i="3"/>
  <c r="M741" i="3"/>
  <c r="J741" i="3" l="1"/>
  <c r="N741" i="3"/>
  <c r="K741" i="3"/>
  <c r="N742" i="3" s="1"/>
  <c r="AB552" i="3"/>
  <c r="Z552" i="3"/>
  <c r="X552" i="3"/>
  <c r="W552" i="3"/>
  <c r="AA552" i="3"/>
  <c r="AC552" i="3" l="1"/>
  <c r="V553" i="3" s="1"/>
  <c r="Z553" i="3" s="1"/>
  <c r="P741" i="3"/>
  <c r="I742" i="3" s="1"/>
  <c r="J742" i="3" s="1"/>
  <c r="M742" i="3"/>
  <c r="L742" i="3"/>
  <c r="O742" i="3" l="1"/>
  <c r="K742" i="3"/>
  <c r="Y553" i="3"/>
  <c r="W553" i="3"/>
  <c r="AB553" i="3"/>
  <c r="X553" i="3"/>
  <c r="AA553" i="3"/>
  <c r="P742" i="3"/>
  <c r="I743" i="3" s="1"/>
  <c r="J743" i="3" s="1"/>
  <c r="C31" i="3"/>
  <c r="N743" i="3" l="1"/>
  <c r="L743" i="3"/>
  <c r="AC553" i="3"/>
  <c r="V554" i="3" s="1"/>
  <c r="Y554" i="3" s="1"/>
  <c r="O743" i="3"/>
  <c r="M743" i="3"/>
  <c r="AA554" i="3"/>
  <c r="Z554" i="3"/>
  <c r="X554" i="3"/>
  <c r="K743" i="3"/>
  <c r="W554" i="3" l="1"/>
  <c r="AB554" i="3"/>
  <c r="AC554" i="3"/>
  <c r="V555" i="3" s="1"/>
  <c r="Y555" i="3" s="1"/>
  <c r="P743" i="3"/>
  <c r="I744" i="3" s="1"/>
  <c r="K744" i="3" s="1"/>
  <c r="M744" i="3"/>
  <c r="L744" i="3"/>
  <c r="O744" i="3"/>
  <c r="J744" i="3"/>
  <c r="N744" i="3"/>
  <c r="Z555" i="3"/>
  <c r="W555" i="3"/>
  <c r="AB555" i="3"/>
  <c r="AA555" i="3"/>
  <c r="X555" i="3" l="1"/>
  <c r="L745" i="3"/>
  <c r="P744" i="3"/>
  <c r="I745" i="3" s="1"/>
  <c r="J745" i="3" s="1"/>
  <c r="AC555" i="3"/>
  <c r="V556" i="3" s="1"/>
  <c r="W556" i="3" s="1"/>
  <c r="AB556" i="3"/>
  <c r="O745" i="3"/>
  <c r="K745" i="3"/>
  <c r="M745" i="3"/>
  <c r="N745" i="3"/>
  <c r="Y556" i="3" l="1"/>
  <c r="AA556" i="3"/>
  <c r="X556" i="3"/>
  <c r="Z556" i="3"/>
  <c r="P745" i="3"/>
  <c r="I746" i="3" s="1"/>
  <c r="K746" i="3" s="1"/>
  <c r="M746" i="3"/>
  <c r="N746" i="3"/>
  <c r="L746" i="3"/>
  <c r="AC556" i="3" l="1"/>
  <c r="V557" i="3" s="1"/>
  <c r="Z557" i="3" s="1"/>
  <c r="X557" i="3"/>
  <c r="Y557" i="3"/>
  <c r="AB557" i="3"/>
  <c r="O746" i="3"/>
  <c r="L747" i="3" s="1"/>
  <c r="J746" i="3"/>
  <c r="AA557" i="3" l="1"/>
  <c r="W557" i="3"/>
  <c r="AC557" i="3"/>
  <c r="V558" i="3" s="1"/>
  <c r="W558" i="3" s="1"/>
  <c r="P746" i="3"/>
  <c r="I747" i="3" s="1"/>
  <c r="J747" i="3" s="1"/>
  <c r="N747" i="3"/>
  <c r="M747" i="3"/>
  <c r="Y558" i="3" l="1"/>
  <c r="Z558" i="3"/>
  <c r="AA558" i="3"/>
  <c r="X558" i="3"/>
  <c r="AB558" i="3"/>
  <c r="K747" i="3"/>
  <c r="O747" i="3"/>
  <c r="N748" i="3" s="1"/>
  <c r="AG375" i="3"/>
  <c r="M748" i="3" l="1"/>
  <c r="AC558" i="3"/>
  <c r="V559" i="3" s="1"/>
  <c r="L748" i="3"/>
  <c r="P747" i="3"/>
  <c r="I748" i="3" s="1"/>
  <c r="O748" i="3" s="1"/>
  <c r="K748" i="3" l="1"/>
  <c r="J748" i="3"/>
  <c r="Z559" i="3"/>
  <c r="X559" i="3"/>
  <c r="AB559" i="3"/>
  <c r="W559" i="3"/>
  <c r="Y559" i="3"/>
  <c r="AA559" i="3"/>
  <c r="M749" i="3"/>
  <c r="N749" i="3"/>
  <c r="P748" i="3"/>
  <c r="I749" i="3" s="1"/>
  <c r="AC559" i="3" l="1"/>
  <c r="V560" i="3" s="1"/>
  <c r="L749" i="3"/>
  <c r="K749" i="3"/>
  <c r="O749" i="3"/>
  <c r="N750" i="3" s="1"/>
  <c r="J749" i="3"/>
  <c r="AB560" i="3" l="1"/>
  <c r="X560" i="3"/>
  <c r="Z560" i="3"/>
  <c r="W560" i="3"/>
  <c r="AA560" i="3"/>
  <c r="Y560" i="3"/>
  <c r="M750" i="3"/>
  <c r="P749" i="3"/>
  <c r="I750" i="3" s="1"/>
  <c r="K750" i="3" s="1"/>
  <c r="L750" i="3"/>
  <c r="J750" i="3" l="1"/>
  <c r="O750" i="3"/>
  <c r="N751" i="3" s="1"/>
  <c r="AC560" i="3"/>
  <c r="V561" i="3" s="1"/>
  <c r="Y561" i="3" s="1"/>
  <c r="X561" i="3"/>
  <c r="AB561" i="3"/>
  <c r="Z561" i="3"/>
  <c r="W561" i="3"/>
  <c r="AA561" i="3"/>
  <c r="M751" i="3"/>
  <c r="P750" i="3"/>
  <c r="I751" i="3" s="1"/>
  <c r="J751" i="3" s="1"/>
  <c r="L751" i="3"/>
  <c r="AC561" i="3" l="1"/>
  <c r="V562" i="3" s="1"/>
  <c r="W562" i="3"/>
  <c r="Z562" i="3"/>
  <c r="X562" i="3"/>
  <c r="AB562" i="3"/>
  <c r="AA562" i="3"/>
  <c r="Y562" i="3"/>
  <c r="AC562" i="3" s="1"/>
  <c r="V563" i="3" s="1"/>
  <c r="O751" i="3"/>
  <c r="K751" i="3"/>
  <c r="AA563" i="3" l="1"/>
  <c r="Z563" i="3"/>
  <c r="X563" i="3"/>
  <c r="AB563" i="3"/>
  <c r="W563" i="3"/>
  <c r="Y563" i="3"/>
  <c r="AC563" i="3" s="1"/>
  <c r="V564" i="3" s="1"/>
  <c r="Y564" i="3" s="1"/>
  <c r="L752" i="3"/>
  <c r="N752" i="3"/>
  <c r="P751" i="3"/>
  <c r="I752" i="3" s="1"/>
  <c r="O752" i="3" s="1"/>
  <c r="M752" i="3"/>
  <c r="J752" i="3"/>
  <c r="K752" i="3"/>
  <c r="L753" i="3" s="1"/>
  <c r="P752" i="3"/>
  <c r="I753" i="3" s="1"/>
  <c r="J753" i="3" s="1"/>
  <c r="X564" i="3" l="1"/>
  <c r="AB564" i="3"/>
  <c r="W564" i="3"/>
  <c r="Z564" i="3"/>
  <c r="AA564" i="3"/>
  <c r="M753" i="3"/>
  <c r="N753" i="3"/>
  <c r="K753" i="3"/>
  <c r="O753" i="3"/>
  <c r="N754" i="3" l="1"/>
  <c r="AC564" i="3"/>
  <c r="V565" i="3" s="1"/>
  <c r="M754" i="3"/>
  <c r="L754" i="3"/>
  <c r="P753" i="3"/>
  <c r="I754" i="3" s="1"/>
  <c r="AB565" i="3" l="1"/>
  <c r="W565" i="3"/>
  <c r="Z565" i="3"/>
  <c r="X565" i="3"/>
  <c r="AA565" i="3"/>
  <c r="Y565" i="3"/>
  <c r="AC565" i="3" s="1"/>
  <c r="V566" i="3" s="1"/>
  <c r="J754" i="3"/>
  <c r="K754" i="3"/>
  <c r="O754" i="3"/>
  <c r="L755" i="3" l="1"/>
  <c r="Z566" i="3"/>
  <c r="AB566" i="3"/>
  <c r="X566" i="3"/>
  <c r="W566" i="3"/>
  <c r="AA566" i="3"/>
  <c r="Y566" i="3"/>
  <c r="AC566" i="3" s="1"/>
  <c r="V567" i="3" s="1"/>
  <c r="P754" i="3"/>
  <c r="I755" i="3" s="1"/>
  <c r="M755" i="3"/>
  <c r="N755" i="3"/>
  <c r="AA567" i="3" l="1"/>
  <c r="W567" i="3"/>
  <c r="Z567" i="3"/>
  <c r="AB567" i="3"/>
  <c r="X567" i="3"/>
  <c r="Y567" i="3"/>
  <c r="AC567" i="3" s="1"/>
  <c r="V568" i="3" s="1"/>
  <c r="K755" i="3"/>
  <c r="O755" i="3"/>
  <c r="M756" i="3" s="1"/>
  <c r="J755" i="3"/>
  <c r="X568" i="3" l="1"/>
  <c r="Z568" i="3"/>
  <c r="AB568" i="3"/>
  <c r="W568" i="3"/>
  <c r="Y568" i="3"/>
  <c r="AC568" i="3" s="1"/>
  <c r="V569" i="3" s="1"/>
  <c r="AA568" i="3"/>
  <c r="P755" i="3"/>
  <c r="I756" i="3" s="1"/>
  <c r="J756" i="3" s="1"/>
  <c r="O756" i="3"/>
  <c r="N756" i="3"/>
  <c r="L756" i="3"/>
  <c r="Y569" i="3" l="1"/>
  <c r="AB569" i="3"/>
  <c r="Z569" i="3"/>
  <c r="X569" i="3"/>
  <c r="W569" i="3"/>
  <c r="AA569" i="3"/>
  <c r="AC569" i="3" s="1"/>
  <c r="V570" i="3" s="1"/>
  <c r="K756" i="3"/>
  <c r="L757" i="3" s="1"/>
  <c r="AB570" i="3" l="1"/>
  <c r="X570" i="3"/>
  <c r="Y570" i="3"/>
  <c r="AA570" i="3"/>
  <c r="Z570" i="3"/>
  <c r="W570" i="3"/>
  <c r="AC570" i="3" s="1"/>
  <c r="V571" i="3" s="1"/>
  <c r="M757" i="3"/>
  <c r="N757" i="3"/>
  <c r="P756" i="3"/>
  <c r="I757" i="3" s="1"/>
  <c r="Z571" i="3" l="1"/>
  <c r="AB571" i="3"/>
  <c r="Y571" i="3"/>
  <c r="J757" i="3"/>
  <c r="O757" i="3"/>
  <c r="K757" i="3"/>
  <c r="W571" i="3"/>
  <c r="X571" i="3"/>
  <c r="AA571" i="3"/>
  <c r="M758" i="3" l="1"/>
  <c r="L758" i="3"/>
  <c r="P757" i="3"/>
  <c r="I758" i="3" s="1"/>
  <c r="AC571" i="3"/>
  <c r="V572" i="3" s="1"/>
  <c r="Y572" i="3" s="1"/>
  <c r="N758" i="3"/>
  <c r="X572" i="3"/>
  <c r="AB572" i="3"/>
  <c r="W572" i="3"/>
  <c r="J758" i="3" l="1"/>
  <c r="O758" i="3"/>
  <c r="L759" i="3" s="1"/>
  <c r="K758" i="3"/>
  <c r="P758" i="3" s="1"/>
  <c r="I759" i="3" s="1"/>
  <c r="AA572" i="3"/>
  <c r="AC572" i="3" s="1"/>
  <c r="V573" i="3" s="1"/>
  <c r="Z572" i="3"/>
  <c r="N759" i="3" l="1"/>
  <c r="M759" i="3"/>
  <c r="AB573" i="3"/>
  <c r="W573" i="3"/>
  <c r="X573" i="3"/>
  <c r="Y573" i="3"/>
  <c r="Z573" i="3"/>
  <c r="AA573" i="3"/>
  <c r="J759" i="3"/>
  <c r="O759" i="3"/>
  <c r="K759" i="3"/>
  <c r="AC573" i="3" l="1"/>
  <c r="V574" i="3" s="1"/>
  <c r="W574" i="3" s="1"/>
  <c r="M760" i="3"/>
  <c r="AA574" i="3"/>
  <c r="P759" i="3"/>
  <c r="I760" i="3" s="1"/>
  <c r="J760" i="3" s="1"/>
  <c r="O760" i="3"/>
  <c r="K760" i="3"/>
  <c r="L761" i="3"/>
  <c r="M761" i="3"/>
  <c r="N760" i="3"/>
  <c r="L760" i="3"/>
  <c r="Z574" i="3"/>
  <c r="X574" i="3"/>
  <c r="AB574" i="3"/>
  <c r="Y574" i="3"/>
  <c r="N761" i="3" l="1"/>
  <c r="P760" i="3"/>
  <c r="I761" i="3" s="1"/>
  <c r="AC574" i="3"/>
  <c r="V575" i="3" s="1"/>
  <c r="AA575" i="3" s="1"/>
  <c r="Y575" i="3"/>
  <c r="AB575" i="3"/>
  <c r="Z575" i="3"/>
  <c r="W575" i="3" l="1"/>
  <c r="X575" i="3"/>
  <c r="K761" i="3"/>
  <c r="O761" i="3"/>
  <c r="L762" i="3" s="1"/>
  <c r="J761" i="3"/>
  <c r="P761" i="3" s="1"/>
  <c r="I762" i="3" s="1"/>
  <c r="AC575" i="3"/>
  <c r="V576" i="3" s="1"/>
  <c r="W576" i="3" s="1"/>
  <c r="N762" i="3" l="1"/>
  <c r="J762" i="3"/>
  <c r="K762" i="3"/>
  <c r="O762" i="3"/>
  <c r="L763" i="3" s="1"/>
  <c r="M763" i="3"/>
  <c r="M762" i="3"/>
  <c r="P762" i="3" s="1"/>
  <c r="I763" i="3" s="1"/>
  <c r="X576" i="3"/>
  <c r="AB576" i="3"/>
  <c r="Z576" i="3"/>
  <c r="AA576" i="3"/>
  <c r="Y576" i="3"/>
  <c r="O763" i="3" l="1"/>
  <c r="J763" i="3"/>
  <c r="K763" i="3"/>
  <c r="L764" i="3" s="1"/>
  <c r="M764" i="3"/>
  <c r="N763" i="3"/>
  <c r="P763" i="3" s="1"/>
  <c r="I764" i="3" s="1"/>
  <c r="AC576" i="3"/>
  <c r="V577" i="3" s="1"/>
  <c r="Y577" i="3" s="1"/>
  <c r="AB577" i="3"/>
  <c r="AA577" i="3"/>
  <c r="X577" i="3" l="1"/>
  <c r="Z577" i="3"/>
  <c r="J764" i="3"/>
  <c r="K764" i="3"/>
  <c r="O764" i="3"/>
  <c r="N765" i="3" s="1"/>
  <c r="N764" i="3"/>
  <c r="W577" i="3"/>
  <c r="AC577" i="3" s="1"/>
  <c r="V578" i="3" s="1"/>
  <c r="L765" i="3" l="1"/>
  <c r="M765" i="3"/>
  <c r="P764" i="3"/>
  <c r="I765" i="3" s="1"/>
  <c r="O765" i="3"/>
  <c r="W578" i="3"/>
  <c r="Z578" i="3"/>
  <c r="AA578" i="3"/>
  <c r="X578" i="3"/>
  <c r="Y578" i="3"/>
  <c r="AB578" i="3"/>
  <c r="K765" i="3" l="1"/>
  <c r="L766" i="3" s="1"/>
  <c r="J765" i="3"/>
  <c r="P765" i="3" s="1"/>
  <c r="I766" i="3" s="1"/>
  <c r="N766" i="3"/>
  <c r="J766" i="3"/>
  <c r="O766" i="3"/>
  <c r="K766" i="3"/>
  <c r="AC578" i="3"/>
  <c r="V579" i="3" s="1"/>
  <c r="AA579" i="3" s="1"/>
  <c r="M766" i="3" l="1"/>
  <c r="L767" i="3"/>
  <c r="P766" i="3"/>
  <c r="I767" i="3" s="1"/>
  <c r="K767" i="3" s="1"/>
  <c r="O767" i="3"/>
  <c r="J767" i="3"/>
  <c r="N767" i="3"/>
  <c r="M767" i="3"/>
  <c r="Y579" i="3"/>
  <c r="AB579" i="3"/>
  <c r="Z579" i="3"/>
  <c r="W579" i="3"/>
  <c r="X579" i="3"/>
  <c r="M768" i="3" l="1"/>
  <c r="P767" i="3"/>
  <c r="I768" i="3" s="1"/>
  <c r="J768" i="3" s="1"/>
  <c r="L768" i="3"/>
  <c r="N768" i="3"/>
  <c r="AC579" i="3"/>
  <c r="V580" i="3" s="1"/>
  <c r="AA580" i="3" s="1"/>
  <c r="K768" i="3" l="1"/>
  <c r="O768" i="3"/>
  <c r="N769" i="3" s="1"/>
  <c r="L769" i="3"/>
  <c r="M769" i="3"/>
  <c r="W580" i="3"/>
  <c r="Z580" i="3"/>
  <c r="AB580" i="3"/>
  <c r="X580" i="3"/>
  <c r="Y580" i="3"/>
  <c r="P768" i="3" l="1"/>
  <c r="I769" i="3" s="1"/>
  <c r="AC580" i="3"/>
  <c r="V581" i="3" s="1"/>
  <c r="W581" i="3" s="1"/>
  <c r="Y581" i="3" l="1"/>
  <c r="AB581" i="3"/>
  <c r="K769" i="3"/>
  <c r="J769" i="3"/>
  <c r="O769" i="3"/>
  <c r="AA581" i="3"/>
  <c r="Z581" i="3"/>
  <c r="X581" i="3"/>
  <c r="L770" i="3" l="1"/>
  <c r="N770" i="3"/>
  <c r="P769" i="3"/>
  <c r="I770" i="3" s="1"/>
  <c r="M770" i="3"/>
  <c r="AC581" i="3"/>
  <c r="V582" i="3" s="1"/>
  <c r="AA582" i="3" s="1"/>
  <c r="Y582" i="3" l="1"/>
  <c r="AB582" i="3"/>
  <c r="W582" i="3"/>
  <c r="X582" i="3"/>
  <c r="Z582" i="3"/>
  <c r="K770" i="3"/>
  <c r="O770" i="3"/>
  <c r="L771" i="3" s="1"/>
  <c r="J770" i="3"/>
  <c r="P770" i="3" l="1"/>
  <c r="I771" i="3" s="1"/>
  <c r="AC582" i="3"/>
  <c r="V583" i="3" s="1"/>
  <c r="Y583" i="3" s="1"/>
  <c r="O771" i="3"/>
  <c r="M772" i="3" s="1"/>
  <c r="K771" i="3"/>
  <c r="J771" i="3"/>
  <c r="N772" i="3"/>
  <c r="L772" i="3"/>
  <c r="M771" i="3"/>
  <c r="N771" i="3"/>
  <c r="AB583" i="3"/>
  <c r="AA583" i="3"/>
  <c r="Z583" i="3"/>
  <c r="X583" i="3"/>
  <c r="W583" i="3"/>
  <c r="P771" i="3" l="1"/>
  <c r="I772" i="3" s="1"/>
  <c r="J772" i="3"/>
  <c r="K772" i="3"/>
  <c r="O772" i="3"/>
  <c r="L773" i="3" s="1"/>
  <c r="AC583" i="3"/>
  <c r="V584" i="3" s="1"/>
  <c r="Y584" i="3" s="1"/>
  <c r="M773" i="3" l="1"/>
  <c r="N773" i="3"/>
  <c r="X584" i="3"/>
  <c r="P772" i="3"/>
  <c r="I773" i="3" s="1"/>
  <c r="Z584" i="3"/>
  <c r="W584" i="3"/>
  <c r="J773" i="3"/>
  <c r="K773" i="3"/>
  <c r="AA584" i="3"/>
  <c r="AB584" i="3"/>
  <c r="O773" i="3" l="1"/>
  <c r="N774" i="3" s="1"/>
  <c r="AC584" i="3"/>
  <c r="V585" i="3" s="1"/>
  <c r="AA585" i="3" s="1"/>
  <c r="AB585" i="3"/>
  <c r="Z585" i="3"/>
  <c r="X585" i="3"/>
  <c r="W585" i="3"/>
  <c r="Y585" i="3" l="1"/>
  <c r="AC585" i="3" s="1"/>
  <c r="V586" i="3" s="1"/>
  <c r="P773" i="3"/>
  <c r="I774" i="3" s="1"/>
  <c r="M774" i="3"/>
  <c r="L774" i="3"/>
  <c r="O774" i="3"/>
  <c r="J774" i="3"/>
  <c r="K774" i="3"/>
  <c r="P774" i="3" l="1"/>
  <c r="I775" i="3" s="1"/>
  <c r="Y586" i="3"/>
  <c r="W586" i="3"/>
  <c r="X586" i="3"/>
  <c r="Z586" i="3"/>
  <c r="AA586" i="3"/>
  <c r="AB586" i="3"/>
  <c r="M775" i="3"/>
  <c r="P775" i="3" s="1"/>
  <c r="I776" i="3" s="1"/>
  <c r="N775" i="3"/>
  <c r="L775" i="3"/>
  <c r="O775" i="3"/>
  <c r="J775" i="3"/>
  <c r="K775" i="3"/>
  <c r="N776" i="3"/>
  <c r="AC586" i="3" l="1"/>
  <c r="V587" i="3" s="1"/>
  <c r="O776" i="3"/>
  <c r="J776" i="3"/>
  <c r="K776" i="3"/>
  <c r="L776" i="3"/>
  <c r="M776" i="3"/>
  <c r="W587" i="3" l="1"/>
  <c r="AB587" i="3"/>
  <c r="X587" i="3"/>
  <c r="Z587" i="3"/>
  <c r="AA587" i="3"/>
  <c r="Y587" i="3"/>
  <c r="AC587" i="3" s="1"/>
  <c r="V588" i="3" s="1"/>
  <c r="M777" i="3"/>
  <c r="L777" i="3"/>
  <c r="N777" i="3"/>
  <c r="P776" i="3"/>
  <c r="I777" i="3" s="1"/>
  <c r="X588" i="3" l="1"/>
  <c r="Z588" i="3"/>
  <c r="Y588" i="3"/>
  <c r="W588" i="3"/>
  <c r="AA588" i="3"/>
  <c r="AB588" i="3"/>
  <c r="AC588" i="3" s="1"/>
  <c r="V589" i="3" s="1"/>
  <c r="J777" i="3"/>
  <c r="O777" i="3"/>
  <c r="K777" i="3"/>
  <c r="P777" i="3" l="1"/>
  <c r="I778" i="3" s="1"/>
  <c r="Y589" i="3"/>
  <c r="W589" i="3"/>
  <c r="X589" i="3"/>
  <c r="AC589" i="3" s="1"/>
  <c r="V590" i="3" s="1"/>
  <c r="AA590" i="3" s="1"/>
  <c r="AB589" i="3"/>
  <c r="Z589" i="3"/>
  <c r="M778" i="3"/>
  <c r="AA589" i="3"/>
  <c r="N778" i="3"/>
  <c r="O778" i="3"/>
  <c r="K778" i="3"/>
  <c r="J778" i="3"/>
  <c r="L778" i="3"/>
  <c r="Y590" i="3" l="1"/>
  <c r="W590" i="3"/>
  <c r="AB590" i="3"/>
  <c r="AA591" i="3" s="1"/>
  <c r="Z590" i="3"/>
  <c r="X590" i="3"/>
  <c r="AC590" i="3"/>
  <c r="V591" i="3" s="1"/>
  <c r="W591" i="3" s="1"/>
  <c r="M779" i="3"/>
  <c r="AB591" i="3"/>
  <c r="N779" i="3"/>
  <c r="L779" i="3"/>
  <c r="P778" i="3"/>
  <c r="I779" i="3" s="1"/>
  <c r="Y591" i="3" l="1"/>
  <c r="Z591" i="3"/>
  <c r="X591" i="3"/>
  <c r="AC591" i="3"/>
  <c r="V592" i="3" s="1"/>
  <c r="W592" i="3" s="1"/>
  <c r="K779" i="3"/>
  <c r="J779" i="3"/>
  <c r="O779" i="3"/>
  <c r="M780" i="3" s="1"/>
  <c r="AA592" i="3"/>
  <c r="Y592" i="3" l="1"/>
  <c r="Z592" i="3"/>
  <c r="AB592" i="3"/>
  <c r="Y593" i="3" s="1"/>
  <c r="X592" i="3"/>
  <c r="L780" i="3"/>
  <c r="AC592" i="3"/>
  <c r="V593" i="3" s="1"/>
  <c r="X593" i="3" s="1"/>
  <c r="N780" i="3"/>
  <c r="P779" i="3"/>
  <c r="I780" i="3" s="1"/>
  <c r="AB593" i="3" l="1"/>
  <c r="Z593" i="3"/>
  <c r="AA593" i="3"/>
  <c r="W593" i="3"/>
  <c r="K780" i="3"/>
  <c r="O780" i="3"/>
  <c r="M781" i="3" s="1"/>
  <c r="J780" i="3"/>
  <c r="AC593" i="3"/>
  <c r="V594" i="3" s="1"/>
  <c r="Z594" i="3" s="1"/>
  <c r="AA594" i="3" l="1"/>
  <c r="AB594" i="3"/>
  <c r="P780" i="3"/>
  <c r="I781" i="3" s="1"/>
  <c r="L781" i="3" s="1"/>
  <c r="N781" i="3"/>
  <c r="Y594" i="3"/>
  <c r="J781" i="3"/>
  <c r="O781" i="3"/>
  <c r="K781" i="3"/>
  <c r="X594" i="3"/>
  <c r="W594" i="3"/>
  <c r="AC594" i="3" l="1"/>
  <c r="V595" i="3" s="1"/>
  <c r="X595" i="3" s="1"/>
  <c r="Y595" i="3"/>
  <c r="AA595" i="3"/>
  <c r="P781" i="3"/>
  <c r="I782" i="3" s="1"/>
  <c r="L782" i="3" s="1"/>
  <c r="Z595" i="3"/>
  <c r="AB595" i="3"/>
  <c r="W595" i="3"/>
  <c r="AC595" i="3" s="1"/>
  <c r="V596" i="3" s="1"/>
  <c r="Z596" i="3" s="1"/>
  <c r="N782" i="3"/>
  <c r="M782" i="3"/>
  <c r="K782" i="3" l="1"/>
  <c r="O782" i="3"/>
  <c r="M783" i="3" s="1"/>
  <c r="J782" i="3"/>
  <c r="P782" i="3" s="1"/>
  <c r="I783" i="3" s="1"/>
  <c r="Y596" i="3"/>
  <c r="AA596" i="3"/>
  <c r="AB596" i="3"/>
  <c r="W596" i="3"/>
  <c r="X596" i="3"/>
  <c r="AC596" i="3" l="1"/>
  <c r="V597" i="3" s="1"/>
  <c r="X597" i="3" s="1"/>
  <c r="L783" i="3"/>
  <c r="N783" i="3"/>
  <c r="J783" i="3"/>
  <c r="Y597" i="3"/>
  <c r="AA597" i="3"/>
  <c r="O783" i="3"/>
  <c r="W597" i="3"/>
  <c r="Z597" i="3"/>
  <c r="K783" i="3"/>
  <c r="AB597" i="3"/>
  <c r="AC597" i="3" l="1"/>
  <c r="V598" i="3" s="1"/>
  <c r="P783" i="3"/>
  <c r="I784" i="3" s="1"/>
  <c r="O784" i="3" s="1"/>
  <c r="AH3" i="3"/>
  <c r="AH4" i="3"/>
  <c r="X598" i="3"/>
  <c r="AB598" i="3"/>
  <c r="Z598" i="3"/>
  <c r="AA598" i="3"/>
  <c r="Y598" i="3"/>
  <c r="W598" i="3"/>
  <c r="N784" i="3"/>
  <c r="J784" i="3"/>
  <c r="K784" i="3"/>
  <c r="L784" i="3"/>
  <c r="AH11" i="3" s="1"/>
  <c r="M784" i="3"/>
  <c r="AH15" i="3" s="1"/>
  <c r="AH12" i="3"/>
  <c r="AH14" i="3" l="1"/>
  <c r="AC598" i="3"/>
  <c r="V599" i="3" s="1"/>
  <c r="Y599" i="3"/>
  <c r="AB599" i="3"/>
  <c r="AA599" i="3"/>
  <c r="Z599" i="3"/>
  <c r="W599" i="3"/>
  <c r="AC599" i="3" s="1"/>
  <c r="V600" i="3" s="1"/>
  <c r="W600" i="3" s="1"/>
  <c r="X599" i="3"/>
  <c r="P784" i="3"/>
  <c r="C28" i="3" s="1"/>
  <c r="AH16" i="3"/>
  <c r="AH18" i="3" s="1"/>
  <c r="AH17" i="3"/>
  <c r="AH19" i="3" s="1"/>
  <c r="AH20" i="3" s="1"/>
  <c r="AH13" i="3"/>
  <c r="AA600" i="3" l="1"/>
  <c r="Y600" i="3"/>
  <c r="X600" i="3"/>
  <c r="Z600" i="3"/>
  <c r="AB600" i="3"/>
  <c r="AC600" i="3" s="1"/>
  <c r="V601" i="3" s="1"/>
  <c r="Z601" i="3" s="1"/>
  <c r="Y601" i="3" l="1"/>
  <c r="X601" i="3"/>
  <c r="AA601" i="3"/>
  <c r="AB601" i="3"/>
  <c r="W601" i="3"/>
  <c r="AC601" i="3" l="1"/>
  <c r="V602" i="3" s="1"/>
  <c r="X602" i="3"/>
  <c r="AB602" i="3"/>
  <c r="AA602" i="3"/>
  <c r="Y602" i="3"/>
  <c r="W602" i="3"/>
  <c r="Z602" i="3"/>
  <c r="AC602" i="3" s="1"/>
  <c r="V603" i="3" s="1"/>
  <c r="AA603" i="3" l="1"/>
  <c r="X603" i="3"/>
  <c r="Y603" i="3"/>
  <c r="AB603" i="3"/>
  <c r="W603" i="3"/>
  <c r="Z603" i="3"/>
  <c r="AC603" i="3" l="1"/>
  <c r="V604" i="3" s="1"/>
  <c r="X604" i="3" s="1"/>
  <c r="Y604" i="3"/>
  <c r="AB604" i="3"/>
  <c r="AA604" i="3"/>
  <c r="Z604" i="3"/>
  <c r="W604" i="3"/>
  <c r="AC604" i="3" l="1"/>
  <c r="V605" i="3" s="1"/>
  <c r="Z605" i="3" s="1"/>
  <c r="AB605" i="3"/>
  <c r="AA605" i="3"/>
  <c r="W605" i="3"/>
  <c r="X605" i="3"/>
  <c r="Y605" i="3" l="1"/>
  <c r="AC605" i="3"/>
  <c r="V606" i="3" s="1"/>
  <c r="Y606" i="3" s="1"/>
  <c r="W606" i="3" l="1"/>
  <c r="X606" i="3"/>
  <c r="Z606" i="3"/>
  <c r="AB606" i="3"/>
  <c r="AA606" i="3"/>
  <c r="AC606" i="3" l="1"/>
  <c r="V607" i="3" s="1"/>
  <c r="AA607" i="3" l="1"/>
  <c r="X607" i="3"/>
  <c r="AB607" i="3"/>
  <c r="W607" i="3"/>
  <c r="Z607" i="3"/>
  <c r="Y607" i="3"/>
  <c r="AC607" i="3" l="1"/>
  <c r="V608" i="3" s="1"/>
  <c r="Y608" i="3" s="1"/>
  <c r="AA608" i="3"/>
  <c r="W608" i="3" l="1"/>
  <c r="Z608" i="3"/>
  <c r="AB608" i="3"/>
  <c r="X608" i="3"/>
  <c r="AC608" i="3" l="1"/>
  <c r="V609" i="3" s="1"/>
  <c r="AA609" i="3" s="1"/>
  <c r="Y609" i="3" l="1"/>
  <c r="Z609" i="3"/>
  <c r="X609" i="3"/>
  <c r="AB609" i="3"/>
  <c r="W609" i="3"/>
  <c r="AC609" i="3" l="1"/>
  <c r="V610" i="3" s="1"/>
  <c r="W610" i="3" s="1"/>
  <c r="AA610" i="3"/>
  <c r="Z610" i="3"/>
  <c r="X610" i="3"/>
  <c r="AB610" i="3"/>
  <c r="Y610" i="3" l="1"/>
  <c r="AC610" i="3"/>
  <c r="V611" i="3" s="1"/>
  <c r="Z611" i="3"/>
  <c r="AB611" i="3"/>
  <c r="W611" i="3"/>
  <c r="X611" i="3"/>
  <c r="Y611" i="3"/>
  <c r="AA611" i="3"/>
  <c r="AC611" i="3" l="1"/>
  <c r="V612" i="3" s="1"/>
  <c r="AA612" i="3" s="1"/>
  <c r="W612" i="3" l="1"/>
  <c r="Y612" i="3"/>
  <c r="AB612" i="3"/>
  <c r="Z612" i="3"/>
  <c r="X612" i="3"/>
  <c r="AC612" i="3" l="1"/>
  <c r="V613" i="3" s="1"/>
  <c r="AA613" i="3" l="1"/>
  <c r="AB613" i="3"/>
  <c r="Z613" i="3"/>
  <c r="Y613" i="3"/>
  <c r="W613" i="3"/>
  <c r="X613" i="3"/>
  <c r="AC613" i="3" l="1"/>
  <c r="V614" i="3" s="1"/>
  <c r="Y614" i="3" l="1"/>
  <c r="AB614" i="3"/>
  <c r="W614" i="3"/>
  <c r="Z614" i="3"/>
  <c r="X614" i="3"/>
  <c r="AA614" i="3"/>
  <c r="AC614" i="3" l="1"/>
  <c r="V615" i="3" s="1"/>
  <c r="AA615" i="3" s="1"/>
  <c r="AB615" i="3" l="1"/>
  <c r="W615" i="3"/>
  <c r="X615" i="3"/>
  <c r="Z615" i="3"/>
  <c r="Y615" i="3"/>
  <c r="AC615" i="3" l="1"/>
  <c r="V616" i="3" s="1"/>
  <c r="Z616" i="3" s="1"/>
  <c r="Y616" i="3" l="1"/>
  <c r="AA616" i="3"/>
  <c r="AB616" i="3"/>
  <c r="X616" i="3"/>
  <c r="W616" i="3"/>
  <c r="AC616" i="3"/>
  <c r="V617" i="3" s="1"/>
  <c r="W617" i="3" s="1"/>
  <c r="AB617" i="3"/>
  <c r="AA617" i="3"/>
  <c r="X617" i="3" l="1"/>
  <c r="Z617" i="3"/>
  <c r="Y617" i="3"/>
  <c r="AC617" i="3" s="1"/>
  <c r="V618" i="3" s="1"/>
  <c r="AA618" i="3" l="1"/>
  <c r="Z618" i="3"/>
  <c r="AC618" i="3" s="1"/>
  <c r="V619" i="3" s="1"/>
  <c r="W619" i="3" s="1"/>
  <c r="W618" i="3"/>
  <c r="X618" i="3"/>
  <c r="AB618" i="3"/>
  <c r="Y618" i="3"/>
  <c r="Y619" i="3" l="1"/>
  <c r="AB619" i="3"/>
  <c r="AA619" i="3"/>
  <c r="X619" i="3"/>
  <c r="Z619" i="3"/>
  <c r="AC619" i="3" s="1"/>
  <c r="V620" i="3" s="1"/>
  <c r="X620" i="3" l="1"/>
  <c r="AB620" i="3"/>
  <c r="Y620" i="3"/>
  <c r="W620" i="3"/>
  <c r="Z620" i="3"/>
  <c r="AA620" i="3"/>
  <c r="AC620" i="3" s="1"/>
  <c r="V621" i="3" s="1"/>
  <c r="X621" i="3" l="1"/>
  <c r="Y621" i="3"/>
  <c r="AA621" i="3"/>
  <c r="Z621" i="3"/>
  <c r="W621" i="3"/>
  <c r="AB621" i="3"/>
  <c r="AC621" i="3" l="1"/>
  <c r="V622" i="3" s="1"/>
  <c r="AA622" i="3" s="1"/>
  <c r="Y622" i="3" l="1"/>
  <c r="W622" i="3"/>
  <c r="AB622" i="3"/>
  <c r="X622" i="3"/>
  <c r="Z622" i="3"/>
  <c r="AC622" i="3" l="1"/>
  <c r="V623" i="3" s="1"/>
  <c r="W623" i="3" s="1"/>
  <c r="Z623" i="3" l="1"/>
  <c r="Y623" i="3"/>
  <c r="AB623" i="3"/>
  <c r="AA623" i="3"/>
  <c r="X623" i="3"/>
  <c r="AC623" i="3" l="1"/>
  <c r="V624" i="3" s="1"/>
  <c r="X624" i="3" s="1"/>
  <c r="AA624" i="3" l="1"/>
  <c r="W624" i="3"/>
  <c r="Y624" i="3"/>
  <c r="Z624" i="3"/>
  <c r="AB624" i="3"/>
  <c r="AC624" i="3" l="1"/>
  <c r="V625" i="3" s="1"/>
  <c r="W625" i="3" s="1"/>
  <c r="AA625" i="3"/>
  <c r="AB625" i="3"/>
  <c r="Z625" i="3"/>
  <c r="X625" i="3" l="1"/>
  <c r="Y625" i="3"/>
  <c r="AC625" i="3" s="1"/>
  <c r="V626" i="3" s="1"/>
  <c r="W626" i="3" s="1"/>
  <c r="Z626" i="3" l="1"/>
  <c r="X626" i="3"/>
  <c r="AB626" i="3"/>
  <c r="Y626" i="3"/>
  <c r="AA626" i="3"/>
  <c r="AC626" i="3" l="1"/>
  <c r="V627" i="3" s="1"/>
  <c r="W627" i="3" s="1"/>
  <c r="AB627" i="3"/>
  <c r="AA627" i="3" l="1"/>
  <c r="Y627" i="3"/>
  <c r="Z627" i="3"/>
  <c r="X627" i="3"/>
  <c r="AC627" i="3" l="1"/>
  <c r="V628" i="3" s="1"/>
  <c r="X628" i="3" s="1"/>
  <c r="Z628" i="3" l="1"/>
  <c r="W628" i="3"/>
  <c r="AB628" i="3"/>
  <c r="Y628" i="3"/>
  <c r="AA628" i="3"/>
  <c r="AC628" i="3" l="1"/>
  <c r="V629" i="3" s="1"/>
  <c r="W629" i="3" s="1"/>
  <c r="AB629" i="3"/>
  <c r="Z629" i="3"/>
  <c r="X629" i="3"/>
  <c r="Y629" i="3"/>
  <c r="AA629" i="3"/>
  <c r="AC629" i="3" l="1"/>
  <c r="V630" i="3" s="1"/>
  <c r="W630" i="3" s="1"/>
  <c r="Y630" i="3"/>
  <c r="AA630" i="3" l="1"/>
  <c r="X630" i="3"/>
  <c r="Z630" i="3"/>
  <c r="AB630" i="3"/>
  <c r="AC630" i="3" s="1"/>
  <c r="V631" i="3" s="1"/>
  <c r="Y631" i="3" l="1"/>
  <c r="AA631" i="3"/>
  <c r="W631" i="3"/>
  <c r="AB631" i="3"/>
  <c r="X631" i="3"/>
  <c r="Z631" i="3"/>
  <c r="AC631" i="3" l="1"/>
  <c r="V632" i="3" s="1"/>
  <c r="Z632" i="3" s="1"/>
  <c r="AB632" i="3"/>
  <c r="Y632" i="3"/>
  <c r="AA632" i="3"/>
  <c r="X632" i="3" l="1"/>
  <c r="W632" i="3"/>
  <c r="AC632" i="3"/>
  <c r="V633" i="3" s="1"/>
  <c r="Z633" i="3" s="1"/>
  <c r="AA633" i="3"/>
  <c r="AB633" i="3"/>
  <c r="Y633" i="3" l="1"/>
  <c r="W633" i="3"/>
  <c r="X633" i="3"/>
  <c r="AC633" i="3"/>
  <c r="V634" i="3" s="1"/>
  <c r="AB634" i="3" s="1"/>
  <c r="X634" i="3" l="1"/>
  <c r="Z634" i="3"/>
  <c r="Y634" i="3"/>
  <c r="AA634" i="3"/>
  <c r="W634" i="3"/>
  <c r="AC634" i="3"/>
  <c r="V635" i="3" s="1"/>
  <c r="X635" i="3" s="1"/>
  <c r="Y635" i="3" l="1"/>
  <c r="AA635" i="3"/>
  <c r="W635" i="3"/>
  <c r="Z635" i="3"/>
  <c r="AB635" i="3"/>
  <c r="AC635" i="3" l="1"/>
  <c r="V636" i="3" s="1"/>
  <c r="X636" i="3" s="1"/>
  <c r="AA636" i="3" l="1"/>
  <c r="Y636" i="3"/>
  <c r="AB636" i="3"/>
  <c r="Z636" i="3"/>
  <c r="W636" i="3"/>
  <c r="AC636" i="3" l="1"/>
  <c r="V637" i="3" s="1"/>
  <c r="W637" i="3" s="1"/>
  <c r="AA637" i="3"/>
  <c r="Y637" i="3"/>
  <c r="X637" i="3"/>
  <c r="AB637" i="3"/>
  <c r="Z637" i="3"/>
  <c r="AC637" i="3" l="1"/>
  <c r="V638" i="3" s="1"/>
  <c r="Y638" i="3" s="1"/>
  <c r="X638" i="3" l="1"/>
  <c r="Z638" i="3"/>
  <c r="AB638" i="3"/>
  <c r="AA638" i="3"/>
  <c r="W638" i="3"/>
  <c r="AC638" i="3" l="1"/>
  <c r="V639" i="3" s="1"/>
  <c r="AB639" i="3" s="1"/>
  <c r="AA639" i="3" l="1"/>
  <c r="Y639" i="3"/>
  <c r="Z639" i="3"/>
  <c r="X639" i="3"/>
  <c r="W639" i="3"/>
  <c r="AC639" i="3" l="1"/>
  <c r="V640" i="3" s="1"/>
  <c r="AA640" i="3" s="1"/>
  <c r="AB640" i="3"/>
  <c r="Y640" i="3"/>
  <c r="Z640" i="3"/>
  <c r="X640" i="3"/>
  <c r="W640" i="3"/>
  <c r="AC640" i="3" l="1"/>
  <c r="V641" i="3" s="1"/>
  <c r="AA641" i="3" s="1"/>
  <c r="Z641" i="3" l="1"/>
  <c r="X641" i="3"/>
  <c r="W641" i="3"/>
  <c r="Y641" i="3"/>
  <c r="AB641" i="3"/>
  <c r="AC641" i="3" s="1"/>
  <c r="V642" i="3" s="1"/>
  <c r="Y642" i="3" l="1"/>
  <c r="AA642" i="3"/>
  <c r="AB642" i="3"/>
  <c r="Z642" i="3"/>
  <c r="X642" i="3"/>
  <c r="W642" i="3"/>
  <c r="AC642" i="3" l="1"/>
  <c r="V643" i="3" s="1"/>
  <c r="AA643" i="3" s="1"/>
  <c r="W643" i="3" l="1"/>
  <c r="X643" i="3"/>
  <c r="Y643" i="3"/>
  <c r="Z643" i="3"/>
  <c r="AB643" i="3"/>
  <c r="AC643" i="3" l="1"/>
  <c r="V644" i="3" s="1"/>
  <c r="Z644" i="3" s="1"/>
  <c r="AA644" i="3"/>
  <c r="AB644" i="3"/>
  <c r="W644" i="3"/>
  <c r="Y644" i="3"/>
  <c r="X644" i="3"/>
  <c r="AC644" i="3" l="1"/>
  <c r="V645" i="3" s="1"/>
  <c r="Y645" i="3" s="1"/>
  <c r="W645" i="3"/>
  <c r="AB645" i="3"/>
  <c r="Z645" i="3"/>
  <c r="X645" i="3"/>
  <c r="AA645" i="3" l="1"/>
  <c r="AC645" i="3" s="1"/>
  <c r="V646" i="3" s="1"/>
  <c r="Y646" i="3" s="1"/>
  <c r="Z646" i="3" l="1"/>
  <c r="X646" i="3"/>
  <c r="W646" i="3"/>
  <c r="AB646" i="3"/>
  <c r="AA646" i="3"/>
  <c r="AC646" i="3" l="1"/>
  <c r="V647" i="3" s="1"/>
  <c r="AA647" i="3" s="1"/>
  <c r="Y647" i="3" l="1"/>
  <c r="AB647" i="3"/>
  <c r="W647" i="3"/>
  <c r="X647" i="3"/>
  <c r="Z647" i="3"/>
  <c r="AC647" i="3" l="1"/>
  <c r="V648" i="3" s="1"/>
  <c r="X648" i="3" s="1"/>
  <c r="Z648" i="3"/>
  <c r="AA648" i="3"/>
  <c r="Y648" i="3"/>
  <c r="AB648" i="3" l="1"/>
  <c r="W648" i="3"/>
  <c r="AC648" i="3" l="1"/>
  <c r="V649" i="3" s="1"/>
  <c r="Y649" i="3" s="1"/>
  <c r="Z649" i="3"/>
  <c r="AB649" i="3"/>
  <c r="X649" i="3" l="1"/>
  <c r="W649" i="3"/>
  <c r="AA649" i="3"/>
  <c r="AC649" i="3" s="1"/>
  <c r="V650" i="3" s="1"/>
  <c r="AA650" i="3" l="1"/>
  <c r="Y650" i="3"/>
  <c r="Z650" i="3"/>
  <c r="X650" i="3"/>
  <c r="W650" i="3"/>
  <c r="AB650" i="3"/>
  <c r="AC650" i="3" s="1"/>
  <c r="V651" i="3" s="1"/>
  <c r="Z651" i="3" s="1"/>
  <c r="AA651" i="3" l="1"/>
  <c r="Y651" i="3"/>
  <c r="AB651" i="3"/>
  <c r="X651" i="3"/>
  <c r="W651" i="3"/>
  <c r="AC651" i="3" l="1"/>
  <c r="V652" i="3" s="1"/>
  <c r="W652" i="3" s="1"/>
  <c r="AB652" i="3"/>
  <c r="Z652" i="3"/>
  <c r="X652" i="3"/>
  <c r="Y652" i="3" l="1"/>
  <c r="AA652" i="3"/>
  <c r="AC652" i="3" s="1"/>
  <c r="V653" i="3" s="1"/>
  <c r="Y653" i="3" l="1"/>
  <c r="AA653" i="3"/>
  <c r="AB653" i="3"/>
  <c r="Z653" i="3"/>
  <c r="W653" i="3"/>
  <c r="X653" i="3"/>
  <c r="AC653" i="3" l="1"/>
  <c r="V654" i="3" s="1"/>
  <c r="AB654" i="3"/>
  <c r="X654" i="3" l="1"/>
  <c r="AA654" i="3"/>
  <c r="Y654" i="3"/>
  <c r="Z654" i="3"/>
  <c r="W654" i="3"/>
  <c r="AC654" i="3" l="1"/>
  <c r="V655" i="3" s="1"/>
  <c r="AB655" i="3" s="1"/>
  <c r="Z655" i="3" l="1"/>
  <c r="X655" i="3"/>
  <c r="W655" i="3"/>
  <c r="AA655" i="3"/>
  <c r="Y655" i="3"/>
  <c r="AC655" i="3" l="1"/>
  <c r="V656" i="3" s="1"/>
  <c r="AB656" i="3" s="1"/>
  <c r="Y656" i="3"/>
  <c r="Z656" i="3"/>
  <c r="W656" i="3" l="1"/>
  <c r="X656" i="3"/>
  <c r="AA656" i="3"/>
  <c r="AC656" i="3" s="1"/>
  <c r="V657" i="3" s="1"/>
  <c r="Y657" i="3" l="1"/>
  <c r="X657" i="3"/>
  <c r="AA657" i="3"/>
  <c r="W657" i="3"/>
  <c r="AB657" i="3"/>
  <c r="Z657" i="3"/>
  <c r="AC657" i="3" l="1"/>
  <c r="V658" i="3" s="1"/>
  <c r="X658" i="3" s="1"/>
  <c r="W658" i="3"/>
  <c r="AA658" i="3"/>
  <c r="Y658" i="3"/>
  <c r="AB658" i="3" l="1"/>
  <c r="Z658" i="3"/>
  <c r="AC658" i="3" l="1"/>
  <c r="V659" i="3" s="1"/>
  <c r="AA659" i="3"/>
  <c r="W659" i="3"/>
  <c r="AB659" i="3"/>
  <c r="Z659" i="3"/>
  <c r="Y659" i="3"/>
  <c r="X659" i="3"/>
  <c r="AC659" i="3" l="1"/>
  <c r="V660" i="3" s="1"/>
  <c r="AA660" i="3" s="1"/>
  <c r="AB660" i="3"/>
  <c r="Y660" i="3" l="1"/>
  <c r="Z660" i="3"/>
  <c r="W660" i="3"/>
  <c r="X660" i="3"/>
  <c r="AC660" i="3" l="1"/>
  <c r="V661" i="3" s="1"/>
  <c r="Y661" i="3" s="1"/>
  <c r="AA661" i="3"/>
  <c r="X661" i="3"/>
  <c r="Z661" i="3"/>
  <c r="AB661" i="3" l="1"/>
  <c r="W661" i="3"/>
  <c r="AC661" i="3" s="1"/>
  <c r="V662" i="3" s="1"/>
  <c r="AA662" i="3" l="1"/>
  <c r="AB662" i="3"/>
  <c r="X662" i="3"/>
  <c r="Z662" i="3"/>
  <c r="Y662" i="3"/>
  <c r="W662" i="3"/>
  <c r="AC662" i="3" s="1"/>
  <c r="V663" i="3" s="1"/>
  <c r="W663" i="3" l="1"/>
  <c r="Z663" i="3"/>
  <c r="Y663" i="3"/>
  <c r="AA663" i="3"/>
  <c r="AB663" i="3"/>
  <c r="AC663" i="3" s="1"/>
  <c r="V664" i="3" s="1"/>
  <c r="X663" i="3"/>
  <c r="Z664" i="3" l="1"/>
  <c r="AB664" i="3"/>
  <c r="X664" i="3"/>
  <c r="Y664" i="3"/>
  <c r="W664" i="3"/>
  <c r="AA664" i="3"/>
  <c r="AC664" i="3" l="1"/>
  <c r="V665" i="3" s="1"/>
  <c r="AA665" i="3" s="1"/>
  <c r="X665" i="3" l="1"/>
  <c r="W665" i="3"/>
  <c r="Z665" i="3"/>
  <c r="AB665" i="3"/>
  <c r="Y665" i="3"/>
  <c r="AC665" i="3" l="1"/>
  <c r="V666" i="3" s="1"/>
  <c r="Z666" i="3" s="1"/>
  <c r="AB666" i="3" l="1"/>
  <c r="Y666" i="3"/>
  <c r="X666" i="3"/>
  <c r="AA666" i="3"/>
  <c r="W666" i="3"/>
  <c r="AC666" i="3" s="1"/>
  <c r="V667" i="3" s="1"/>
  <c r="AA667" i="3" l="1"/>
  <c r="Z667" i="3"/>
  <c r="Y667" i="3"/>
  <c r="X667" i="3"/>
  <c r="AB667" i="3"/>
  <c r="W667" i="3"/>
  <c r="AC667" i="3" l="1"/>
  <c r="V668" i="3" s="1"/>
  <c r="X668" i="3"/>
  <c r="AB668" i="3"/>
  <c r="Y668" i="3"/>
  <c r="AA668" i="3"/>
  <c r="W668" i="3"/>
  <c r="Z668" i="3"/>
  <c r="AC668" i="3" l="1"/>
  <c r="V669" i="3" s="1"/>
  <c r="AA669" i="3" s="1"/>
  <c r="W669" i="3"/>
  <c r="AB669" i="3"/>
  <c r="Z669" i="3"/>
  <c r="Y669" i="3"/>
  <c r="X669" i="3" l="1"/>
  <c r="AC669" i="3"/>
  <c r="V670" i="3" s="1"/>
  <c r="X670" i="3" s="1"/>
  <c r="Y670" i="3"/>
  <c r="AB670" i="3"/>
  <c r="Z670" i="3"/>
  <c r="W670" i="3"/>
  <c r="AA670" i="3" l="1"/>
  <c r="AC670" i="3"/>
  <c r="V671" i="3" s="1"/>
  <c r="W671" i="3" s="1"/>
  <c r="AA671" i="3"/>
  <c r="AB671" i="3"/>
  <c r="Y671" i="3"/>
  <c r="X671" i="3" l="1"/>
  <c r="Z671" i="3"/>
  <c r="AC671" i="3" l="1"/>
  <c r="V672" i="3" s="1"/>
  <c r="Y672" i="3"/>
  <c r="AA672" i="3"/>
  <c r="AB672" i="3"/>
  <c r="W672" i="3"/>
  <c r="X672" i="3"/>
  <c r="Z672" i="3"/>
  <c r="AC672" i="3" l="1"/>
  <c r="V673" i="3" s="1"/>
  <c r="Y673" i="3" s="1"/>
  <c r="AA673" i="3"/>
  <c r="AB673" i="3"/>
  <c r="Z673" i="3" l="1"/>
  <c r="X673" i="3"/>
  <c r="W673" i="3"/>
  <c r="AC673" i="3" l="1"/>
  <c r="V674" i="3" s="1"/>
  <c r="W674" i="3" s="1"/>
  <c r="Z674" i="3"/>
  <c r="X674" i="3"/>
  <c r="AB674" i="3"/>
  <c r="AA674" i="3" l="1"/>
  <c r="Y674" i="3"/>
  <c r="AC674" i="3" s="1"/>
  <c r="V675" i="3" s="1"/>
  <c r="X675" i="3" l="1"/>
  <c r="AA675" i="3"/>
  <c r="Y675" i="3"/>
  <c r="Z675" i="3"/>
  <c r="W675" i="3"/>
  <c r="AB675" i="3"/>
  <c r="AC675" i="3" s="1"/>
  <c r="V676" i="3" s="1"/>
  <c r="AA676" i="3" s="1"/>
  <c r="Y676" i="3" l="1"/>
  <c r="X676" i="3"/>
  <c r="W676" i="3"/>
  <c r="AB676" i="3"/>
  <c r="Z676" i="3"/>
  <c r="AC676" i="3" l="1"/>
  <c r="V677" i="3" s="1"/>
  <c r="AA677" i="3" s="1"/>
  <c r="AB677" i="3" l="1"/>
  <c r="X677" i="3"/>
  <c r="Z677" i="3"/>
  <c r="W677" i="3"/>
  <c r="Y677" i="3"/>
  <c r="AC677" i="3" l="1"/>
  <c r="V678" i="3" s="1"/>
  <c r="X678" i="3" s="1"/>
  <c r="AA678" i="3"/>
  <c r="Z678" i="3"/>
  <c r="AB678" i="3"/>
  <c r="W678" i="3"/>
  <c r="Y678" i="3"/>
  <c r="AC678" i="3" l="1"/>
  <c r="V679" i="3" s="1"/>
  <c r="X679" i="3" s="1"/>
  <c r="Y679" i="3" l="1"/>
  <c r="AA679" i="3"/>
  <c r="AB679" i="3"/>
  <c r="Z679" i="3"/>
  <c r="W679" i="3"/>
  <c r="AC679" i="3" l="1"/>
  <c r="V680" i="3" s="1"/>
  <c r="AA680" i="3" s="1"/>
  <c r="AB680" i="3"/>
  <c r="Z680" i="3"/>
  <c r="Y680" i="3" l="1"/>
  <c r="W680" i="3"/>
  <c r="X680" i="3"/>
  <c r="AC680" i="3"/>
  <c r="V681" i="3" s="1"/>
  <c r="AA681" i="3" s="1"/>
  <c r="Y681" i="3" l="1"/>
  <c r="AB681" i="3"/>
  <c r="X681" i="3"/>
  <c r="W681" i="3"/>
  <c r="Z681" i="3"/>
  <c r="AC681" i="3" s="1"/>
  <c r="V682" i="3" s="1"/>
  <c r="X682" i="3" l="1"/>
  <c r="AB682" i="3"/>
  <c r="W682" i="3"/>
  <c r="Z682" i="3"/>
  <c r="Y682" i="3"/>
  <c r="AA682" i="3"/>
  <c r="AC682" i="3" l="1"/>
  <c r="V683" i="3" s="1"/>
  <c r="AB683" i="3" s="1"/>
  <c r="W683" i="3"/>
  <c r="AA683" i="3"/>
  <c r="Y683" i="3"/>
  <c r="X683" i="3" l="1"/>
  <c r="Z683" i="3"/>
  <c r="AC683" i="3" l="1"/>
  <c r="V684" i="3" s="1"/>
  <c r="X684" i="3"/>
  <c r="Z684" i="3"/>
  <c r="W684" i="3"/>
  <c r="AB684" i="3"/>
  <c r="AA684" i="3"/>
  <c r="Y684" i="3"/>
  <c r="AC684" i="3" l="1"/>
  <c r="V685" i="3" s="1"/>
  <c r="Y685" i="3" s="1"/>
  <c r="AB685" i="3"/>
  <c r="AA685" i="3"/>
  <c r="X685" i="3" l="1"/>
  <c r="Z685" i="3"/>
  <c r="W685" i="3"/>
  <c r="AC685" i="3"/>
  <c r="V686" i="3" s="1"/>
  <c r="X686" i="3" s="1"/>
  <c r="AB686" i="3"/>
  <c r="AA686" i="3" l="1"/>
  <c r="Y686" i="3"/>
  <c r="Z686" i="3"/>
  <c r="W686" i="3"/>
  <c r="AC686" i="3" l="1"/>
  <c r="V687" i="3" s="1"/>
  <c r="X687" i="3" s="1"/>
  <c r="AA687" i="3"/>
  <c r="Y687" i="3"/>
  <c r="AB687" i="3"/>
  <c r="Z687" i="3"/>
  <c r="W687" i="3" l="1"/>
  <c r="AC687" i="3" s="1"/>
  <c r="V688" i="3" s="1"/>
  <c r="AA688" i="3" l="1"/>
  <c r="Z688" i="3"/>
  <c r="AB688" i="3"/>
  <c r="W688" i="3"/>
  <c r="AC688" i="3" s="1"/>
  <c r="V689" i="3" s="1"/>
  <c r="W689" i="3" s="1"/>
  <c r="Y688" i="3"/>
  <c r="X688" i="3"/>
  <c r="Z689" i="3" l="1"/>
  <c r="AA689" i="3"/>
  <c r="AB689" i="3"/>
  <c r="Y689" i="3"/>
  <c r="X689" i="3"/>
  <c r="AC689" i="3" l="1"/>
  <c r="V690" i="3" s="1"/>
  <c r="Y690" i="3" s="1"/>
  <c r="X690" i="3"/>
  <c r="AA690" i="3"/>
  <c r="Z690" i="3" l="1"/>
  <c r="W690" i="3"/>
  <c r="AB690" i="3"/>
  <c r="AC690" i="3" s="1"/>
  <c r="V691" i="3" s="1"/>
  <c r="AA691" i="3" l="1"/>
  <c r="X691" i="3"/>
  <c r="AB691" i="3"/>
  <c r="Y691" i="3"/>
  <c r="W691" i="3"/>
  <c r="Z691" i="3"/>
  <c r="AC691" i="3"/>
  <c r="V692" i="3" s="1"/>
  <c r="AA692" i="3" l="1"/>
  <c r="X692" i="3"/>
  <c r="Z692" i="3"/>
  <c r="AB692" i="3"/>
  <c r="W692" i="3"/>
  <c r="Y692" i="3"/>
  <c r="AC692" i="3" l="1"/>
  <c r="V693" i="3" s="1"/>
  <c r="AA693" i="3"/>
  <c r="W693" i="3"/>
  <c r="X693" i="3"/>
  <c r="AB693" i="3"/>
  <c r="Z693" i="3"/>
  <c r="Y693" i="3"/>
  <c r="AC693" i="3" l="1"/>
  <c r="V694" i="3" s="1"/>
  <c r="X694" i="3" s="1"/>
  <c r="AA694" i="3"/>
  <c r="AB694" i="3"/>
  <c r="W694" i="3"/>
  <c r="Y694" i="3"/>
  <c r="Z694" i="3" l="1"/>
  <c r="AC694" i="3" s="1"/>
  <c r="V695" i="3" s="1"/>
  <c r="Y695" i="3" s="1"/>
  <c r="AA695" i="3" l="1"/>
  <c r="X695" i="3"/>
  <c r="AB695" i="3"/>
  <c r="Z695" i="3"/>
  <c r="W695" i="3"/>
  <c r="AC695" i="3" l="1"/>
  <c r="V696" i="3" s="1"/>
  <c r="W696" i="3" s="1"/>
  <c r="AA696" i="3"/>
  <c r="Z696" i="3"/>
  <c r="AB696" i="3"/>
  <c r="Y696" i="3"/>
  <c r="X696" i="3"/>
  <c r="AC696" i="3" l="1"/>
  <c r="V697" i="3" s="1"/>
  <c r="X697" i="3" s="1"/>
  <c r="AA697" i="3"/>
  <c r="Y697" i="3"/>
  <c r="W697" i="3"/>
  <c r="AB697" i="3" l="1"/>
  <c r="Z697" i="3"/>
  <c r="AC697" i="3"/>
  <c r="V698" i="3" s="1"/>
  <c r="W698" i="3" s="1"/>
  <c r="AB698" i="3"/>
  <c r="Z698" i="3"/>
  <c r="X698" i="3" l="1"/>
  <c r="AA698" i="3"/>
  <c r="Y698" i="3"/>
  <c r="AC698" i="3"/>
  <c r="V699" i="3" s="1"/>
  <c r="W699" i="3" s="1"/>
  <c r="Y699" i="3" l="1"/>
  <c r="AA699" i="3"/>
  <c r="X699" i="3"/>
  <c r="Z699" i="3"/>
  <c r="AB699" i="3"/>
  <c r="AC699" i="3" l="1"/>
  <c r="V700" i="3" s="1"/>
  <c r="Y700" i="3" s="1"/>
  <c r="AA700" i="3"/>
  <c r="Z700" i="3"/>
  <c r="AB700" i="3"/>
  <c r="W700" i="3"/>
  <c r="X700" i="3"/>
  <c r="AC700" i="3" l="1"/>
  <c r="V701" i="3" s="1"/>
  <c r="W701" i="3" s="1"/>
  <c r="AA701" i="3"/>
  <c r="AB701" i="3"/>
  <c r="Y701" i="3" l="1"/>
  <c r="X701" i="3"/>
  <c r="Z701" i="3"/>
  <c r="AC701" i="3" s="1"/>
  <c r="V702" i="3" s="1"/>
  <c r="AA702" i="3" s="1"/>
  <c r="Y702" i="3" l="1"/>
  <c r="X702" i="3"/>
  <c r="AB702" i="3"/>
  <c r="Z702" i="3"/>
  <c r="W702" i="3"/>
  <c r="AC702" i="3" l="1"/>
  <c r="V703" i="3" s="1"/>
  <c r="W703" i="3" s="1"/>
  <c r="AA703" i="3" l="1"/>
  <c r="Z703" i="3"/>
  <c r="AB703" i="3"/>
  <c r="Y703" i="3"/>
  <c r="X703" i="3"/>
  <c r="AC703" i="3" l="1"/>
  <c r="V704" i="3" s="1"/>
  <c r="AB704" i="3"/>
  <c r="X704" i="3"/>
  <c r="Z704" i="3"/>
  <c r="W704" i="3"/>
  <c r="Y704" i="3"/>
  <c r="AA704" i="3"/>
  <c r="AC704" i="3" l="1"/>
  <c r="V705" i="3" s="1"/>
  <c r="AA705" i="3" s="1"/>
  <c r="W705" i="3"/>
  <c r="X705" i="3"/>
  <c r="AB705" i="3"/>
  <c r="Y705" i="3" l="1"/>
  <c r="Z705" i="3"/>
  <c r="AC705" i="3"/>
  <c r="V706" i="3" s="1"/>
  <c r="Y706" i="3" s="1"/>
  <c r="AA706" i="3" l="1"/>
  <c r="W706" i="3"/>
  <c r="AB706" i="3"/>
  <c r="Z706" i="3"/>
  <c r="X706" i="3"/>
  <c r="AC706" i="3" l="1"/>
  <c r="V707" i="3" s="1"/>
  <c r="Z707" i="3" l="1"/>
  <c r="X707" i="3"/>
  <c r="W707" i="3"/>
  <c r="AB707" i="3"/>
  <c r="AA707" i="3"/>
  <c r="Y707" i="3"/>
  <c r="AC707" i="3" l="1"/>
  <c r="V708" i="3" s="1"/>
  <c r="AB708" i="3" s="1"/>
  <c r="AA708" i="3" l="1"/>
  <c r="Z708" i="3"/>
  <c r="Y708" i="3"/>
  <c r="X708" i="3"/>
  <c r="W708" i="3"/>
  <c r="AC708" i="3" l="1"/>
  <c r="V709" i="3" s="1"/>
  <c r="X709" i="3" s="1"/>
  <c r="Z709" i="3" l="1"/>
  <c r="W709" i="3"/>
  <c r="AB709" i="3"/>
  <c r="Y709" i="3"/>
  <c r="AA709" i="3"/>
  <c r="AC709" i="3" l="1"/>
  <c r="V710" i="3" s="1"/>
  <c r="Y710" i="3" s="1"/>
  <c r="X710" i="3"/>
  <c r="Z710" i="3"/>
  <c r="AB710" i="3"/>
  <c r="W710" i="3"/>
  <c r="AA710" i="3"/>
  <c r="AC710" i="3" l="1"/>
  <c r="V711" i="3" s="1"/>
  <c r="W711" i="3" s="1"/>
  <c r="AB711" i="3"/>
  <c r="X711" i="3"/>
  <c r="AA711" i="3"/>
  <c r="Y711" i="3"/>
  <c r="Z711" i="3" l="1"/>
  <c r="AC711" i="3" s="1"/>
  <c r="V712" i="3" s="1"/>
  <c r="W712" i="3" s="1"/>
  <c r="Y712" i="3" l="1"/>
  <c r="AB712" i="3"/>
  <c r="AA712" i="3"/>
  <c r="X712" i="3"/>
  <c r="Z712" i="3"/>
  <c r="AC712" i="3" l="1"/>
  <c r="V713" i="3" s="1"/>
  <c r="W713" i="3" s="1"/>
  <c r="Y713" i="3" l="1"/>
  <c r="AA713" i="3"/>
  <c r="X713" i="3"/>
  <c r="Z713" i="3"/>
  <c r="AB713" i="3"/>
  <c r="AC713" i="3" s="1"/>
  <c r="V714" i="3" s="1"/>
  <c r="AB714" i="3" l="1"/>
  <c r="W714" i="3"/>
  <c r="Z714" i="3"/>
  <c r="X714" i="3"/>
  <c r="AA714" i="3"/>
  <c r="Y714" i="3"/>
  <c r="AC714" i="3" l="1"/>
  <c r="V715" i="3" s="1"/>
  <c r="W715" i="3" s="1"/>
  <c r="Y715" i="3" l="1"/>
  <c r="AA715" i="3"/>
  <c r="Z715" i="3"/>
  <c r="AB715" i="3"/>
  <c r="X715" i="3"/>
  <c r="AC715" i="3" l="1"/>
  <c r="V716" i="3" s="1"/>
  <c r="W716" i="3" s="1"/>
  <c r="AB716" i="3"/>
  <c r="Z716" i="3"/>
  <c r="X716" i="3"/>
  <c r="Y716" i="3"/>
  <c r="AA716" i="3"/>
  <c r="AC716" i="3" l="1"/>
  <c r="V717" i="3" s="1"/>
  <c r="Z717" i="3" s="1"/>
  <c r="W717" i="3" l="1"/>
  <c r="AB717" i="3"/>
  <c r="AA717" i="3"/>
  <c r="Y717" i="3"/>
  <c r="X717" i="3"/>
  <c r="AC717" i="3" l="1"/>
  <c r="V718" i="3" s="1"/>
  <c r="Z718" i="3" s="1"/>
  <c r="Y718" i="3"/>
  <c r="AA718" i="3" l="1"/>
  <c r="X718" i="3"/>
  <c r="AB718" i="3"/>
  <c r="W718" i="3"/>
  <c r="AC718" i="3" l="1"/>
  <c r="V719" i="3" s="1"/>
  <c r="Z719" i="3" s="1"/>
  <c r="AB719" i="3"/>
  <c r="W719" i="3"/>
  <c r="X719" i="3" l="1"/>
  <c r="Y719" i="3"/>
  <c r="AA719" i="3"/>
  <c r="AC719" i="3" s="1"/>
  <c r="V720" i="3" s="1"/>
  <c r="X720" i="3" l="1"/>
  <c r="Z720" i="3"/>
  <c r="AA720" i="3"/>
  <c r="AB720" i="3"/>
  <c r="W720" i="3"/>
  <c r="Y720" i="3"/>
  <c r="AC720" i="3" s="1"/>
  <c r="V721" i="3" s="1"/>
  <c r="W721" i="3" s="1"/>
  <c r="Y721" i="3" l="1"/>
  <c r="Z721" i="3"/>
  <c r="AB721" i="3"/>
  <c r="X721" i="3"/>
  <c r="AA721" i="3"/>
  <c r="AC721" i="3" l="1"/>
  <c r="V722" i="3" s="1"/>
  <c r="Y722" i="3"/>
  <c r="AA722" i="3"/>
  <c r="X722" i="3"/>
  <c r="AB722" i="3"/>
  <c r="Z722" i="3"/>
  <c r="W722" i="3"/>
  <c r="AC722" i="3" l="1"/>
  <c r="V723" i="3" s="1"/>
  <c r="AB723" i="3" s="1"/>
  <c r="Y723" i="3"/>
  <c r="Z723" i="3"/>
  <c r="W723" i="3"/>
  <c r="X723" i="3"/>
  <c r="AA723" i="3" l="1"/>
  <c r="AC723" i="3"/>
  <c r="V724" i="3" s="1"/>
  <c r="W724" i="3" s="1"/>
  <c r="Z724" i="3" l="1"/>
  <c r="X724" i="3"/>
  <c r="AB724" i="3"/>
  <c r="AA724" i="3"/>
  <c r="Y724" i="3"/>
  <c r="AC724" i="3" l="1"/>
  <c r="V725" i="3" s="1"/>
  <c r="Y725" i="3" s="1"/>
  <c r="W725" i="3" l="1"/>
  <c r="AB725" i="3"/>
  <c r="X725" i="3"/>
  <c r="Z725" i="3"/>
  <c r="AA725" i="3"/>
  <c r="AC725" i="3" l="1"/>
  <c r="V726" i="3" s="1"/>
  <c r="AA726" i="3" s="1"/>
  <c r="Y726" i="3" l="1"/>
  <c r="X726" i="3"/>
  <c r="W726" i="3"/>
  <c r="Z726" i="3"/>
  <c r="AB726" i="3"/>
  <c r="AC726" i="3" l="1"/>
  <c r="V727" i="3" s="1"/>
  <c r="Y727" i="3" s="1"/>
  <c r="AA727" i="3" l="1"/>
  <c r="X727" i="3"/>
  <c r="AB727" i="3"/>
  <c r="Z727" i="3"/>
  <c r="W727" i="3"/>
  <c r="AC727" i="3" l="1"/>
  <c r="V728" i="3" s="1"/>
  <c r="W728" i="3" s="1"/>
  <c r="AA728" i="3"/>
  <c r="AB728" i="3"/>
  <c r="X728" i="3" l="1"/>
  <c r="Z728" i="3"/>
  <c r="Y728" i="3"/>
  <c r="AC728" i="3" l="1"/>
  <c r="V729" i="3" s="1"/>
  <c r="AB729" i="3" s="1"/>
  <c r="AA729" i="3"/>
  <c r="Y729" i="3" l="1"/>
  <c r="X729" i="3"/>
  <c r="Z729" i="3"/>
  <c r="W729" i="3"/>
  <c r="AC729" i="3" l="1"/>
  <c r="V730" i="3" s="1"/>
  <c r="AA730" i="3" s="1"/>
  <c r="X730" i="3"/>
  <c r="AB730" i="3"/>
  <c r="Z730" i="3"/>
  <c r="Y730" i="3"/>
  <c r="W730" i="3"/>
  <c r="AC730" i="3" l="1"/>
  <c r="V731" i="3" s="1"/>
  <c r="Z731" i="3"/>
  <c r="W731" i="3"/>
  <c r="AB731" i="3"/>
  <c r="X731" i="3"/>
  <c r="Y731" i="3" l="1"/>
  <c r="AA731" i="3"/>
  <c r="AC731" i="3"/>
  <c r="V732" i="3" s="1"/>
  <c r="AA732" i="3" s="1"/>
  <c r="W732" i="3"/>
  <c r="AB732" i="3"/>
  <c r="Z732" i="3" l="1"/>
  <c r="X732" i="3"/>
  <c r="Y732" i="3"/>
  <c r="AC732" i="3" s="1"/>
  <c r="V733" i="3" s="1"/>
  <c r="X733" i="3" l="1"/>
  <c r="Y733" i="3"/>
  <c r="AB733" i="3"/>
  <c r="Z733" i="3"/>
  <c r="W733" i="3"/>
  <c r="AA733" i="3"/>
  <c r="AC733" i="3"/>
  <c r="V734" i="3" s="1"/>
  <c r="Y734" i="3" s="1"/>
  <c r="AA734" i="3" l="1"/>
  <c r="AB734" i="3"/>
  <c r="W734" i="3"/>
  <c r="X734" i="3"/>
  <c r="Z734" i="3"/>
  <c r="AC734" i="3" l="1"/>
  <c r="V735" i="3" s="1"/>
  <c r="Z735" i="3" s="1"/>
  <c r="AB735" i="3"/>
  <c r="W735" i="3"/>
  <c r="Y735" i="3"/>
  <c r="X735" i="3"/>
  <c r="AA735" i="3" l="1"/>
  <c r="AC735" i="3" s="1"/>
  <c r="V736" i="3" s="1"/>
  <c r="W736" i="3" s="1"/>
  <c r="X736" i="3" l="1"/>
  <c r="Z736" i="3"/>
  <c r="AB736" i="3"/>
  <c r="Y736" i="3"/>
  <c r="AA736" i="3"/>
  <c r="AC736" i="3" l="1"/>
  <c r="V737" i="3" s="1"/>
  <c r="X737" i="3" s="1"/>
  <c r="AA737" i="3"/>
  <c r="W737" i="3"/>
  <c r="Z737" i="3"/>
  <c r="Y737" i="3" l="1"/>
  <c r="AB737" i="3"/>
  <c r="AC737" i="3" s="1"/>
  <c r="V738" i="3" s="1"/>
  <c r="W738" i="3" l="1"/>
  <c r="X738" i="3"/>
  <c r="AB738" i="3"/>
  <c r="Z738" i="3"/>
  <c r="AA738" i="3"/>
  <c r="Y738" i="3"/>
  <c r="AC738" i="3" l="1"/>
  <c r="V739" i="3" s="1"/>
  <c r="X739" i="3" s="1"/>
  <c r="Y739" i="3"/>
  <c r="Z739" i="3"/>
  <c r="W739" i="3"/>
  <c r="AB739" i="3"/>
  <c r="AA739" i="3" l="1"/>
  <c r="AC739" i="3" s="1"/>
  <c r="V740" i="3" s="1"/>
  <c r="Y740" i="3" l="1"/>
  <c r="Z740" i="3"/>
  <c r="X740" i="3"/>
  <c r="AB740" i="3"/>
  <c r="AA740" i="3"/>
  <c r="W740" i="3"/>
  <c r="AC740" i="3" l="1"/>
  <c r="V741" i="3" s="1"/>
  <c r="Y741" i="3" s="1"/>
  <c r="AB741" i="3" l="1"/>
  <c r="Z741" i="3"/>
  <c r="X741" i="3"/>
  <c r="W741" i="3"/>
  <c r="AA741" i="3"/>
  <c r="AC741" i="3" l="1"/>
  <c r="V742" i="3" s="1"/>
  <c r="AA742" i="3" s="1"/>
  <c r="Y742" i="3"/>
  <c r="Z742" i="3"/>
  <c r="AB742" i="3"/>
  <c r="X742" i="3"/>
  <c r="W742" i="3"/>
  <c r="AC742" i="3" l="1"/>
  <c r="V743" i="3" s="1"/>
  <c r="Z743" i="3" s="1"/>
  <c r="AB743" i="3"/>
  <c r="X743" i="3"/>
  <c r="W743" i="3"/>
  <c r="Y743" i="3"/>
  <c r="AA743" i="3"/>
  <c r="AC743" i="3" l="1"/>
  <c r="V744" i="3" s="1"/>
  <c r="Y744" i="3" s="1"/>
  <c r="W744" i="3" l="1"/>
  <c r="Z744" i="3"/>
  <c r="AB744" i="3"/>
  <c r="X744" i="3"/>
  <c r="AA744" i="3"/>
  <c r="AC744" i="3" l="1"/>
  <c r="V745" i="3" s="1"/>
  <c r="Y745" i="3" s="1"/>
  <c r="AB745" i="3"/>
  <c r="Z745" i="3"/>
  <c r="W745" i="3" l="1"/>
  <c r="X745" i="3"/>
  <c r="AA745" i="3"/>
  <c r="AC745" i="3" s="1"/>
  <c r="V746" i="3" s="1"/>
  <c r="X746" i="3" s="1"/>
  <c r="W746" i="3" l="1"/>
  <c r="Z746" i="3"/>
  <c r="Y746" i="3"/>
  <c r="AA746" i="3"/>
  <c r="AB746" i="3"/>
  <c r="AC746" i="3" l="1"/>
  <c r="V747" i="3" s="1"/>
  <c r="AA747" i="3" s="1"/>
  <c r="AB747" i="3"/>
  <c r="Z747" i="3"/>
  <c r="Y747" i="3"/>
  <c r="X747" i="3" l="1"/>
  <c r="W747" i="3"/>
  <c r="AC747" i="3" l="1"/>
  <c r="V748" i="3" s="1"/>
  <c r="AB748" i="3"/>
  <c r="Z748" i="3" l="1"/>
  <c r="Y748" i="3"/>
  <c r="AA748" i="3"/>
  <c r="X748" i="3"/>
  <c r="W748" i="3"/>
  <c r="AC748" i="3" s="1"/>
  <c r="V749" i="3" s="1"/>
  <c r="AB749" i="3" l="1"/>
  <c r="Y749" i="3"/>
  <c r="Z749" i="3"/>
  <c r="AA749" i="3"/>
  <c r="X749" i="3"/>
  <c r="W749" i="3"/>
  <c r="AC749" i="3" l="1"/>
  <c r="V750" i="3" s="1"/>
  <c r="W750" i="3" s="1"/>
  <c r="AB750" i="3"/>
  <c r="Z750" i="3"/>
  <c r="X750" i="3"/>
  <c r="Y750" i="3" l="1"/>
  <c r="AA750" i="3"/>
  <c r="AC750" i="3" s="1"/>
  <c r="V751" i="3" s="1"/>
  <c r="AA751" i="3" l="1"/>
  <c r="AB751" i="3"/>
  <c r="Y751" i="3"/>
  <c r="Z751" i="3"/>
  <c r="X751" i="3"/>
  <c r="W751" i="3"/>
  <c r="AC751" i="3" l="1"/>
  <c r="V752" i="3" s="1"/>
  <c r="AA752" i="3" s="1"/>
  <c r="AB752" i="3"/>
  <c r="X752" i="3"/>
  <c r="Z752" i="3"/>
  <c r="W752" i="3"/>
  <c r="Y752" i="3"/>
  <c r="AC752" i="3" l="1"/>
  <c r="V753" i="3" s="1"/>
  <c r="AA753" i="3" s="1"/>
  <c r="AB753" i="3" l="1"/>
  <c r="Z753" i="3"/>
  <c r="W753" i="3"/>
  <c r="X753" i="3"/>
  <c r="Y753" i="3"/>
  <c r="AC753" i="3" l="1"/>
  <c r="V754" i="3" s="1"/>
  <c r="Y754" i="3" s="1"/>
  <c r="Z754" i="3"/>
  <c r="AB754" i="3"/>
  <c r="W754" i="3"/>
  <c r="X754" i="3"/>
  <c r="AA754" i="3"/>
  <c r="AC754" i="3" l="1"/>
  <c r="V755" i="3" s="1"/>
  <c r="Y755" i="3" s="1"/>
  <c r="AB755" i="3"/>
  <c r="AA755" i="3" l="1"/>
  <c r="X755" i="3"/>
  <c r="W755" i="3"/>
  <c r="Z755" i="3"/>
  <c r="AC755" i="3" s="1"/>
  <c r="V756" i="3" s="1"/>
  <c r="W756" i="3" l="1"/>
  <c r="X756" i="3"/>
  <c r="AA756" i="3"/>
  <c r="Y756" i="3"/>
  <c r="AB756" i="3"/>
  <c r="Z756" i="3"/>
  <c r="AC756" i="3" l="1"/>
  <c r="V757" i="3" s="1"/>
  <c r="W757" i="3" s="1"/>
  <c r="AB757" i="3"/>
  <c r="X757" i="3"/>
  <c r="Z757" i="3"/>
  <c r="AA757" i="3" l="1"/>
  <c r="Y757" i="3"/>
  <c r="AC757" i="3"/>
  <c r="V758" i="3" s="1"/>
  <c r="Y758" i="3" s="1"/>
  <c r="AC758" i="3" s="1"/>
  <c r="V759" i="3" s="1"/>
  <c r="Z758" i="3"/>
  <c r="AB758" i="3"/>
  <c r="W758" i="3"/>
  <c r="AA758" i="3"/>
  <c r="X758" i="3"/>
  <c r="W759" i="3" l="1"/>
  <c r="AB759" i="3"/>
  <c r="X759" i="3"/>
  <c r="AA759" i="3"/>
  <c r="Z759" i="3"/>
  <c r="Y759" i="3"/>
  <c r="AC759" i="3" l="1"/>
  <c r="V760" i="3" s="1"/>
  <c r="Y760" i="3" s="1"/>
  <c r="W760" i="3" l="1"/>
  <c r="Z760" i="3"/>
  <c r="AB760" i="3"/>
  <c r="X760" i="3"/>
  <c r="AA760" i="3"/>
  <c r="AC760" i="3" l="1"/>
  <c r="V761" i="3" s="1"/>
  <c r="AA761" i="3"/>
  <c r="Y761" i="3"/>
  <c r="Z761" i="3" l="1"/>
  <c r="X761" i="3"/>
  <c r="W761" i="3"/>
  <c r="AB761" i="3"/>
  <c r="AC761" i="3" l="1"/>
  <c r="V762" i="3" s="1"/>
  <c r="X762" i="3" l="1"/>
  <c r="W762" i="3"/>
  <c r="AB762" i="3"/>
  <c r="Z762" i="3"/>
  <c r="Y762" i="3"/>
  <c r="AA762" i="3"/>
  <c r="AC762" i="3" l="1"/>
  <c r="V763" i="3" s="1"/>
  <c r="X763" i="3" s="1"/>
  <c r="Z763" i="3"/>
  <c r="AB763" i="3"/>
  <c r="Y763" i="3"/>
  <c r="AA763" i="3"/>
  <c r="W763" i="3" l="1"/>
  <c r="AC763" i="3"/>
  <c r="V764" i="3" s="1"/>
  <c r="W764" i="3" s="1"/>
  <c r="AB764" i="3"/>
  <c r="Z764" i="3"/>
  <c r="AA764" i="3"/>
  <c r="Y764" i="3"/>
  <c r="X764" i="3" l="1"/>
  <c r="AC764" i="3"/>
  <c r="V765" i="3" s="1"/>
  <c r="AA765" i="3" s="1"/>
  <c r="AB765" i="3" l="1"/>
  <c r="Z765" i="3"/>
  <c r="Y765" i="3"/>
  <c r="X765" i="3"/>
  <c r="W765" i="3"/>
  <c r="AC765" i="3" l="1"/>
  <c r="V766" i="3" s="1"/>
  <c r="Z766" i="3" l="1"/>
  <c r="AB766" i="3"/>
  <c r="W766" i="3"/>
  <c r="Y766" i="3"/>
  <c r="X766" i="3"/>
  <c r="AA766" i="3"/>
  <c r="AC766" i="3" l="1"/>
  <c r="V767" i="3" s="1"/>
  <c r="Y767" i="3" s="1"/>
  <c r="AA767" i="3" l="1"/>
  <c r="Z767" i="3"/>
  <c r="AB767" i="3"/>
  <c r="W767" i="3"/>
  <c r="X767" i="3"/>
  <c r="AC767" i="3" l="1"/>
  <c r="V768" i="3" s="1"/>
  <c r="W768" i="3" s="1"/>
  <c r="AA768" i="3" l="1"/>
  <c r="AB768" i="3"/>
  <c r="Y768" i="3"/>
  <c r="X768" i="3"/>
  <c r="Z768" i="3"/>
  <c r="AC768" i="3" l="1"/>
  <c r="V769" i="3" s="1"/>
  <c r="W769" i="3" s="1"/>
  <c r="AB769" i="3"/>
  <c r="Z769" i="3"/>
  <c r="X769" i="3"/>
  <c r="AA769" i="3"/>
  <c r="Y769" i="3"/>
  <c r="AC769" i="3" l="1"/>
  <c r="V770" i="3" s="1"/>
  <c r="Y770" i="3"/>
  <c r="AA770" i="3"/>
  <c r="X770" i="3"/>
  <c r="W770" i="3"/>
  <c r="Z770" i="3"/>
  <c r="AB770" i="3"/>
  <c r="AC770" i="3" l="1"/>
  <c r="V771" i="3" s="1"/>
  <c r="X771" i="3" l="1"/>
  <c r="W771" i="3"/>
  <c r="AB771" i="3"/>
  <c r="Z771" i="3"/>
  <c r="Y771" i="3"/>
  <c r="AA771" i="3"/>
  <c r="AC771" i="3" l="1"/>
  <c r="V772" i="3" s="1"/>
  <c r="X772" i="3" s="1"/>
  <c r="Z772" i="3"/>
  <c r="AB772" i="3"/>
  <c r="Y772" i="3"/>
  <c r="AA772" i="3"/>
  <c r="W772" i="3" l="1"/>
  <c r="AC772" i="3" s="1"/>
  <c r="V773" i="3" s="1"/>
  <c r="Z773" i="3" l="1"/>
  <c r="Y773" i="3"/>
  <c r="X773" i="3"/>
  <c r="AB773" i="3"/>
  <c r="W773" i="3"/>
  <c r="AA773" i="3"/>
  <c r="AC773" i="3" l="1"/>
  <c r="V774" i="3" s="1"/>
  <c r="Y774" i="3" s="1"/>
  <c r="AA774" i="3" l="1"/>
  <c r="W774" i="3"/>
  <c r="Z774" i="3"/>
  <c r="X774" i="3"/>
  <c r="AB774" i="3"/>
  <c r="AC774" i="3" s="1"/>
  <c r="V775" i="3" s="1"/>
  <c r="AA775" i="3" l="1"/>
  <c r="X775" i="3"/>
  <c r="AB775" i="3"/>
  <c r="Z775" i="3"/>
  <c r="W775" i="3"/>
  <c r="Y775" i="3"/>
  <c r="AC775" i="3" l="1"/>
  <c r="V776" i="3" s="1"/>
  <c r="AB776" i="3" l="1"/>
  <c r="Z776" i="3"/>
  <c r="W776" i="3"/>
  <c r="X776" i="3"/>
  <c r="Y776" i="3"/>
  <c r="AA776" i="3"/>
  <c r="AC776" i="3" l="1"/>
  <c r="V777" i="3" s="1"/>
  <c r="X777" i="3" s="1"/>
  <c r="Y777" i="3"/>
  <c r="AA777" i="3" l="1"/>
  <c r="Z777" i="3"/>
  <c r="AB777" i="3"/>
  <c r="W777" i="3"/>
  <c r="AC777" i="3" l="1"/>
  <c r="V778" i="3" s="1"/>
  <c r="AA778" i="3" s="1"/>
  <c r="Z778" i="3"/>
  <c r="AB778" i="3"/>
  <c r="W778" i="3"/>
  <c r="X778" i="3"/>
  <c r="Y778" i="3"/>
  <c r="AC778" i="3" l="1"/>
  <c r="V779" i="3" s="1"/>
  <c r="X779" i="3" s="1"/>
  <c r="Z779" i="3"/>
  <c r="W779" i="3"/>
  <c r="AB779" i="3" l="1"/>
  <c r="AA779" i="3"/>
  <c r="Y779" i="3"/>
  <c r="AC779" i="3" s="1"/>
  <c r="V780" i="3" s="1"/>
  <c r="AB780" i="3" l="1"/>
  <c r="W780" i="3"/>
  <c r="Z780" i="3"/>
  <c r="Y780" i="3"/>
  <c r="X780" i="3"/>
  <c r="AA780" i="3"/>
  <c r="AC780" i="3" l="1"/>
  <c r="V781" i="3" s="1"/>
  <c r="Y781" i="3"/>
  <c r="AA781" i="3"/>
  <c r="X781" i="3" l="1"/>
  <c r="AB781" i="3"/>
  <c r="Z781" i="3"/>
  <c r="W781" i="3"/>
  <c r="AC781" i="3" s="1"/>
  <c r="V782" i="3" s="1"/>
  <c r="W782" i="3" l="1"/>
  <c r="X782" i="3"/>
  <c r="AB782" i="3"/>
  <c r="Z782" i="3"/>
  <c r="AA782" i="3"/>
  <c r="Y782" i="3"/>
  <c r="AC782" i="3" l="1"/>
  <c r="V783" i="3" s="1"/>
  <c r="X783" i="3" l="1"/>
  <c r="Z783" i="3"/>
  <c r="W783" i="3"/>
  <c r="AB783" i="3"/>
  <c r="Y783" i="3"/>
  <c r="AA783" i="3"/>
  <c r="AC783" i="3" l="1"/>
  <c r="V784" i="3" s="1"/>
  <c r="W784" i="3" l="1"/>
  <c r="AA784" i="3"/>
  <c r="Y784" i="3"/>
  <c r="AB784" i="3"/>
  <c r="X784" i="3"/>
  <c r="Z784" i="3"/>
  <c r="AC784" i="3" l="1"/>
</calcChain>
</file>

<file path=xl/sharedStrings.xml><?xml version="1.0" encoding="utf-8"?>
<sst xmlns="http://schemas.openxmlformats.org/spreadsheetml/2006/main" count="208" uniqueCount="99">
  <si>
    <t>Purchase amount</t>
  </si>
  <si>
    <t>SA85-90 Light</t>
  </si>
  <si>
    <t>Start</t>
  </si>
  <si>
    <t>Interest</t>
  </si>
  <si>
    <t>End</t>
  </si>
  <si>
    <t>Mort</t>
  </si>
  <si>
    <t>Month</t>
  </si>
  <si>
    <t>Year</t>
  </si>
  <si>
    <t>Tpx</t>
  </si>
  <si>
    <t>TpxVt</t>
  </si>
  <si>
    <t>Annual interest</t>
  </si>
  <si>
    <t>Interest Accrual</t>
  </si>
  <si>
    <t>Monthly interest</t>
  </si>
  <si>
    <t>Annual Amount</t>
  </si>
  <si>
    <t xml:space="preserve">From </t>
  </si>
  <si>
    <t>To</t>
  </si>
  <si>
    <t>Tax Rate</t>
  </si>
  <si>
    <t>P 0 + 5% of the excess of P 48 000</t>
  </si>
  <si>
    <t>P 1 800 + 12.5% of the excess of P 84 000</t>
  </si>
  <si>
    <t>P 6 300 + 18.75% of the excess of P 120 000</t>
  </si>
  <si>
    <t>P 13 050 + 25% of the excess of P 156 000</t>
  </si>
  <si>
    <t>P 4 200 + 12.5% of the excess of P 84 000</t>
  </si>
  <si>
    <t>P 8 700 + 18.75% of the excess of P 120 000</t>
  </si>
  <si>
    <t>P 15 450 + 25% of the excess of P 156 000</t>
  </si>
  <si>
    <t>Fixed amount</t>
  </si>
  <si>
    <t>-</t>
  </si>
  <si>
    <t>Lowe end</t>
  </si>
  <si>
    <t>VAT</t>
  </si>
  <si>
    <t>Funeral Premium</t>
  </si>
  <si>
    <t>Ongoing Commission (2nd yr+)</t>
  </si>
  <si>
    <t>Upfront Commission (yr 1 only)</t>
  </si>
  <si>
    <t>Annual or Month</t>
  </si>
  <si>
    <t xml:space="preserve">	Purchase premium charge</t>
  </si>
  <si>
    <t>Allocation Amt</t>
  </si>
  <si>
    <t>Funeral</t>
  </si>
  <si>
    <t>Sum of benefits to Annuitant</t>
  </si>
  <si>
    <t>Present value of benefits to annuitant</t>
  </si>
  <si>
    <t>Amount invested</t>
  </si>
  <si>
    <t>Sum of fees to Insurer</t>
  </si>
  <si>
    <t>No of full pmts to annuitant</t>
  </si>
  <si>
    <t>Remainder paid in final payment</t>
  </si>
  <si>
    <t>Expected payment period</t>
  </si>
  <si>
    <t>Assumption Set</t>
  </si>
  <si>
    <t>Present value of fees to Insurer</t>
  </si>
  <si>
    <t>SA85-90</t>
  </si>
  <si>
    <t>Note: Tax not incoprated in model yet</t>
  </si>
  <si>
    <t>Sum of Asset management charges</t>
  </si>
  <si>
    <t>Present value of asset management charges</t>
  </si>
  <si>
    <t>Present value of Commission payments</t>
  </si>
  <si>
    <t>Sum of Commission payments</t>
  </si>
  <si>
    <t>Present value of all charges</t>
  </si>
  <si>
    <t>Present value of benefits to annuitant (excl funeral)</t>
  </si>
  <si>
    <t>Check total</t>
  </si>
  <si>
    <t>Admin
fee</t>
  </si>
  <si>
    <t>Asset
Man Fee</t>
  </si>
  <si>
    <t>Ongoing
Comm</t>
  </si>
  <si>
    <t>Annuity
Amount</t>
  </si>
  <si>
    <t>PV of Fees as % of assets managed</t>
  </si>
  <si>
    <t>Monthly</t>
  </si>
  <si>
    <t>Living Annuity Drawdown Percentage</t>
  </si>
  <si>
    <t>Expected life years remaining after start of Longevity insurance</t>
  </si>
  <si>
    <t>Asset Management fee (p.a.)</t>
  </si>
  <si>
    <t>Qx</t>
  </si>
  <si>
    <t>Age at which Annuity Drawdown stopped</t>
  </si>
  <si>
    <t>Starting
Age</t>
  </si>
  <si>
    <t>Age at which Life Guaranteed amount starts for Life</t>
  </si>
  <si>
    <t>Age at start of Living Annuity</t>
  </si>
  <si>
    <t>Total Fees</t>
  </si>
  <si>
    <t>Find 100</t>
  </si>
  <si>
    <t>Zero at Aged 100</t>
  </si>
  <si>
    <t>Zero at Aged 100 x 10,000</t>
  </si>
  <si>
    <t>Inputs</t>
  </si>
  <si>
    <t>If a Retirement annuity is selected to commence form the start.</t>
  </si>
  <si>
    <t>This is the calculation of the Life long annuity that would be starting, as soon as the Living annuity and Term for Living annuit had been selected</t>
  </si>
  <si>
    <t>This is a good guidline to what Living annuity can be afforded such that the same living standards can be maintained after the Longevity Guarantee (Retirement Annuity Starts)</t>
  </si>
  <si>
    <t>Disc factor Base</t>
  </si>
  <si>
    <t>Int in period
Base</t>
  </si>
  <si>
    <t>Minimum</t>
  </si>
  <si>
    <t>Check</t>
  </si>
  <si>
    <t>Living Annuity Certain Phase (before Transition Point)</t>
  </si>
  <si>
    <t>Retirement Annuity Phase (after Transition Point)</t>
  </si>
  <si>
    <t>Output</t>
  </si>
  <si>
    <t>Administration fee (p.a.) - For Living Annuity</t>
  </si>
  <si>
    <t>Administration fee (p.a.) - For Life Annuity</t>
  </si>
  <si>
    <t>Investment Return</t>
  </si>
  <si>
    <t>Mortality Adjustment</t>
  </si>
  <si>
    <t>Age</t>
  </si>
  <si>
    <t>[x]</t>
  </si>
  <si>
    <t>q[x]</t>
  </si>
  <si>
    <t>q[x]+1</t>
  </si>
  <si>
    <t>q[x]+2</t>
  </si>
  <si>
    <t>q x+3</t>
  </si>
  <si>
    <t>x+3</t>
  </si>
  <si>
    <t>SA85-90 (light)</t>
  </si>
  <si>
    <t>Expected life years remaining after start of Reitrement Annuity</t>
  </si>
  <si>
    <t>Age at start of Reitrement Annuity</t>
  </si>
  <si>
    <t>Funds remaining at end of drawdown period is zero!</t>
  </si>
  <si>
    <t>Guarantee Period</t>
  </si>
  <si>
    <t>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</si>
</sst>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* #,##0.00_-;\-* #,##0.00_-;_-* &quot;-&quot;??_-;_-@_-"/>
    <numFmt numFmtId="165" formatCode="#,##0.00000_);\(#,##0.00000\)"/>
    <numFmt numFmtId="166" formatCode="_-* #,##0_-;\-* #,##0_-;_-* &quot;-&quot;??_-;_-@_-"/>
    <numFmt numFmtId="167" formatCode="_-* #,##0.0000_-;\-* #,##0.0000_-;_-* &quot;-&quot;??_-;_-@_-"/>
    <numFmt numFmtId="168" formatCode="0.000%"/>
    <numFmt numFmtId="169" formatCode="_-* #,##0.0000000_-;\-* #,##0.0000000_-;_-* &quot;-&quot;??_-;_-@_-"/>
    <numFmt numFmtId="170" formatCode="0.0000000"/>
    <numFmt numFmtId="171" formatCode="#,##0.0000_ ;\-#,##0.0000\ "/>
    <numFmt numFmtId="172" formatCode="#,##0_ ;\-#,##0\ "/>
    <numFmt numFmtId="173" formatCode="0.0000%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wissReSans"/>
      <family val="2"/>
    </font>
    <font>
      <sz val="11"/>
      <color rgb="FF0000FF"/>
      <name val="Calibri"/>
      <family val="2"/>
      <scheme val="minor"/>
    </font>
    <font>
      <sz val="11"/>
      <color rgb="FF0000FF"/>
      <name val="SwissReSans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0"/>
      <name val="Times New Roman"/>
      <family val="1"/>
    </font>
    <font>
      <b/>
      <sz val="12"/>
      <name val="Times New Roman"/>
      <family val="1"/>
    </font>
    <font>
      <sz val="10"/>
      <color rgb="FFFF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0" fillId="0" borderId="0"/>
  </cellStyleXfs>
  <cellXfs count="172">
    <xf numFmtId="0" fontId="0" fillId="0" borderId="0" xfId="0"/>
    <xf numFmtId="0" fontId="2" fillId="0" borderId="0" xfId="0" applyFont="1"/>
    <xf numFmtId="166" fontId="0" fillId="0" borderId="0" xfId="1" applyNumberFormat="1" applyFont="1"/>
    <xf numFmtId="0" fontId="8" fillId="2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4" fontId="10" fillId="0" borderId="0" xfId="1" applyFont="1" applyAlignment="1">
      <alignment vertical="center"/>
    </xf>
    <xf numFmtId="164" fontId="0" fillId="0" borderId="0" xfId="1" applyFont="1" applyAlignment="1"/>
    <xf numFmtId="172" fontId="9" fillId="3" borderId="5" xfId="1" applyNumberFormat="1" applyFont="1" applyFill="1" applyBorder="1" applyAlignment="1">
      <alignment horizontal="center" vertical="center"/>
    </xf>
    <xf numFmtId="172" fontId="9" fillId="3" borderId="6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/>
    </xf>
    <xf numFmtId="172" fontId="9" fillId="3" borderId="8" xfId="1" applyNumberFormat="1" applyFont="1" applyFill="1" applyBorder="1" applyAlignment="1">
      <alignment horizontal="center" vertical="center"/>
    </xf>
    <xf numFmtId="172" fontId="9" fillId="3" borderId="7" xfId="1" applyNumberFormat="1" applyFont="1" applyFill="1" applyBorder="1" applyAlignment="1">
      <alignment horizontal="center" vertical="center" wrapText="1"/>
    </xf>
    <xf numFmtId="172" fontId="0" fillId="0" borderId="0" xfId="0" applyNumberFormat="1"/>
    <xf numFmtId="10" fontId="0" fillId="0" borderId="0" xfId="2" applyNumberFormat="1" applyFont="1"/>
    <xf numFmtId="166" fontId="0" fillId="6" borderId="12" xfId="1" applyNumberFormat="1" applyFont="1" applyFill="1" applyBorder="1" applyProtection="1">
      <protection locked="0"/>
    </xf>
    <xf numFmtId="166" fontId="0" fillId="6" borderId="0" xfId="1" applyNumberFormat="1" applyFont="1" applyFill="1" applyBorder="1" applyProtection="1">
      <protection locked="0"/>
    </xf>
    <xf numFmtId="10" fontId="0" fillId="6" borderId="0" xfId="0" applyNumberFormat="1" applyFill="1" applyProtection="1">
      <protection locked="0"/>
    </xf>
    <xf numFmtId="0" fontId="21" fillId="0" borderId="0" xfId="4" applyFont="1" applyAlignment="1">
      <alignment horizontal="centerContinuous"/>
    </xf>
    <xf numFmtId="165" fontId="20" fillId="0" borderId="0" xfId="4" applyNumberFormat="1" applyAlignment="1">
      <alignment horizontal="centerContinuous"/>
    </xf>
    <xf numFmtId="0" fontId="20" fillId="0" borderId="0" xfId="4" applyAlignment="1">
      <alignment horizontal="centerContinuous"/>
    </xf>
    <xf numFmtId="0" fontId="20" fillId="0" borderId="0" xfId="4"/>
    <xf numFmtId="0" fontId="20" fillId="0" borderId="0" xfId="4" applyAlignment="1">
      <alignment horizontal="right"/>
    </xf>
    <xf numFmtId="165" fontId="20" fillId="0" borderId="0" xfId="4" applyNumberFormat="1" applyAlignment="1">
      <alignment horizontal="right"/>
    </xf>
    <xf numFmtId="165" fontId="20" fillId="0" borderId="0" xfId="4" applyNumberFormat="1"/>
    <xf numFmtId="0" fontId="22" fillId="0" borderId="0" xfId="4" applyFont="1"/>
    <xf numFmtId="0" fontId="7" fillId="7" borderId="11" xfId="0" applyFont="1" applyFill="1" applyBorder="1" applyAlignment="1">
      <alignment horizontal="center"/>
    </xf>
    <xf numFmtId="9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0" fontId="2" fillId="0" borderId="12" xfId="0" applyFont="1" applyBorder="1"/>
    <xf numFmtId="0" fontId="2" fillId="0" borderId="12" xfId="0" applyFont="1" applyBorder="1" applyAlignment="1">
      <alignment horizontal="center" wrapText="1"/>
    </xf>
    <xf numFmtId="0" fontId="0" fillId="0" borderId="12" xfId="0" applyBorder="1"/>
    <xf numFmtId="0" fontId="2" fillId="0" borderId="13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left"/>
    </xf>
    <xf numFmtId="37" fontId="0" fillId="0" borderId="12" xfId="0" applyNumberFormat="1" applyBorder="1"/>
    <xf numFmtId="0" fontId="2" fillId="0" borderId="14" xfId="0" applyFont="1" applyBorder="1"/>
    <xf numFmtId="0" fontId="2" fillId="0" borderId="15" xfId="0" applyFont="1" applyBorder="1"/>
    <xf numFmtId="0" fontId="4" fillId="0" borderId="14" xfId="0" applyFont="1" applyBorder="1"/>
    <xf numFmtId="0" fontId="4" fillId="0" borderId="12" xfId="0" applyFont="1" applyBorder="1"/>
    <xf numFmtId="0" fontId="5" fillId="0" borderId="12" xfId="3" applyFont="1" applyBorder="1"/>
    <xf numFmtId="0" fontId="5" fillId="0" borderId="15" xfId="3" applyFont="1" applyBorder="1"/>
    <xf numFmtId="0" fontId="6" fillId="0" borderId="14" xfId="0" applyFont="1" applyBorder="1" applyAlignment="1">
      <alignment horizontal="center"/>
    </xf>
    <xf numFmtId="0" fontId="6" fillId="0" borderId="12" xfId="0" applyFont="1" applyBorder="1"/>
    <xf numFmtId="170" fontId="7" fillId="0" borderId="12" xfId="0" applyNumberFormat="1" applyFont="1" applyBorder="1"/>
    <xf numFmtId="170" fontId="7" fillId="0" borderId="15" xfId="0" applyNumberFormat="1" applyFont="1" applyBorder="1"/>
    <xf numFmtId="164" fontId="2" fillId="0" borderId="0" xfId="0" applyNumberFormat="1" applyFont="1"/>
    <xf numFmtId="167" fontId="4" fillId="0" borderId="0" xfId="0" applyNumberFormat="1" applyFont="1"/>
    <xf numFmtId="164" fontId="13" fillId="0" borderId="0" xfId="0" applyNumberFormat="1" applyFont="1"/>
    <xf numFmtId="3" fontId="0" fillId="4" borderId="0" xfId="0" applyNumberFormat="1" applyFill="1" applyAlignment="1">
      <alignment horizontal="center" vertical="center"/>
    </xf>
    <xf numFmtId="37" fontId="18" fillId="4" borderId="0" xfId="1" applyNumberFormat="1" applyFont="1" applyFill="1" applyAlignment="1" applyProtection="1">
      <alignment horizontal="center" vertical="center"/>
    </xf>
    <xf numFmtId="37" fontId="4" fillId="4" borderId="0" xfId="1" applyNumberFormat="1" applyFont="1" applyFill="1" applyAlignment="1" applyProtection="1">
      <alignment horizontal="center" vertical="center"/>
    </xf>
    <xf numFmtId="0" fontId="0" fillId="4" borderId="0" xfId="0" applyFill="1"/>
    <xf numFmtId="164" fontId="13" fillId="4" borderId="0" xfId="0" applyNumberFormat="1" applyFont="1" applyFill="1"/>
    <xf numFmtId="166" fontId="17" fillId="0" borderId="0" xfId="0" applyNumberFormat="1" applyFont="1"/>
    <xf numFmtId="0" fontId="2" fillId="0" borderId="0" xfId="0" applyFont="1" applyAlignment="1">
      <alignment horizontal="left"/>
    </xf>
    <xf numFmtId="164" fontId="0" fillId="0" borderId="0" xfId="0" applyNumberFormat="1"/>
    <xf numFmtId="0" fontId="0" fillId="0" borderId="16" xfId="0" applyBorder="1"/>
    <xf numFmtId="165" fontId="0" fillId="0" borderId="0" xfId="0" applyNumberFormat="1"/>
    <xf numFmtId="164" fontId="0" fillId="0" borderId="0" xfId="1" applyFont="1" applyBorder="1" applyProtection="1"/>
    <xf numFmtId="164" fontId="0" fillId="0" borderId="17" xfId="0" applyNumberFormat="1" applyBorder="1"/>
    <xf numFmtId="0" fontId="4" fillId="0" borderId="16" xfId="0" applyFont="1" applyBorder="1"/>
    <xf numFmtId="0" fontId="4" fillId="0" borderId="0" xfId="0" applyFont="1"/>
    <xf numFmtId="168" fontId="5" fillId="0" borderId="0" xfId="3" applyNumberFormat="1" applyFont="1"/>
    <xf numFmtId="171" fontId="5" fillId="0" borderId="0" xfId="1" applyNumberFormat="1" applyFont="1" applyBorder="1" applyAlignment="1" applyProtection="1">
      <alignment horizontal="center"/>
    </xf>
    <xf numFmtId="171" fontId="5" fillId="0" borderId="0" xfId="1" applyNumberFormat="1" applyFont="1" applyBorder="1" applyAlignment="1" applyProtection="1">
      <alignment horizontal="center" vertical="center"/>
    </xf>
    <xf numFmtId="171" fontId="5" fillId="0" borderId="17" xfId="1" applyNumberFormat="1" applyFont="1" applyBorder="1" applyAlignment="1" applyProtection="1">
      <alignment horizontal="center" vertical="center"/>
    </xf>
    <xf numFmtId="0" fontId="6" fillId="0" borderId="16" xfId="0" applyFont="1" applyBorder="1" applyAlignment="1">
      <alignment horizontal="center"/>
    </xf>
    <xf numFmtId="170" fontId="6" fillId="0" borderId="0" xfId="0" applyNumberFormat="1" applyFont="1"/>
    <xf numFmtId="164" fontId="6" fillId="0" borderId="17" xfId="1" applyFont="1" applyBorder="1" applyProtection="1"/>
    <xf numFmtId="164" fontId="4" fillId="0" borderId="0" xfId="0" applyNumberFormat="1" applyFont="1"/>
    <xf numFmtId="3" fontId="0" fillId="0" borderId="0" xfId="0" applyNumberFormat="1" applyAlignment="1">
      <alignment horizontal="center" vertical="center"/>
    </xf>
    <xf numFmtId="37" fontId="18" fillId="0" borderId="0" xfId="1" applyNumberFormat="1" applyFont="1" applyAlignment="1" applyProtection="1">
      <alignment horizontal="center" vertical="center"/>
    </xf>
    <xf numFmtId="37" fontId="4" fillId="0" borderId="0" xfId="1" applyNumberFormat="1" applyFont="1" applyAlignment="1" applyProtection="1">
      <alignment horizontal="center" vertical="center"/>
    </xf>
    <xf numFmtId="0" fontId="0" fillId="0" borderId="13" xfId="0" applyBorder="1"/>
    <xf numFmtId="0" fontId="0" fillId="0" borderId="12" xfId="0" applyBorder="1" applyAlignment="1">
      <alignment horizontal="center"/>
    </xf>
    <xf numFmtId="0" fontId="12" fillId="0" borderId="12" xfId="0" applyFont="1" applyBorder="1"/>
    <xf numFmtId="166" fontId="12" fillId="0" borderId="12" xfId="1" applyNumberFormat="1" applyFont="1" applyBorder="1" applyProtection="1"/>
    <xf numFmtId="0" fontId="0" fillId="0" borderId="13" xfId="0" applyBorder="1" applyAlignment="1">
      <alignment horizontal="center"/>
    </xf>
    <xf numFmtId="0" fontId="12" fillId="0" borderId="12" xfId="0" applyFont="1" applyBorder="1" applyAlignment="1">
      <alignment horizontal="left"/>
    </xf>
    <xf numFmtId="166" fontId="12" fillId="0" borderId="12" xfId="1" applyNumberFormat="1" applyFont="1" applyBorder="1" applyAlignment="1" applyProtection="1">
      <alignment horizontal="right"/>
    </xf>
    <xf numFmtId="166" fontId="0" fillId="0" borderId="12" xfId="1" applyNumberFormat="1" applyFont="1" applyBorder="1" applyProtection="1"/>
    <xf numFmtId="0" fontId="12" fillId="0" borderId="13" xfId="0" applyFont="1" applyBorder="1" applyAlignment="1">
      <alignment horizontal="left"/>
    </xf>
    <xf numFmtId="166" fontId="12" fillId="0" borderId="13" xfId="1" applyNumberFormat="1" applyFont="1" applyBorder="1" applyAlignment="1" applyProtection="1">
      <alignment horizontal="right"/>
    </xf>
    <xf numFmtId="0" fontId="12" fillId="0" borderId="0" xfId="0" applyFont="1"/>
    <xf numFmtId="166" fontId="12" fillId="0" borderId="0" xfId="1" applyNumberFormat="1" applyFont="1" applyBorder="1" applyProtection="1"/>
    <xf numFmtId="0" fontId="14" fillId="0" borderId="12" xfId="0" applyFont="1" applyBorder="1" applyAlignment="1">
      <alignment horizontal="left"/>
    </xf>
    <xf numFmtId="37" fontId="14" fillId="0" borderId="12" xfId="0" applyNumberFormat="1" applyFont="1" applyBorder="1"/>
    <xf numFmtId="0" fontId="12" fillId="0" borderId="13" xfId="0" applyFont="1" applyBorder="1"/>
    <xf numFmtId="166" fontId="12" fillId="0" borderId="13" xfId="1" applyNumberFormat="1" applyFont="1" applyBorder="1" applyProtection="1"/>
    <xf numFmtId="166" fontId="0" fillId="0" borderId="13" xfId="1" applyNumberFormat="1" applyFont="1" applyBorder="1" applyProtection="1"/>
    <xf numFmtId="0" fontId="14" fillId="0" borderId="0" xfId="0" applyFont="1" applyAlignment="1">
      <alignment horizontal="left"/>
    </xf>
    <xf numFmtId="166" fontId="14" fillId="0" borderId="0" xfId="0" applyNumberFormat="1" applyFont="1"/>
    <xf numFmtId="166" fontId="0" fillId="0" borderId="11" xfId="1" applyNumberFormat="1" applyFont="1" applyBorder="1" applyProtection="1"/>
    <xf numFmtId="0" fontId="14" fillId="0" borderId="13" xfId="0" applyFont="1" applyBorder="1" applyAlignment="1">
      <alignment horizontal="left"/>
    </xf>
    <xf numFmtId="10" fontId="14" fillId="0" borderId="13" xfId="2" applyNumberFormat="1" applyFont="1" applyBorder="1" applyProtection="1"/>
    <xf numFmtId="10" fontId="0" fillId="7" borderId="12" xfId="0" applyNumberFormat="1" applyFill="1" applyBorder="1"/>
    <xf numFmtId="10" fontId="0" fillId="5" borderId="0" xfId="0" applyNumberFormat="1" applyFill="1"/>
    <xf numFmtId="0" fontId="2" fillId="0" borderId="13" xfId="0" applyFont="1" applyBorder="1" applyAlignment="1">
      <alignment horizontal="left"/>
    </xf>
    <xf numFmtId="166" fontId="0" fillId="0" borderId="13" xfId="0" applyNumberFormat="1" applyBorder="1"/>
    <xf numFmtId="10" fontId="0" fillId="7" borderId="0" xfId="0" applyNumberFormat="1" applyFill="1"/>
    <xf numFmtId="166" fontId="0" fillId="0" borderId="12" xfId="0" applyNumberFormat="1" applyBorder="1"/>
    <xf numFmtId="164" fontId="0" fillId="5" borderId="0" xfId="1" applyFont="1" applyFill="1" applyBorder="1" applyProtection="1"/>
    <xf numFmtId="10" fontId="0" fillId="0" borderId="13" xfId="0" applyNumberFormat="1" applyBorder="1"/>
    <xf numFmtId="166" fontId="0" fillId="0" borderId="14" xfId="0" applyNumberFormat="1" applyBorder="1"/>
    <xf numFmtId="10" fontId="0" fillId="6" borderId="15" xfId="0" applyNumberFormat="1" applyFill="1" applyBorder="1"/>
    <xf numFmtId="166" fontId="0" fillId="0" borderId="18" xfId="0" applyNumberFormat="1" applyBorder="1"/>
    <xf numFmtId="10" fontId="0" fillId="6" borderId="19" xfId="0" applyNumberFormat="1" applyFill="1" applyBorder="1"/>
    <xf numFmtId="164" fontId="0" fillId="0" borderId="23" xfId="0" applyNumberFormat="1" applyBorder="1"/>
    <xf numFmtId="164" fontId="0" fillId="0" borderId="20" xfId="0" applyNumberFormat="1" applyBorder="1"/>
    <xf numFmtId="169" fontId="0" fillId="0" borderId="0" xfId="0" applyNumberFormat="1"/>
    <xf numFmtId="0" fontId="0" fillId="0" borderId="14" xfId="0" applyBorder="1"/>
    <xf numFmtId="166" fontId="0" fillId="0" borderId="15" xfId="1" applyNumberFormat="1" applyFont="1" applyBorder="1" applyProtection="1"/>
    <xf numFmtId="173" fontId="0" fillId="0" borderId="21" xfId="0" applyNumberFormat="1" applyBorder="1"/>
    <xf numFmtId="164" fontId="0" fillId="0" borderId="22" xfId="0" applyNumberFormat="1" applyBorder="1"/>
    <xf numFmtId="166" fontId="0" fillId="0" borderId="22" xfId="0" applyNumberFormat="1" applyBorder="1"/>
    <xf numFmtId="0" fontId="16" fillId="4" borderId="16" xfId="0" applyFont="1" applyFill="1" applyBorder="1"/>
    <xf numFmtId="166" fontId="16" fillId="4" borderId="22" xfId="0" applyNumberFormat="1" applyFont="1" applyFill="1" applyBorder="1"/>
    <xf numFmtId="0" fontId="16" fillId="4" borderId="18" xfId="0" applyFont="1" applyFill="1" applyBorder="1"/>
    <xf numFmtId="0" fontId="0" fillId="0" borderId="18" xfId="0" applyBorder="1"/>
    <xf numFmtId="166" fontId="0" fillId="0" borderId="19" xfId="0" applyNumberFormat="1" applyBorder="1"/>
    <xf numFmtId="165" fontId="0" fillId="0" borderId="13" xfId="0" applyNumberFormat="1" applyBorder="1"/>
    <xf numFmtId="164" fontId="0" fillId="0" borderId="13" xfId="1" applyFont="1" applyBorder="1" applyProtection="1"/>
    <xf numFmtId="164" fontId="0" fillId="0" borderId="19" xfId="0" applyNumberFormat="1" applyBorder="1"/>
    <xf numFmtId="0" fontId="6" fillId="0" borderId="18" xfId="0" applyFont="1" applyBorder="1" applyAlignment="1">
      <alignment horizontal="center"/>
    </xf>
    <xf numFmtId="170" fontId="6" fillId="0" borderId="13" xfId="0" applyNumberFormat="1" applyFont="1" applyBorder="1"/>
    <xf numFmtId="164" fontId="6" fillId="0" borderId="19" xfId="1" applyFont="1" applyBorder="1" applyProtection="1"/>
    <xf numFmtId="164" fontId="0" fillId="0" borderId="0" xfId="1" applyFont="1" applyProtection="1"/>
    <xf numFmtId="169" fontId="17" fillId="0" borderId="0" xfId="0" applyNumberFormat="1" applyFont="1"/>
    <xf numFmtId="166" fontId="0" fillId="4" borderId="0" xfId="0" applyNumberFormat="1" applyFill="1" applyAlignment="1">
      <alignment horizontal="center"/>
    </xf>
    <xf numFmtId="0" fontId="18" fillId="0" borderId="0" xfId="0" applyFont="1"/>
    <xf numFmtId="0" fontId="4" fillId="0" borderId="18" xfId="0" applyFont="1" applyBorder="1"/>
    <xf numFmtId="0" fontId="4" fillId="0" borderId="13" xfId="0" applyFont="1" applyBorder="1"/>
    <xf numFmtId="168" fontId="5" fillId="0" borderId="13" xfId="3" applyNumberFormat="1" applyFont="1" applyBorder="1"/>
    <xf numFmtId="171" fontId="5" fillId="0" borderId="13" xfId="1" applyNumberFormat="1" applyFont="1" applyBorder="1" applyAlignment="1" applyProtection="1">
      <alignment horizontal="center"/>
    </xf>
    <xf numFmtId="171" fontId="5" fillId="0" borderId="13" xfId="1" applyNumberFormat="1" applyFont="1" applyBorder="1" applyAlignment="1" applyProtection="1">
      <alignment horizontal="center" vertical="center"/>
    </xf>
    <xf numFmtId="171" fontId="5" fillId="0" borderId="19" xfId="1" applyNumberFormat="1" applyFont="1" applyBorder="1" applyAlignment="1" applyProtection="1">
      <alignment horizontal="center" vertical="center"/>
    </xf>
    <xf numFmtId="37" fontId="0" fillId="0" borderId="0" xfId="1" applyNumberFormat="1" applyFont="1" applyAlignment="1" applyProtection="1">
      <alignment horizontal="center" vertical="center"/>
    </xf>
    <xf numFmtId="168" fontId="3" fillId="0" borderId="0" xfId="3" applyNumberFormat="1"/>
    <xf numFmtId="167" fontId="3" fillId="0" borderId="0" xfId="1" applyNumberFormat="1" applyFont="1" applyProtection="1"/>
    <xf numFmtId="164" fontId="3" fillId="0" borderId="0" xfId="3" applyNumberFormat="1"/>
    <xf numFmtId="0" fontId="0" fillId="6" borderId="13" xfId="0" applyFill="1" applyBorder="1" applyAlignment="1" applyProtection="1">
      <alignment horizontal="center"/>
      <protection locked="0"/>
    </xf>
    <xf numFmtId="10" fontId="0" fillId="5" borderId="12" xfId="0" applyNumberFormat="1" applyFill="1" applyBorder="1"/>
    <xf numFmtId="166" fontId="16" fillId="4" borderId="23" xfId="0" applyNumberFormat="1" applyFont="1" applyFill="1" applyBorder="1" applyProtection="1">
      <protection locked="0"/>
    </xf>
    <xf numFmtId="0" fontId="7" fillId="7" borderId="11" xfId="0" applyFont="1" applyFill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12" fillId="0" borderId="11" xfId="0" applyFont="1" applyBorder="1" applyAlignment="1" applyProtection="1">
      <alignment wrapText="1"/>
      <protection locked="0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2" fillId="0" borderId="12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12" fillId="0" borderId="11" xfId="0" applyFont="1" applyBorder="1" applyAlignment="1">
      <alignment wrapText="1"/>
    </xf>
  </cellXfs>
  <cellStyles count="5">
    <cellStyle name="Comma" xfId="1" builtinId="3"/>
    <cellStyle name="Normal" xfId="0" builtinId="0"/>
    <cellStyle name="Normal 2" xfId="4" xr:uid="{81298274-99FF-4306-A3B4-6A917F20E71F}"/>
    <cellStyle name="Normal 3" xfId="3" xr:uid="{2EE152C3-315B-4BA8-A8C5-7CE25F033B4B}"/>
    <cellStyle name="Per cent" xfId="2" builtinId="5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2882900</xdr:colOff>
          <xdr:row>23</xdr:row>
          <xdr:rowOff>38100</xdr:rowOff>
        </xdr:from>
        <xdr:to>
          <xdr:col>2</xdr:col>
          <xdr:colOff>673100</xdr:colOff>
          <xdr:row>25</xdr:row>
          <xdr:rowOff>139700</xdr:rowOff>
        </xdr:to>
        <xdr:sp macro="" textlink="">
          <xdr:nvSpPr>
            <xdr:cNvPr id="8561" name="Button 5489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0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after Living Annuity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2235200</xdr:colOff>
          <xdr:row>24</xdr:row>
          <xdr:rowOff>12700</xdr:rowOff>
        </xdr:from>
        <xdr:to>
          <xdr:col>2</xdr:col>
          <xdr:colOff>660400</xdr:colOff>
          <xdr:row>25</xdr:row>
          <xdr:rowOff>165100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 Life Annuity From day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E767-289A-4974-9A2F-47F54EC4AFB2}">
  <sheetPr codeName="Sheet1"/>
  <dimension ref="B1:BM2218"/>
  <sheetViews>
    <sheetView showGridLines="0" topLeftCell="A3" zoomScale="85" zoomScaleNormal="85" workbookViewId="0">
      <selection activeCell="B10" sqref="B10"/>
    </sheetView>
  </sheetViews>
  <sheetFormatPr baseColWidth="10" defaultColWidth="9.1640625" defaultRowHeight="15"/>
  <cols>
    <col min="1" max="1" width="2.5" customWidth="1"/>
    <col min="2" max="2" width="49.83203125" customWidth="1"/>
    <col min="3" max="3" width="10.1640625" bestFit="1" customWidth="1"/>
    <col min="4" max="4" width="8.5" bestFit="1" customWidth="1"/>
    <col min="5" max="5" width="8.1640625" customWidth="1"/>
    <col min="6" max="6" width="8" customWidth="1"/>
    <col min="7" max="7" width="7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8" bestFit="1" customWidth="1"/>
    <col min="12" max="12" width="6.6640625" style="138" bestFit="1" customWidth="1"/>
    <col min="13" max="13" width="7.83203125" style="138" bestFit="1" customWidth="1"/>
    <col min="14" max="14" width="7.5" style="138" bestFit="1" customWidth="1"/>
    <col min="15" max="15" width="7.6640625" bestFit="1" customWidth="1"/>
    <col min="16" max="16" width="8.83203125" bestFit="1" customWidth="1"/>
    <col min="17" max="17" width="2.5" customWidth="1"/>
    <col min="18" max="18" width="6.33203125" bestFit="1" customWidth="1"/>
    <col min="19" max="19" width="7.6640625" bestFit="1" customWidth="1"/>
    <col min="20" max="20" width="7.6640625" customWidth="1"/>
    <col min="21" max="21" width="5.83203125" bestFit="1" customWidth="1"/>
    <col min="22" max="22" width="12.83203125" bestFit="1" customWidth="1"/>
    <col min="23" max="23" width="7.33203125" customWidth="1"/>
    <col min="24" max="24" width="6.83203125" style="138" bestFit="1" customWidth="1"/>
    <col min="25" max="25" width="6.6640625" style="138" bestFit="1" customWidth="1"/>
    <col min="26" max="26" width="7.83203125" style="138" bestFit="1" customWidth="1"/>
    <col min="27" max="27" width="7.5" style="138" bestFit="1" customWidth="1"/>
    <col min="28" max="28" width="7.6640625" bestFit="1" customWidth="1"/>
    <col min="29" max="29" width="8.83203125" bestFit="1" customWidth="1"/>
    <col min="30" max="30" width="2.1640625" customWidth="1"/>
    <col min="31" max="31" width="9.83203125" customWidth="1"/>
    <col min="32" max="32" width="15.33203125" customWidth="1"/>
    <col min="33" max="33" width="37.1640625" customWidth="1"/>
    <col min="34" max="34" width="11.83203125" customWidth="1"/>
    <col min="35" max="35" width="2.5" hidden="1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hidden="1" customWidth="1"/>
    <col min="45" max="45" width="6.1640625" hidden="1" customWidth="1"/>
    <col min="46" max="46" width="17.33203125" hidden="1" customWidth="1"/>
    <col min="47" max="48" width="9.1640625" hidden="1" customWidth="1"/>
    <col min="49" max="49" width="16.33203125" hidden="1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</cols>
  <sheetData>
    <row r="1" spans="2:65">
      <c r="E1" s="33" t="s">
        <v>81</v>
      </c>
      <c r="F1" s="152" t="s">
        <v>79</v>
      </c>
      <c r="G1" s="153"/>
      <c r="H1" s="153"/>
      <c r="I1" s="153"/>
      <c r="J1" s="153"/>
      <c r="K1" s="153"/>
      <c r="L1" s="153"/>
      <c r="M1" s="153"/>
      <c r="N1" s="153"/>
      <c r="O1" s="153"/>
      <c r="P1" s="153"/>
      <c r="R1" s="33" t="s">
        <v>81</v>
      </c>
      <c r="S1" s="152" t="s">
        <v>80</v>
      </c>
      <c r="T1" s="153"/>
      <c r="U1" s="153"/>
      <c r="V1" s="153"/>
      <c r="W1" s="153"/>
      <c r="X1" s="153"/>
      <c r="Y1" s="153"/>
      <c r="Z1" s="153"/>
      <c r="AA1" s="153"/>
      <c r="AB1" s="153"/>
      <c r="AC1" s="153"/>
      <c r="AF1" s="34"/>
      <c r="AG1" s="35"/>
      <c r="AH1" s="36"/>
    </row>
    <row r="2" spans="2:65">
      <c r="B2" s="33" t="s">
        <v>42</v>
      </c>
      <c r="C2" s="33" t="s">
        <v>71</v>
      </c>
      <c r="E2" s="37"/>
      <c r="F2" s="167" t="s">
        <v>64</v>
      </c>
      <c r="G2" s="38"/>
      <c r="H2" s="38"/>
      <c r="I2" s="37" t="s">
        <v>33</v>
      </c>
      <c r="J2" s="154" t="s">
        <v>3</v>
      </c>
      <c r="K2" s="156" t="s">
        <v>34</v>
      </c>
      <c r="L2" s="156" t="s">
        <v>53</v>
      </c>
      <c r="M2" s="156" t="s">
        <v>54</v>
      </c>
      <c r="N2" s="156" t="s">
        <v>55</v>
      </c>
      <c r="O2" s="158" t="s">
        <v>56</v>
      </c>
      <c r="P2" s="154" t="s">
        <v>4</v>
      </c>
      <c r="R2" s="37"/>
      <c r="S2" s="169" t="s">
        <v>64</v>
      </c>
      <c r="T2" s="37"/>
      <c r="U2" s="37"/>
      <c r="V2" s="37" t="s">
        <v>33</v>
      </c>
      <c r="W2" s="154" t="s">
        <v>3</v>
      </c>
      <c r="X2" s="156" t="s">
        <v>34</v>
      </c>
      <c r="Y2" s="156" t="s">
        <v>53</v>
      </c>
      <c r="Z2" s="156" t="s">
        <v>54</v>
      </c>
      <c r="AA2" s="156" t="s">
        <v>55</v>
      </c>
      <c r="AB2" s="158" t="s">
        <v>56</v>
      </c>
      <c r="AC2" s="154" t="s">
        <v>4</v>
      </c>
      <c r="AH2" s="36"/>
    </row>
    <row r="3" spans="2:65">
      <c r="B3" s="39" t="s">
        <v>66</v>
      </c>
      <c r="C3" s="22">
        <v>55</v>
      </c>
      <c r="E3" s="40" t="s">
        <v>6</v>
      </c>
      <c r="F3" s="168"/>
      <c r="G3" s="41" t="s">
        <v>62</v>
      </c>
      <c r="H3" s="41" t="s">
        <v>8</v>
      </c>
      <c r="I3" s="40" t="s">
        <v>2</v>
      </c>
      <c r="J3" s="155"/>
      <c r="K3" s="157"/>
      <c r="L3" s="157"/>
      <c r="M3" s="157"/>
      <c r="N3" s="157"/>
      <c r="O3" s="159"/>
      <c r="P3" s="155"/>
      <c r="R3" s="40" t="s">
        <v>6</v>
      </c>
      <c r="S3" s="170"/>
      <c r="T3" s="41" t="s">
        <v>62</v>
      </c>
      <c r="U3" s="41" t="s">
        <v>8</v>
      </c>
      <c r="V3" s="40" t="s">
        <v>2</v>
      </c>
      <c r="W3" s="155"/>
      <c r="X3" s="157"/>
      <c r="Y3" s="157"/>
      <c r="Z3" s="157"/>
      <c r="AA3" s="157"/>
      <c r="AB3" s="159"/>
      <c r="AC3" s="155"/>
      <c r="AG3" s="42" t="s">
        <v>35</v>
      </c>
      <c r="AH3" s="43">
        <f>-SUM(O:O)</f>
        <v>1886115.8511424579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</row>
    <row r="4" spans="2:65">
      <c r="B4" t="s">
        <v>0</v>
      </c>
      <c r="C4" s="23">
        <v>500000</v>
      </c>
      <c r="E4">
        <v>1</v>
      </c>
      <c r="F4" s="54">
        <f>$C$3</f>
        <v>55</v>
      </c>
      <c r="G4" s="55">
        <f t="shared" ref="G4:G67" si="0">(1-(1-IF(F4&gt;$AJ$90,0,VLOOKUP(ROUND(F4,0),$AJ$4:$AK$90,2,FALSE)))^(1/12))*0</f>
        <v>0</v>
      </c>
      <c r="H4" s="56">
        <v>1</v>
      </c>
      <c r="I4" s="57">
        <f>C4*(1-$C$14-$C$15*(1+$C$20))</f>
        <v>484300</v>
      </c>
      <c r="J4" s="57">
        <f t="shared" ref="J4:J67" si="1">(I4)*$AU4</f>
        <v>3303.6492371355284</v>
      </c>
      <c r="K4" s="58">
        <f t="shared" ref="K4:K67" si="2">IF(I4=0,0,-$C$19)*H4</f>
        <v>-20</v>
      </c>
      <c r="L4" s="58">
        <f>-I4*($C$16/12)</f>
        <v>-403.58333333333337</v>
      </c>
      <c r="M4" s="58">
        <f>-IF(MOD(E4-1,12)=0,1,0)*I4*($C$17)</f>
        <v>-3632.25</v>
      </c>
      <c r="N4" s="58">
        <f>-I4*($C$18*(1+$C$20))/12</f>
        <v>0</v>
      </c>
      <c r="O4" s="59">
        <f t="shared" ref="O4:O67" si="3">-MIN(
IF(MOD(E4-1,IF($C$7="Annual",12,1))=0,1,0)
*IF(F4&lt;=$C$6,H4*$C$5*$C$4/IF($C$7="Monthly",12,1),$C$12),I4)</f>
        <v>-2083.3333333333335</v>
      </c>
      <c r="P4" s="57">
        <f t="shared" ref="P4:P67" si="4">SUM(I4:O4)</f>
        <v>481464.48257046891</v>
      </c>
      <c r="Q4" s="35"/>
      <c r="R4" s="60">
        <f ca="1">OFFSET($E$3,MATCH(C6,F4:F784,1),0)</f>
        <v>120</v>
      </c>
      <c r="S4" s="56">
        <f>$C$6</f>
        <v>65</v>
      </c>
      <c r="T4" s="55">
        <f t="shared" ref="T4:T67" si="5">(1-(1-IF(S4&gt;$AJ$90,0,VLOOKUP(ROUND(S4,0),$AJ$4:$AK$90,2,FALSE)))^(1/12))</f>
        <v>2.2646626432303307E-3</v>
      </c>
      <c r="U4" s="61">
        <f ca="1">OFFSET($H$3,MATCH(C6,F4:F784,1),0)</f>
        <v>1</v>
      </c>
      <c r="V4" s="57">
        <f ca="1">OFFSET($I$4,MATCH(C6,$F$4:$F$784,1)-1,0)</f>
        <v>564516.90357542108</v>
      </c>
      <c r="W4" s="57">
        <f t="shared" ref="W4:W67" ca="1" si="6">(V4)*$AU4</f>
        <v>3850.8483127132986</v>
      </c>
      <c r="X4" s="58">
        <f ca="1">IF(V4=0,0,-$C$19)*U4</f>
        <v>-20</v>
      </c>
      <c r="Y4" s="58">
        <f ca="1">-V4*($C$16/12)</f>
        <v>-470.43075297951759</v>
      </c>
      <c r="Z4" s="58">
        <f ca="1">-IF(MOD(R4-1,12)=0,1,0)*V4*($C$17)</f>
        <v>0</v>
      </c>
      <c r="AA4" s="58">
        <f ca="1">-V4*($C$18*(1+$C$20))/12</f>
        <v>0</v>
      </c>
      <c r="AB4" s="59">
        <f t="shared" ref="AB4:AB67" ca="1" si="7">-MIN(IF(MOD(R4,IF($C$7="Annual",12,1))=0,1,0)*$C$39*U4/IF($C$7="Monthly",12,1),V4)</f>
        <v>-2475.2130879613783</v>
      </c>
      <c r="AC4" s="57">
        <f t="shared" ref="AC4:AC67" ca="1" si="8">SUM(V4:AB4)</f>
        <v>565402.1080471935</v>
      </c>
      <c r="AD4" s="35"/>
      <c r="AE4" s="62">
        <f t="shared" ref="AE4:AE67" ca="1" si="9">AB4/U4</f>
        <v>-2475.2130879613783</v>
      </c>
      <c r="AF4" s="62">
        <f t="shared" ref="AF4:AF67" ca="1" si="10">AC4/U4</f>
        <v>565402.1080471935</v>
      </c>
      <c r="AG4" s="63" t="s">
        <v>36</v>
      </c>
      <c r="AH4" s="35">
        <f>-SUMPRODUCT(O4:O1803,AT4:AT1803)</f>
        <v>326700.09590135486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0.98923099999999997</v>
      </c>
      <c r="AP4" s="68">
        <f>AO4</f>
        <v>0.98923099999999997</v>
      </c>
      <c r="AR4" s="69">
        <f>ROUNDDOWN((AS4-1)/12,0)+1</f>
        <v>1</v>
      </c>
      <c r="AS4" s="70">
        <v>1</v>
      </c>
      <c r="AT4" s="71">
        <f>1-AU4</f>
        <v>0.99317850663403773</v>
      </c>
      <c r="AU4" s="72">
        <f t="shared" ref="AU4:AU67" si="11">((1+$AH$21)^(1/12))-1</f>
        <v>6.8214933659622723E-3</v>
      </c>
      <c r="AV4" s="73">
        <f>(1+AU4)</f>
        <v>1.0068214933659623</v>
      </c>
      <c r="AW4" s="74">
        <f>AV4</f>
        <v>1.0068214933659623</v>
      </c>
      <c r="AY4" s="75">
        <f>1</f>
        <v>1</v>
      </c>
      <c r="AZ4" s="76">
        <f t="shared" ref="AZ4:BK4" ca="1" si="12">OFFSET($AV$3,($AY4*12-11)*AZ$3,0)</f>
        <v>1.0068214933659623</v>
      </c>
      <c r="BA4" s="76">
        <f t="shared" ca="1" si="12"/>
        <v>1.0068214933659623</v>
      </c>
      <c r="BB4" s="76">
        <f t="shared" ca="1" si="12"/>
        <v>1.0068214933659623</v>
      </c>
      <c r="BC4" s="76">
        <f t="shared" ca="1" si="12"/>
        <v>1.0068214933659623</v>
      </c>
      <c r="BD4" s="76">
        <f t="shared" ca="1" si="12"/>
        <v>1.0068214933659623</v>
      </c>
      <c r="BE4" s="76">
        <f t="shared" ca="1" si="12"/>
        <v>1.0068214933659623</v>
      </c>
      <c r="BF4" s="76">
        <f t="shared" ca="1" si="12"/>
        <v>1.0068214933659623</v>
      </c>
      <c r="BG4" s="76">
        <f t="shared" ca="1" si="12"/>
        <v>1.0068214933659623</v>
      </c>
      <c r="BH4" s="76">
        <f t="shared" ca="1" si="12"/>
        <v>1.0068214933659623</v>
      </c>
      <c r="BI4" s="76">
        <f t="shared" ca="1" si="12"/>
        <v>1.0068214933659623</v>
      </c>
      <c r="BJ4" s="76">
        <f t="shared" ca="1" si="12"/>
        <v>1.0068214933659623</v>
      </c>
      <c r="BK4" s="76">
        <f t="shared" ca="1" si="12"/>
        <v>1.0068214933659623</v>
      </c>
      <c r="BL4" s="76">
        <f t="shared" ref="BL4:BL35" ca="1" si="13">PRODUCT(AZ4:BK4)-1</f>
        <v>8.5000000000000853E-2</v>
      </c>
      <c r="BM4" s="77">
        <f ca="1">PRODUCT(AZ4:BK4)</f>
        <v>1.0850000000000009</v>
      </c>
    </row>
    <row r="5" spans="2:65">
      <c r="B5" t="s">
        <v>59</v>
      </c>
      <c r="C5" s="24">
        <v>0.05</v>
      </c>
      <c r="E5">
        <f>E4+1</f>
        <v>2</v>
      </c>
      <c r="F5" s="64">
        <f>(E5-E4)/12+F4</f>
        <v>55.083333333333336</v>
      </c>
      <c r="G5" s="55">
        <f t="shared" si="0"/>
        <v>0</v>
      </c>
      <c r="H5" s="78">
        <f>H4*(1-G4)</f>
        <v>1</v>
      </c>
      <c r="I5" s="79">
        <f t="shared" ref="I5:I68" si="14">MAX(P4,0)*(1-G5)</f>
        <v>481464.48257046891</v>
      </c>
      <c r="J5" s="79">
        <f t="shared" si="1"/>
        <v>3284.3067738009117</v>
      </c>
      <c r="K5" s="80">
        <f t="shared" si="2"/>
        <v>-20</v>
      </c>
      <c r="L5" s="80">
        <f t="shared" ref="L5:L68" si="15">IF(OR(I4+O4=0,K4=0),0,-I5*($C$16/12))</f>
        <v>-401.22040214205748</v>
      </c>
      <c r="M5" s="80">
        <f t="shared" ref="M5:M14" si="16">IF(OR(I4+O4=0,K4=0),0,-IF(MOD(E5-1,12)=0,1,0)*I5*($C$17))</f>
        <v>0</v>
      </c>
      <c r="N5" s="80">
        <f t="shared" ref="N5:N68" si="17">IF(OR(I4+O4=0,K4=0),0,-I5*($C$18*(1+$C$20))/12)</f>
        <v>0</v>
      </c>
      <c r="O5" s="81">
        <f t="shared" si="3"/>
        <v>-2083.3333333333335</v>
      </c>
      <c r="P5" s="79">
        <f t="shared" si="4"/>
        <v>482244.23560879449</v>
      </c>
      <c r="Q5" s="35"/>
      <c r="R5">
        <f t="shared" ref="R5:R68" ca="1" si="18">R4+1</f>
        <v>121</v>
      </c>
      <c r="S5" s="78">
        <f t="shared" ref="S5:S68" ca="1" si="19">ROUND((R5-R4)/12+S4,2)</f>
        <v>65.08</v>
      </c>
      <c r="T5" s="55">
        <f t="shared" ca="1" si="5"/>
        <v>2.2646626432303307E-3</v>
      </c>
      <c r="U5" s="78">
        <f ca="1">U4*(1-T5)</f>
        <v>0.99773533735676967</v>
      </c>
      <c r="V5" s="79">
        <f t="shared" ref="V5:V68" ca="1" si="20">MAX(AC4,0)*(1-T5)</f>
        <v>564121.6630146954</v>
      </c>
      <c r="W5" s="79">
        <f t="shared" ca="1" si="6"/>
        <v>3848.1521818503493</v>
      </c>
      <c r="X5" s="80">
        <f t="shared" ref="X5" ca="1" si="21">IF(V5=0,0,-$C$19)*U5</f>
        <v>-19.954706747135393</v>
      </c>
      <c r="Y5" s="80">
        <f ca="1">IF(OR(V4+AB4=0,X4=0),0,-V5*($C$16/12))</f>
        <v>-470.1013858455795</v>
      </c>
      <c r="Z5" s="80">
        <f t="shared" ref="Z5:Z68" ca="1" si="22">-IF(MOD(R5-1,12)=0,1,0)*V5*($C$17)</f>
        <v>-4230.9124726102154</v>
      </c>
      <c r="AA5" s="80">
        <f ca="1">IF(OR(V4+AB4=0,X4=0),0,-V5*($C$18*(1+$C$20))/12)</f>
        <v>0</v>
      </c>
      <c r="AB5" s="81">
        <f t="shared" ca="1" si="7"/>
        <v>-2469.6075653470371</v>
      </c>
      <c r="AC5" s="79">
        <f t="shared" ca="1" si="8"/>
        <v>560779.23906599591</v>
      </c>
      <c r="AD5" s="35"/>
      <c r="AE5" s="62">
        <f t="shared" ca="1" si="9"/>
        <v>-2475.2130879613778</v>
      </c>
      <c r="AF5" s="62">
        <f t="shared" ca="1" si="10"/>
        <v>562052.09745465068</v>
      </c>
      <c r="AG5" s="63" t="s">
        <v>37</v>
      </c>
      <c r="AH5" s="35">
        <f>C4</f>
        <v>500000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 t="shared" ref="AM5:AM36" si="23">$C$6+E5-1</f>
        <v>66</v>
      </c>
      <c r="AN5" s="66">
        <f t="shared" ref="AN5:AN36" si="24">IF(AM5&gt;$AJ$90,0,VLOOKUP($C$6+E5-1,$AJ$4:$AK$90,2,FALSE))</f>
        <v>2.9425000000000003E-2</v>
      </c>
      <c r="AO5" s="67">
        <f>(1-IFERROR(AN5,1))*AO4</f>
        <v>0.96012287782499994</v>
      </c>
      <c r="AP5" s="68">
        <f t="shared" ref="AP5:AP36" ca="1" si="25">AO5/BM4</f>
        <v>0.88490587817972277</v>
      </c>
      <c r="AR5" s="69">
        <f t="shared" ref="AR5:AR68" si="26">ROUNDDOWN((AS5-1)/12,0)+1</f>
        <v>1</v>
      </c>
      <c r="AS5" s="70">
        <f>AS4+1</f>
        <v>2</v>
      </c>
      <c r="AT5" s="71">
        <f>(1-AU5)*AT4</f>
        <v>0.98640354603981728</v>
      </c>
      <c r="AU5" s="72">
        <f t="shared" si="11"/>
        <v>6.8214933659622723E-3</v>
      </c>
      <c r="AV5" s="73">
        <f t="shared" ref="AV5:AV68" si="27">(1+AU5)</f>
        <v>1.0068214933659623</v>
      </c>
      <c r="AW5" s="74">
        <f>PRODUCT(AV$4:AV5)</f>
        <v>1.0136895195036664</v>
      </c>
      <c r="AY5" s="75">
        <f>AY4+1</f>
        <v>2</v>
      </c>
      <c r="AZ5" s="76">
        <f t="shared" ref="AZ5:BK14" ca="1" si="28">OFFSET($AV$3,($AY5*12-12)+AZ$3,0)</f>
        <v>1.0068214933659623</v>
      </c>
      <c r="BA5" s="76">
        <f t="shared" ca="1" si="28"/>
        <v>1.0068214933659623</v>
      </c>
      <c r="BB5" s="76">
        <f t="shared" ca="1" si="28"/>
        <v>1.0068214933659623</v>
      </c>
      <c r="BC5" s="76">
        <f t="shared" ca="1" si="28"/>
        <v>1.0068214933659623</v>
      </c>
      <c r="BD5" s="76">
        <f t="shared" ca="1" si="28"/>
        <v>1.0068214933659623</v>
      </c>
      <c r="BE5" s="76">
        <f t="shared" ca="1" si="28"/>
        <v>1.0068214933659623</v>
      </c>
      <c r="BF5" s="76">
        <f t="shared" ca="1" si="28"/>
        <v>1.0068214933659623</v>
      </c>
      <c r="BG5" s="76">
        <f t="shared" ca="1" si="28"/>
        <v>1.0068214933659623</v>
      </c>
      <c r="BH5" s="76">
        <f t="shared" ca="1" si="28"/>
        <v>1.0068214933659623</v>
      </c>
      <c r="BI5" s="76">
        <f t="shared" ca="1" si="28"/>
        <v>1.0068214933659623</v>
      </c>
      <c r="BJ5" s="76">
        <f t="shared" ca="1" si="28"/>
        <v>1.0068214933659623</v>
      </c>
      <c r="BK5" s="76">
        <f t="shared" ca="1" si="28"/>
        <v>1.0068214933659623</v>
      </c>
      <c r="BL5" s="76">
        <f t="shared" ca="1" si="13"/>
        <v>8.5000000000000853E-2</v>
      </c>
      <c r="BM5" s="77">
        <f t="shared" ref="BM5:BM36" ca="1" si="29">PRODUCT(AZ5:BK5)*BM4</f>
        <v>1.1772250000000017</v>
      </c>
    </row>
    <row r="6" spans="2:65">
      <c r="B6" t="s">
        <v>65</v>
      </c>
      <c r="C6" s="23">
        <v>65</v>
      </c>
      <c r="E6">
        <f t="shared" ref="E6:E69" si="30">E5+1</f>
        <v>3</v>
      </c>
      <c r="F6" s="64">
        <f t="shared" ref="F6:F69" si="31">(E6-E5)/12+F5</f>
        <v>55.166666666666671</v>
      </c>
      <c r="G6" s="55">
        <f t="shared" si="0"/>
        <v>0</v>
      </c>
      <c r="H6" s="78">
        <f>H5*(1-G6)</f>
        <v>1</v>
      </c>
      <c r="I6" s="79">
        <f t="shared" si="14"/>
        <v>482244.23560879449</v>
      </c>
      <c r="J6" s="79">
        <f t="shared" si="1"/>
        <v>3289.6258539789387</v>
      </c>
      <c r="K6" s="80">
        <f t="shared" si="2"/>
        <v>-20</v>
      </c>
      <c r="L6" s="80">
        <f t="shared" si="15"/>
        <v>-401.87019634066212</v>
      </c>
      <c r="M6" s="80">
        <f t="shared" si="16"/>
        <v>0</v>
      </c>
      <c r="N6" s="80">
        <f t="shared" si="17"/>
        <v>0</v>
      </c>
      <c r="O6" s="81">
        <f t="shared" si="3"/>
        <v>-2083.3333333333335</v>
      </c>
      <c r="P6" s="79">
        <f t="shared" si="4"/>
        <v>483028.65793309943</v>
      </c>
      <c r="Q6" s="35"/>
      <c r="R6">
        <f t="shared" ca="1" si="18"/>
        <v>122</v>
      </c>
      <c r="S6" s="78">
        <f t="shared" ca="1" si="19"/>
        <v>65.16</v>
      </c>
      <c r="T6" s="55">
        <f t="shared" ca="1" si="5"/>
        <v>2.2646626432303307E-3</v>
      </c>
      <c r="U6" s="78">
        <f t="shared" ref="U6:U69" ca="1" si="32">U5*(1-T6)</f>
        <v>0.99547580341042696</v>
      </c>
      <c r="V6" s="79">
        <f t="shared" ca="1" si="20"/>
        <v>559509.26327218406</v>
      </c>
      <c r="W6" s="79">
        <f t="shared" ca="1" si="6"/>
        <v>3816.6887276056418</v>
      </c>
      <c r="X6" s="80">
        <f t="shared" ref="X6:X69" ca="1" si="33">IF(V6=0,0,-$C$19)*U6</f>
        <v>-19.909516068208539</v>
      </c>
      <c r="Y6" s="80">
        <f t="shared" ref="Y6:Y69" ca="1" si="34">IF(OR(V5+AB5=0,X5=0),0,-V6*($C$16/12))</f>
        <v>-466.25771939348675</v>
      </c>
      <c r="Z6" s="80">
        <f t="shared" ca="1" si="22"/>
        <v>0</v>
      </c>
      <c r="AA6" s="80">
        <f t="shared" ref="AA6:AA69" ca="1" si="35">IF(OR(V5+AB5=0,X5=0),0,-V6*($C$18*(1+$C$20))/12)</f>
        <v>0</v>
      </c>
      <c r="AB6" s="81">
        <f t="shared" ca="1" si="7"/>
        <v>-2464.0147373503564</v>
      </c>
      <c r="AC6" s="79">
        <f t="shared" ca="1" si="8"/>
        <v>560375.77002697764</v>
      </c>
      <c r="AD6" s="35"/>
      <c r="AE6" s="62">
        <f t="shared" ca="1" si="9"/>
        <v>-2475.2130879613778</v>
      </c>
      <c r="AF6" s="62">
        <f t="shared" ca="1" si="10"/>
        <v>562922.54227292258</v>
      </c>
      <c r="AG6" s="1" t="str">
        <f>C7&amp;" "&amp;"benefit under Living Annuity"</f>
        <v>Monthly benefit under Living Annuity</v>
      </c>
      <c r="AH6" s="35">
        <f>$C$4*$C$5/IF($C$7="Monthly",12,1)</f>
        <v>2083.3333333333335</v>
      </c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si="23"/>
        <v>67</v>
      </c>
      <c r="AN6" s="66">
        <f t="shared" si="24"/>
        <v>3.2252000000000003E-2</v>
      </c>
      <c r="AO6" s="67">
        <f t="shared" ref="AO6:AO69" si="36">(1-IFERROR(AN6,1))*AO5</f>
        <v>0.92915699476938807</v>
      </c>
      <c r="AP6" s="68">
        <f t="shared" ca="1" si="25"/>
        <v>0.78927732147158502</v>
      </c>
      <c r="AR6" s="69">
        <f t="shared" si="26"/>
        <v>1</v>
      </c>
      <c r="AS6" s="70">
        <f t="shared" ref="AS6:AS69" si="37">AS5+1</f>
        <v>3</v>
      </c>
      <c r="AT6" s="71">
        <f t="shared" ref="AT6:AT69" si="38">(1-AU6)*AT5</f>
        <v>0.97967480079434499</v>
      </c>
      <c r="AU6" s="72">
        <f t="shared" si="11"/>
        <v>6.8214933659622723E-3</v>
      </c>
      <c r="AV6" s="73">
        <f t="shared" si="27"/>
        <v>1.0068214933659623</v>
      </c>
      <c r="AW6" s="74">
        <f>PRODUCT(AV$4:AV6)</f>
        <v>1.0206043958361062</v>
      </c>
      <c r="AY6" s="75">
        <f t="shared" ref="AY6:AY69" si="39">AY5+1</f>
        <v>3</v>
      </c>
      <c r="AZ6" s="76">
        <f t="shared" ca="1" si="28"/>
        <v>1.0068214933659623</v>
      </c>
      <c r="BA6" s="76">
        <f t="shared" ca="1" si="28"/>
        <v>1.0068214933659623</v>
      </c>
      <c r="BB6" s="76">
        <f t="shared" ca="1" si="28"/>
        <v>1.0068214933659623</v>
      </c>
      <c r="BC6" s="76">
        <f t="shared" ca="1" si="28"/>
        <v>1.0068214933659623</v>
      </c>
      <c r="BD6" s="76">
        <f t="shared" ca="1" si="28"/>
        <v>1.0068214933659623</v>
      </c>
      <c r="BE6" s="76">
        <f t="shared" ca="1" si="28"/>
        <v>1.0068214933659623</v>
      </c>
      <c r="BF6" s="76">
        <f t="shared" ca="1" si="28"/>
        <v>1.0068214933659623</v>
      </c>
      <c r="BG6" s="76">
        <f t="shared" ca="1" si="28"/>
        <v>1.0068214933659623</v>
      </c>
      <c r="BH6" s="76">
        <f t="shared" ca="1" si="28"/>
        <v>1.0068214933659623</v>
      </c>
      <c r="BI6" s="76">
        <f t="shared" ca="1" si="28"/>
        <v>1.0068214933659623</v>
      </c>
      <c r="BJ6" s="76">
        <f t="shared" ca="1" si="28"/>
        <v>1.0068214933659623</v>
      </c>
      <c r="BK6" s="76">
        <f t="shared" ca="1" si="28"/>
        <v>1.0068214933659623</v>
      </c>
      <c r="BL6" s="76">
        <f t="shared" ca="1" si="13"/>
        <v>8.5000000000000853E-2</v>
      </c>
      <c r="BM6" s="77">
        <f t="shared" ca="1" si="29"/>
        <v>1.2772891250000029</v>
      </c>
    </row>
    <row r="7" spans="2:65">
      <c r="B7" s="82" t="s">
        <v>31</v>
      </c>
      <c r="C7" s="149" t="s">
        <v>58</v>
      </c>
      <c r="E7">
        <f t="shared" si="30"/>
        <v>4</v>
      </c>
      <c r="F7" s="64">
        <f t="shared" si="31"/>
        <v>55.250000000000007</v>
      </c>
      <c r="G7" s="55">
        <f t="shared" si="0"/>
        <v>0</v>
      </c>
      <c r="H7" s="78">
        <f t="shared" ref="H7:H70" si="40">H6*(1-G7)</f>
        <v>1</v>
      </c>
      <c r="I7" s="79">
        <f t="shared" si="14"/>
        <v>483028.65793309943</v>
      </c>
      <c r="J7" s="79">
        <f t="shared" si="1"/>
        <v>3294.9767856602975</v>
      </c>
      <c r="K7" s="80">
        <f t="shared" si="2"/>
        <v>-20</v>
      </c>
      <c r="L7" s="80">
        <f t="shared" si="15"/>
        <v>-402.52388161091619</v>
      </c>
      <c r="M7" s="80">
        <f t="shared" si="16"/>
        <v>0</v>
      </c>
      <c r="N7" s="80">
        <f t="shared" si="17"/>
        <v>0</v>
      </c>
      <c r="O7" s="81">
        <f t="shared" si="3"/>
        <v>-2083.3333333333335</v>
      </c>
      <c r="P7" s="79">
        <f t="shared" si="4"/>
        <v>483817.77750381554</v>
      </c>
      <c r="Q7" s="35"/>
      <c r="R7">
        <f t="shared" ca="1" si="18"/>
        <v>123</v>
      </c>
      <c r="S7" s="78">
        <f t="shared" ca="1" si="19"/>
        <v>65.239999999999995</v>
      </c>
      <c r="T7" s="55">
        <f t="shared" ca="1" si="5"/>
        <v>2.2646626432303307E-3</v>
      </c>
      <c r="U7" s="78">
        <f t="shared" ca="1" si="32"/>
        <v>0.99322138654620362</v>
      </c>
      <c r="V7" s="79">
        <f t="shared" ca="1" si="20"/>
        <v>559106.70795442606</v>
      </c>
      <c r="W7" s="79">
        <f t="shared" ca="1" si="6"/>
        <v>3813.9426991761229</v>
      </c>
      <c r="X7" s="80">
        <f t="shared" ca="1" si="33"/>
        <v>-19.864427730924071</v>
      </c>
      <c r="Y7" s="80">
        <f t="shared" ca="1" si="34"/>
        <v>-465.92225662868839</v>
      </c>
      <c r="Z7" s="80">
        <f t="shared" ca="1" si="22"/>
        <v>0</v>
      </c>
      <c r="AA7" s="80">
        <f t="shared" ca="1" si="35"/>
        <v>0</v>
      </c>
      <c r="AB7" s="81">
        <f t="shared" ca="1" si="7"/>
        <v>-2458.4345752223103</v>
      </c>
      <c r="AC7" s="79">
        <f t="shared" ca="1" si="8"/>
        <v>559976.42939402035</v>
      </c>
      <c r="AD7" s="35"/>
      <c r="AE7" s="62">
        <f t="shared" ca="1" si="9"/>
        <v>-2475.2130879613783</v>
      </c>
      <c r="AF7" s="62">
        <f t="shared" ca="1" si="10"/>
        <v>563798.19945406588</v>
      </c>
      <c r="AG7" s="63" t="s">
        <v>39</v>
      </c>
      <c r="AH7" s="35">
        <f>COUNTIFS(O4:O1803,-AH6)</f>
        <v>120</v>
      </c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23"/>
        <v>68</v>
      </c>
      <c r="AN7" s="66">
        <f t="shared" si="24"/>
        <v>3.5321000000000005E-2</v>
      </c>
      <c r="AO7" s="67">
        <f t="shared" si="36"/>
        <v>0.89633824055713851</v>
      </c>
      <c r="AP7" s="68">
        <f t="shared" ca="1" si="25"/>
        <v>0.70175046746533321</v>
      </c>
      <c r="AR7" s="69">
        <f t="shared" si="26"/>
        <v>1</v>
      </c>
      <c r="AS7" s="70">
        <f t="shared" si="37"/>
        <v>4</v>
      </c>
      <c r="AT7" s="71">
        <f t="shared" si="38"/>
        <v>0.97299195563992591</v>
      </c>
      <c r="AU7" s="72">
        <f t="shared" si="11"/>
        <v>6.8214933659622723E-3</v>
      </c>
      <c r="AV7" s="73">
        <f t="shared" si="27"/>
        <v>1.0068214933659623</v>
      </c>
      <c r="AW7" s="74">
        <f>PRODUCT(AV$4:AV7)</f>
        <v>1.0275664419515742</v>
      </c>
      <c r="AY7" s="75">
        <f t="shared" si="39"/>
        <v>4</v>
      </c>
      <c r="AZ7" s="76">
        <f t="shared" ca="1" si="28"/>
        <v>1.0068214933659623</v>
      </c>
      <c r="BA7" s="76">
        <f t="shared" ca="1" si="28"/>
        <v>1.0068214933659623</v>
      </c>
      <c r="BB7" s="76">
        <f t="shared" ca="1" si="28"/>
        <v>1.0068214933659623</v>
      </c>
      <c r="BC7" s="76">
        <f t="shared" ca="1" si="28"/>
        <v>1.0068214933659623</v>
      </c>
      <c r="BD7" s="76">
        <f t="shared" ca="1" si="28"/>
        <v>1.0068214933659623</v>
      </c>
      <c r="BE7" s="76">
        <f t="shared" ca="1" si="28"/>
        <v>1.0068214933659623</v>
      </c>
      <c r="BF7" s="76">
        <f t="shared" ca="1" si="28"/>
        <v>1.0068214933659623</v>
      </c>
      <c r="BG7" s="76">
        <f t="shared" ca="1" si="28"/>
        <v>1.0068214933659623</v>
      </c>
      <c r="BH7" s="76">
        <f t="shared" ca="1" si="28"/>
        <v>1.0068214933659623</v>
      </c>
      <c r="BI7" s="76">
        <f t="shared" ca="1" si="28"/>
        <v>1.0068214933659623</v>
      </c>
      <c r="BJ7" s="76">
        <f t="shared" ca="1" si="28"/>
        <v>1.0068214933659623</v>
      </c>
      <c r="BK7" s="76">
        <f t="shared" ca="1" si="28"/>
        <v>1.0068214933659623</v>
      </c>
      <c r="BL7" s="76">
        <f t="shared" ca="1" si="13"/>
        <v>8.5000000000000853E-2</v>
      </c>
      <c r="BM7" s="77">
        <f t="shared" ca="1" si="29"/>
        <v>1.3858587006250043</v>
      </c>
    </row>
    <row r="8" spans="2:65">
      <c r="D8" s="83" t="s">
        <v>78</v>
      </c>
      <c r="E8">
        <f t="shared" si="30"/>
        <v>5</v>
      </c>
      <c r="F8" s="64">
        <f t="shared" si="31"/>
        <v>55.333333333333343</v>
      </c>
      <c r="G8" s="55">
        <f t="shared" si="0"/>
        <v>0</v>
      </c>
      <c r="H8" s="78">
        <f t="shared" si="40"/>
        <v>1</v>
      </c>
      <c r="I8" s="79">
        <f t="shared" si="14"/>
        <v>483817.77750381554</v>
      </c>
      <c r="J8" s="79">
        <f t="shared" si="1"/>
        <v>3300.3597595768883</v>
      </c>
      <c r="K8" s="80">
        <f t="shared" si="2"/>
        <v>-20</v>
      </c>
      <c r="L8" s="80">
        <f t="shared" si="15"/>
        <v>-403.18148125317964</v>
      </c>
      <c r="M8" s="80">
        <f t="shared" si="16"/>
        <v>0</v>
      </c>
      <c r="N8" s="80">
        <f t="shared" si="17"/>
        <v>0</v>
      </c>
      <c r="O8" s="81">
        <f t="shared" si="3"/>
        <v>-2083.3333333333335</v>
      </c>
      <c r="P8" s="79">
        <f t="shared" si="4"/>
        <v>484611.62244880595</v>
      </c>
      <c r="Q8" s="35"/>
      <c r="R8">
        <f t="shared" ca="1" si="18"/>
        <v>124</v>
      </c>
      <c r="S8" s="78">
        <f t="shared" ca="1" si="19"/>
        <v>65.319999999999993</v>
      </c>
      <c r="T8" s="55">
        <f t="shared" ca="1" si="5"/>
        <v>2.2646626432303307E-3</v>
      </c>
      <c r="U8" s="78">
        <f t="shared" ca="1" si="32"/>
        <v>0.99097207517563501</v>
      </c>
      <c r="V8" s="79">
        <f t="shared" ca="1" si="20"/>
        <v>558708.27169328218</v>
      </c>
      <c r="W8" s="79">
        <f t="shared" ca="1" si="6"/>
        <v>3811.2247688639713</v>
      </c>
      <c r="X8" s="80">
        <f t="shared" ca="1" si="33"/>
        <v>-19.819441503512699</v>
      </c>
      <c r="Y8" s="80">
        <f t="shared" ca="1" si="34"/>
        <v>-465.5902264110685</v>
      </c>
      <c r="Z8" s="80">
        <f t="shared" ca="1" si="22"/>
        <v>0</v>
      </c>
      <c r="AA8" s="80">
        <f t="shared" ca="1" si="35"/>
        <v>0</v>
      </c>
      <c r="AB8" s="81">
        <f t="shared" ca="1" si="7"/>
        <v>-2452.8670502789787</v>
      </c>
      <c r="AC8" s="79">
        <f t="shared" ca="1" si="8"/>
        <v>559581.21974395262</v>
      </c>
      <c r="AD8" s="35"/>
      <c r="AE8" s="62">
        <f t="shared" ca="1" si="9"/>
        <v>-2475.2130879613783</v>
      </c>
      <c r="AF8" s="62">
        <f t="shared" ca="1" si="10"/>
        <v>564679.10021054349</v>
      </c>
      <c r="AG8" s="63" t="s">
        <v>40</v>
      </c>
      <c r="AH8" s="35">
        <f>AH3-AH6*AH7</f>
        <v>1636115.8511424579</v>
      </c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23"/>
        <v>69</v>
      </c>
      <c r="AN8" s="66">
        <f t="shared" si="24"/>
        <v>3.8643000000000004E-2</v>
      </c>
      <c r="AO8" s="67">
        <f t="shared" si="36"/>
        <v>0.86170104192728902</v>
      </c>
      <c r="AP8" s="68">
        <f t="shared" ca="1" si="25"/>
        <v>0.62178131258163116</v>
      </c>
      <c r="AR8" s="69">
        <f t="shared" si="26"/>
        <v>1</v>
      </c>
      <c r="AS8" s="70">
        <f t="shared" si="37"/>
        <v>5</v>
      </c>
      <c r="AT8" s="71">
        <f t="shared" si="38"/>
        <v>0.96635469746939351</v>
      </c>
      <c r="AU8" s="72">
        <f t="shared" si="11"/>
        <v>6.8214933659622723E-3</v>
      </c>
      <c r="AV8" s="73">
        <f t="shared" si="27"/>
        <v>1.0068214933659623</v>
      </c>
      <c r="AW8" s="74">
        <f>PRODUCT(AV$4:AV8)</f>
        <v>1.0345759796184324</v>
      </c>
      <c r="AY8" s="75">
        <f t="shared" si="39"/>
        <v>5</v>
      </c>
      <c r="AZ8" s="76">
        <f t="shared" ca="1" si="28"/>
        <v>1.0068214933659623</v>
      </c>
      <c r="BA8" s="76">
        <f t="shared" ca="1" si="28"/>
        <v>1.0068214933659623</v>
      </c>
      <c r="BB8" s="76">
        <f t="shared" ca="1" si="28"/>
        <v>1.0068214933659623</v>
      </c>
      <c r="BC8" s="76">
        <f t="shared" ca="1" si="28"/>
        <v>1.0068214933659623</v>
      </c>
      <c r="BD8" s="76">
        <f t="shared" ca="1" si="28"/>
        <v>1.0068214933659623</v>
      </c>
      <c r="BE8" s="76">
        <f t="shared" ca="1" si="28"/>
        <v>1.0068214933659623</v>
      </c>
      <c r="BF8" s="76">
        <f t="shared" ca="1" si="28"/>
        <v>1.0068214933659623</v>
      </c>
      <c r="BG8" s="76">
        <f t="shared" ca="1" si="28"/>
        <v>1.0068214933659623</v>
      </c>
      <c r="BH8" s="76">
        <f t="shared" ca="1" si="28"/>
        <v>1.0068214933659623</v>
      </c>
      <c r="BI8" s="76">
        <f t="shared" ca="1" si="28"/>
        <v>1.0068214933659623</v>
      </c>
      <c r="BJ8" s="76">
        <f t="shared" ca="1" si="28"/>
        <v>1.0068214933659623</v>
      </c>
      <c r="BK8" s="76">
        <f t="shared" ca="1" si="28"/>
        <v>1.0068214933659623</v>
      </c>
      <c r="BL8" s="76">
        <f t="shared" ca="1" si="13"/>
        <v>8.5000000000000853E-2</v>
      </c>
      <c r="BM8" s="77">
        <f t="shared" ca="1" si="29"/>
        <v>1.5036566901781308</v>
      </c>
    </row>
    <row r="9" spans="2:65">
      <c r="B9" s="84" t="s">
        <v>97</v>
      </c>
      <c r="C9" s="85">
        <f>StartofRA-StartofLA</f>
        <v>10</v>
      </c>
      <c r="D9" s="86" t="s">
        <v>77</v>
      </c>
      <c r="E9">
        <f t="shared" si="30"/>
        <v>6</v>
      </c>
      <c r="F9" s="64">
        <f t="shared" si="31"/>
        <v>55.416666666666679</v>
      </c>
      <c r="G9" s="55">
        <f t="shared" si="0"/>
        <v>0</v>
      </c>
      <c r="H9" s="78">
        <f t="shared" si="40"/>
        <v>1</v>
      </c>
      <c r="I9" s="79">
        <f t="shared" si="14"/>
        <v>484611.62244880595</v>
      </c>
      <c r="J9" s="79">
        <f t="shared" si="1"/>
        <v>3305.7749676027433</v>
      </c>
      <c r="K9" s="80">
        <f t="shared" si="2"/>
        <v>-20</v>
      </c>
      <c r="L9" s="80">
        <f t="shared" si="15"/>
        <v>-403.84301870733833</v>
      </c>
      <c r="M9" s="80">
        <f t="shared" si="16"/>
        <v>0</v>
      </c>
      <c r="N9" s="80">
        <f t="shared" si="17"/>
        <v>0</v>
      </c>
      <c r="O9" s="81">
        <f t="shared" si="3"/>
        <v>-2083.3333333333335</v>
      </c>
      <c r="P9" s="79">
        <f t="shared" si="4"/>
        <v>485410.22106436803</v>
      </c>
      <c r="Q9" s="35"/>
      <c r="R9">
        <f t="shared" ca="1" si="18"/>
        <v>125</v>
      </c>
      <c r="S9" s="78">
        <f t="shared" ca="1" si="19"/>
        <v>65.400000000000006</v>
      </c>
      <c r="T9" s="55">
        <f t="shared" ca="1" si="5"/>
        <v>2.2646626432303307E-3</v>
      </c>
      <c r="U9" s="78">
        <f t="shared" ca="1" si="32"/>
        <v>0.98872785773650029</v>
      </c>
      <c r="V9" s="79">
        <f t="shared" ca="1" si="20"/>
        <v>558313.95705974521</v>
      </c>
      <c r="W9" s="79">
        <f t="shared" ca="1" si="6"/>
        <v>3808.5349542071967</v>
      </c>
      <c r="X9" s="80">
        <f t="shared" ca="1" si="33"/>
        <v>-19.774557154730005</v>
      </c>
      <c r="Y9" s="80">
        <f t="shared" ca="1" si="34"/>
        <v>-465.26163088312103</v>
      </c>
      <c r="Z9" s="80">
        <f t="shared" ca="1" si="22"/>
        <v>0</v>
      </c>
      <c r="AA9" s="80">
        <f t="shared" ca="1" si="35"/>
        <v>0</v>
      </c>
      <c r="AB9" s="81">
        <f t="shared" ca="1" si="7"/>
        <v>-2447.312133901401</v>
      </c>
      <c r="AC9" s="79">
        <f t="shared" ca="1" si="8"/>
        <v>559190.14369201323</v>
      </c>
      <c r="AD9" s="35"/>
      <c r="AE9" s="62">
        <f t="shared" ca="1" si="9"/>
        <v>-2475.2130879613783</v>
      </c>
      <c r="AF9" s="62">
        <f t="shared" ca="1" si="10"/>
        <v>565565.27594172384</v>
      </c>
      <c r="AG9" s="87" t="s">
        <v>41</v>
      </c>
      <c r="AH9" s="88" t="str">
        <f>TEXT(AH7/IF(C7="Annual",1,12),"##0.00")&amp;" "&amp;"Years"</f>
        <v>0.10 Years</v>
      </c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23"/>
        <v>70</v>
      </c>
      <c r="AN9" s="66">
        <f t="shared" si="24"/>
        <v>4.224E-2</v>
      </c>
      <c r="AO9" s="67">
        <f t="shared" si="36"/>
        <v>0.82530278991628025</v>
      </c>
      <c r="AP9" s="68">
        <f t="shared" ca="1" si="25"/>
        <v>0.5488638432609978</v>
      </c>
      <c r="AR9" s="69">
        <f t="shared" si="26"/>
        <v>1</v>
      </c>
      <c r="AS9" s="70">
        <f t="shared" si="37"/>
        <v>6</v>
      </c>
      <c r="AT9" s="71">
        <f t="shared" si="38"/>
        <v>0.95976271531143953</v>
      </c>
      <c r="AU9" s="72">
        <f t="shared" si="11"/>
        <v>6.8214933659622723E-3</v>
      </c>
      <c r="AV9" s="73">
        <f t="shared" si="27"/>
        <v>1.0068214933659623</v>
      </c>
      <c r="AW9" s="74">
        <f>PRODUCT(AV$4:AV9)</f>
        <v>1.0416333327999834</v>
      </c>
      <c r="AY9" s="75">
        <f t="shared" si="39"/>
        <v>6</v>
      </c>
      <c r="AZ9" s="76">
        <f t="shared" ca="1" si="28"/>
        <v>1.0068214933659623</v>
      </c>
      <c r="BA9" s="76">
        <f t="shared" ca="1" si="28"/>
        <v>1.0068214933659623</v>
      </c>
      <c r="BB9" s="76">
        <f t="shared" ca="1" si="28"/>
        <v>1.0068214933659623</v>
      </c>
      <c r="BC9" s="76">
        <f t="shared" ca="1" si="28"/>
        <v>1.0068214933659623</v>
      </c>
      <c r="BD9" s="76">
        <f t="shared" ca="1" si="28"/>
        <v>1.0068214933659623</v>
      </c>
      <c r="BE9" s="76">
        <f t="shared" ca="1" si="28"/>
        <v>1.0068214933659623</v>
      </c>
      <c r="BF9" s="76">
        <f t="shared" ca="1" si="28"/>
        <v>1.0068214933659623</v>
      </c>
      <c r="BG9" s="76">
        <f t="shared" ca="1" si="28"/>
        <v>1.0068214933659623</v>
      </c>
      <c r="BH9" s="76">
        <f t="shared" ca="1" si="28"/>
        <v>1.0068214933659623</v>
      </c>
      <c r="BI9" s="76">
        <f t="shared" ca="1" si="28"/>
        <v>1.0068214933659623</v>
      </c>
      <c r="BJ9" s="76">
        <f t="shared" ca="1" si="28"/>
        <v>1.0068214933659623</v>
      </c>
      <c r="BK9" s="76">
        <f t="shared" ca="1" si="28"/>
        <v>1.0068214933659623</v>
      </c>
      <c r="BL9" s="76">
        <f t="shared" ca="1" si="13"/>
        <v>8.5000000000000853E-2</v>
      </c>
      <c r="BM9" s="77">
        <f t="shared" ca="1" si="29"/>
        <v>1.6314675088432731</v>
      </c>
    </row>
    <row r="10" spans="2:65">
      <c r="B10" s="84" t="str">
        <f>"Living  Annuity per "&amp;IF($C$7="Annual", "Annum", "Month")&amp; " between "&amp;ROUND(C3,0)&amp;" and "&amp;ROUND(C6,0)</f>
        <v>Living  Annuity per Month between 55 and 65</v>
      </c>
      <c r="C10" s="85">
        <f>H4*$C$5*$C$4/IF($C$7="Monthly",12,1)</f>
        <v>2083.3333333333335</v>
      </c>
      <c r="D10" s="89">
        <f>C10*IF($C$7="Monthly",12,1)</f>
        <v>25000</v>
      </c>
      <c r="E10">
        <f t="shared" si="30"/>
        <v>7</v>
      </c>
      <c r="F10" s="64">
        <f t="shared" si="31"/>
        <v>55.500000000000014</v>
      </c>
      <c r="G10" s="55">
        <f t="shared" si="0"/>
        <v>0</v>
      </c>
      <c r="H10" s="78">
        <f t="shared" si="40"/>
        <v>1</v>
      </c>
      <c r="I10" s="79">
        <f t="shared" si="14"/>
        <v>485410.22106436803</v>
      </c>
      <c r="J10" s="79">
        <f t="shared" si="1"/>
        <v>3311.2226027608667</v>
      </c>
      <c r="K10" s="80">
        <f t="shared" si="2"/>
        <v>-20</v>
      </c>
      <c r="L10" s="80">
        <f t="shared" si="15"/>
        <v>-404.50851755364005</v>
      </c>
      <c r="M10" s="80">
        <f t="shared" si="16"/>
        <v>0</v>
      </c>
      <c r="N10" s="80">
        <f t="shared" si="17"/>
        <v>0</v>
      </c>
      <c r="O10" s="81">
        <f t="shared" si="3"/>
        <v>-2083.3333333333335</v>
      </c>
      <c r="P10" s="79">
        <f t="shared" si="4"/>
        <v>486213.60181624198</v>
      </c>
      <c r="Q10" s="35"/>
      <c r="R10">
        <f t="shared" ca="1" si="18"/>
        <v>126</v>
      </c>
      <c r="S10" s="78">
        <f t="shared" ca="1" si="19"/>
        <v>65.48</v>
      </c>
      <c r="T10" s="55">
        <f t="shared" ca="1" si="5"/>
        <v>2.2646626432303307E-3</v>
      </c>
      <c r="U10" s="78">
        <f t="shared" ca="1" si="32"/>
        <v>0.98648872269276333</v>
      </c>
      <c r="V10" s="79">
        <f t="shared" ca="1" si="20"/>
        <v>557923.7666631313</v>
      </c>
      <c r="W10" s="79">
        <f t="shared" ca="1" si="6"/>
        <v>3805.8732730052329</v>
      </c>
      <c r="X10" s="80">
        <f t="shared" ca="1" si="33"/>
        <v>-19.729774453855267</v>
      </c>
      <c r="Y10" s="80">
        <f t="shared" ca="1" si="34"/>
        <v>-464.93647221927614</v>
      </c>
      <c r="Z10" s="80">
        <f t="shared" ca="1" si="22"/>
        <v>0</v>
      </c>
      <c r="AA10" s="80">
        <f t="shared" ca="1" si="35"/>
        <v>0</v>
      </c>
      <c r="AB10" s="81">
        <f t="shared" ca="1" si="7"/>
        <v>-2441.7697975354304</v>
      </c>
      <c r="AC10" s="79">
        <f t="shared" ca="1" si="8"/>
        <v>558803.20389192796</v>
      </c>
      <c r="AD10" s="35"/>
      <c r="AE10" s="62">
        <f t="shared" ca="1" si="9"/>
        <v>-2475.2130879613783</v>
      </c>
      <c r="AF10" s="62">
        <f t="shared" ca="1" si="10"/>
        <v>566456.75823499938</v>
      </c>
      <c r="AG10" s="90" t="s">
        <v>60</v>
      </c>
      <c r="AH10" s="91" t="str">
        <f>TEXT(SUM(AO:AO),"##0.00")&amp;" "&amp;"Years"</f>
        <v>0.14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23"/>
        <v>71</v>
      </c>
      <c r="AN10" s="66">
        <f t="shared" si="24"/>
        <v>4.6112E-2</v>
      </c>
      <c r="AO10" s="67">
        <f t="shared" si="36"/>
        <v>0.78724642766766073</v>
      </c>
      <c r="AP10" s="68">
        <f t="shared" ca="1" si="25"/>
        <v>0.48253883292216243</v>
      </c>
      <c r="AR10" s="69">
        <f t="shared" si="26"/>
        <v>1</v>
      </c>
      <c r="AS10" s="70">
        <f t="shared" si="37"/>
        <v>7</v>
      </c>
      <c r="AT10" s="71">
        <f t="shared" si="38"/>
        <v>0.95321570031604463</v>
      </c>
      <c r="AU10" s="72">
        <f t="shared" si="11"/>
        <v>6.8214933659622723E-3</v>
      </c>
      <c r="AV10" s="73">
        <f t="shared" si="27"/>
        <v>1.0068214933659623</v>
      </c>
      <c r="AW10" s="74">
        <f>PRODUCT(AV$4:AV10)</f>
        <v>1.0487388276694436</v>
      </c>
      <c r="AY10" s="75">
        <f t="shared" si="39"/>
        <v>7</v>
      </c>
      <c r="AZ10" s="76">
        <f t="shared" ca="1" si="28"/>
        <v>1.0068214933659623</v>
      </c>
      <c r="BA10" s="76">
        <f t="shared" ca="1" si="28"/>
        <v>1.0068214933659623</v>
      </c>
      <c r="BB10" s="76">
        <f t="shared" ca="1" si="28"/>
        <v>1.0068214933659623</v>
      </c>
      <c r="BC10" s="76">
        <f t="shared" ca="1" si="28"/>
        <v>1.0068214933659623</v>
      </c>
      <c r="BD10" s="76">
        <f t="shared" ca="1" si="28"/>
        <v>1.0068214933659623</v>
      </c>
      <c r="BE10" s="76">
        <f t="shared" ca="1" si="28"/>
        <v>1.0068214933659623</v>
      </c>
      <c r="BF10" s="76">
        <f t="shared" ca="1" si="28"/>
        <v>1.0068214933659623</v>
      </c>
      <c r="BG10" s="76">
        <f t="shared" ca="1" si="28"/>
        <v>1.0068214933659623</v>
      </c>
      <c r="BH10" s="76">
        <f t="shared" ca="1" si="28"/>
        <v>1.0068214933659623</v>
      </c>
      <c r="BI10" s="76">
        <f t="shared" ca="1" si="28"/>
        <v>1.0068214933659623</v>
      </c>
      <c r="BJ10" s="76">
        <f t="shared" ca="1" si="28"/>
        <v>1.0068214933659623</v>
      </c>
      <c r="BK10" s="76">
        <f t="shared" ca="1" si="28"/>
        <v>1.0068214933659623</v>
      </c>
      <c r="BL10" s="76">
        <f t="shared" ca="1" si="13"/>
        <v>8.5000000000000853E-2</v>
      </c>
      <c r="BM10" s="77">
        <f t="shared" ca="1" si="29"/>
        <v>1.7701422470949526</v>
      </c>
    </row>
    <row r="11" spans="2:65">
      <c r="B11" s="92" t="str">
        <f>"Funds remaining at end of drawdown period aged "&amp;ROUND(C6,0)</f>
        <v>Funds remaining at end of drawdown period aged 65</v>
      </c>
      <c r="C11" s="93">
        <f ca="1">OFFSET($I$4,MATCH(C6,$F$4:$F$784,1),0)</f>
        <v>565793.98780182155</v>
      </c>
      <c r="E11">
        <f t="shared" si="30"/>
        <v>8</v>
      </c>
      <c r="F11" s="64">
        <f t="shared" si="31"/>
        <v>55.58333333333335</v>
      </c>
      <c r="G11" s="55">
        <f t="shared" si="0"/>
        <v>0</v>
      </c>
      <c r="H11" s="78">
        <f t="shared" si="40"/>
        <v>1</v>
      </c>
      <c r="I11" s="79">
        <f t="shared" si="14"/>
        <v>486213.60181624198</v>
      </c>
      <c r="J11" s="79">
        <f t="shared" si="1"/>
        <v>3316.7028592301167</v>
      </c>
      <c r="K11" s="80">
        <f t="shared" si="2"/>
        <v>-20</v>
      </c>
      <c r="L11" s="80">
        <f t="shared" si="15"/>
        <v>-405.17800151353498</v>
      </c>
      <c r="M11" s="80">
        <f t="shared" si="16"/>
        <v>0</v>
      </c>
      <c r="N11" s="80">
        <f t="shared" si="17"/>
        <v>0</v>
      </c>
      <c r="O11" s="81">
        <f t="shared" si="3"/>
        <v>-2083.3333333333335</v>
      </c>
      <c r="P11" s="79">
        <f t="shared" si="4"/>
        <v>487021.79334062524</v>
      </c>
      <c r="Q11" s="35"/>
      <c r="R11">
        <f t="shared" ca="1" si="18"/>
        <v>127</v>
      </c>
      <c r="S11" s="78">
        <f t="shared" ca="1" si="19"/>
        <v>65.56</v>
      </c>
      <c r="T11" s="55">
        <f t="shared" ca="1" si="5"/>
        <v>2.4857885984658212E-3</v>
      </c>
      <c r="U11" s="78">
        <f t="shared" ca="1" si="32"/>
        <v>0.98403652027337851</v>
      </c>
      <c r="V11" s="79">
        <f t="shared" ca="1" si="20"/>
        <v>557414.1372589072</v>
      </c>
      <c r="W11" s="79">
        <f t="shared" ca="1" si="6"/>
        <v>3802.396839405219</v>
      </c>
      <c r="X11" s="80">
        <f t="shared" ca="1" si="33"/>
        <v>-19.680730405467571</v>
      </c>
      <c r="Y11" s="80">
        <f t="shared" ca="1" si="34"/>
        <v>-464.51178104908934</v>
      </c>
      <c r="Z11" s="80">
        <f t="shared" ca="1" si="22"/>
        <v>0</v>
      </c>
      <c r="AA11" s="80">
        <f t="shared" ca="1" si="35"/>
        <v>0</v>
      </c>
      <c r="AB11" s="81">
        <f t="shared" ca="1" si="7"/>
        <v>-2435.7000740126382</v>
      </c>
      <c r="AC11" s="79">
        <f t="shared" ca="1" si="8"/>
        <v>558296.64151284518</v>
      </c>
      <c r="AD11" s="35"/>
      <c r="AE11" s="62">
        <f t="shared" ca="1" si="9"/>
        <v>-2475.2130879613778</v>
      </c>
      <c r="AF11" s="62">
        <f t="shared" ca="1" si="10"/>
        <v>567353.57886691333</v>
      </c>
      <c r="AG11" s="94" t="s">
        <v>38</v>
      </c>
      <c r="AH11" s="95">
        <f>-SUM(L4:L1803)+$C$14*C4</f>
        <v>827093.07764952432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23"/>
        <v>72</v>
      </c>
      <c r="AN11" s="66">
        <f t="shared" si="24"/>
        <v>5.0292000000000003E-2</v>
      </c>
      <c r="AO11" s="67">
        <f t="shared" si="36"/>
        <v>0.74765423032739875</v>
      </c>
      <c r="AP11" s="68">
        <f t="shared" ca="1" si="25"/>
        <v>0.42236957597865504</v>
      </c>
      <c r="AR11" s="69">
        <f t="shared" si="26"/>
        <v>1</v>
      </c>
      <c r="AS11" s="70">
        <f t="shared" si="37"/>
        <v>8</v>
      </c>
      <c r="AT11" s="71">
        <f t="shared" si="38"/>
        <v>0.94671334574000765</v>
      </c>
      <c r="AU11" s="72">
        <f t="shared" si="11"/>
        <v>6.8214933659622723E-3</v>
      </c>
      <c r="AV11" s="73">
        <f t="shared" si="27"/>
        <v>1.0068214933659623</v>
      </c>
      <c r="AW11" s="74">
        <f>PRODUCT(AV$4:AV11)</f>
        <v>1.0558927926250177</v>
      </c>
      <c r="AY11" s="75">
        <f t="shared" si="39"/>
        <v>8</v>
      </c>
      <c r="AZ11" s="76">
        <f t="shared" ca="1" si="28"/>
        <v>1.0068214933659623</v>
      </c>
      <c r="BA11" s="76">
        <f t="shared" ca="1" si="28"/>
        <v>1.0068214933659623</v>
      </c>
      <c r="BB11" s="76">
        <f t="shared" ca="1" si="28"/>
        <v>1.0068214933659623</v>
      </c>
      <c r="BC11" s="76">
        <f t="shared" ca="1" si="28"/>
        <v>1.0068214933659623</v>
      </c>
      <c r="BD11" s="76">
        <f t="shared" ca="1" si="28"/>
        <v>1.0068214933659623</v>
      </c>
      <c r="BE11" s="76">
        <f t="shared" ca="1" si="28"/>
        <v>1.0068214933659623</v>
      </c>
      <c r="BF11" s="76">
        <f t="shared" ca="1" si="28"/>
        <v>1.0068214933659623</v>
      </c>
      <c r="BG11" s="76">
        <f t="shared" ca="1" si="28"/>
        <v>1.0068214933659623</v>
      </c>
      <c r="BH11" s="76">
        <f t="shared" ca="1" si="28"/>
        <v>1.0068214933659623</v>
      </c>
      <c r="BI11" s="76">
        <f t="shared" ca="1" si="28"/>
        <v>1.0068214933659623</v>
      </c>
      <c r="BJ11" s="76">
        <f t="shared" ca="1" si="28"/>
        <v>1.0068214933659623</v>
      </c>
      <c r="BK11" s="76">
        <f t="shared" ca="1" si="28"/>
        <v>1.0068214933659623</v>
      </c>
      <c r="BL11" s="76">
        <f t="shared" ca="1" si="13"/>
        <v>8.5000000000000853E-2</v>
      </c>
      <c r="BM11" s="77">
        <f t="shared" ca="1" si="29"/>
        <v>1.9206043380980251</v>
      </c>
    </row>
    <row r="12" spans="2:65">
      <c r="B12" s="96" t="str">
        <f>"Retirement Annuity per "&amp;IF($C$7="Annual", "Annum", "Month")&amp; " starting at "&amp;ROUND(C6,0)</f>
        <v>Retirement Annuity per Month starting at 65</v>
      </c>
      <c r="C12" s="97">
        <f>SolveLifeAnnuity/IF($C$7="Monthly",12,1)</f>
        <v>2475.2130879613783</v>
      </c>
      <c r="D12" s="98">
        <f>C12*IF($C$7="Monthly",12,1)</f>
        <v>29702.557055536541</v>
      </c>
      <c r="E12">
        <f t="shared" si="30"/>
        <v>9</v>
      </c>
      <c r="F12" s="64">
        <f t="shared" si="31"/>
        <v>55.666666666666686</v>
      </c>
      <c r="G12" s="55">
        <f t="shared" si="0"/>
        <v>0</v>
      </c>
      <c r="H12" s="78">
        <f t="shared" si="40"/>
        <v>1</v>
      </c>
      <c r="I12" s="79">
        <f t="shared" si="14"/>
        <v>487021.79334062524</v>
      </c>
      <c r="J12" s="79">
        <f t="shared" si="1"/>
        <v>3322.2159323521237</v>
      </c>
      <c r="K12" s="80">
        <f t="shared" si="2"/>
        <v>-20</v>
      </c>
      <c r="L12" s="80">
        <f t="shared" si="15"/>
        <v>-405.85149445052105</v>
      </c>
      <c r="M12" s="80">
        <f t="shared" si="16"/>
        <v>0</v>
      </c>
      <c r="N12" s="80">
        <f t="shared" si="17"/>
        <v>0</v>
      </c>
      <c r="O12" s="81">
        <f t="shared" si="3"/>
        <v>-2083.3333333333335</v>
      </c>
      <c r="P12" s="79">
        <f t="shared" si="4"/>
        <v>487834.82444519352</v>
      </c>
      <c r="Q12" s="35"/>
      <c r="R12">
        <f t="shared" ca="1" si="18"/>
        <v>128</v>
      </c>
      <c r="S12" s="78">
        <f t="shared" ca="1" si="19"/>
        <v>65.64</v>
      </c>
      <c r="T12" s="55">
        <f t="shared" ca="1" si="5"/>
        <v>2.4857885984658212E-3</v>
      </c>
      <c r="U12" s="78">
        <f t="shared" ca="1" si="32"/>
        <v>0.981590413510809</v>
      </c>
      <c r="V12" s="79">
        <f t="shared" ca="1" si="20"/>
        <v>556908.83408681082</v>
      </c>
      <c r="W12" s="79">
        <f t="shared" ca="1" si="6"/>
        <v>3798.9499171689636</v>
      </c>
      <c r="X12" s="80">
        <f t="shared" ca="1" si="33"/>
        <v>-19.63180827021618</v>
      </c>
      <c r="Y12" s="80">
        <f t="shared" ca="1" si="34"/>
        <v>-464.09069507234238</v>
      </c>
      <c r="Z12" s="80">
        <f t="shared" ca="1" si="22"/>
        <v>0</v>
      </c>
      <c r="AA12" s="80">
        <f t="shared" ca="1" si="35"/>
        <v>0</v>
      </c>
      <c r="AB12" s="81">
        <f t="shared" ca="1" si="7"/>
        <v>-2429.6454385393758</v>
      </c>
      <c r="AC12" s="79">
        <f t="shared" ca="1" si="8"/>
        <v>557794.41606209788</v>
      </c>
      <c r="AD12" s="35"/>
      <c r="AE12" s="62">
        <f t="shared" ca="1" si="9"/>
        <v>-2475.2130879613783</v>
      </c>
      <c r="AF12" s="62">
        <f t="shared" ca="1" si="10"/>
        <v>568255.76980429178</v>
      </c>
      <c r="AG12" s="99" t="s">
        <v>43</v>
      </c>
      <c r="AH12" s="100">
        <f>-SUMPRODUCT(L4:L1803,AT4:AT1803)+$C$14*C4</f>
        <v>84484.728888577869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23"/>
        <v>73</v>
      </c>
      <c r="AN12" s="66">
        <f t="shared" si="24"/>
        <v>5.4780000000000002E-2</v>
      </c>
      <c r="AO12" s="67">
        <f t="shared" si="36"/>
        <v>0.70669773159006377</v>
      </c>
      <c r="AP12" s="68">
        <f t="shared" ca="1" si="25"/>
        <v>0.36795591760971791</v>
      </c>
      <c r="AR12" s="69">
        <f t="shared" si="26"/>
        <v>1</v>
      </c>
      <c r="AS12" s="70">
        <f t="shared" si="37"/>
        <v>9</v>
      </c>
      <c r="AT12" s="71">
        <f t="shared" si="38"/>
        <v>0.94025534693257429</v>
      </c>
      <c r="AU12" s="72">
        <f t="shared" si="11"/>
        <v>6.8214933659622723E-3</v>
      </c>
      <c r="AV12" s="73">
        <f t="shared" si="27"/>
        <v>1.0068214933659623</v>
      </c>
      <c r="AW12" s="74">
        <f>PRODUCT(AV$4:AV12)</f>
        <v>1.0630955583050765</v>
      </c>
      <c r="AY12" s="75">
        <f t="shared" si="39"/>
        <v>9</v>
      </c>
      <c r="AZ12" s="76">
        <f t="shared" ca="1" si="28"/>
        <v>1.0068214933659623</v>
      </c>
      <c r="BA12" s="76">
        <f t="shared" ca="1" si="28"/>
        <v>1.0068214933659623</v>
      </c>
      <c r="BB12" s="76">
        <f t="shared" ca="1" si="28"/>
        <v>1.0068214933659623</v>
      </c>
      <c r="BC12" s="76">
        <f t="shared" ca="1" si="28"/>
        <v>1.0068214933659623</v>
      </c>
      <c r="BD12" s="76">
        <f t="shared" ca="1" si="28"/>
        <v>1.0068214933659623</v>
      </c>
      <c r="BE12" s="76">
        <f t="shared" ca="1" si="28"/>
        <v>1.0068214933659623</v>
      </c>
      <c r="BF12" s="76">
        <f t="shared" ca="1" si="28"/>
        <v>1.0068214933659623</v>
      </c>
      <c r="BG12" s="76">
        <f t="shared" ca="1" si="28"/>
        <v>1.0068214933659623</v>
      </c>
      <c r="BH12" s="76">
        <f t="shared" ca="1" si="28"/>
        <v>1.0068214933659623</v>
      </c>
      <c r="BI12" s="76">
        <f t="shared" ca="1" si="28"/>
        <v>1.0068214933659623</v>
      </c>
      <c r="BJ12" s="76">
        <f t="shared" ca="1" si="28"/>
        <v>1.0068214933659623</v>
      </c>
      <c r="BK12" s="76">
        <f t="shared" ca="1" si="28"/>
        <v>1.0068214933659623</v>
      </c>
      <c r="BL12" s="76">
        <f t="shared" ca="1" si="13"/>
        <v>8.5000000000000853E-2</v>
      </c>
      <c r="BM12" s="77">
        <f t="shared" ca="1" si="29"/>
        <v>2.083855706836359</v>
      </c>
    </row>
    <row r="13" spans="2:65">
      <c r="B13" s="160"/>
      <c r="C13" s="160"/>
      <c r="D13" s="101">
        <f>C12/C4*IF(C7="Annual",1,12)</f>
        <v>5.9405114111073076E-2</v>
      </c>
      <c r="E13">
        <f t="shared" si="30"/>
        <v>10</v>
      </c>
      <c r="F13" s="64">
        <f t="shared" si="31"/>
        <v>55.750000000000021</v>
      </c>
      <c r="G13" s="55">
        <f t="shared" si="0"/>
        <v>0</v>
      </c>
      <c r="H13" s="78">
        <f t="shared" si="40"/>
        <v>1</v>
      </c>
      <c r="I13" s="79">
        <f t="shared" si="14"/>
        <v>487834.82444519352</v>
      </c>
      <c r="J13" s="79">
        <f t="shared" si="1"/>
        <v>3327.7620186382574</v>
      </c>
      <c r="K13" s="80">
        <f t="shared" si="2"/>
        <v>-20</v>
      </c>
      <c r="L13" s="80">
        <f t="shared" si="15"/>
        <v>-406.5290203709946</v>
      </c>
      <c r="M13" s="80">
        <f t="shared" si="16"/>
        <v>0</v>
      </c>
      <c r="N13" s="80">
        <f t="shared" si="17"/>
        <v>0</v>
      </c>
      <c r="O13" s="81">
        <f t="shared" si="3"/>
        <v>-2083.3333333333335</v>
      </c>
      <c r="P13" s="79">
        <f t="shared" si="4"/>
        <v>488652.72411012748</v>
      </c>
      <c r="Q13" s="35"/>
      <c r="R13">
        <f t="shared" ca="1" si="18"/>
        <v>129</v>
      </c>
      <c r="S13" s="78">
        <f t="shared" ca="1" si="19"/>
        <v>65.72</v>
      </c>
      <c r="T13" s="55">
        <f t="shared" ca="1" si="5"/>
        <v>2.4857885984658212E-3</v>
      </c>
      <c r="U13" s="78">
        <f t="shared" ca="1" si="32"/>
        <v>0.97915038725254044</v>
      </c>
      <c r="V13" s="79">
        <f t="shared" ca="1" si="20"/>
        <v>556407.85706236283</v>
      </c>
      <c r="W13" s="79">
        <f t="shared" ca="1" si="6"/>
        <v>3795.5325057201921</v>
      </c>
      <c r="X13" s="80">
        <f t="shared" ca="1" si="33"/>
        <v>-19.583007745050807</v>
      </c>
      <c r="Y13" s="80">
        <f t="shared" ca="1" si="34"/>
        <v>-463.67321421863574</v>
      </c>
      <c r="Z13" s="80">
        <f t="shared" ca="1" si="22"/>
        <v>0</v>
      </c>
      <c r="AA13" s="80">
        <f t="shared" ca="1" si="35"/>
        <v>0</v>
      </c>
      <c r="AB13" s="81">
        <f t="shared" ca="1" si="7"/>
        <v>-2423.6058536099399</v>
      </c>
      <c r="AC13" s="79">
        <f t="shared" ca="1" si="8"/>
        <v>557296.52749250934</v>
      </c>
      <c r="AD13" s="35"/>
      <c r="AE13" s="62">
        <f t="shared" ca="1" si="9"/>
        <v>-2475.2130879613783</v>
      </c>
      <c r="AF13" s="62">
        <f t="shared" ca="1" si="10"/>
        <v>569163.3632053833</v>
      </c>
      <c r="AG13" s="102" t="s">
        <v>57</v>
      </c>
      <c r="AH13" s="103">
        <f>AH12/C4</f>
        <v>0.16896945777715575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23"/>
        <v>74</v>
      </c>
      <c r="AN13" s="66">
        <f t="shared" si="24"/>
        <v>5.9609000000000009E-2</v>
      </c>
      <c r="AO13" s="67">
        <f t="shared" si="36"/>
        <v>0.66457218650771166</v>
      </c>
      <c r="AP13" s="68">
        <f t="shared" ca="1" si="25"/>
        <v>0.31891468508471887</v>
      </c>
      <c r="AR13" s="69">
        <f t="shared" si="26"/>
        <v>1</v>
      </c>
      <c r="AS13" s="70">
        <f t="shared" si="37"/>
        <v>10</v>
      </c>
      <c r="AT13" s="71">
        <f t="shared" si="38"/>
        <v>0.93384140132116322</v>
      </c>
      <c r="AU13" s="72">
        <f t="shared" si="11"/>
        <v>6.8214933659622723E-3</v>
      </c>
      <c r="AV13" s="73">
        <f t="shared" si="27"/>
        <v>1.0068214933659623</v>
      </c>
      <c r="AW13" s="74">
        <f>PRODUCT(AV$4:AV13)</f>
        <v>1.0703474576034386</v>
      </c>
      <c r="AY13" s="75">
        <f t="shared" si="39"/>
        <v>10</v>
      </c>
      <c r="AZ13" s="76">
        <f t="shared" ca="1" si="28"/>
        <v>1.0068214933659623</v>
      </c>
      <c r="BA13" s="76">
        <f t="shared" ca="1" si="28"/>
        <v>1.0068214933659623</v>
      </c>
      <c r="BB13" s="76">
        <f t="shared" ca="1" si="28"/>
        <v>1.0068214933659623</v>
      </c>
      <c r="BC13" s="76">
        <f t="shared" ca="1" si="28"/>
        <v>1.0068214933659623</v>
      </c>
      <c r="BD13" s="76">
        <f t="shared" ca="1" si="28"/>
        <v>1.0068214933659623</v>
      </c>
      <c r="BE13" s="76">
        <f t="shared" ca="1" si="28"/>
        <v>1.0068214933659623</v>
      </c>
      <c r="BF13" s="76">
        <f t="shared" ca="1" si="28"/>
        <v>1.0068214933659623</v>
      </c>
      <c r="BG13" s="76">
        <f t="shared" ca="1" si="28"/>
        <v>1.0068214933659623</v>
      </c>
      <c r="BH13" s="76">
        <f t="shared" ca="1" si="28"/>
        <v>1.0068214933659623</v>
      </c>
      <c r="BI13" s="76">
        <f t="shared" ca="1" si="28"/>
        <v>1.0068214933659623</v>
      </c>
      <c r="BJ13" s="76">
        <f t="shared" ca="1" si="28"/>
        <v>1.0068214933659623</v>
      </c>
      <c r="BK13" s="76">
        <f t="shared" ca="1" si="28"/>
        <v>1.0068214933659623</v>
      </c>
      <c r="BL13" s="76">
        <f t="shared" ca="1" si="13"/>
        <v>8.5000000000000853E-2</v>
      </c>
      <c r="BM13" s="77">
        <f t="shared" ca="1" si="29"/>
        <v>2.2609834419174515</v>
      </c>
    </row>
    <row r="14" spans="2:65">
      <c r="B14" s="39" t="s">
        <v>32</v>
      </c>
      <c r="C14" s="104">
        <v>0.02</v>
      </c>
      <c r="D14" s="34"/>
      <c r="E14">
        <f t="shared" si="30"/>
        <v>11</v>
      </c>
      <c r="F14" s="64">
        <f t="shared" si="31"/>
        <v>55.833333333333357</v>
      </c>
      <c r="G14" s="55">
        <f t="shared" si="0"/>
        <v>0</v>
      </c>
      <c r="H14" s="78">
        <f t="shared" si="40"/>
        <v>1</v>
      </c>
      <c r="I14" s="79">
        <f t="shared" si="14"/>
        <v>488652.72411012748</v>
      </c>
      <c r="J14" s="79">
        <f t="shared" si="1"/>
        <v>3333.3413157766272</v>
      </c>
      <c r="K14" s="80">
        <f t="shared" si="2"/>
        <v>-20</v>
      </c>
      <c r="L14" s="80">
        <f t="shared" si="15"/>
        <v>-407.21060342510629</v>
      </c>
      <c r="M14" s="80">
        <f t="shared" si="16"/>
        <v>0</v>
      </c>
      <c r="N14" s="80">
        <f t="shared" si="17"/>
        <v>0</v>
      </c>
      <c r="O14" s="81">
        <f t="shared" si="3"/>
        <v>-2083.3333333333335</v>
      </c>
      <c r="P14" s="79">
        <f t="shared" si="4"/>
        <v>489475.5214891457</v>
      </c>
      <c r="Q14" s="35"/>
      <c r="R14">
        <f t="shared" ca="1" si="18"/>
        <v>130</v>
      </c>
      <c r="S14" s="78">
        <f t="shared" ca="1" si="19"/>
        <v>65.8</v>
      </c>
      <c r="T14" s="55">
        <f t="shared" ca="1" si="5"/>
        <v>2.4857885984658212E-3</v>
      </c>
      <c r="U14" s="78">
        <f t="shared" ca="1" si="32"/>
        <v>0.97671642638372469</v>
      </c>
      <c r="V14" s="79">
        <f t="shared" ca="1" si="20"/>
        <v>555911.20613850385</v>
      </c>
      <c r="W14" s="79">
        <f t="shared" ca="1" si="6"/>
        <v>3792.144604737889</v>
      </c>
      <c r="X14" s="80">
        <f t="shared" ca="1" si="33"/>
        <v>-19.534328527674493</v>
      </c>
      <c r="Y14" s="80">
        <f t="shared" ca="1" si="34"/>
        <v>-463.25933844875323</v>
      </c>
      <c r="Z14" s="80">
        <f t="shared" ca="1" si="22"/>
        <v>0</v>
      </c>
      <c r="AA14" s="80">
        <f t="shared" ca="1" si="35"/>
        <v>0</v>
      </c>
      <c r="AB14" s="81">
        <f t="shared" ca="1" si="7"/>
        <v>-2417.5812818118611</v>
      </c>
      <c r="AC14" s="79">
        <f t="shared" ca="1" si="8"/>
        <v>556802.97579445352</v>
      </c>
      <c r="AD14" s="35"/>
      <c r="AE14" s="62">
        <f t="shared" ca="1" si="9"/>
        <v>-2475.2130879613778</v>
      </c>
      <c r="AF14" s="62">
        <f t="shared" ca="1" si="10"/>
        <v>570076.39142100513</v>
      </c>
      <c r="AG14" s="42" t="s">
        <v>46</v>
      </c>
      <c r="AH14" s="43">
        <f>-SUM(M4:M1803)</f>
        <v>629888.12500030315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23"/>
        <v>75</v>
      </c>
      <c r="AN14" s="66">
        <f t="shared" si="24"/>
        <v>6.4834000000000003E-2</v>
      </c>
      <c r="AO14" s="67">
        <f t="shared" si="36"/>
        <v>0.62148531336767066</v>
      </c>
      <c r="AP14" s="68">
        <f t="shared" ca="1" si="25"/>
        <v>0.27487388976215293</v>
      </c>
      <c r="AR14" s="69">
        <f t="shared" si="26"/>
        <v>1</v>
      </c>
      <c r="AS14" s="70">
        <f t="shared" si="37"/>
        <v>11</v>
      </c>
      <c r="AT14" s="71">
        <f t="shared" si="38"/>
        <v>0.92747120839718999</v>
      </c>
      <c r="AU14" s="72">
        <f t="shared" si="11"/>
        <v>6.8214933659622723E-3</v>
      </c>
      <c r="AV14" s="73">
        <f t="shared" si="27"/>
        <v>1.0068214933659623</v>
      </c>
      <c r="AW14" s="74">
        <f>PRODUCT(AV$4:AV14)</f>
        <v>1.0776488256847552</v>
      </c>
      <c r="AY14" s="75">
        <f t="shared" si="39"/>
        <v>11</v>
      </c>
      <c r="AZ14" s="76">
        <f t="shared" ca="1" si="28"/>
        <v>1.0068214933659623</v>
      </c>
      <c r="BA14" s="76">
        <f t="shared" ca="1" si="28"/>
        <v>1.0068214933659623</v>
      </c>
      <c r="BB14" s="76">
        <f t="shared" ca="1" si="28"/>
        <v>1.0068214933659623</v>
      </c>
      <c r="BC14" s="76">
        <f t="shared" ca="1" si="28"/>
        <v>1.0068214933659623</v>
      </c>
      <c r="BD14" s="76">
        <f t="shared" ca="1" si="28"/>
        <v>1.0068214933659623</v>
      </c>
      <c r="BE14" s="76">
        <f t="shared" ca="1" si="28"/>
        <v>1.0068214933659623</v>
      </c>
      <c r="BF14" s="76">
        <f t="shared" ca="1" si="28"/>
        <v>1.0068214933659623</v>
      </c>
      <c r="BG14" s="76">
        <f t="shared" ca="1" si="28"/>
        <v>1.0068214933659623</v>
      </c>
      <c r="BH14" s="76">
        <f t="shared" ca="1" si="28"/>
        <v>1.0068214933659623</v>
      </c>
      <c r="BI14" s="76">
        <f t="shared" ca="1" si="28"/>
        <v>1.0068214933659623</v>
      </c>
      <c r="BJ14" s="76">
        <f t="shared" ca="1" si="28"/>
        <v>1.0068214933659623</v>
      </c>
      <c r="BK14" s="76">
        <f t="shared" ca="1" si="28"/>
        <v>1.0068214933659623</v>
      </c>
      <c r="BL14" s="76">
        <f t="shared" ca="1" si="13"/>
        <v>8.5000000000000853E-2</v>
      </c>
      <c r="BM14" s="77">
        <f t="shared" ca="1" si="29"/>
        <v>2.4531670344804368</v>
      </c>
    </row>
    <row r="15" spans="2:65">
      <c r="B15" t="s">
        <v>30</v>
      </c>
      <c r="C15" s="105">
        <v>0.01</v>
      </c>
      <c r="E15">
        <f t="shared" si="30"/>
        <v>12</v>
      </c>
      <c r="F15" s="64">
        <f t="shared" si="31"/>
        <v>55.916666666666693</v>
      </c>
      <c r="G15" s="55">
        <f t="shared" si="0"/>
        <v>0</v>
      </c>
      <c r="H15" s="78">
        <f t="shared" si="40"/>
        <v>1</v>
      </c>
      <c r="I15" s="79">
        <f t="shared" si="14"/>
        <v>489475.5214891457</v>
      </c>
      <c r="J15" s="79">
        <f t="shared" si="1"/>
        <v>3338.9540226391309</v>
      </c>
      <c r="K15" s="80">
        <f t="shared" si="2"/>
        <v>-20</v>
      </c>
      <c r="L15" s="80">
        <f t="shared" si="15"/>
        <v>-407.89626790762145</v>
      </c>
      <c r="M15" s="80">
        <f>IF(OR(I14+O14=0,K14=0),0,-IF(MOD(E15-1,12)=0,1,0)*I15*($C$17))</f>
        <v>0</v>
      </c>
      <c r="N15" s="80">
        <f t="shared" si="17"/>
        <v>0</v>
      </c>
      <c r="O15" s="81">
        <f t="shared" si="3"/>
        <v>-2083.3333333333335</v>
      </c>
      <c r="P15" s="79">
        <f t="shared" si="4"/>
        <v>490303.24591054389</v>
      </c>
      <c r="Q15" s="35"/>
      <c r="R15">
        <f t="shared" ca="1" si="18"/>
        <v>131</v>
      </c>
      <c r="S15" s="78">
        <f t="shared" ca="1" si="19"/>
        <v>65.88</v>
      </c>
      <c r="T15" s="55">
        <f t="shared" ca="1" si="5"/>
        <v>2.4857885984658212E-3</v>
      </c>
      <c r="U15" s="78">
        <f t="shared" ca="1" si="32"/>
        <v>0.97428851582708575</v>
      </c>
      <c r="V15" s="79">
        <f t="shared" ca="1" si="20"/>
        <v>555418.88130563183</v>
      </c>
      <c r="W15" s="79">
        <f t="shared" ca="1" si="6"/>
        <v>3788.7862141565543</v>
      </c>
      <c r="X15" s="80">
        <f t="shared" ca="1" si="33"/>
        <v>-19.485770316541714</v>
      </c>
      <c r="Y15" s="80">
        <f t="shared" ca="1" si="34"/>
        <v>-462.84906775469324</v>
      </c>
      <c r="Z15" s="80">
        <f t="shared" ca="1" si="22"/>
        <v>0</v>
      </c>
      <c r="AA15" s="80">
        <f t="shared" ca="1" si="35"/>
        <v>0</v>
      </c>
      <c r="AB15" s="81">
        <f t="shared" ca="1" si="7"/>
        <v>-2411.5716858256687</v>
      </c>
      <c r="AC15" s="79">
        <f t="shared" ca="1" si="8"/>
        <v>556313.76099589141</v>
      </c>
      <c r="AD15" s="35"/>
      <c r="AE15" s="62">
        <f t="shared" ca="1" si="9"/>
        <v>-2475.2130879613778</v>
      </c>
      <c r="AF15" s="62">
        <f t="shared" ca="1" si="10"/>
        <v>570994.88699569623</v>
      </c>
      <c r="AG15" s="106" t="s">
        <v>47</v>
      </c>
      <c r="AH15" s="107">
        <f>-SUMPRODUCT(M4:M1803,AT4:AT1803)</f>
        <v>57796.141182634456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23"/>
        <v>76</v>
      </c>
      <c r="AN15" s="66">
        <f t="shared" si="24"/>
        <v>7.0521E-2</v>
      </c>
      <c r="AO15" s="67">
        <f t="shared" si="36"/>
        <v>0.57765754758366916</v>
      </c>
      <c r="AP15" s="68">
        <f t="shared" ca="1" si="25"/>
        <v>0.23547420108961839</v>
      </c>
      <c r="AR15" s="69">
        <f t="shared" si="26"/>
        <v>1</v>
      </c>
      <c r="AS15" s="70">
        <f t="shared" si="37"/>
        <v>12</v>
      </c>
      <c r="AT15" s="71">
        <f t="shared" si="38"/>
        <v>0.9211444697019876</v>
      </c>
      <c r="AU15" s="72">
        <f t="shared" si="11"/>
        <v>6.8214933659622723E-3</v>
      </c>
      <c r="AV15" s="73">
        <f t="shared" si="27"/>
        <v>1.0068214933659623</v>
      </c>
      <c r="AW15" s="74">
        <f>PRODUCT(AV$4:AV15)</f>
        <v>1.0850000000000009</v>
      </c>
      <c r="AY15" s="75">
        <f t="shared" si="39"/>
        <v>12</v>
      </c>
      <c r="AZ15" s="76">
        <f t="shared" ref="AZ15:BK24" ca="1" si="41">OFFSET($AV$3,($AY15*12-12)+AZ$3,0)</f>
        <v>1.0068214933659623</v>
      </c>
      <c r="BA15" s="76">
        <f t="shared" ca="1" si="41"/>
        <v>1.0068214933659623</v>
      </c>
      <c r="BB15" s="76">
        <f t="shared" ca="1" si="41"/>
        <v>1.0068214933659623</v>
      </c>
      <c r="BC15" s="76">
        <f t="shared" ca="1" si="41"/>
        <v>1.0068214933659623</v>
      </c>
      <c r="BD15" s="76">
        <f t="shared" ca="1" si="41"/>
        <v>1.0068214933659623</v>
      </c>
      <c r="BE15" s="76">
        <f t="shared" ca="1" si="41"/>
        <v>1.0068214933659623</v>
      </c>
      <c r="BF15" s="76">
        <f t="shared" ca="1" si="41"/>
        <v>1.0068214933659623</v>
      </c>
      <c r="BG15" s="76">
        <f t="shared" ca="1" si="41"/>
        <v>1.0068214933659623</v>
      </c>
      <c r="BH15" s="76">
        <f t="shared" ca="1" si="41"/>
        <v>1.0068214933659623</v>
      </c>
      <c r="BI15" s="76">
        <f t="shared" ca="1" si="41"/>
        <v>1.0068214933659623</v>
      </c>
      <c r="BJ15" s="76">
        <f t="shared" ca="1" si="41"/>
        <v>1.0068214933659623</v>
      </c>
      <c r="BK15" s="76">
        <f t="shared" ca="1" si="41"/>
        <v>1.0068214933659623</v>
      </c>
      <c r="BL15" s="76">
        <f t="shared" ca="1" si="13"/>
        <v>8.5000000000000853E-2</v>
      </c>
      <c r="BM15" s="77">
        <f t="shared" ca="1" si="29"/>
        <v>2.661686232411276</v>
      </c>
    </row>
    <row r="16" spans="2:65">
      <c r="B16" t="s">
        <v>82</v>
      </c>
      <c r="C16" s="108">
        <v>0.01</v>
      </c>
      <c r="D16" s="34"/>
      <c r="E16">
        <f t="shared" si="30"/>
        <v>13</v>
      </c>
      <c r="F16" s="64">
        <f t="shared" si="31"/>
        <v>56.000000000000028</v>
      </c>
      <c r="G16" s="55">
        <f t="shared" si="0"/>
        <v>0</v>
      </c>
      <c r="H16" s="78">
        <f t="shared" si="40"/>
        <v>1</v>
      </c>
      <c r="I16" s="79">
        <f t="shared" si="14"/>
        <v>490303.24591054389</v>
      </c>
      <c r="J16" s="79">
        <f t="shared" si="1"/>
        <v>3344.6003392885436</v>
      </c>
      <c r="K16" s="80">
        <f t="shared" si="2"/>
        <v>-20</v>
      </c>
      <c r="L16" s="80">
        <f t="shared" si="15"/>
        <v>-408.58603825878663</v>
      </c>
      <c r="M16" s="80">
        <f t="shared" ref="M16:M79" si="42">IF(OR(I15+O15=0,K15=0),0,-IF(MOD(E16-1,12)=0,1,0)*I16*($C$17))</f>
        <v>-3677.2743443290792</v>
      </c>
      <c r="N16" s="80">
        <f t="shared" si="17"/>
        <v>0</v>
      </c>
      <c r="O16" s="81">
        <f t="shared" si="3"/>
        <v>-2083.3333333333335</v>
      </c>
      <c r="P16" s="79">
        <f t="shared" si="4"/>
        <v>487458.65253391123</v>
      </c>
      <c r="Q16" s="35"/>
      <c r="R16">
        <f t="shared" ca="1" si="18"/>
        <v>132</v>
      </c>
      <c r="S16" s="78">
        <f t="shared" ca="1" si="19"/>
        <v>65.959999999999994</v>
      </c>
      <c r="T16" s="55">
        <f t="shared" ca="1" si="5"/>
        <v>2.4857885984658212E-3</v>
      </c>
      <c r="U16" s="78">
        <f t="shared" ca="1" si="32"/>
        <v>0.97186664054282657</v>
      </c>
      <c r="V16" s="79">
        <f t="shared" ca="1" si="20"/>
        <v>554930.88259163813</v>
      </c>
      <c r="W16" s="79">
        <f t="shared" ca="1" si="6"/>
        <v>3785.4573341664482</v>
      </c>
      <c r="X16" s="80">
        <f t="shared" ca="1" si="33"/>
        <v>-19.437332810856532</v>
      </c>
      <c r="Y16" s="80">
        <f t="shared" ca="1" si="34"/>
        <v>-462.44240215969847</v>
      </c>
      <c r="Z16" s="80">
        <f t="shared" ca="1" si="22"/>
        <v>0</v>
      </c>
      <c r="AA16" s="80">
        <f t="shared" ca="1" si="35"/>
        <v>0</v>
      </c>
      <c r="AB16" s="81">
        <f t="shared" ca="1" si="7"/>
        <v>-2405.5770284246605</v>
      </c>
      <c r="AC16" s="79">
        <f t="shared" ca="1" si="8"/>
        <v>555828.8831624093</v>
      </c>
      <c r="AD16" s="35"/>
      <c r="AE16" s="62">
        <f t="shared" ca="1" si="9"/>
        <v>-2475.2130879613783</v>
      </c>
      <c r="AF16" s="62">
        <f t="shared" ca="1" si="10"/>
        <v>571918.88266887784</v>
      </c>
      <c r="AG16" s="42" t="s">
        <v>49</v>
      </c>
      <c r="AH16" s="43">
        <f>-SUM(N4:N1803)+C15*C4</f>
        <v>5000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23"/>
        <v>77</v>
      </c>
      <c r="AN16" s="66">
        <f t="shared" si="24"/>
        <v>7.6714000000000004E-2</v>
      </c>
      <c r="AO16" s="67">
        <f t="shared" si="36"/>
        <v>0.53334312647833559</v>
      </c>
      <c r="AP16" s="68">
        <f t="shared" ca="1" si="25"/>
        <v>0.2003779108085062</v>
      </c>
      <c r="AR16" s="69">
        <f t="shared" si="26"/>
        <v>2</v>
      </c>
      <c r="AS16" s="70">
        <f t="shared" si="37"/>
        <v>13</v>
      </c>
      <c r="AT16" s="71">
        <f t="shared" si="38"/>
        <v>0.91486088881282268</v>
      </c>
      <c r="AU16" s="72">
        <f t="shared" si="11"/>
        <v>6.8214933659622723E-3</v>
      </c>
      <c r="AV16" s="73">
        <f t="shared" si="27"/>
        <v>1.0068214933659623</v>
      </c>
      <c r="AW16" s="74">
        <f>PRODUCT(AV$4:AV16)</f>
        <v>1.0924013203020699</v>
      </c>
      <c r="AY16" s="75">
        <f t="shared" si="39"/>
        <v>13</v>
      </c>
      <c r="AZ16" s="76">
        <f t="shared" ca="1" si="41"/>
        <v>1.0068214933659623</v>
      </c>
      <c r="BA16" s="76">
        <f t="shared" ca="1" si="41"/>
        <v>1.0068214933659623</v>
      </c>
      <c r="BB16" s="76">
        <f t="shared" ca="1" si="41"/>
        <v>1.0068214933659623</v>
      </c>
      <c r="BC16" s="76">
        <f t="shared" ca="1" si="41"/>
        <v>1.0068214933659623</v>
      </c>
      <c r="BD16" s="76">
        <f t="shared" ca="1" si="41"/>
        <v>1.0068214933659623</v>
      </c>
      <c r="BE16" s="76">
        <f t="shared" ca="1" si="41"/>
        <v>1.0068214933659623</v>
      </c>
      <c r="BF16" s="76">
        <f t="shared" ca="1" si="41"/>
        <v>1.0068214933659623</v>
      </c>
      <c r="BG16" s="76">
        <f t="shared" ca="1" si="41"/>
        <v>1.0068214933659623</v>
      </c>
      <c r="BH16" s="76">
        <f t="shared" ca="1" si="41"/>
        <v>1.0068214933659623</v>
      </c>
      <c r="BI16" s="76">
        <f t="shared" ca="1" si="41"/>
        <v>1.0068214933659623</v>
      </c>
      <c r="BJ16" s="76">
        <f t="shared" ca="1" si="41"/>
        <v>1.0068214933659623</v>
      </c>
      <c r="BK16" s="76">
        <f t="shared" ca="1" si="41"/>
        <v>1.0068214933659623</v>
      </c>
      <c r="BL16" s="76">
        <f t="shared" ca="1" si="13"/>
        <v>8.5000000000000853E-2</v>
      </c>
      <c r="BM16" s="77">
        <f t="shared" ca="1" si="29"/>
        <v>2.8879295621662369</v>
      </c>
    </row>
    <row r="17" spans="2:65">
      <c r="B17" t="s">
        <v>61</v>
      </c>
      <c r="C17" s="105">
        <v>7.4999999999999997E-3</v>
      </c>
      <c r="E17">
        <f t="shared" si="30"/>
        <v>14</v>
      </c>
      <c r="F17" s="64">
        <f t="shared" si="31"/>
        <v>56.083333333333364</v>
      </c>
      <c r="G17" s="55">
        <f t="shared" si="0"/>
        <v>0</v>
      </c>
      <c r="H17" s="78">
        <f t="shared" si="40"/>
        <v>1</v>
      </c>
      <c r="I17" s="79">
        <f t="shared" si="14"/>
        <v>487458.65253391123</v>
      </c>
      <c r="J17" s="79">
        <f t="shared" si="1"/>
        <v>3325.195964440984</v>
      </c>
      <c r="K17" s="80">
        <f t="shared" si="2"/>
        <v>-20</v>
      </c>
      <c r="L17" s="80">
        <f t="shared" si="15"/>
        <v>-406.21554377825936</v>
      </c>
      <c r="M17" s="80">
        <f t="shared" si="42"/>
        <v>0</v>
      </c>
      <c r="N17" s="80">
        <f t="shared" si="17"/>
        <v>0</v>
      </c>
      <c r="O17" s="81">
        <f t="shared" si="3"/>
        <v>-2083.3333333333335</v>
      </c>
      <c r="P17" s="79">
        <f t="shared" si="4"/>
        <v>488274.29962124064</v>
      </c>
      <c r="Q17" s="35"/>
      <c r="R17">
        <f t="shared" ca="1" si="18"/>
        <v>133</v>
      </c>
      <c r="S17" s="78">
        <f t="shared" ca="1" si="19"/>
        <v>66.040000000000006</v>
      </c>
      <c r="T17" s="55">
        <f t="shared" ca="1" si="5"/>
        <v>2.4857885984658212E-3</v>
      </c>
      <c r="U17" s="78">
        <f t="shared" ca="1" si="32"/>
        <v>0.96945078552853592</v>
      </c>
      <c r="V17" s="79">
        <f t="shared" ca="1" si="20"/>
        <v>554447.21006194619</v>
      </c>
      <c r="W17" s="79">
        <f t="shared" ca="1" si="6"/>
        <v>3782.1579652138562</v>
      </c>
      <c r="X17" s="80">
        <f t="shared" ca="1" si="33"/>
        <v>-19.389015710570717</v>
      </c>
      <c r="Y17" s="80">
        <f t="shared" ca="1" si="34"/>
        <v>-462.03934171828854</v>
      </c>
      <c r="Z17" s="80">
        <f t="shared" ca="1" si="22"/>
        <v>-4158.3540754645965</v>
      </c>
      <c r="AA17" s="80">
        <f t="shared" ca="1" si="35"/>
        <v>0</v>
      </c>
      <c r="AB17" s="81">
        <f t="shared" ca="1" si="7"/>
        <v>-2399.5972724746712</v>
      </c>
      <c r="AC17" s="79">
        <f t="shared" ca="1" si="8"/>
        <v>551189.98832179187</v>
      </c>
      <c r="AD17" s="35"/>
      <c r="AE17" s="62">
        <f t="shared" ca="1" si="9"/>
        <v>-2475.2130879613783</v>
      </c>
      <c r="AF17" s="62">
        <f t="shared" ca="1" si="10"/>
        <v>568559.0197560034</v>
      </c>
      <c r="AG17" s="106" t="s">
        <v>48</v>
      </c>
      <c r="AH17" s="107">
        <f>-SUMPRODUCT(N4:N1803,AT4:AT1803)+C15*C4</f>
        <v>5000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23"/>
        <v>78</v>
      </c>
      <c r="AN17" s="66">
        <f t="shared" si="24"/>
        <v>8.3468000000000014E-2</v>
      </c>
      <c r="AO17" s="67">
        <f t="shared" si="36"/>
        <v>0.48882604239744187</v>
      </c>
      <c r="AP17" s="68">
        <f t="shared" ca="1" si="25"/>
        <v>0.16926522336326419</v>
      </c>
      <c r="AR17" s="69">
        <f t="shared" si="26"/>
        <v>2</v>
      </c>
      <c r="AS17" s="70">
        <f t="shared" si="37"/>
        <v>14</v>
      </c>
      <c r="AT17" s="71">
        <f t="shared" si="38"/>
        <v>0.90862017132900763</v>
      </c>
      <c r="AU17" s="72">
        <f t="shared" si="11"/>
        <v>6.8214933659622723E-3</v>
      </c>
      <c r="AV17" s="73">
        <f t="shared" si="27"/>
        <v>1.0068214933659623</v>
      </c>
      <c r="AW17" s="74">
        <f>PRODUCT(AV$4:AV17)</f>
        <v>1.099853128661479</v>
      </c>
      <c r="AY17" s="75">
        <f t="shared" si="39"/>
        <v>14</v>
      </c>
      <c r="AZ17" s="76">
        <f t="shared" ca="1" si="41"/>
        <v>1.0068214933659623</v>
      </c>
      <c r="BA17" s="76">
        <f t="shared" ca="1" si="41"/>
        <v>1.0068214933659623</v>
      </c>
      <c r="BB17" s="76">
        <f t="shared" ca="1" si="41"/>
        <v>1.0068214933659623</v>
      </c>
      <c r="BC17" s="76">
        <f t="shared" ca="1" si="41"/>
        <v>1.0068214933659623</v>
      </c>
      <c r="BD17" s="76">
        <f t="shared" ca="1" si="41"/>
        <v>1.0068214933659623</v>
      </c>
      <c r="BE17" s="76">
        <f t="shared" ca="1" si="41"/>
        <v>1.0068214933659623</v>
      </c>
      <c r="BF17" s="76">
        <f t="shared" ca="1" si="41"/>
        <v>1.0068214933659623</v>
      </c>
      <c r="BG17" s="76">
        <f t="shared" ca="1" si="41"/>
        <v>1.0068214933659623</v>
      </c>
      <c r="BH17" s="76">
        <f t="shared" ca="1" si="41"/>
        <v>1.0068214933659623</v>
      </c>
      <c r="BI17" s="76">
        <f t="shared" ca="1" si="41"/>
        <v>1.0068214933659623</v>
      </c>
      <c r="BJ17" s="76">
        <f t="shared" ca="1" si="41"/>
        <v>1.0068214933659623</v>
      </c>
      <c r="BK17" s="76">
        <f t="shared" ca="1" si="41"/>
        <v>1.0068214933659623</v>
      </c>
      <c r="BL17" s="76">
        <f t="shared" ca="1" si="13"/>
        <v>8.5000000000000853E-2</v>
      </c>
      <c r="BM17" s="77">
        <f t="shared" ca="1" si="29"/>
        <v>3.1334035749503695</v>
      </c>
    </row>
    <row r="18" spans="2:65">
      <c r="B18" t="s">
        <v>29</v>
      </c>
      <c r="C18" s="105">
        <v>0</v>
      </c>
      <c r="E18">
        <f t="shared" si="30"/>
        <v>15</v>
      </c>
      <c r="F18" s="64">
        <f t="shared" si="31"/>
        <v>56.1666666666667</v>
      </c>
      <c r="G18" s="55">
        <f t="shared" si="0"/>
        <v>0</v>
      </c>
      <c r="H18" s="78">
        <f t="shared" si="40"/>
        <v>1</v>
      </c>
      <c r="I18" s="79">
        <f t="shared" si="14"/>
        <v>488274.29962124064</v>
      </c>
      <c r="J18" s="79">
        <f t="shared" si="1"/>
        <v>3330.759895636168</v>
      </c>
      <c r="K18" s="80">
        <f t="shared" si="2"/>
        <v>-20</v>
      </c>
      <c r="L18" s="80">
        <f t="shared" si="15"/>
        <v>-406.89524968436723</v>
      </c>
      <c r="M18" s="80">
        <f t="shared" si="42"/>
        <v>0</v>
      </c>
      <c r="N18" s="80">
        <f t="shared" si="17"/>
        <v>0</v>
      </c>
      <c r="O18" s="81">
        <f t="shared" si="3"/>
        <v>-2083.3333333333335</v>
      </c>
      <c r="P18" s="79">
        <f t="shared" si="4"/>
        <v>489094.83093385916</v>
      </c>
      <c r="Q18" s="35"/>
      <c r="R18">
        <f t="shared" ca="1" si="18"/>
        <v>134</v>
      </c>
      <c r="S18" s="78">
        <f t="shared" ca="1" si="19"/>
        <v>66.12</v>
      </c>
      <c r="T18" s="55">
        <f t="shared" ca="1" si="5"/>
        <v>2.4857885984658212E-3</v>
      </c>
      <c r="U18" s="78">
        <f t="shared" ca="1" si="32"/>
        <v>0.96704093581909534</v>
      </c>
      <c r="V18" s="79">
        <f t="shared" ca="1" si="20"/>
        <v>549819.84653323307</v>
      </c>
      <c r="W18" s="79">
        <f t="shared" ca="1" si="6"/>
        <v>3750.5924356008441</v>
      </c>
      <c r="X18" s="80">
        <f t="shared" ca="1" si="33"/>
        <v>-19.340818716381907</v>
      </c>
      <c r="Y18" s="80">
        <f t="shared" ca="1" si="34"/>
        <v>-458.18320544436091</v>
      </c>
      <c r="Z18" s="80">
        <f t="shared" ca="1" si="22"/>
        <v>0</v>
      </c>
      <c r="AA18" s="80">
        <f t="shared" ca="1" si="35"/>
        <v>0</v>
      </c>
      <c r="AB18" s="81">
        <f t="shared" ca="1" si="7"/>
        <v>-2393.6323809338437</v>
      </c>
      <c r="AC18" s="79">
        <f t="shared" ca="1" si="8"/>
        <v>550699.28256373934</v>
      </c>
      <c r="AD18" s="35"/>
      <c r="AE18" s="62">
        <f t="shared" ca="1" si="9"/>
        <v>-2475.2130879613778</v>
      </c>
      <c r="AF18" s="62">
        <f t="shared" ca="1" si="10"/>
        <v>569468.42906633567</v>
      </c>
      <c r="AG18" s="109" t="s">
        <v>50</v>
      </c>
      <c r="AH18" s="109">
        <f>SumOfFeesToInsurer
+SumOfAssetManagementCharges
+SumOfCommissionPayments
-SUM(K4:K1803)</f>
        <v>1477601.2026498276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23"/>
        <v>79</v>
      </c>
      <c r="AN18" s="66">
        <f t="shared" si="24"/>
        <v>9.0848999999999999E-2</v>
      </c>
      <c r="AO18" s="67">
        <f t="shared" si="36"/>
        <v>0.44441668527167671</v>
      </c>
      <c r="AP18" s="68">
        <f t="shared" ca="1" si="25"/>
        <v>0.14183193279809669</v>
      </c>
      <c r="AR18" s="69">
        <f t="shared" si="26"/>
        <v>2</v>
      </c>
      <c r="AS18" s="70">
        <f t="shared" si="37"/>
        <v>15</v>
      </c>
      <c r="AT18" s="71">
        <f t="shared" si="38"/>
        <v>0.9024220248581073</v>
      </c>
      <c r="AU18" s="72">
        <f t="shared" si="11"/>
        <v>6.8214933659622723E-3</v>
      </c>
      <c r="AV18" s="73">
        <f t="shared" si="27"/>
        <v>1.0068214933659623</v>
      </c>
      <c r="AW18" s="74">
        <f>PRODUCT(AV$4:AV18)</f>
        <v>1.1073557694821761</v>
      </c>
      <c r="AY18" s="75">
        <f t="shared" si="39"/>
        <v>15</v>
      </c>
      <c r="AZ18" s="76">
        <f t="shared" ca="1" si="41"/>
        <v>1.0068214933659623</v>
      </c>
      <c r="BA18" s="76">
        <f t="shared" ca="1" si="41"/>
        <v>1.0068214933659623</v>
      </c>
      <c r="BB18" s="76">
        <f t="shared" ca="1" si="41"/>
        <v>1.0068214933659623</v>
      </c>
      <c r="BC18" s="76">
        <f t="shared" ca="1" si="41"/>
        <v>1.0068214933659623</v>
      </c>
      <c r="BD18" s="76">
        <f t="shared" ca="1" si="41"/>
        <v>1.0068214933659623</v>
      </c>
      <c r="BE18" s="76">
        <f t="shared" ca="1" si="41"/>
        <v>1.0068214933659623</v>
      </c>
      <c r="BF18" s="76">
        <f t="shared" ca="1" si="41"/>
        <v>1.0068214933659623</v>
      </c>
      <c r="BG18" s="76">
        <f t="shared" ca="1" si="41"/>
        <v>1.0068214933659623</v>
      </c>
      <c r="BH18" s="76">
        <f t="shared" ca="1" si="41"/>
        <v>1.0068214933659623</v>
      </c>
      <c r="BI18" s="76">
        <f t="shared" ca="1" si="41"/>
        <v>1.0068214933659623</v>
      </c>
      <c r="BJ18" s="76">
        <f t="shared" ca="1" si="41"/>
        <v>1.0068214933659623</v>
      </c>
      <c r="BK18" s="76">
        <f t="shared" ca="1" si="41"/>
        <v>1.0068214933659623</v>
      </c>
      <c r="BL18" s="76">
        <f t="shared" ca="1" si="13"/>
        <v>8.5000000000000853E-2</v>
      </c>
      <c r="BM18" s="77">
        <f t="shared" ca="1" si="29"/>
        <v>3.3997428788211534</v>
      </c>
    </row>
    <row r="19" spans="2:65">
      <c r="B19" t="s">
        <v>28</v>
      </c>
      <c r="C19" s="110">
        <v>20</v>
      </c>
      <c r="E19">
        <f t="shared" si="30"/>
        <v>16</v>
      </c>
      <c r="F19" s="64">
        <f t="shared" si="31"/>
        <v>56.250000000000036</v>
      </c>
      <c r="G19" s="55">
        <f t="shared" si="0"/>
        <v>0</v>
      </c>
      <c r="H19" s="78">
        <f t="shared" si="40"/>
        <v>1</v>
      </c>
      <c r="I19" s="79">
        <f t="shared" si="14"/>
        <v>489094.83093385916</v>
      </c>
      <c r="J19" s="79">
        <f t="shared" si="1"/>
        <v>3336.3571445417592</v>
      </c>
      <c r="K19" s="80">
        <f t="shared" si="2"/>
        <v>-20</v>
      </c>
      <c r="L19" s="80">
        <f t="shared" si="15"/>
        <v>-407.57902577821602</v>
      </c>
      <c r="M19" s="80">
        <f t="shared" si="42"/>
        <v>0</v>
      </c>
      <c r="N19" s="80">
        <f t="shared" si="17"/>
        <v>0</v>
      </c>
      <c r="O19" s="81">
        <f t="shared" si="3"/>
        <v>-2083.3333333333335</v>
      </c>
      <c r="P19" s="79">
        <f t="shared" si="4"/>
        <v>489920.27571928938</v>
      </c>
      <c r="Q19" s="35"/>
      <c r="R19">
        <f t="shared" ca="1" si="18"/>
        <v>135</v>
      </c>
      <c r="S19" s="78">
        <f t="shared" ca="1" si="19"/>
        <v>66.2</v>
      </c>
      <c r="T19" s="55">
        <f t="shared" ca="1" si="5"/>
        <v>2.4857885984658212E-3</v>
      </c>
      <c r="U19" s="78">
        <f t="shared" ca="1" si="32"/>
        <v>0.96463707648658648</v>
      </c>
      <c r="V19" s="79">
        <f t="shared" ca="1" si="20"/>
        <v>549330.36056595913</v>
      </c>
      <c r="W19" s="79">
        <f t="shared" ca="1" si="6"/>
        <v>3747.2534103223534</v>
      </c>
      <c r="X19" s="80">
        <f t="shared" ca="1" si="33"/>
        <v>-19.292741529731728</v>
      </c>
      <c r="Y19" s="80">
        <f t="shared" ca="1" si="34"/>
        <v>-457.77530047163265</v>
      </c>
      <c r="Z19" s="80">
        <f t="shared" ca="1" si="22"/>
        <v>0</v>
      </c>
      <c r="AA19" s="80">
        <f t="shared" ca="1" si="35"/>
        <v>0</v>
      </c>
      <c r="AB19" s="81">
        <f t="shared" ca="1" si="7"/>
        <v>-2387.6823168523997</v>
      </c>
      <c r="AC19" s="79">
        <f t="shared" ca="1" si="8"/>
        <v>550212.86361742776</v>
      </c>
      <c r="AD19" s="35"/>
      <c r="AE19" s="62">
        <f t="shared" ca="1" si="9"/>
        <v>-2475.2130879613778</v>
      </c>
      <c r="AF19" s="62">
        <f t="shared" ca="1" si="10"/>
        <v>570383.28406515345</v>
      </c>
      <c r="AG19" s="35" t="s">
        <v>51</v>
      </c>
      <c r="AH19" s="35">
        <f>PresentValueOfFeesToInsurer
+PresentValueOfAssetManagementCharges
+PresentValueOfCommissionPayments
-SUMPRODUCT(K4:K1803,AT4:AT1803)</f>
        <v>150178.89557876613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23"/>
        <v>80</v>
      </c>
      <c r="AN19" s="66">
        <f t="shared" si="24"/>
        <v>9.8912000000000014E-2</v>
      </c>
      <c r="AO19" s="67">
        <f t="shared" si="36"/>
        <v>0.40045854209808462</v>
      </c>
      <c r="AP19" s="68">
        <f t="shared" ca="1" si="25"/>
        <v>0.11779083194577995</v>
      </c>
      <c r="AR19" s="69">
        <f t="shared" si="26"/>
        <v>2</v>
      </c>
      <c r="AS19" s="70">
        <f t="shared" si="37"/>
        <v>16</v>
      </c>
      <c r="AT19" s="71">
        <f t="shared" si="38"/>
        <v>0.89626615900223949</v>
      </c>
      <c r="AU19" s="72">
        <f t="shared" si="11"/>
        <v>6.8214933659622723E-3</v>
      </c>
      <c r="AV19" s="73">
        <f t="shared" si="27"/>
        <v>1.0068214933659623</v>
      </c>
      <c r="AW19" s="74">
        <f>PRODUCT(AV$4:AV19)</f>
        <v>1.1149095895174588</v>
      </c>
      <c r="AY19" s="75">
        <f t="shared" si="39"/>
        <v>16</v>
      </c>
      <c r="AZ19" s="76">
        <f t="shared" ca="1" si="41"/>
        <v>1.0068214933659623</v>
      </c>
      <c r="BA19" s="76">
        <f t="shared" ca="1" si="41"/>
        <v>1.0068214933659623</v>
      </c>
      <c r="BB19" s="76">
        <f t="shared" ca="1" si="41"/>
        <v>1.0068214933659623</v>
      </c>
      <c r="BC19" s="76">
        <f t="shared" ca="1" si="41"/>
        <v>1.0068214933659623</v>
      </c>
      <c r="BD19" s="76">
        <f t="shared" ca="1" si="41"/>
        <v>1.0068214933659623</v>
      </c>
      <c r="BE19" s="76">
        <f t="shared" ca="1" si="41"/>
        <v>1.0068214933659623</v>
      </c>
      <c r="BF19" s="76">
        <f t="shared" ca="1" si="41"/>
        <v>1.0068214933659623</v>
      </c>
      <c r="BG19" s="76">
        <f t="shared" ca="1" si="41"/>
        <v>1.0068214933659623</v>
      </c>
      <c r="BH19" s="76">
        <f t="shared" ca="1" si="41"/>
        <v>1.0068214933659623</v>
      </c>
      <c r="BI19" s="76">
        <f t="shared" ca="1" si="41"/>
        <v>1.0068214933659623</v>
      </c>
      <c r="BJ19" s="76">
        <f t="shared" ca="1" si="41"/>
        <v>1.0068214933659623</v>
      </c>
      <c r="BK19" s="76">
        <f t="shared" ca="1" si="41"/>
        <v>1.0068214933659623</v>
      </c>
      <c r="BL19" s="76">
        <f t="shared" ca="1" si="13"/>
        <v>8.5000000000000853E-2</v>
      </c>
      <c r="BM19" s="77">
        <f t="shared" ca="1" si="29"/>
        <v>3.6887210235209542</v>
      </c>
    </row>
    <row r="20" spans="2:65">
      <c r="B20" s="82" t="s">
        <v>27</v>
      </c>
      <c r="C20" s="111">
        <v>0.14000000000000001</v>
      </c>
      <c r="E20">
        <f t="shared" si="30"/>
        <v>17</v>
      </c>
      <c r="F20" s="64">
        <f t="shared" si="31"/>
        <v>56.333333333333371</v>
      </c>
      <c r="G20" s="55">
        <f t="shared" si="0"/>
        <v>0</v>
      </c>
      <c r="H20" s="78">
        <f t="shared" si="40"/>
        <v>1</v>
      </c>
      <c r="I20" s="79">
        <f t="shared" si="14"/>
        <v>489920.27571928938</v>
      </c>
      <c r="J20" s="79">
        <f t="shared" si="1"/>
        <v>3341.9879106695398</v>
      </c>
      <c r="K20" s="80">
        <f t="shared" si="2"/>
        <v>-20</v>
      </c>
      <c r="L20" s="80">
        <f t="shared" si="15"/>
        <v>-408.26689643274119</v>
      </c>
      <c r="M20" s="80">
        <f t="shared" si="42"/>
        <v>0</v>
      </c>
      <c r="N20" s="80">
        <f t="shared" si="17"/>
        <v>0</v>
      </c>
      <c r="O20" s="81">
        <f t="shared" si="3"/>
        <v>-2083.3333333333335</v>
      </c>
      <c r="P20" s="79">
        <f t="shared" si="4"/>
        <v>490750.66340019286</v>
      </c>
      <c r="Q20" s="35"/>
      <c r="R20">
        <f t="shared" ca="1" si="18"/>
        <v>136</v>
      </c>
      <c r="S20" s="78">
        <f t="shared" ca="1" si="19"/>
        <v>66.28</v>
      </c>
      <c r="T20" s="55">
        <f t="shared" ca="1" si="5"/>
        <v>2.4857885984658212E-3</v>
      </c>
      <c r="U20" s="78">
        <f t="shared" ca="1" si="32"/>
        <v>0.96223919264019875</v>
      </c>
      <c r="V20" s="79">
        <f t="shared" ca="1" si="20"/>
        <v>548845.15075431834</v>
      </c>
      <c r="W20" s="79">
        <f t="shared" ca="1" si="6"/>
        <v>3743.943554811146</v>
      </c>
      <c r="X20" s="80">
        <f t="shared" ca="1" si="33"/>
        <v>-19.244783852803977</v>
      </c>
      <c r="Y20" s="80">
        <f t="shared" ca="1" si="34"/>
        <v>-457.37095896193199</v>
      </c>
      <c r="Z20" s="80">
        <f t="shared" ca="1" si="22"/>
        <v>0</v>
      </c>
      <c r="AA20" s="80">
        <f t="shared" ca="1" si="35"/>
        <v>0</v>
      </c>
      <c r="AB20" s="81">
        <f t="shared" ca="1" si="7"/>
        <v>-2381.7470433724097</v>
      </c>
      <c r="AC20" s="79">
        <f t="shared" ca="1" si="8"/>
        <v>549730.73152294243</v>
      </c>
      <c r="AD20" s="35"/>
      <c r="AE20" s="62">
        <f t="shared" ca="1" si="9"/>
        <v>-2475.2130879613783</v>
      </c>
      <c r="AF20" s="62">
        <f t="shared" ca="1" si="10"/>
        <v>571303.61736211064</v>
      </c>
      <c r="AG20" s="107" t="s">
        <v>52</v>
      </c>
      <c r="AH20" s="107">
        <f>PresentValueOfBenefitsToAnnuitant+PresentValueOfBenefitsToAnnuitantExclFuneral</f>
        <v>476878.99148012098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23"/>
        <v>81</v>
      </c>
      <c r="AN20" s="66">
        <f t="shared" si="24"/>
        <v>0.107712</v>
      </c>
      <c r="AO20" s="67">
        <f t="shared" si="36"/>
        <v>0.35732435161161574</v>
      </c>
      <c r="AP20" s="68">
        <f t="shared" ca="1" si="25"/>
        <v>9.6869443184549334E-2</v>
      </c>
      <c r="AR20" s="69">
        <f t="shared" si="26"/>
        <v>2</v>
      </c>
      <c r="AS20" s="70">
        <f t="shared" si="37"/>
        <v>17</v>
      </c>
      <c r="AT20" s="71">
        <f t="shared" si="38"/>
        <v>0.89015228534446922</v>
      </c>
      <c r="AU20" s="72">
        <f t="shared" si="11"/>
        <v>6.8214933659622723E-3</v>
      </c>
      <c r="AV20" s="73">
        <f t="shared" si="27"/>
        <v>1.0068214933659623</v>
      </c>
      <c r="AW20" s="74">
        <f>PRODUCT(AV$4:AV20)</f>
        <v>1.1225149378859998</v>
      </c>
      <c r="AY20" s="75">
        <f t="shared" si="39"/>
        <v>17</v>
      </c>
      <c r="AZ20" s="76">
        <f t="shared" ca="1" si="41"/>
        <v>1.0068214933659623</v>
      </c>
      <c r="BA20" s="76">
        <f t="shared" ca="1" si="41"/>
        <v>1.0068214933659623</v>
      </c>
      <c r="BB20" s="76">
        <f t="shared" ca="1" si="41"/>
        <v>1.0068214933659623</v>
      </c>
      <c r="BC20" s="76">
        <f t="shared" ca="1" si="41"/>
        <v>1.0068214933659623</v>
      </c>
      <c r="BD20" s="76">
        <f t="shared" ca="1" si="41"/>
        <v>1.0068214933659623</v>
      </c>
      <c r="BE20" s="76">
        <f t="shared" ca="1" si="41"/>
        <v>1.0068214933659623</v>
      </c>
      <c r="BF20" s="76">
        <f t="shared" ca="1" si="41"/>
        <v>1.0068214933659623</v>
      </c>
      <c r="BG20" s="76">
        <f t="shared" ca="1" si="41"/>
        <v>1.0068214933659623</v>
      </c>
      <c r="BH20" s="76">
        <f t="shared" ca="1" si="41"/>
        <v>1.0068214933659623</v>
      </c>
      <c r="BI20" s="76">
        <f t="shared" ca="1" si="41"/>
        <v>1.0068214933659623</v>
      </c>
      <c r="BJ20" s="76">
        <f t="shared" ca="1" si="41"/>
        <v>1.0068214933659623</v>
      </c>
      <c r="BK20" s="76">
        <f t="shared" ca="1" si="41"/>
        <v>1.0068214933659623</v>
      </c>
      <c r="BL20" s="76">
        <f t="shared" ca="1" si="13"/>
        <v>8.5000000000000853E-2</v>
      </c>
      <c r="BM20" s="77">
        <f t="shared" ca="1" si="29"/>
        <v>4.0022623105202388</v>
      </c>
    </row>
    <row r="21" spans="2:65">
      <c r="E21">
        <f t="shared" si="30"/>
        <v>18</v>
      </c>
      <c r="F21" s="64">
        <f t="shared" si="31"/>
        <v>56.416666666666707</v>
      </c>
      <c r="G21" s="55">
        <f t="shared" si="0"/>
        <v>0</v>
      </c>
      <c r="H21" s="78">
        <f t="shared" si="40"/>
        <v>1</v>
      </c>
      <c r="I21" s="79">
        <f t="shared" si="14"/>
        <v>490750.66340019286</v>
      </c>
      <c r="J21" s="79">
        <f t="shared" si="1"/>
        <v>3347.6523947259998</v>
      </c>
      <c r="K21" s="80">
        <f t="shared" si="2"/>
        <v>-20</v>
      </c>
      <c r="L21" s="80">
        <f t="shared" si="15"/>
        <v>-408.95888616682743</v>
      </c>
      <c r="M21" s="80">
        <f t="shared" si="42"/>
        <v>0</v>
      </c>
      <c r="N21" s="80">
        <f t="shared" si="17"/>
        <v>0</v>
      </c>
      <c r="O21" s="81">
        <f t="shared" si="3"/>
        <v>-2083.3333333333335</v>
      </c>
      <c r="P21" s="79">
        <f t="shared" si="4"/>
        <v>491586.02357541875</v>
      </c>
      <c r="Q21" s="35"/>
      <c r="R21">
        <f t="shared" ca="1" si="18"/>
        <v>137</v>
      </c>
      <c r="S21" s="78">
        <f t="shared" ca="1" si="19"/>
        <v>66.36</v>
      </c>
      <c r="T21" s="55">
        <f t="shared" ca="1" si="5"/>
        <v>2.4857885984658212E-3</v>
      </c>
      <c r="U21" s="78">
        <f t="shared" ca="1" si="32"/>
        <v>0.95984726942613674</v>
      </c>
      <c r="V21" s="79">
        <f t="shared" ca="1" si="20"/>
        <v>548364.21713829646</v>
      </c>
      <c r="W21" s="79">
        <f t="shared" ca="1" si="6"/>
        <v>3740.6628693399844</v>
      </c>
      <c r="X21" s="80">
        <f t="shared" ca="1" si="33"/>
        <v>-19.196945388522735</v>
      </c>
      <c r="Y21" s="80">
        <f t="shared" ca="1" si="34"/>
        <v>-456.97018094858043</v>
      </c>
      <c r="Z21" s="80">
        <f t="shared" ca="1" si="22"/>
        <v>0</v>
      </c>
      <c r="AA21" s="80">
        <f t="shared" ca="1" si="35"/>
        <v>0</v>
      </c>
      <c r="AB21" s="81">
        <f t="shared" ca="1" si="7"/>
        <v>-2375.826523727565</v>
      </c>
      <c r="AC21" s="79">
        <f t="shared" ca="1" si="8"/>
        <v>549252.8863575717</v>
      </c>
      <c r="AD21" s="35"/>
      <c r="AE21" s="62">
        <f t="shared" ca="1" si="9"/>
        <v>-2475.2130879613783</v>
      </c>
      <c r="AF21" s="62">
        <f t="shared" ca="1" si="10"/>
        <v>572229.4617621334</v>
      </c>
      <c r="AG21" s="112" t="s">
        <v>84</v>
      </c>
      <c r="AH21" s="113">
        <v>8.5000000000000006E-2</v>
      </c>
      <c r="AI21" s="35"/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23"/>
        <v>82</v>
      </c>
      <c r="AN21" s="66">
        <f t="shared" si="24"/>
        <v>0.11730400000000001</v>
      </c>
      <c r="AO21" s="67">
        <f t="shared" si="36"/>
        <v>0.3154087758701668</v>
      </c>
      <c r="AP21" s="68">
        <f t="shared" ca="1" si="25"/>
        <v>7.8807622139381472E-2</v>
      </c>
      <c r="AR21" s="69">
        <f t="shared" si="26"/>
        <v>2</v>
      </c>
      <c r="AS21" s="70">
        <f t="shared" si="37"/>
        <v>18</v>
      </c>
      <c r="AT21" s="71">
        <f t="shared" si="38"/>
        <v>0.8840801174352958</v>
      </c>
      <c r="AU21" s="72">
        <f t="shared" si="11"/>
        <v>6.8214933659622723E-3</v>
      </c>
      <c r="AV21" s="73">
        <f t="shared" si="27"/>
        <v>1.0068214933659623</v>
      </c>
      <c r="AW21" s="74">
        <f>PRODUCT(AV$4:AV21)</f>
        <v>1.1301721660879827</v>
      </c>
      <c r="AY21" s="75">
        <f t="shared" si="39"/>
        <v>18</v>
      </c>
      <c r="AZ21" s="76">
        <f t="shared" ca="1" si="41"/>
        <v>1.0068214933659623</v>
      </c>
      <c r="BA21" s="76">
        <f t="shared" ca="1" si="41"/>
        <v>1.0068214933659623</v>
      </c>
      <c r="BB21" s="76">
        <f t="shared" ca="1" si="41"/>
        <v>1.0068214933659623</v>
      </c>
      <c r="BC21" s="76">
        <f t="shared" ca="1" si="41"/>
        <v>1.0068214933659623</v>
      </c>
      <c r="BD21" s="76">
        <f t="shared" ca="1" si="41"/>
        <v>1.0068214933659623</v>
      </c>
      <c r="BE21" s="76">
        <f t="shared" ca="1" si="41"/>
        <v>1.0068214933659623</v>
      </c>
      <c r="BF21" s="76">
        <f t="shared" ca="1" si="41"/>
        <v>1.0068214933659623</v>
      </c>
      <c r="BG21" s="76">
        <f t="shared" ca="1" si="41"/>
        <v>1.0068214933659623</v>
      </c>
      <c r="BH21" s="76">
        <f t="shared" ca="1" si="41"/>
        <v>1.0068214933659623</v>
      </c>
      <c r="BI21" s="76">
        <f t="shared" ca="1" si="41"/>
        <v>1.0068214933659623</v>
      </c>
      <c r="BJ21" s="76">
        <f t="shared" ca="1" si="41"/>
        <v>1.0068214933659623</v>
      </c>
      <c r="BK21" s="76">
        <f t="shared" ca="1" si="41"/>
        <v>1.0068214933659623</v>
      </c>
      <c r="BL21" s="76">
        <f t="shared" ca="1" si="13"/>
        <v>8.5000000000000853E-2</v>
      </c>
      <c r="BM21" s="77">
        <f t="shared" ca="1" si="29"/>
        <v>4.3424546069144627</v>
      </c>
    </row>
    <row r="22" spans="2:65">
      <c r="B22" s="161" t="s">
        <v>73</v>
      </c>
      <c r="C22" s="162"/>
      <c r="E22">
        <f t="shared" si="30"/>
        <v>19</v>
      </c>
      <c r="F22" s="64">
        <f t="shared" si="31"/>
        <v>56.500000000000043</v>
      </c>
      <c r="G22" s="55">
        <f t="shared" si="0"/>
        <v>0</v>
      </c>
      <c r="H22" s="78">
        <f t="shared" si="40"/>
        <v>1</v>
      </c>
      <c r="I22" s="79">
        <f t="shared" si="14"/>
        <v>491586.02357541875</v>
      </c>
      <c r="J22" s="79">
        <f t="shared" si="1"/>
        <v>3353.3507986194923</v>
      </c>
      <c r="K22" s="80">
        <f t="shared" si="2"/>
        <v>-20</v>
      </c>
      <c r="L22" s="80">
        <f t="shared" si="15"/>
        <v>-409.65501964618232</v>
      </c>
      <c r="M22" s="80">
        <f t="shared" si="42"/>
        <v>0</v>
      </c>
      <c r="N22" s="80">
        <f t="shared" si="17"/>
        <v>0</v>
      </c>
      <c r="O22" s="81">
        <f t="shared" si="3"/>
        <v>-2083.3333333333335</v>
      </c>
      <c r="P22" s="79">
        <f t="shared" si="4"/>
        <v>492426.38602105877</v>
      </c>
      <c r="Q22" s="35"/>
      <c r="R22">
        <f t="shared" ca="1" si="18"/>
        <v>138</v>
      </c>
      <c r="S22" s="78">
        <f t="shared" ca="1" si="19"/>
        <v>66.44</v>
      </c>
      <c r="T22" s="55">
        <f t="shared" ca="1" si="5"/>
        <v>2.4857885984658212E-3</v>
      </c>
      <c r="U22" s="78">
        <f t="shared" ca="1" si="32"/>
        <v>0.95746129202752872</v>
      </c>
      <c r="V22" s="79">
        <f t="shared" ca="1" si="20"/>
        <v>547887.55979498965</v>
      </c>
      <c r="W22" s="79">
        <f t="shared" ca="1" si="6"/>
        <v>3737.4113544347797</v>
      </c>
      <c r="X22" s="80">
        <f t="shared" ca="1" si="33"/>
        <v>-19.149225840550574</v>
      </c>
      <c r="Y22" s="80">
        <f t="shared" ca="1" si="34"/>
        <v>-456.57296649582474</v>
      </c>
      <c r="Z22" s="80">
        <f t="shared" ca="1" si="22"/>
        <v>0</v>
      </c>
      <c r="AA22" s="80">
        <f t="shared" ca="1" si="35"/>
        <v>0</v>
      </c>
      <c r="AB22" s="81">
        <f t="shared" ca="1" si="7"/>
        <v>-2369.9207212429501</v>
      </c>
      <c r="AC22" s="79">
        <f t="shared" ca="1" si="8"/>
        <v>548779.32823584508</v>
      </c>
      <c r="AD22" s="35"/>
      <c r="AE22" s="62">
        <f t="shared" ca="1" si="9"/>
        <v>-2475.2130879613778</v>
      </c>
      <c r="AF22" s="62">
        <f t="shared" ca="1" si="10"/>
        <v>573160.85026658885</v>
      </c>
      <c r="AG22" s="114" t="s">
        <v>85</v>
      </c>
      <c r="AH22" s="115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23"/>
        <v>83</v>
      </c>
      <c r="AN22" s="66">
        <f t="shared" si="24"/>
        <v>0.127743</v>
      </c>
      <c r="AO22" s="67">
        <f t="shared" si="36"/>
        <v>0.2751175126141841</v>
      </c>
      <c r="AP22" s="68">
        <f t="shared" ca="1" si="25"/>
        <v>6.3355299598553377E-2</v>
      </c>
      <c r="AR22" s="69">
        <f t="shared" si="26"/>
        <v>2</v>
      </c>
      <c r="AS22" s="70">
        <f t="shared" si="37"/>
        <v>19</v>
      </c>
      <c r="AT22" s="71">
        <f t="shared" si="38"/>
        <v>0.87804937077923173</v>
      </c>
      <c r="AU22" s="72">
        <f t="shared" si="11"/>
        <v>6.8214933659622723E-3</v>
      </c>
      <c r="AV22" s="73">
        <f t="shared" si="27"/>
        <v>1.0068214933659623</v>
      </c>
      <c r="AW22" s="74">
        <f>PRODUCT(AV$4:AV22)</f>
        <v>1.1378816280213471</v>
      </c>
      <c r="AY22" s="75">
        <f t="shared" si="39"/>
        <v>19</v>
      </c>
      <c r="AZ22" s="76">
        <f t="shared" ca="1" si="41"/>
        <v>1.0068214933659623</v>
      </c>
      <c r="BA22" s="76">
        <f t="shared" ca="1" si="41"/>
        <v>1.0068214933659623</v>
      </c>
      <c r="BB22" s="76">
        <f t="shared" ca="1" si="41"/>
        <v>1.0068214933659623</v>
      </c>
      <c r="BC22" s="76">
        <f t="shared" ca="1" si="41"/>
        <v>1.0068214933659623</v>
      </c>
      <c r="BD22" s="76">
        <f t="shared" ca="1" si="41"/>
        <v>1.0068214933659623</v>
      </c>
      <c r="BE22" s="76">
        <f t="shared" ca="1" si="41"/>
        <v>1.0068214933659623</v>
      </c>
      <c r="BF22" s="76">
        <f t="shared" ca="1" si="41"/>
        <v>1.0068214933659623</v>
      </c>
      <c r="BG22" s="76">
        <f t="shared" ca="1" si="41"/>
        <v>1.0068214933659623</v>
      </c>
      <c r="BH22" s="76">
        <f t="shared" ca="1" si="41"/>
        <v>1.0068214933659623</v>
      </c>
      <c r="BI22" s="76">
        <f t="shared" ca="1" si="41"/>
        <v>1.0068214933659623</v>
      </c>
      <c r="BJ22" s="76">
        <f t="shared" ca="1" si="41"/>
        <v>1.0068214933659623</v>
      </c>
      <c r="BK22" s="76">
        <f t="shared" ca="1" si="41"/>
        <v>1.0068214933659623</v>
      </c>
      <c r="BL22" s="76">
        <f t="shared" ca="1" si="13"/>
        <v>8.5000000000000853E-2</v>
      </c>
      <c r="BM22" s="77">
        <f t="shared" ca="1" si="29"/>
        <v>4.7115632485021957</v>
      </c>
    </row>
    <row r="23" spans="2:65">
      <c r="B23" s="163"/>
      <c r="C23" s="164"/>
      <c r="E23">
        <f t="shared" si="30"/>
        <v>20</v>
      </c>
      <c r="F23" s="64">
        <f t="shared" si="31"/>
        <v>56.583333333333378</v>
      </c>
      <c r="G23" s="55">
        <f t="shared" si="0"/>
        <v>0</v>
      </c>
      <c r="H23" s="78">
        <f t="shared" si="40"/>
        <v>1</v>
      </c>
      <c r="I23" s="79">
        <f t="shared" si="14"/>
        <v>492426.38602105877</v>
      </c>
      <c r="J23" s="79">
        <f t="shared" si="1"/>
        <v>3359.0833254674294</v>
      </c>
      <c r="K23" s="80">
        <f t="shared" si="2"/>
        <v>-20</v>
      </c>
      <c r="L23" s="80">
        <f t="shared" si="15"/>
        <v>-410.35532168421565</v>
      </c>
      <c r="M23" s="80">
        <f t="shared" si="42"/>
        <v>0</v>
      </c>
      <c r="N23" s="80">
        <f t="shared" si="17"/>
        <v>0</v>
      </c>
      <c r="O23" s="81">
        <f t="shared" si="3"/>
        <v>-2083.3333333333335</v>
      </c>
      <c r="P23" s="79">
        <f t="shared" si="4"/>
        <v>493271.78069150867</v>
      </c>
      <c r="Q23" s="35"/>
      <c r="R23">
        <f t="shared" ca="1" si="18"/>
        <v>139</v>
      </c>
      <c r="S23" s="78">
        <f t="shared" ca="1" si="19"/>
        <v>66.52</v>
      </c>
      <c r="T23" s="55">
        <f t="shared" ca="1" si="5"/>
        <v>2.7282345997765578E-3</v>
      </c>
      <c r="U23" s="78">
        <f t="shared" ca="1" si="32"/>
        <v>0.9548491130026725</v>
      </c>
      <c r="V23" s="79">
        <f t="shared" ca="1" si="20"/>
        <v>547282.12948490994</v>
      </c>
      <c r="W23" s="79">
        <f t="shared" ca="1" si="6"/>
        <v>3733.2814155910182</v>
      </c>
      <c r="X23" s="80">
        <f t="shared" ca="1" si="33"/>
        <v>-19.096982260053451</v>
      </c>
      <c r="Y23" s="80">
        <f t="shared" ca="1" si="34"/>
        <v>-456.06844123742496</v>
      </c>
      <c r="Z23" s="80">
        <f t="shared" ca="1" si="22"/>
        <v>0</v>
      </c>
      <c r="AA23" s="80">
        <f t="shared" ca="1" si="35"/>
        <v>0</v>
      </c>
      <c r="AB23" s="81">
        <f t="shared" ca="1" si="7"/>
        <v>-2363.455021532528</v>
      </c>
      <c r="AC23" s="79">
        <f t="shared" ca="1" si="8"/>
        <v>548176.79045547103</v>
      </c>
      <c r="AD23" s="35"/>
      <c r="AE23" s="62">
        <f t="shared" ca="1" si="9"/>
        <v>-2475.2130879613783</v>
      </c>
      <c r="AF23" s="62">
        <f t="shared" ca="1" si="10"/>
        <v>574097.81607446156</v>
      </c>
      <c r="AH23" s="116">
        <f>SUM(AO4:AO90)</f>
        <v>13.554441138992949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23"/>
        <v>84</v>
      </c>
      <c r="AN23" s="66">
        <f t="shared" si="24"/>
        <v>0.13909500000000002</v>
      </c>
      <c r="AO23" s="67">
        <f t="shared" si="36"/>
        <v>0.23685004219711417</v>
      </c>
      <c r="AP23" s="68">
        <f t="shared" ca="1" si="25"/>
        <v>5.02699485722512E-2</v>
      </c>
      <c r="AR23" s="69">
        <f t="shared" si="26"/>
        <v>2</v>
      </c>
      <c r="AS23" s="70">
        <f t="shared" si="37"/>
        <v>20</v>
      </c>
      <c r="AT23" s="71">
        <f t="shared" si="38"/>
        <v>0.8720597628214739</v>
      </c>
      <c r="AU23" s="72">
        <f t="shared" si="11"/>
        <v>6.8214933659622723E-3</v>
      </c>
      <c r="AV23" s="73">
        <f t="shared" si="27"/>
        <v>1.0068214933659623</v>
      </c>
      <c r="AW23" s="74">
        <f>PRODUCT(AV$4:AV23)</f>
        <v>1.1456436799981451</v>
      </c>
      <c r="AY23" s="75">
        <f t="shared" si="39"/>
        <v>20</v>
      </c>
      <c r="AZ23" s="76">
        <f t="shared" ca="1" si="41"/>
        <v>1.0068214933659623</v>
      </c>
      <c r="BA23" s="76">
        <f t="shared" ca="1" si="41"/>
        <v>1.0068214933659623</v>
      </c>
      <c r="BB23" s="76">
        <f t="shared" ca="1" si="41"/>
        <v>1.0068214933659623</v>
      </c>
      <c r="BC23" s="76">
        <f t="shared" ca="1" si="41"/>
        <v>1.0068214933659623</v>
      </c>
      <c r="BD23" s="76">
        <f t="shared" ca="1" si="41"/>
        <v>1.0068214933659623</v>
      </c>
      <c r="BE23" s="76">
        <f t="shared" ca="1" si="41"/>
        <v>1.0068214933659623</v>
      </c>
      <c r="BF23" s="76">
        <f t="shared" ca="1" si="41"/>
        <v>1.0068214933659623</v>
      </c>
      <c r="BG23" s="76">
        <f t="shared" ca="1" si="41"/>
        <v>1.0068214933659623</v>
      </c>
      <c r="BH23" s="76">
        <f t="shared" ca="1" si="41"/>
        <v>1.0068214933659623</v>
      </c>
      <c r="BI23" s="76">
        <f t="shared" ca="1" si="41"/>
        <v>1.0068214933659623</v>
      </c>
      <c r="BJ23" s="76">
        <f t="shared" ca="1" si="41"/>
        <v>1.0068214933659623</v>
      </c>
      <c r="BK23" s="76">
        <f t="shared" ca="1" si="41"/>
        <v>1.0068214933659623</v>
      </c>
      <c r="BL23" s="76">
        <f t="shared" ca="1" si="13"/>
        <v>8.5000000000000853E-2</v>
      </c>
      <c r="BM23" s="77">
        <f t="shared" ca="1" si="29"/>
        <v>5.1120461246248867</v>
      </c>
    </row>
    <row r="24" spans="2:65">
      <c r="B24" s="163"/>
      <c r="C24" s="164"/>
      <c r="E24">
        <f t="shared" si="30"/>
        <v>21</v>
      </c>
      <c r="F24" s="64">
        <f t="shared" si="31"/>
        <v>56.666666666666714</v>
      </c>
      <c r="G24" s="55">
        <f t="shared" si="0"/>
        <v>0</v>
      </c>
      <c r="H24" s="78">
        <f t="shared" si="40"/>
        <v>1</v>
      </c>
      <c r="I24" s="79">
        <f t="shared" si="14"/>
        <v>493271.78069150867</v>
      </c>
      <c r="J24" s="79">
        <f t="shared" si="1"/>
        <v>3364.8501796035234</v>
      </c>
      <c r="K24" s="80">
        <f t="shared" si="2"/>
        <v>-20</v>
      </c>
      <c r="L24" s="80">
        <f t="shared" si="15"/>
        <v>-411.05981724292394</v>
      </c>
      <c r="M24" s="80">
        <f t="shared" si="42"/>
        <v>0</v>
      </c>
      <c r="N24" s="80">
        <f t="shared" si="17"/>
        <v>0</v>
      </c>
      <c r="O24" s="81">
        <f t="shared" si="3"/>
        <v>-2083.3333333333335</v>
      </c>
      <c r="P24" s="79">
        <f t="shared" si="4"/>
        <v>494122.23772053595</v>
      </c>
      <c r="Q24" s="35"/>
      <c r="R24">
        <f t="shared" ca="1" si="18"/>
        <v>140</v>
      </c>
      <c r="S24" s="78">
        <f t="shared" ca="1" si="19"/>
        <v>66.599999999999994</v>
      </c>
      <c r="T24" s="55">
        <f t="shared" ca="1" si="5"/>
        <v>2.7282345997765578E-3</v>
      </c>
      <c r="U24" s="78">
        <f t="shared" ca="1" si="32"/>
        <v>0.95224406061501266</v>
      </c>
      <c r="V24" s="79">
        <f t="shared" ca="1" si="20"/>
        <v>546681.23556895589</v>
      </c>
      <c r="W24" s="79">
        <f t="shared" ca="1" si="6"/>
        <v>3729.1824217296908</v>
      </c>
      <c r="X24" s="80">
        <f t="shared" ca="1" si="33"/>
        <v>-19.044881212300254</v>
      </c>
      <c r="Y24" s="80">
        <f t="shared" ca="1" si="34"/>
        <v>-455.56769630746328</v>
      </c>
      <c r="Z24" s="80">
        <f t="shared" ca="1" si="22"/>
        <v>0</v>
      </c>
      <c r="AA24" s="80">
        <f t="shared" ca="1" si="35"/>
        <v>0</v>
      </c>
      <c r="AB24" s="81">
        <f t="shared" ca="1" si="7"/>
        <v>-2357.0069617677673</v>
      </c>
      <c r="AC24" s="79">
        <f t="shared" ca="1" si="8"/>
        <v>547578.79845139803</v>
      </c>
      <c r="AD24" s="35"/>
      <c r="AE24" s="62">
        <f t="shared" ca="1" si="9"/>
        <v>-2475.2130879613783</v>
      </c>
      <c r="AF24" s="62">
        <f t="shared" ca="1" si="10"/>
        <v>575040.39258353668</v>
      </c>
      <c r="AH24" s="117">
        <f ca="1">SUM(AP4:AP90)</f>
        <v>7.7039912779953656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23"/>
        <v>85</v>
      </c>
      <c r="AN24" s="66">
        <f t="shared" si="24"/>
        <v>0.15140400000000004</v>
      </c>
      <c r="AO24" s="67">
        <f t="shared" si="36"/>
        <v>0.20098999840830228</v>
      </c>
      <c r="AP24" s="68">
        <f t="shared" ca="1" si="25"/>
        <v>3.9316937583979757E-2</v>
      </c>
      <c r="AR24" s="69">
        <f t="shared" si="26"/>
        <v>2</v>
      </c>
      <c r="AS24" s="70">
        <f t="shared" si="37"/>
        <v>21</v>
      </c>
      <c r="AT24" s="71">
        <f t="shared" si="38"/>
        <v>0.86611101293466464</v>
      </c>
      <c r="AU24" s="72">
        <f t="shared" si="11"/>
        <v>6.8214933659622723E-3</v>
      </c>
      <c r="AV24" s="73">
        <f t="shared" si="27"/>
        <v>1.0068214933659623</v>
      </c>
      <c r="AW24" s="74">
        <f>PRODUCT(AV$4:AV24)</f>
        <v>1.153458680761009</v>
      </c>
      <c r="AY24" s="75">
        <f t="shared" si="39"/>
        <v>21</v>
      </c>
      <c r="AZ24" s="76">
        <f t="shared" ca="1" si="41"/>
        <v>1.0068214933659623</v>
      </c>
      <c r="BA24" s="76">
        <f t="shared" ca="1" si="41"/>
        <v>1.0068214933659623</v>
      </c>
      <c r="BB24" s="76">
        <f t="shared" ca="1" si="41"/>
        <v>1.0068214933659623</v>
      </c>
      <c r="BC24" s="76">
        <f t="shared" ca="1" si="41"/>
        <v>1.0068214933659623</v>
      </c>
      <c r="BD24" s="76">
        <f t="shared" ca="1" si="41"/>
        <v>1.0068214933659623</v>
      </c>
      <c r="BE24" s="76">
        <f t="shared" ca="1" si="41"/>
        <v>1.0068214933659623</v>
      </c>
      <c r="BF24" s="76">
        <f t="shared" ca="1" si="41"/>
        <v>1.0068214933659623</v>
      </c>
      <c r="BG24" s="76">
        <f t="shared" ca="1" si="41"/>
        <v>1.0068214933659623</v>
      </c>
      <c r="BH24" s="76">
        <f t="shared" ca="1" si="41"/>
        <v>1.0068214933659623</v>
      </c>
      <c r="BI24" s="76">
        <f t="shared" ca="1" si="41"/>
        <v>1.0068214933659623</v>
      </c>
      <c r="BJ24" s="76">
        <f t="shared" ca="1" si="41"/>
        <v>1.0068214933659623</v>
      </c>
      <c r="BK24" s="76">
        <f t="shared" ca="1" si="41"/>
        <v>1.0068214933659623</v>
      </c>
      <c r="BL24" s="76">
        <f t="shared" ca="1" si="13"/>
        <v>8.5000000000000853E-2</v>
      </c>
      <c r="BM24" s="77">
        <f t="shared" ca="1" si="29"/>
        <v>5.5465700452180062</v>
      </c>
    </row>
    <row r="25" spans="2:65">
      <c r="B25" s="163"/>
      <c r="C25" s="164"/>
      <c r="E25">
        <f t="shared" si="30"/>
        <v>22</v>
      </c>
      <c r="F25" s="64">
        <f t="shared" si="31"/>
        <v>56.75000000000005</v>
      </c>
      <c r="G25" s="55">
        <f t="shared" si="0"/>
        <v>0</v>
      </c>
      <c r="H25" s="78">
        <f t="shared" si="40"/>
        <v>1</v>
      </c>
      <c r="I25" s="79">
        <f t="shared" si="14"/>
        <v>494122.23772053595</v>
      </c>
      <c r="J25" s="79">
        <f t="shared" si="1"/>
        <v>3370.6515665850688</v>
      </c>
      <c r="K25" s="80">
        <f t="shared" si="2"/>
        <v>-20</v>
      </c>
      <c r="L25" s="80">
        <f t="shared" si="15"/>
        <v>-411.76853143377997</v>
      </c>
      <c r="M25" s="80">
        <f t="shared" si="42"/>
        <v>0</v>
      </c>
      <c r="N25" s="80">
        <f t="shared" si="17"/>
        <v>0</v>
      </c>
      <c r="O25" s="81">
        <f t="shared" si="3"/>
        <v>-2083.3333333333335</v>
      </c>
      <c r="P25" s="79">
        <f t="shared" si="4"/>
        <v>494977.78742235393</v>
      </c>
      <c r="Q25" s="35"/>
      <c r="R25">
        <f t="shared" ca="1" si="18"/>
        <v>141</v>
      </c>
      <c r="S25" s="78">
        <f t="shared" ca="1" si="19"/>
        <v>66.680000000000007</v>
      </c>
      <c r="T25" s="55">
        <f t="shared" ca="1" si="5"/>
        <v>2.7282345997765578E-3</v>
      </c>
      <c r="U25" s="78">
        <f t="shared" ca="1" si="32"/>
        <v>0.94964611542141109</v>
      </c>
      <c r="V25" s="79">
        <f t="shared" ca="1" si="20"/>
        <v>546084.87502735888</v>
      </c>
      <c r="W25" s="79">
        <f t="shared" ca="1" si="6"/>
        <v>3725.1143522514653</v>
      </c>
      <c r="X25" s="80">
        <f t="shared" ca="1" si="33"/>
        <v>-18.99292230842822</v>
      </c>
      <c r="Y25" s="80">
        <f t="shared" ca="1" si="34"/>
        <v>-455.07072918946574</v>
      </c>
      <c r="Z25" s="80">
        <f t="shared" ca="1" si="22"/>
        <v>0</v>
      </c>
      <c r="AA25" s="80">
        <f t="shared" ca="1" si="35"/>
        <v>0</v>
      </c>
      <c r="AB25" s="81">
        <f t="shared" ca="1" si="7"/>
        <v>-2350.576493822758</v>
      </c>
      <c r="AC25" s="79">
        <f t="shared" ca="1" si="8"/>
        <v>546985.34923428984</v>
      </c>
      <c r="AD25" s="35"/>
      <c r="AE25" s="62">
        <f t="shared" ca="1" si="9"/>
        <v>-2475.2130879613778</v>
      </c>
      <c r="AF25" s="62">
        <f t="shared" ca="1" si="10"/>
        <v>575988.61339159147</v>
      </c>
      <c r="AG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23"/>
        <v>86</v>
      </c>
      <c r="AN25" s="66">
        <f t="shared" si="24"/>
        <v>0.16473600000000002</v>
      </c>
      <c r="AO25" s="67">
        <f t="shared" si="36"/>
        <v>0.16787971003051219</v>
      </c>
      <c r="AP25" s="68">
        <f t="shared" ca="1" si="25"/>
        <v>3.0267301893221424E-2</v>
      </c>
      <c r="AR25" s="69">
        <f t="shared" si="26"/>
        <v>2</v>
      </c>
      <c r="AS25" s="70">
        <f t="shared" si="37"/>
        <v>22</v>
      </c>
      <c r="AT25" s="71">
        <f t="shared" si="38"/>
        <v>0.86020284240574396</v>
      </c>
      <c r="AU25" s="72">
        <f t="shared" si="11"/>
        <v>6.8214933659622723E-3</v>
      </c>
      <c r="AV25" s="73">
        <f t="shared" si="27"/>
        <v>1.0068214933659623</v>
      </c>
      <c r="AW25" s="74">
        <f>PRODUCT(AV$4:AV25)</f>
        <v>1.1613269914997317</v>
      </c>
      <c r="AY25" s="75">
        <f t="shared" si="39"/>
        <v>22</v>
      </c>
      <c r="AZ25" s="76">
        <f t="shared" ref="AZ25:BK34" ca="1" si="43">OFFSET($AV$3,($AY25*12-12)+AZ$3,0)</f>
        <v>1.0068214933659623</v>
      </c>
      <c r="BA25" s="76">
        <f t="shared" ca="1" si="43"/>
        <v>1.0068214933659623</v>
      </c>
      <c r="BB25" s="76">
        <f t="shared" ca="1" si="43"/>
        <v>1.0068214933659623</v>
      </c>
      <c r="BC25" s="76">
        <f t="shared" ca="1" si="43"/>
        <v>1.0068214933659623</v>
      </c>
      <c r="BD25" s="76">
        <f t="shared" ca="1" si="43"/>
        <v>1.0068214933659623</v>
      </c>
      <c r="BE25" s="76">
        <f t="shared" ca="1" si="43"/>
        <v>1.0068214933659623</v>
      </c>
      <c r="BF25" s="76">
        <f t="shared" ca="1" si="43"/>
        <v>1.0068214933659623</v>
      </c>
      <c r="BG25" s="76">
        <f t="shared" ca="1" si="43"/>
        <v>1.0068214933659623</v>
      </c>
      <c r="BH25" s="76">
        <f t="shared" ca="1" si="43"/>
        <v>1.0068214933659623</v>
      </c>
      <c r="BI25" s="76">
        <f t="shared" ca="1" si="43"/>
        <v>1.0068214933659623</v>
      </c>
      <c r="BJ25" s="76">
        <f t="shared" ca="1" si="43"/>
        <v>1.0068214933659623</v>
      </c>
      <c r="BK25" s="76">
        <f t="shared" ca="1" si="43"/>
        <v>1.0068214933659623</v>
      </c>
      <c r="BL25" s="76">
        <f t="shared" ca="1" si="13"/>
        <v>8.5000000000000853E-2</v>
      </c>
      <c r="BM25" s="77">
        <f t="shared" ca="1" si="29"/>
        <v>6.0180284990615416</v>
      </c>
    </row>
    <row r="26" spans="2:65">
      <c r="B26" s="165"/>
      <c r="C26" s="166"/>
      <c r="E26">
        <f t="shared" si="30"/>
        <v>23</v>
      </c>
      <c r="F26" s="64">
        <f t="shared" si="31"/>
        <v>56.833333333333385</v>
      </c>
      <c r="G26" s="55">
        <f t="shared" si="0"/>
        <v>0</v>
      </c>
      <c r="H26" s="78">
        <f t="shared" si="40"/>
        <v>1</v>
      </c>
      <c r="I26" s="79">
        <f t="shared" si="14"/>
        <v>494977.78742235393</v>
      </c>
      <c r="J26" s="79">
        <f t="shared" si="1"/>
        <v>3376.4876932002712</v>
      </c>
      <c r="K26" s="80">
        <f t="shared" si="2"/>
        <v>-20</v>
      </c>
      <c r="L26" s="80">
        <f t="shared" si="15"/>
        <v>-412.48148951862828</v>
      </c>
      <c r="M26" s="80">
        <f t="shared" si="42"/>
        <v>0</v>
      </c>
      <c r="N26" s="80">
        <f t="shared" si="17"/>
        <v>0</v>
      </c>
      <c r="O26" s="81">
        <f t="shared" si="3"/>
        <v>-2083.3333333333335</v>
      </c>
      <c r="P26" s="79">
        <f t="shared" si="4"/>
        <v>495838.46029270225</v>
      </c>
      <c r="Q26" s="35"/>
      <c r="R26">
        <f t="shared" ca="1" si="18"/>
        <v>142</v>
      </c>
      <c r="S26" s="78">
        <f t="shared" ca="1" si="19"/>
        <v>66.760000000000005</v>
      </c>
      <c r="T26" s="55">
        <f t="shared" ca="1" si="5"/>
        <v>2.7282345997765578E-3</v>
      </c>
      <c r="U26" s="78">
        <f t="shared" ca="1" si="32"/>
        <v>0.94705525803177504</v>
      </c>
      <c r="V26" s="79">
        <f t="shared" ca="1" si="20"/>
        <v>545493.044878938</v>
      </c>
      <c r="W26" s="79">
        <f t="shared" ca="1" si="6"/>
        <v>3721.0771868202355</v>
      </c>
      <c r="X26" s="80">
        <f t="shared" ca="1" si="33"/>
        <v>-18.941105160635502</v>
      </c>
      <c r="Y26" s="80">
        <f t="shared" ca="1" si="34"/>
        <v>-454.57753739911504</v>
      </c>
      <c r="Z26" s="80">
        <f t="shared" ca="1" si="22"/>
        <v>0</v>
      </c>
      <c r="AA26" s="80">
        <f t="shared" ca="1" si="35"/>
        <v>0</v>
      </c>
      <c r="AB26" s="81">
        <f t="shared" ca="1" si="7"/>
        <v>-2344.1635697028896</v>
      </c>
      <c r="AC26" s="79">
        <f t="shared" ca="1" si="8"/>
        <v>546396.43985349557</v>
      </c>
      <c r="AD26" s="35"/>
      <c r="AE26" s="62">
        <f t="shared" ca="1" si="9"/>
        <v>-2475.2130879613783</v>
      </c>
      <c r="AF26" s="62">
        <f t="shared" ca="1" si="10"/>
        <v>576942.51229759096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23"/>
        <v>87</v>
      </c>
      <c r="AN26" s="66">
        <f t="shared" si="24"/>
        <v>0.17914600000000003</v>
      </c>
      <c r="AO26" s="67">
        <f t="shared" si="36"/>
        <v>0.13780473149738606</v>
      </c>
      <c r="AP26" s="68">
        <f t="shared" ca="1" si="25"/>
        <v>2.2898650532957011E-2</v>
      </c>
      <c r="AR26" s="69">
        <f t="shared" si="26"/>
        <v>2</v>
      </c>
      <c r="AS26" s="70">
        <f t="shared" si="37"/>
        <v>23</v>
      </c>
      <c r="AT26" s="71">
        <f t="shared" si="38"/>
        <v>0.8543349744228913</v>
      </c>
      <c r="AU26" s="72">
        <f t="shared" si="11"/>
        <v>6.8214933659622723E-3</v>
      </c>
      <c r="AV26" s="73">
        <f t="shared" si="27"/>
        <v>1.0068214933659623</v>
      </c>
      <c r="AW26" s="74">
        <f>PRODUCT(AV$4:AV26)</f>
        <v>1.1692489758679601</v>
      </c>
      <c r="AY26" s="75">
        <f t="shared" si="39"/>
        <v>23</v>
      </c>
      <c r="AZ26" s="76">
        <f t="shared" ca="1" si="43"/>
        <v>1.0068214933659623</v>
      </c>
      <c r="BA26" s="76">
        <f t="shared" ca="1" si="43"/>
        <v>1.0068214933659623</v>
      </c>
      <c r="BB26" s="76">
        <f t="shared" ca="1" si="43"/>
        <v>1.0068214933659623</v>
      </c>
      <c r="BC26" s="76">
        <f t="shared" ca="1" si="43"/>
        <v>1.0068214933659623</v>
      </c>
      <c r="BD26" s="76">
        <f t="shared" ca="1" si="43"/>
        <v>1.0068214933659623</v>
      </c>
      <c r="BE26" s="76">
        <f t="shared" ca="1" si="43"/>
        <v>1.0068214933659623</v>
      </c>
      <c r="BF26" s="76">
        <f t="shared" ca="1" si="43"/>
        <v>1.0068214933659623</v>
      </c>
      <c r="BG26" s="76">
        <f t="shared" ca="1" si="43"/>
        <v>1.0068214933659623</v>
      </c>
      <c r="BH26" s="76">
        <f t="shared" ca="1" si="43"/>
        <v>1.0068214933659623</v>
      </c>
      <c r="BI26" s="76">
        <f t="shared" ca="1" si="43"/>
        <v>1.0068214933659623</v>
      </c>
      <c r="BJ26" s="76">
        <f t="shared" ca="1" si="43"/>
        <v>1.0068214933659623</v>
      </c>
      <c r="BK26" s="76">
        <f t="shared" ca="1" si="43"/>
        <v>1.0068214933659623</v>
      </c>
      <c r="BL26" s="76">
        <f t="shared" ca="1" si="13"/>
        <v>8.5000000000000853E-2</v>
      </c>
      <c r="BM26" s="77">
        <f t="shared" ca="1" si="29"/>
        <v>6.529560921481778</v>
      </c>
    </row>
    <row r="27" spans="2:65">
      <c r="E27">
        <f t="shared" si="30"/>
        <v>24</v>
      </c>
      <c r="F27" s="64">
        <f t="shared" si="31"/>
        <v>56.916666666666721</v>
      </c>
      <c r="G27" s="55">
        <f t="shared" si="0"/>
        <v>0</v>
      </c>
      <c r="H27" s="78">
        <f t="shared" si="40"/>
        <v>1</v>
      </c>
      <c r="I27" s="79">
        <f t="shared" si="14"/>
        <v>495838.46029270225</v>
      </c>
      <c r="J27" s="79">
        <f t="shared" si="1"/>
        <v>3382.3587674756159</v>
      </c>
      <c r="K27" s="80">
        <f t="shared" si="2"/>
        <v>-20</v>
      </c>
      <c r="L27" s="80">
        <f t="shared" si="15"/>
        <v>-413.19871691058523</v>
      </c>
      <c r="M27" s="80">
        <f t="shared" si="42"/>
        <v>0</v>
      </c>
      <c r="N27" s="80">
        <f t="shared" si="17"/>
        <v>0</v>
      </c>
      <c r="O27" s="81">
        <f t="shared" si="3"/>
        <v>-2083.3333333333335</v>
      </c>
      <c r="P27" s="79">
        <f t="shared" si="4"/>
        <v>496704.28700993396</v>
      </c>
      <c r="Q27" s="35"/>
      <c r="R27">
        <f t="shared" ca="1" si="18"/>
        <v>143</v>
      </c>
      <c r="S27" s="78">
        <f t="shared" ca="1" si="19"/>
        <v>66.84</v>
      </c>
      <c r="T27" s="55">
        <f t="shared" ca="1" si="5"/>
        <v>2.7282345997765578E-3</v>
      </c>
      <c r="U27" s="78">
        <f t="shared" ca="1" si="32"/>
        <v>0.94447146910891244</v>
      </c>
      <c r="V27" s="79">
        <f t="shared" ca="1" si="20"/>
        <v>544905.7421810925</v>
      </c>
      <c r="W27" s="79">
        <f t="shared" ca="1" si="6"/>
        <v>3717.0709053630708</v>
      </c>
      <c r="X27" s="80">
        <f t="shared" ca="1" si="33"/>
        <v>-18.88942938217825</v>
      </c>
      <c r="Y27" s="80">
        <f t="shared" ca="1" si="34"/>
        <v>-454.08811848424381</v>
      </c>
      <c r="Z27" s="80">
        <f t="shared" ca="1" si="22"/>
        <v>0</v>
      </c>
      <c r="AA27" s="80">
        <f t="shared" ca="1" si="35"/>
        <v>0</v>
      </c>
      <c r="AB27" s="81">
        <f t="shared" ca="1" si="7"/>
        <v>-2337.7681415444904</v>
      </c>
      <c r="AC27" s="79">
        <f t="shared" ca="1" si="8"/>
        <v>545812.06739704462</v>
      </c>
      <c r="AD27" s="35"/>
      <c r="AE27" s="62">
        <f t="shared" ca="1" si="9"/>
        <v>-2475.2130879613778</v>
      </c>
      <c r="AF27" s="62">
        <f t="shared" ca="1" si="10"/>
        <v>577902.12330289453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23"/>
        <v>88</v>
      </c>
      <c r="AN27" s="66">
        <f t="shared" si="24"/>
        <v>0.19468900000000003</v>
      </c>
      <c r="AO27" s="67">
        <f t="shared" si="36"/>
        <v>0.11097566612689147</v>
      </c>
      <c r="AP27" s="68">
        <f t="shared" ca="1" si="25"/>
        <v>1.699588493948952E-2</v>
      </c>
      <c r="AR27" s="69">
        <f t="shared" si="26"/>
        <v>2</v>
      </c>
      <c r="AS27" s="70">
        <f t="shared" si="37"/>
        <v>24</v>
      </c>
      <c r="AT27" s="71">
        <f t="shared" si="38"/>
        <v>0.84850713406255596</v>
      </c>
      <c r="AU27" s="72">
        <f t="shared" si="11"/>
        <v>6.8214933659622723E-3</v>
      </c>
      <c r="AV27" s="73">
        <f t="shared" si="27"/>
        <v>1.0068214933659623</v>
      </c>
      <c r="AW27" s="74">
        <f>PRODUCT(AV$4:AV27)</f>
        <v>1.1772250000000015</v>
      </c>
      <c r="AY27" s="75">
        <f t="shared" si="39"/>
        <v>24</v>
      </c>
      <c r="AZ27" s="76">
        <f t="shared" ca="1" si="43"/>
        <v>1.0068214933659623</v>
      </c>
      <c r="BA27" s="76">
        <f t="shared" ca="1" si="43"/>
        <v>1.0068214933659623</v>
      </c>
      <c r="BB27" s="76">
        <f t="shared" ca="1" si="43"/>
        <v>1.0068214933659623</v>
      </c>
      <c r="BC27" s="76">
        <f t="shared" ca="1" si="43"/>
        <v>1.0068214933659623</v>
      </c>
      <c r="BD27" s="76">
        <f t="shared" ca="1" si="43"/>
        <v>1.0068214933659623</v>
      </c>
      <c r="BE27" s="76">
        <f t="shared" ca="1" si="43"/>
        <v>1.0068214933659623</v>
      </c>
      <c r="BF27" s="76">
        <f t="shared" ca="1" si="43"/>
        <v>1.0068214933659623</v>
      </c>
      <c r="BG27" s="76">
        <f t="shared" ca="1" si="43"/>
        <v>1.0068214933659623</v>
      </c>
      <c r="BH27" s="76">
        <f t="shared" ca="1" si="43"/>
        <v>1.0068214933659623</v>
      </c>
      <c r="BI27" s="76">
        <f t="shared" ca="1" si="43"/>
        <v>1.0068214933659623</v>
      </c>
      <c r="BJ27" s="76">
        <f t="shared" ca="1" si="43"/>
        <v>1.0068214933659623</v>
      </c>
      <c r="BK27" s="76">
        <f t="shared" ca="1" si="43"/>
        <v>1.0068214933659623</v>
      </c>
      <c r="BL27" s="76">
        <f t="shared" ca="1" si="13"/>
        <v>8.5000000000000853E-2</v>
      </c>
      <c r="BM27" s="77">
        <f t="shared" ca="1" si="29"/>
        <v>7.0845735998077348</v>
      </c>
    </row>
    <row r="28" spans="2:65">
      <c r="B28" t="s">
        <v>72</v>
      </c>
      <c r="E28">
        <f t="shared" si="30"/>
        <v>25</v>
      </c>
      <c r="F28" s="64">
        <f t="shared" si="31"/>
        <v>57.000000000000057</v>
      </c>
      <c r="G28" s="55">
        <f t="shared" si="0"/>
        <v>0</v>
      </c>
      <c r="H28" s="78">
        <f t="shared" si="40"/>
        <v>1</v>
      </c>
      <c r="I28" s="79">
        <f t="shared" si="14"/>
        <v>496704.28700993396</v>
      </c>
      <c r="J28" s="79">
        <f t="shared" si="1"/>
        <v>3388.2649986832848</v>
      </c>
      <c r="K28" s="80">
        <f t="shared" si="2"/>
        <v>-20</v>
      </c>
      <c r="L28" s="80">
        <f t="shared" si="15"/>
        <v>-413.92023917494498</v>
      </c>
      <c r="M28" s="80">
        <f t="shared" si="42"/>
        <v>-3725.2821525745044</v>
      </c>
      <c r="N28" s="80">
        <f t="shared" si="17"/>
        <v>0</v>
      </c>
      <c r="O28" s="81">
        <f t="shared" si="3"/>
        <v>-2083.3333333333335</v>
      </c>
      <c r="P28" s="79">
        <f t="shared" si="4"/>
        <v>493850.01628353447</v>
      </c>
      <c r="Q28" s="35"/>
      <c r="R28">
        <f t="shared" ca="1" si="18"/>
        <v>144</v>
      </c>
      <c r="S28" s="78">
        <f t="shared" ca="1" si="19"/>
        <v>66.92</v>
      </c>
      <c r="T28" s="55">
        <f t="shared" ca="1" si="5"/>
        <v>2.7282345997765578E-3</v>
      </c>
      <c r="U28" s="78">
        <f t="shared" ca="1" si="32"/>
        <v>0.9418947293683877</v>
      </c>
      <c r="V28" s="79">
        <f t="shared" ca="1" si="20"/>
        <v>544322.96402979642</v>
      </c>
      <c r="W28" s="79">
        <f t="shared" ca="1" si="6"/>
        <v>3713.095488070177</v>
      </c>
      <c r="X28" s="80">
        <f t="shared" ca="1" si="33"/>
        <v>-18.837894587367753</v>
      </c>
      <c r="Y28" s="80">
        <f t="shared" ca="1" si="34"/>
        <v>-453.60247002483038</v>
      </c>
      <c r="Z28" s="80">
        <f t="shared" ca="1" si="22"/>
        <v>0</v>
      </c>
      <c r="AA28" s="80">
        <f t="shared" ca="1" si="35"/>
        <v>0</v>
      </c>
      <c r="AB28" s="81">
        <f t="shared" ca="1" si="7"/>
        <v>-2331.3901616144735</v>
      </c>
      <c r="AC28" s="79">
        <f t="shared" ca="1" si="8"/>
        <v>545232.22899163992</v>
      </c>
      <c r="AD28" s="35"/>
      <c r="AE28" s="62">
        <f t="shared" ca="1" si="9"/>
        <v>-2475.2130879613783</v>
      </c>
      <c r="AF28" s="62">
        <f t="shared" ca="1" si="10"/>
        <v>578867.48061246693</v>
      </c>
      <c r="AG28" s="35"/>
      <c r="AH28" s="35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23"/>
        <v>89</v>
      </c>
      <c r="AN28" s="66">
        <f t="shared" si="24"/>
        <v>0.21142000000000002</v>
      </c>
      <c r="AO28" s="67">
        <f t="shared" si="36"/>
        <v>8.7513190794344067E-2</v>
      </c>
      <c r="AP28" s="68">
        <f t="shared" ca="1" si="25"/>
        <v>1.2352640502841138E-2</v>
      </c>
      <c r="AR28" s="69">
        <f t="shared" si="26"/>
        <v>3</v>
      </c>
      <c r="AS28" s="70">
        <f t="shared" si="37"/>
        <v>25</v>
      </c>
      <c r="AT28" s="71">
        <f t="shared" si="38"/>
        <v>0.84271904827657662</v>
      </c>
      <c r="AU28" s="72">
        <f t="shared" si="11"/>
        <v>6.8214933659622723E-3</v>
      </c>
      <c r="AV28" s="73">
        <f t="shared" si="27"/>
        <v>1.0068214933659623</v>
      </c>
      <c r="AW28" s="74">
        <f>PRODUCT(AV$4:AV28)</f>
        <v>1.1852554325277465</v>
      </c>
      <c r="AX28" s="118"/>
      <c r="AY28" s="75">
        <f t="shared" si="39"/>
        <v>25</v>
      </c>
      <c r="AZ28" s="76">
        <f t="shared" ca="1" si="43"/>
        <v>1.0068214933659623</v>
      </c>
      <c r="BA28" s="76">
        <f t="shared" ca="1" si="43"/>
        <v>1.0068214933659623</v>
      </c>
      <c r="BB28" s="76">
        <f t="shared" ca="1" si="43"/>
        <v>1.0068214933659623</v>
      </c>
      <c r="BC28" s="76">
        <f t="shared" ca="1" si="43"/>
        <v>1.0068214933659623</v>
      </c>
      <c r="BD28" s="76">
        <f t="shared" ca="1" si="43"/>
        <v>1.0068214933659623</v>
      </c>
      <c r="BE28" s="76">
        <f t="shared" ca="1" si="43"/>
        <v>1.0068214933659623</v>
      </c>
      <c r="BF28" s="76">
        <f t="shared" ca="1" si="43"/>
        <v>1.0068214933659623</v>
      </c>
      <c r="BG28" s="76">
        <f t="shared" ca="1" si="43"/>
        <v>1.0068214933659623</v>
      </c>
      <c r="BH28" s="76">
        <f t="shared" ca="1" si="43"/>
        <v>1.0068214933659623</v>
      </c>
      <c r="BI28" s="76">
        <f t="shared" ca="1" si="43"/>
        <v>1.0068214933659623</v>
      </c>
      <c r="BJ28" s="76">
        <f t="shared" ca="1" si="43"/>
        <v>1.0068214933659623</v>
      </c>
      <c r="BK28" s="76">
        <f t="shared" ca="1" si="43"/>
        <v>1.0068214933659623</v>
      </c>
      <c r="BL28" s="76">
        <f t="shared" ca="1" si="13"/>
        <v>8.5000000000000853E-2</v>
      </c>
      <c r="BM28" s="77">
        <f t="shared" ca="1" si="29"/>
        <v>7.686762355791398</v>
      </c>
    </row>
    <row r="29" spans="2:65">
      <c r="B29" s="161" t="s">
        <v>74</v>
      </c>
      <c r="C29" s="162"/>
      <c r="E29">
        <f t="shared" si="30"/>
        <v>26</v>
      </c>
      <c r="F29" s="64">
        <f t="shared" si="31"/>
        <v>57.083333333333393</v>
      </c>
      <c r="G29" s="55">
        <f t="shared" si="0"/>
        <v>0</v>
      </c>
      <c r="H29" s="78">
        <f t="shared" si="40"/>
        <v>1</v>
      </c>
      <c r="I29" s="79">
        <f t="shared" si="14"/>
        <v>493850.01628353447</v>
      </c>
      <c r="J29" s="79">
        <f t="shared" si="1"/>
        <v>3368.7946098584907</v>
      </c>
      <c r="K29" s="80">
        <f t="shared" si="2"/>
        <v>-20</v>
      </c>
      <c r="L29" s="80">
        <f t="shared" si="15"/>
        <v>-411.54168023627875</v>
      </c>
      <c r="M29" s="80">
        <f t="shared" si="42"/>
        <v>0</v>
      </c>
      <c r="N29" s="80">
        <f t="shared" si="17"/>
        <v>0</v>
      </c>
      <c r="O29" s="81">
        <f t="shared" si="3"/>
        <v>-2083.3333333333335</v>
      </c>
      <c r="P29" s="79">
        <f t="shared" si="4"/>
        <v>494703.93587982334</v>
      </c>
      <c r="Q29" s="35"/>
      <c r="R29">
        <f t="shared" ca="1" si="18"/>
        <v>145</v>
      </c>
      <c r="S29" s="78">
        <f t="shared" ca="1" si="19"/>
        <v>67</v>
      </c>
      <c r="T29" s="55">
        <f t="shared" ca="1" si="5"/>
        <v>2.7282345997765578E-3</v>
      </c>
      <c r="U29" s="78">
        <f t="shared" ca="1" si="32"/>
        <v>0.93932501957837766</v>
      </c>
      <c r="V29" s="79">
        <f t="shared" ca="1" si="20"/>
        <v>543744.70755959162</v>
      </c>
      <c r="W29" s="79">
        <f t="shared" ca="1" si="6"/>
        <v>3709.15091539485</v>
      </c>
      <c r="X29" s="80">
        <f t="shared" ca="1" si="33"/>
        <v>-18.786500391567554</v>
      </c>
      <c r="Y29" s="80">
        <f t="shared" ca="1" si="34"/>
        <v>-453.12058963299307</v>
      </c>
      <c r="Z29" s="80">
        <f t="shared" ca="1" si="22"/>
        <v>-4078.0853066969371</v>
      </c>
      <c r="AA29" s="80">
        <f t="shared" ca="1" si="35"/>
        <v>0</v>
      </c>
      <c r="AB29" s="81">
        <f t="shared" ca="1" si="7"/>
        <v>-2325.0295823099782</v>
      </c>
      <c r="AC29" s="79">
        <f t="shared" ca="1" si="8"/>
        <v>540578.83649595501</v>
      </c>
      <c r="AD29" s="35"/>
      <c r="AE29" s="62">
        <f t="shared" ca="1" si="9"/>
        <v>-2475.2130879613783</v>
      </c>
      <c r="AF29" s="62">
        <f t="shared" ca="1" si="10"/>
        <v>575497.11253150424</v>
      </c>
      <c r="AG29" s="35"/>
      <c r="AH29" s="35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23"/>
        <v>90</v>
      </c>
      <c r="AN29" s="66">
        <f t="shared" si="24"/>
        <v>0.22926200000000002</v>
      </c>
      <c r="AO29" s="67">
        <f t="shared" si="36"/>
        <v>6.744974164645115E-2</v>
      </c>
      <c r="AP29" s="68">
        <f t="shared" ca="1" si="25"/>
        <v>8.7747921068007054E-3</v>
      </c>
      <c r="AR29" s="69">
        <f t="shared" si="26"/>
        <v>3</v>
      </c>
      <c r="AS29" s="70">
        <f t="shared" si="37"/>
        <v>26</v>
      </c>
      <c r="AT29" s="71">
        <f t="shared" si="38"/>
        <v>0.83697044587938796</v>
      </c>
      <c r="AU29" s="72">
        <f t="shared" si="11"/>
        <v>6.8214933659622723E-3</v>
      </c>
      <c r="AV29" s="73">
        <f t="shared" si="27"/>
        <v>1.0068214933659623</v>
      </c>
      <c r="AW29" s="74">
        <f>PRODUCT(AV$4:AV29)</f>
        <v>1.1933406445977053</v>
      </c>
      <c r="AY29" s="75">
        <f t="shared" si="39"/>
        <v>26</v>
      </c>
      <c r="AZ29" s="76">
        <f t="shared" ca="1" si="43"/>
        <v>1.0068214933659623</v>
      </c>
      <c r="BA29" s="76">
        <f t="shared" ca="1" si="43"/>
        <v>1.0068214933659623</v>
      </c>
      <c r="BB29" s="76">
        <f t="shared" ca="1" si="43"/>
        <v>1.0068214933659623</v>
      </c>
      <c r="BC29" s="76">
        <f t="shared" ca="1" si="43"/>
        <v>1.0068214933659623</v>
      </c>
      <c r="BD29" s="76">
        <f t="shared" ca="1" si="43"/>
        <v>1.0068214933659623</v>
      </c>
      <c r="BE29" s="76">
        <f t="shared" ca="1" si="43"/>
        <v>1.0068214933659623</v>
      </c>
      <c r="BF29" s="76">
        <f t="shared" ca="1" si="43"/>
        <v>1.0068214933659623</v>
      </c>
      <c r="BG29" s="76">
        <f t="shared" ca="1" si="43"/>
        <v>1.0068214933659623</v>
      </c>
      <c r="BH29" s="76">
        <f t="shared" ca="1" si="43"/>
        <v>1.0068214933659623</v>
      </c>
      <c r="BI29" s="76">
        <f t="shared" ca="1" si="43"/>
        <v>1.0068214933659623</v>
      </c>
      <c r="BJ29" s="76">
        <f t="shared" ca="1" si="43"/>
        <v>1.0068214933659623</v>
      </c>
      <c r="BK29" s="76">
        <f t="shared" ca="1" si="43"/>
        <v>1.0068214933659623</v>
      </c>
      <c r="BL29" s="76">
        <f t="shared" ca="1" si="13"/>
        <v>8.5000000000000853E-2</v>
      </c>
      <c r="BM29" s="77">
        <f t="shared" ca="1" si="29"/>
        <v>8.3401371560336734</v>
      </c>
    </row>
    <row r="30" spans="2:65">
      <c r="B30" s="163"/>
      <c r="C30" s="164"/>
      <c r="E30">
        <f t="shared" si="30"/>
        <v>27</v>
      </c>
      <c r="F30" s="64">
        <f t="shared" si="31"/>
        <v>57.166666666666728</v>
      </c>
      <c r="G30" s="55">
        <f t="shared" si="0"/>
        <v>0</v>
      </c>
      <c r="H30" s="78">
        <f t="shared" si="40"/>
        <v>1</v>
      </c>
      <c r="I30" s="79">
        <f t="shared" si="14"/>
        <v>494703.93587982334</v>
      </c>
      <c r="J30" s="79">
        <f t="shared" si="1"/>
        <v>3374.6196167196404</v>
      </c>
      <c r="K30" s="80">
        <f t="shared" si="2"/>
        <v>-20</v>
      </c>
      <c r="L30" s="80">
        <f t="shared" si="15"/>
        <v>-412.25327989985283</v>
      </c>
      <c r="M30" s="80">
        <f t="shared" si="42"/>
        <v>0</v>
      </c>
      <c r="N30" s="80">
        <f t="shared" si="17"/>
        <v>0</v>
      </c>
      <c r="O30" s="81">
        <f t="shared" si="3"/>
        <v>-2083.3333333333335</v>
      </c>
      <c r="P30" s="79">
        <f t="shared" si="4"/>
        <v>495562.96888330986</v>
      </c>
      <c r="Q30" s="35"/>
      <c r="R30">
        <f t="shared" ca="1" si="18"/>
        <v>146</v>
      </c>
      <c r="S30" s="78">
        <f t="shared" ca="1" si="19"/>
        <v>67.08</v>
      </c>
      <c r="T30" s="55">
        <f t="shared" ca="1" si="5"/>
        <v>2.7282345997765578E-3</v>
      </c>
      <c r="U30" s="78">
        <f t="shared" ca="1" si="32"/>
        <v>0.93676232055952813</v>
      </c>
      <c r="V30" s="79">
        <f t="shared" ca="1" si="20"/>
        <v>539104.01061031979</v>
      </c>
      <c r="W30" s="79">
        <f t="shared" ca="1" si="6"/>
        <v>3677.494431941951</v>
      </c>
      <c r="X30" s="80">
        <f t="shared" ca="1" si="33"/>
        <v>-18.735246411190563</v>
      </c>
      <c r="Y30" s="80">
        <f t="shared" ca="1" si="34"/>
        <v>-449.25334217526654</v>
      </c>
      <c r="Z30" s="80">
        <f t="shared" ca="1" si="22"/>
        <v>0</v>
      </c>
      <c r="AA30" s="80">
        <f t="shared" ca="1" si="35"/>
        <v>0</v>
      </c>
      <c r="AB30" s="81">
        <f t="shared" ca="1" si="7"/>
        <v>-2318.6863561580162</v>
      </c>
      <c r="AC30" s="79">
        <f t="shared" ca="1" si="8"/>
        <v>539994.83009751735</v>
      </c>
      <c r="AD30" s="35"/>
      <c r="AE30" s="62">
        <f t="shared" ca="1" si="9"/>
        <v>-2475.2130879613783</v>
      </c>
      <c r="AF30" s="62">
        <f t="shared" ca="1" si="10"/>
        <v>576448.06825169746</v>
      </c>
      <c r="AG30" s="35"/>
      <c r="AH30" s="35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23"/>
        <v>91</v>
      </c>
      <c r="AN30" s="66">
        <f t="shared" si="24"/>
        <v>0.24838000000000002</v>
      </c>
      <c r="AO30" s="67">
        <f t="shared" si="36"/>
        <v>5.0696574816305608E-2</v>
      </c>
      <c r="AP30" s="68">
        <f t="shared" ca="1" si="25"/>
        <v>6.0786260307037236E-3</v>
      </c>
      <c r="AR30" s="69">
        <f t="shared" si="26"/>
        <v>3</v>
      </c>
      <c r="AS30" s="70">
        <f t="shared" si="37"/>
        <v>27</v>
      </c>
      <c r="AT30" s="71">
        <f t="shared" si="38"/>
        <v>0.83126105753531521</v>
      </c>
      <c r="AU30" s="72">
        <f t="shared" si="11"/>
        <v>6.8214933659622723E-3</v>
      </c>
      <c r="AV30" s="73">
        <f t="shared" si="27"/>
        <v>1.0068214933659623</v>
      </c>
      <c r="AW30" s="74">
        <f>PRODUCT(AV$4:AV30)</f>
        <v>1.2014810098881616</v>
      </c>
      <c r="AY30" s="75">
        <f t="shared" si="39"/>
        <v>27</v>
      </c>
      <c r="AZ30" s="76">
        <f t="shared" ca="1" si="43"/>
        <v>1.0068214933659623</v>
      </c>
      <c r="BA30" s="76">
        <f t="shared" ca="1" si="43"/>
        <v>1.0068214933659623</v>
      </c>
      <c r="BB30" s="76">
        <f t="shared" ca="1" si="43"/>
        <v>1.0068214933659623</v>
      </c>
      <c r="BC30" s="76">
        <f t="shared" ca="1" si="43"/>
        <v>1.0068214933659623</v>
      </c>
      <c r="BD30" s="76">
        <f t="shared" ca="1" si="43"/>
        <v>1.0068214933659623</v>
      </c>
      <c r="BE30" s="76">
        <f t="shared" ca="1" si="43"/>
        <v>1.0068214933659623</v>
      </c>
      <c r="BF30" s="76">
        <f t="shared" ca="1" si="43"/>
        <v>1.0068214933659623</v>
      </c>
      <c r="BG30" s="76">
        <f t="shared" ca="1" si="43"/>
        <v>1.0068214933659623</v>
      </c>
      <c r="BH30" s="76">
        <f t="shared" ca="1" si="43"/>
        <v>1.0068214933659623</v>
      </c>
      <c r="BI30" s="76">
        <f t="shared" ca="1" si="43"/>
        <v>1.0068214933659623</v>
      </c>
      <c r="BJ30" s="76">
        <f t="shared" ca="1" si="43"/>
        <v>1.0068214933659623</v>
      </c>
      <c r="BK30" s="76">
        <f t="shared" ca="1" si="43"/>
        <v>1.0068214933659623</v>
      </c>
      <c r="BL30" s="76">
        <f t="shared" ca="1" si="13"/>
        <v>8.5000000000000853E-2</v>
      </c>
      <c r="BM30" s="77">
        <f t="shared" ca="1" si="29"/>
        <v>9.0490488142965422</v>
      </c>
    </row>
    <row r="31" spans="2:65">
      <c r="B31" s="163"/>
      <c r="C31" s="164"/>
      <c r="E31">
        <f t="shared" si="30"/>
        <v>28</v>
      </c>
      <c r="F31" s="64">
        <f t="shared" si="31"/>
        <v>57.250000000000064</v>
      </c>
      <c r="G31" s="55">
        <f t="shared" si="0"/>
        <v>0</v>
      </c>
      <c r="H31" s="78">
        <f t="shared" si="40"/>
        <v>1</v>
      </c>
      <c r="I31" s="79">
        <f t="shared" si="14"/>
        <v>495562.96888330986</v>
      </c>
      <c r="J31" s="79">
        <f t="shared" si="1"/>
        <v>3380.4795046540662</v>
      </c>
      <c r="K31" s="80">
        <f t="shared" si="2"/>
        <v>-20</v>
      </c>
      <c r="L31" s="80">
        <f t="shared" si="15"/>
        <v>-412.96914073609156</v>
      </c>
      <c r="M31" s="80">
        <f t="shared" si="42"/>
        <v>0</v>
      </c>
      <c r="N31" s="80">
        <f t="shared" si="17"/>
        <v>0</v>
      </c>
      <c r="O31" s="81">
        <f t="shared" si="3"/>
        <v>-2083.3333333333335</v>
      </c>
      <c r="P31" s="79">
        <f t="shared" si="4"/>
        <v>496427.14591389452</v>
      </c>
      <c r="Q31" s="35"/>
      <c r="R31">
        <f t="shared" ca="1" si="18"/>
        <v>147</v>
      </c>
      <c r="S31" s="78">
        <f t="shared" ca="1" si="19"/>
        <v>67.16</v>
      </c>
      <c r="T31" s="55">
        <f t="shared" ca="1" si="5"/>
        <v>2.7282345997765578E-3</v>
      </c>
      <c r="U31" s="78">
        <f t="shared" ca="1" si="32"/>
        <v>0.93420661318481069</v>
      </c>
      <c r="V31" s="79">
        <f t="shared" ca="1" si="20"/>
        <v>538521.59751834488</v>
      </c>
      <c r="W31" s="79">
        <f t="shared" ca="1" si="6"/>
        <v>3673.5215048987943</v>
      </c>
      <c r="X31" s="80">
        <f t="shared" ca="1" si="33"/>
        <v>-18.684132263696213</v>
      </c>
      <c r="Y31" s="80">
        <f t="shared" ca="1" si="34"/>
        <v>-448.76799793195408</v>
      </c>
      <c r="Z31" s="80">
        <f t="shared" ca="1" si="22"/>
        <v>0</v>
      </c>
      <c r="AA31" s="80">
        <f t="shared" ca="1" si="35"/>
        <v>0</v>
      </c>
      <c r="AB31" s="81">
        <f t="shared" ca="1" si="7"/>
        <v>-2312.360435815116</v>
      </c>
      <c r="AC31" s="79">
        <f t="shared" ca="1" si="8"/>
        <v>539415.30645723303</v>
      </c>
      <c r="AD31" s="35"/>
      <c r="AE31" s="62">
        <f t="shared" ca="1" si="9"/>
        <v>-2475.2130879613783</v>
      </c>
      <c r="AF31" s="62">
        <f t="shared" ca="1" si="10"/>
        <v>577404.71844692715</v>
      </c>
      <c r="AG31" s="35"/>
      <c r="AH31" s="35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23"/>
        <v>92</v>
      </c>
      <c r="AN31" s="66">
        <f t="shared" si="24"/>
        <v>0.26884000000000002</v>
      </c>
      <c r="AO31" s="67">
        <f t="shared" si="36"/>
        <v>3.7067307642690013E-2</v>
      </c>
      <c r="AP31" s="68">
        <f t="shared" ca="1" si="25"/>
        <v>4.0962656300546837E-3</v>
      </c>
      <c r="AR31" s="69">
        <f t="shared" si="26"/>
        <v>3</v>
      </c>
      <c r="AS31" s="70">
        <f t="shared" si="37"/>
        <v>28</v>
      </c>
      <c r="AT31" s="71">
        <f t="shared" si="38"/>
        <v>0.82559061574595527</v>
      </c>
      <c r="AU31" s="72">
        <f t="shared" si="11"/>
        <v>6.8214933659622723E-3</v>
      </c>
      <c r="AV31" s="73">
        <f t="shared" si="27"/>
        <v>1.0068214933659623</v>
      </c>
      <c r="AW31" s="74">
        <f>PRODUCT(AV$4:AV31)</f>
        <v>1.2096769046264433</v>
      </c>
      <c r="AY31" s="75">
        <f t="shared" si="39"/>
        <v>28</v>
      </c>
      <c r="AZ31" s="76">
        <f t="shared" ca="1" si="43"/>
        <v>1.0068214933659623</v>
      </c>
      <c r="BA31" s="76">
        <f t="shared" ca="1" si="43"/>
        <v>1.0068214933659623</v>
      </c>
      <c r="BB31" s="76">
        <f t="shared" ca="1" si="43"/>
        <v>1.0068214933659623</v>
      </c>
      <c r="BC31" s="76">
        <f t="shared" ca="1" si="43"/>
        <v>1.0068214933659623</v>
      </c>
      <c r="BD31" s="76">
        <f t="shared" ca="1" si="43"/>
        <v>1.0068214933659623</v>
      </c>
      <c r="BE31" s="76">
        <f t="shared" ca="1" si="43"/>
        <v>1.0068214933659623</v>
      </c>
      <c r="BF31" s="76">
        <f t="shared" ca="1" si="43"/>
        <v>1.0068214933659623</v>
      </c>
      <c r="BG31" s="76">
        <f t="shared" ca="1" si="43"/>
        <v>1.0068214933659623</v>
      </c>
      <c r="BH31" s="76">
        <f t="shared" ca="1" si="43"/>
        <v>1.0068214933659623</v>
      </c>
      <c r="BI31" s="76">
        <f t="shared" ca="1" si="43"/>
        <v>1.0068214933659623</v>
      </c>
      <c r="BJ31" s="76">
        <f t="shared" ca="1" si="43"/>
        <v>1.0068214933659623</v>
      </c>
      <c r="BK31" s="76">
        <f t="shared" ca="1" si="43"/>
        <v>1.0068214933659623</v>
      </c>
      <c r="BL31" s="76">
        <f t="shared" ca="1" si="13"/>
        <v>8.5000000000000853E-2</v>
      </c>
      <c r="BM31" s="77">
        <f t="shared" ca="1" si="29"/>
        <v>9.8182179635117564</v>
      </c>
    </row>
    <row r="32" spans="2:65">
      <c r="B32" s="165"/>
      <c r="C32" s="166"/>
      <c r="E32">
        <f t="shared" si="30"/>
        <v>29</v>
      </c>
      <c r="F32" s="64">
        <f t="shared" si="31"/>
        <v>57.3333333333334</v>
      </c>
      <c r="G32" s="55">
        <f t="shared" si="0"/>
        <v>0</v>
      </c>
      <c r="H32" s="78">
        <f t="shared" si="40"/>
        <v>1</v>
      </c>
      <c r="I32" s="79">
        <f t="shared" si="14"/>
        <v>496427.14591389452</v>
      </c>
      <c r="J32" s="79">
        <f t="shared" si="1"/>
        <v>3386.3744825352164</v>
      </c>
      <c r="K32" s="80">
        <f t="shared" si="2"/>
        <v>-20</v>
      </c>
      <c r="L32" s="80">
        <f t="shared" si="15"/>
        <v>-413.68928826157878</v>
      </c>
      <c r="M32" s="80">
        <f t="shared" si="42"/>
        <v>0</v>
      </c>
      <c r="N32" s="80">
        <f t="shared" si="17"/>
        <v>0</v>
      </c>
      <c r="O32" s="81">
        <f t="shared" si="3"/>
        <v>-2083.3333333333335</v>
      </c>
      <c r="P32" s="79">
        <f t="shared" si="4"/>
        <v>497296.49777483486</v>
      </c>
      <c r="Q32" s="35"/>
      <c r="R32">
        <f t="shared" ca="1" si="18"/>
        <v>148</v>
      </c>
      <c r="S32" s="78">
        <f t="shared" ca="1" si="19"/>
        <v>67.239999999999995</v>
      </c>
      <c r="T32" s="55">
        <f t="shared" ca="1" si="5"/>
        <v>2.7282345997765578E-3</v>
      </c>
      <c r="U32" s="78">
        <f t="shared" ca="1" si="32"/>
        <v>0.93165787837937986</v>
      </c>
      <c r="V32" s="79">
        <f t="shared" ca="1" si="20"/>
        <v>537943.65495450736</v>
      </c>
      <c r="W32" s="79">
        <f t="shared" ca="1" si="6"/>
        <v>3669.5790735336695</v>
      </c>
      <c r="X32" s="80">
        <f t="shared" ca="1" si="33"/>
        <v>-18.633157567587595</v>
      </c>
      <c r="Y32" s="80">
        <f t="shared" ca="1" si="34"/>
        <v>-448.28637912875615</v>
      </c>
      <c r="Z32" s="80">
        <f t="shared" ca="1" si="22"/>
        <v>0</v>
      </c>
      <c r="AA32" s="80">
        <f t="shared" ca="1" si="35"/>
        <v>0</v>
      </c>
      <c r="AB32" s="81">
        <f t="shared" ca="1" si="7"/>
        <v>-2306.0517740669707</v>
      </c>
      <c r="AC32" s="79">
        <f t="shared" ca="1" si="8"/>
        <v>538840.26271727763</v>
      </c>
      <c r="AD32" s="35"/>
      <c r="AE32" s="62">
        <f t="shared" ca="1" si="9"/>
        <v>-2475.2130879613778</v>
      </c>
      <c r="AF32" s="62">
        <f t="shared" ca="1" si="10"/>
        <v>578367.09721662092</v>
      </c>
      <c r="AG32" s="35"/>
      <c r="AH32" s="35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23"/>
        <v>93</v>
      </c>
      <c r="AN32" s="66">
        <f t="shared" si="24"/>
        <v>0.29067500000000002</v>
      </c>
      <c r="AO32" s="67">
        <f t="shared" si="36"/>
        <v>2.6292767993651094E-2</v>
      </c>
      <c r="AP32" s="68">
        <f t="shared" ca="1" si="25"/>
        <v>2.6779572516484203E-3</v>
      </c>
      <c r="AR32" s="69">
        <f t="shared" si="26"/>
        <v>3</v>
      </c>
      <c r="AS32" s="70">
        <f t="shared" si="37"/>
        <v>29</v>
      </c>
      <c r="AT32" s="71">
        <f t="shared" si="38"/>
        <v>0.81995885483764352</v>
      </c>
      <c r="AU32" s="72">
        <f t="shared" si="11"/>
        <v>6.8214933659622723E-3</v>
      </c>
      <c r="AV32" s="73">
        <f t="shared" si="27"/>
        <v>1.0068214933659623</v>
      </c>
      <c r="AW32" s="74">
        <f>PRODUCT(AV$4:AV32)</f>
        <v>1.2179287076063103</v>
      </c>
      <c r="AY32" s="75">
        <f t="shared" si="39"/>
        <v>29</v>
      </c>
      <c r="AZ32" s="76">
        <f t="shared" ca="1" si="43"/>
        <v>1.0068214933659623</v>
      </c>
      <c r="BA32" s="76">
        <f t="shared" ca="1" si="43"/>
        <v>1.0068214933659623</v>
      </c>
      <c r="BB32" s="76">
        <f t="shared" ca="1" si="43"/>
        <v>1.0068214933659623</v>
      </c>
      <c r="BC32" s="76">
        <f t="shared" ca="1" si="43"/>
        <v>1.0068214933659623</v>
      </c>
      <c r="BD32" s="76">
        <f t="shared" ca="1" si="43"/>
        <v>1.0068214933659623</v>
      </c>
      <c r="BE32" s="76">
        <f t="shared" ca="1" si="43"/>
        <v>1.0068214933659623</v>
      </c>
      <c r="BF32" s="76">
        <f t="shared" ca="1" si="43"/>
        <v>1.0068214933659623</v>
      </c>
      <c r="BG32" s="76">
        <f t="shared" ca="1" si="43"/>
        <v>1.0068214933659623</v>
      </c>
      <c r="BH32" s="76">
        <f t="shared" ca="1" si="43"/>
        <v>1.0068214933659623</v>
      </c>
      <c r="BI32" s="76">
        <f t="shared" ca="1" si="43"/>
        <v>1.0068214933659623</v>
      </c>
      <c r="BJ32" s="76">
        <f t="shared" ca="1" si="43"/>
        <v>1.0068214933659623</v>
      </c>
      <c r="BK32" s="76">
        <f t="shared" ca="1" si="43"/>
        <v>1.0068214933659623</v>
      </c>
      <c r="BL32" s="76">
        <f t="shared" ca="1" si="13"/>
        <v>8.5000000000000853E-2</v>
      </c>
      <c r="BM32" s="77">
        <f t="shared" ca="1" si="29"/>
        <v>10.652766490410263</v>
      </c>
    </row>
    <row r="33" spans="2:65">
      <c r="E33">
        <f t="shared" si="30"/>
        <v>30</v>
      </c>
      <c r="F33" s="64">
        <f t="shared" si="31"/>
        <v>57.416666666666735</v>
      </c>
      <c r="G33" s="55">
        <f t="shared" si="0"/>
        <v>0</v>
      </c>
      <c r="H33" s="78">
        <f t="shared" si="40"/>
        <v>1</v>
      </c>
      <c r="I33" s="79">
        <f t="shared" si="14"/>
        <v>497296.49777483486</v>
      </c>
      <c r="J33" s="79">
        <f t="shared" si="1"/>
        <v>3392.3047604873077</v>
      </c>
      <c r="K33" s="80">
        <f t="shared" si="2"/>
        <v>-20</v>
      </c>
      <c r="L33" s="80">
        <f t="shared" si="15"/>
        <v>-414.41374814569576</v>
      </c>
      <c r="M33" s="80">
        <f t="shared" si="42"/>
        <v>0</v>
      </c>
      <c r="N33" s="80">
        <f t="shared" si="17"/>
        <v>0</v>
      </c>
      <c r="O33" s="81">
        <f t="shared" si="3"/>
        <v>-2083.3333333333335</v>
      </c>
      <c r="P33" s="79">
        <f t="shared" si="4"/>
        <v>498171.05545384315</v>
      </c>
      <c r="Q33" s="35"/>
      <c r="R33">
        <f t="shared" ca="1" si="18"/>
        <v>149</v>
      </c>
      <c r="S33" s="78">
        <f t="shared" ca="1" si="19"/>
        <v>67.319999999999993</v>
      </c>
      <c r="T33" s="55">
        <f t="shared" ca="1" si="5"/>
        <v>2.7282345997765578E-3</v>
      </c>
      <c r="U33" s="78">
        <f t="shared" ca="1" si="32"/>
        <v>0.92911609712043086</v>
      </c>
      <c r="V33" s="79">
        <f t="shared" ca="1" si="20"/>
        <v>537370.18006877962</v>
      </c>
      <c r="W33" s="79">
        <f t="shared" ca="1" si="6"/>
        <v>3665.667118405132</v>
      </c>
      <c r="X33" s="80">
        <f t="shared" ca="1" si="33"/>
        <v>-18.582321942408619</v>
      </c>
      <c r="Y33" s="80">
        <f t="shared" ca="1" si="34"/>
        <v>-447.80848339064971</v>
      </c>
      <c r="Z33" s="80">
        <f t="shared" ca="1" si="22"/>
        <v>0</v>
      </c>
      <c r="AA33" s="80">
        <f t="shared" ca="1" si="35"/>
        <v>0</v>
      </c>
      <c r="AB33" s="81">
        <f t="shared" ca="1" si="7"/>
        <v>-2299.7603238280853</v>
      </c>
      <c r="AC33" s="79">
        <f t="shared" ca="1" si="8"/>
        <v>538269.6960580236</v>
      </c>
      <c r="AD33" s="35"/>
      <c r="AE33" s="62">
        <f t="shared" ca="1" si="9"/>
        <v>-2475.2130879613783</v>
      </c>
      <c r="AF33" s="62">
        <f t="shared" ca="1" si="10"/>
        <v>579335.23886439973</v>
      </c>
      <c r="AG33" s="35"/>
      <c r="AH33" s="35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23"/>
        <v>94</v>
      </c>
      <c r="AN33" s="66">
        <f t="shared" si="24"/>
        <v>0.31391800000000003</v>
      </c>
      <c r="AO33" s="67">
        <f t="shared" si="36"/>
        <v>1.8038994850620129E-2</v>
      </c>
      <c r="AP33" s="68">
        <f t="shared" ca="1" si="25"/>
        <v>1.6933624581801385E-3</v>
      </c>
      <c r="AR33" s="69">
        <f t="shared" si="26"/>
        <v>3</v>
      </c>
      <c r="AS33" s="70">
        <f t="shared" si="37"/>
        <v>30</v>
      </c>
      <c r="AT33" s="71">
        <f t="shared" si="38"/>
        <v>0.81436551094900655</v>
      </c>
      <c r="AU33" s="72">
        <f t="shared" si="11"/>
        <v>6.8214933659622723E-3</v>
      </c>
      <c r="AV33" s="73">
        <f t="shared" si="27"/>
        <v>1.0068214933659623</v>
      </c>
      <c r="AW33" s="74">
        <f>PRODUCT(AV$4:AV33)</f>
        <v>1.2262368002054618</v>
      </c>
      <c r="AY33" s="75">
        <f t="shared" si="39"/>
        <v>30</v>
      </c>
      <c r="AZ33" s="76">
        <f t="shared" ca="1" si="43"/>
        <v>1.0068214933659623</v>
      </c>
      <c r="BA33" s="76">
        <f t="shared" ca="1" si="43"/>
        <v>1.0068214933659623</v>
      </c>
      <c r="BB33" s="76">
        <f t="shared" ca="1" si="43"/>
        <v>1.0068214933659623</v>
      </c>
      <c r="BC33" s="76">
        <f t="shared" ca="1" si="43"/>
        <v>1.0068214933659623</v>
      </c>
      <c r="BD33" s="76">
        <f t="shared" ca="1" si="43"/>
        <v>1.0068214933659623</v>
      </c>
      <c r="BE33" s="76">
        <f t="shared" ca="1" si="43"/>
        <v>1.0068214933659623</v>
      </c>
      <c r="BF33" s="76">
        <f t="shared" ca="1" si="43"/>
        <v>1.0068214933659623</v>
      </c>
      <c r="BG33" s="76">
        <f t="shared" ca="1" si="43"/>
        <v>1.0068214933659623</v>
      </c>
      <c r="BH33" s="76">
        <f t="shared" ca="1" si="43"/>
        <v>1.0068214933659623</v>
      </c>
      <c r="BI33" s="76">
        <f t="shared" ca="1" si="43"/>
        <v>1.0068214933659623</v>
      </c>
      <c r="BJ33" s="76">
        <f t="shared" ca="1" si="43"/>
        <v>1.0068214933659623</v>
      </c>
      <c r="BK33" s="76">
        <f t="shared" ca="1" si="43"/>
        <v>1.0068214933659623</v>
      </c>
      <c r="BL33" s="76">
        <f t="shared" ca="1" si="13"/>
        <v>8.5000000000000853E-2</v>
      </c>
      <c r="BM33" s="77">
        <f t="shared" ca="1" si="29"/>
        <v>11.558251642095145</v>
      </c>
    </row>
    <row r="34" spans="2:65">
      <c r="B34" s="119" t="s">
        <v>63</v>
      </c>
      <c r="C34" s="120">
        <f ca="1">_xlfn.IFNA(OFFSET(F2,MATCH(0,$P$4:$P$784,0),0),C6)</f>
        <v>65</v>
      </c>
      <c r="E34">
        <f t="shared" si="30"/>
        <v>31</v>
      </c>
      <c r="F34" s="64">
        <f t="shared" si="31"/>
        <v>57.500000000000071</v>
      </c>
      <c r="G34" s="55">
        <f t="shared" si="0"/>
        <v>0</v>
      </c>
      <c r="H34" s="78">
        <f t="shared" si="40"/>
        <v>1</v>
      </c>
      <c r="I34" s="79">
        <f t="shared" si="14"/>
        <v>498171.05545384315</v>
      </c>
      <c r="J34" s="79">
        <f t="shared" si="1"/>
        <v>3398.2705498928144</v>
      </c>
      <c r="K34" s="80">
        <f t="shared" si="2"/>
        <v>-20</v>
      </c>
      <c r="L34" s="80">
        <f t="shared" si="15"/>
        <v>-415.142546211536</v>
      </c>
      <c r="M34" s="80">
        <f t="shared" si="42"/>
        <v>0</v>
      </c>
      <c r="N34" s="80">
        <f t="shared" si="17"/>
        <v>0</v>
      </c>
      <c r="O34" s="81">
        <f t="shared" si="3"/>
        <v>-2083.3333333333335</v>
      </c>
      <c r="P34" s="79">
        <f t="shared" si="4"/>
        <v>499050.85012419109</v>
      </c>
      <c r="Q34" s="35"/>
      <c r="R34">
        <f t="shared" ca="1" si="18"/>
        <v>150</v>
      </c>
      <c r="S34" s="78">
        <f t="shared" ca="1" si="19"/>
        <v>67.400000000000006</v>
      </c>
      <c r="T34" s="55">
        <f t="shared" ca="1" si="5"/>
        <v>2.7282345997765578E-3</v>
      </c>
      <c r="U34" s="78">
        <f t="shared" ca="1" si="32"/>
        <v>0.92658125043705752</v>
      </c>
      <c r="V34" s="79">
        <f t="shared" ca="1" si="20"/>
        <v>536801.17004922684</v>
      </c>
      <c r="W34" s="79">
        <f t="shared" ca="1" si="6"/>
        <v>3661.7856203315864</v>
      </c>
      <c r="X34" s="80">
        <f t="shared" ca="1" si="33"/>
        <v>-18.531625008741152</v>
      </c>
      <c r="Y34" s="80">
        <f t="shared" ca="1" si="34"/>
        <v>-447.33430837435571</v>
      </c>
      <c r="Z34" s="80">
        <f t="shared" ca="1" si="22"/>
        <v>0</v>
      </c>
      <c r="AA34" s="80">
        <f t="shared" ca="1" si="35"/>
        <v>0</v>
      </c>
      <c r="AB34" s="81">
        <f t="shared" ca="1" si="7"/>
        <v>-2293.4860381414242</v>
      </c>
      <c r="AC34" s="79">
        <f t="shared" ca="1" si="8"/>
        <v>537703.60369803384</v>
      </c>
      <c r="AD34" s="35"/>
      <c r="AE34" s="62">
        <f t="shared" ca="1" si="9"/>
        <v>-2475.2130879613783</v>
      </c>
      <c r="AF34" s="62">
        <f t="shared" ca="1" si="10"/>
        <v>580309.17789929954</v>
      </c>
      <c r="AG34" s="35"/>
      <c r="AH34" s="35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23"/>
        <v>95</v>
      </c>
      <c r="AN34" s="66">
        <f t="shared" si="24"/>
        <v>0.33862400000000004</v>
      </c>
      <c r="AO34" s="67">
        <f t="shared" si="36"/>
        <v>1.1930558258323738E-2</v>
      </c>
      <c r="AP34" s="68">
        <f t="shared" ca="1" si="25"/>
        <v>1.0322113263975541E-3</v>
      </c>
      <c r="AR34" s="69">
        <f t="shared" si="26"/>
        <v>3</v>
      </c>
      <c r="AS34" s="70">
        <f t="shared" si="37"/>
        <v>31</v>
      </c>
      <c r="AT34" s="71">
        <f t="shared" si="38"/>
        <v>0.80881032201859948</v>
      </c>
      <c r="AU34" s="72">
        <f t="shared" si="11"/>
        <v>6.8214933659622723E-3</v>
      </c>
      <c r="AV34" s="73">
        <f t="shared" si="27"/>
        <v>1.0068214933659623</v>
      </c>
      <c r="AW34" s="74">
        <f>PRODUCT(AV$4:AV34)</f>
        <v>1.2346015664031622</v>
      </c>
      <c r="AY34" s="75">
        <f t="shared" si="39"/>
        <v>31</v>
      </c>
      <c r="AZ34" s="76">
        <f t="shared" ca="1" si="43"/>
        <v>1.0068214933659623</v>
      </c>
      <c r="BA34" s="76">
        <f t="shared" ca="1" si="43"/>
        <v>1.0068214933659623</v>
      </c>
      <c r="BB34" s="76">
        <f t="shared" ca="1" si="43"/>
        <v>1.0068214933659623</v>
      </c>
      <c r="BC34" s="76">
        <f t="shared" ca="1" si="43"/>
        <v>1.0068214933659623</v>
      </c>
      <c r="BD34" s="76">
        <f t="shared" ca="1" si="43"/>
        <v>1.0068214933659623</v>
      </c>
      <c r="BE34" s="76">
        <f t="shared" ca="1" si="43"/>
        <v>1.0068214933659623</v>
      </c>
      <c r="BF34" s="76">
        <f t="shared" ca="1" si="43"/>
        <v>1.0068214933659623</v>
      </c>
      <c r="BG34" s="76">
        <f t="shared" ca="1" si="43"/>
        <v>1.0068214933659623</v>
      </c>
      <c r="BH34" s="76">
        <f t="shared" ca="1" si="43"/>
        <v>1.0068214933659623</v>
      </c>
      <c r="BI34" s="76">
        <f t="shared" ca="1" si="43"/>
        <v>1.0068214933659623</v>
      </c>
      <c r="BJ34" s="76">
        <f t="shared" ca="1" si="43"/>
        <v>1.0068214933659623</v>
      </c>
      <c r="BK34" s="76">
        <f t="shared" ca="1" si="43"/>
        <v>1.0068214933659623</v>
      </c>
      <c r="BL34" s="76">
        <f t="shared" ca="1" si="13"/>
        <v>8.5000000000000853E-2</v>
      </c>
      <c r="BM34" s="77">
        <f t="shared" ca="1" si="29"/>
        <v>12.540703031673242</v>
      </c>
    </row>
    <row r="35" spans="2:65">
      <c r="B35" s="119" t="s">
        <v>67</v>
      </c>
      <c r="C35" s="121">
        <f>C16+C17+C18*(1+C20)</f>
        <v>1.7500000000000002E-2</v>
      </c>
      <c r="E35">
        <f t="shared" si="30"/>
        <v>32</v>
      </c>
      <c r="F35" s="64">
        <f t="shared" si="31"/>
        <v>57.583333333333407</v>
      </c>
      <c r="G35" s="55">
        <f t="shared" si="0"/>
        <v>0</v>
      </c>
      <c r="H35" s="78">
        <f t="shared" si="40"/>
        <v>1</v>
      </c>
      <c r="I35" s="79">
        <f t="shared" si="14"/>
        <v>499050.85012419109</v>
      </c>
      <c r="J35" s="79">
        <f t="shared" si="1"/>
        <v>3404.2720634000016</v>
      </c>
      <c r="K35" s="80">
        <f t="shared" si="2"/>
        <v>-20</v>
      </c>
      <c r="L35" s="80">
        <f t="shared" si="15"/>
        <v>-415.8757084368259</v>
      </c>
      <c r="M35" s="80">
        <f t="shared" si="42"/>
        <v>0</v>
      </c>
      <c r="N35" s="80">
        <f t="shared" si="17"/>
        <v>0</v>
      </c>
      <c r="O35" s="81">
        <f t="shared" si="3"/>
        <v>-2083.3333333333335</v>
      </c>
      <c r="P35" s="79">
        <f t="shared" si="4"/>
        <v>499935.91314582096</v>
      </c>
      <c r="Q35" s="35"/>
      <c r="R35">
        <f t="shared" ca="1" si="18"/>
        <v>151</v>
      </c>
      <c r="S35" s="78">
        <f t="shared" ca="1" si="19"/>
        <v>67.48</v>
      </c>
      <c r="T35" s="55">
        <f t="shared" ca="1" si="5"/>
        <v>2.7282345997765578E-3</v>
      </c>
      <c r="U35" s="78">
        <f t="shared" ca="1" si="32"/>
        <v>0.92405331941011093</v>
      </c>
      <c r="V35" s="79">
        <f t="shared" ca="1" si="20"/>
        <v>536236.62212200032</v>
      </c>
      <c r="W35" s="79">
        <f t="shared" ca="1" si="6"/>
        <v>3657.9345603912429</v>
      </c>
      <c r="X35" s="80">
        <f t="shared" ca="1" si="33"/>
        <v>-18.481066388202219</v>
      </c>
      <c r="Y35" s="80">
        <f t="shared" ca="1" si="34"/>
        <v>-446.86385176833363</v>
      </c>
      <c r="Z35" s="80">
        <f t="shared" ca="1" si="22"/>
        <v>0</v>
      </c>
      <c r="AA35" s="80">
        <f t="shared" ca="1" si="35"/>
        <v>0</v>
      </c>
      <c r="AB35" s="81">
        <f t="shared" ca="1" si="7"/>
        <v>-2287.2288701780622</v>
      </c>
      <c r="AC35" s="79">
        <f t="shared" ca="1" si="8"/>
        <v>537141.98289405694</v>
      </c>
      <c r="AD35" s="35"/>
      <c r="AE35" s="62">
        <f t="shared" ca="1" si="9"/>
        <v>-2475.2130879613778</v>
      </c>
      <c r="AF35" s="62">
        <f t="shared" ca="1" si="10"/>
        <v>581288.94903700252</v>
      </c>
      <c r="AG35" s="35"/>
      <c r="AH35" s="35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23"/>
        <v>96</v>
      </c>
      <c r="AN35" s="66">
        <f t="shared" si="24"/>
        <v>0.36477100000000007</v>
      </c>
      <c r="AO35" s="67">
        <f t="shared" si="36"/>
        <v>7.5786365918767288E-3</v>
      </c>
      <c r="AP35" s="68">
        <f t="shared" ca="1" si="25"/>
        <v>6.0432310475225009E-4</v>
      </c>
      <c r="AR35" s="69">
        <f t="shared" si="26"/>
        <v>3</v>
      </c>
      <c r="AS35" s="70">
        <f t="shared" si="37"/>
        <v>32</v>
      </c>
      <c r="AT35" s="71">
        <f t="shared" si="38"/>
        <v>0.80329302777262779</v>
      </c>
      <c r="AU35" s="72">
        <f t="shared" si="11"/>
        <v>6.8214933659622723E-3</v>
      </c>
      <c r="AV35" s="73">
        <f t="shared" si="27"/>
        <v>1.0068214933659623</v>
      </c>
      <c r="AW35" s="74">
        <f>PRODUCT(AV$4:AV35)</f>
        <v>1.2430233927979879</v>
      </c>
      <c r="AY35" s="75">
        <f t="shared" si="39"/>
        <v>32</v>
      </c>
      <c r="AZ35" s="76">
        <f t="shared" ref="AZ35:BK44" ca="1" si="44">OFFSET($AV$3,($AY35*12-12)+AZ$3,0)</f>
        <v>1.0068214933659623</v>
      </c>
      <c r="BA35" s="76">
        <f t="shared" ca="1" si="44"/>
        <v>1.0068214933659623</v>
      </c>
      <c r="BB35" s="76">
        <f t="shared" ca="1" si="44"/>
        <v>1.0068214933659623</v>
      </c>
      <c r="BC35" s="76">
        <f t="shared" ca="1" si="44"/>
        <v>1.0068214933659623</v>
      </c>
      <c r="BD35" s="76">
        <f t="shared" ca="1" si="44"/>
        <v>1.0068214933659623</v>
      </c>
      <c r="BE35" s="76">
        <f t="shared" ca="1" si="44"/>
        <v>1.0068214933659623</v>
      </c>
      <c r="BF35" s="76">
        <f t="shared" ca="1" si="44"/>
        <v>1.0068214933659623</v>
      </c>
      <c r="BG35" s="76">
        <f t="shared" ca="1" si="44"/>
        <v>1.0068214933659623</v>
      </c>
      <c r="BH35" s="76">
        <f t="shared" ca="1" si="44"/>
        <v>1.0068214933659623</v>
      </c>
      <c r="BI35" s="76">
        <f t="shared" ca="1" si="44"/>
        <v>1.0068214933659623</v>
      </c>
      <c r="BJ35" s="76">
        <f t="shared" ca="1" si="44"/>
        <v>1.0068214933659623</v>
      </c>
      <c r="BK35" s="76">
        <f t="shared" ca="1" si="44"/>
        <v>1.0068214933659623</v>
      </c>
      <c r="BL35" s="76">
        <f t="shared" ca="1" si="13"/>
        <v>8.5000000000000853E-2</v>
      </c>
      <c r="BM35" s="77">
        <f t="shared" ca="1" si="29"/>
        <v>13.606662789365478</v>
      </c>
    </row>
    <row r="36" spans="2:65">
      <c r="B36" s="65" t="s">
        <v>68</v>
      </c>
      <c r="C36" s="122">
        <f ca="1">OFFSET($S$4,MATCH(100,S4:S784,1),0)</f>
        <v>100.04</v>
      </c>
      <c r="E36">
        <f t="shared" si="30"/>
        <v>33</v>
      </c>
      <c r="F36" s="64">
        <f t="shared" si="31"/>
        <v>57.666666666666742</v>
      </c>
      <c r="G36" s="55">
        <f t="shared" si="0"/>
        <v>0</v>
      </c>
      <c r="H36" s="78">
        <f t="shared" si="40"/>
        <v>1</v>
      </c>
      <c r="I36" s="79">
        <f t="shared" si="14"/>
        <v>499935.91314582096</v>
      </c>
      <c r="J36" s="79">
        <f t="shared" si="1"/>
        <v>3410.3095149305086</v>
      </c>
      <c r="K36" s="80">
        <f t="shared" si="2"/>
        <v>-20</v>
      </c>
      <c r="L36" s="80">
        <f t="shared" si="15"/>
        <v>-416.61326095485083</v>
      </c>
      <c r="M36" s="80">
        <f t="shared" si="42"/>
        <v>0</v>
      </c>
      <c r="N36" s="80">
        <f t="shared" si="17"/>
        <v>0</v>
      </c>
      <c r="O36" s="81">
        <f t="shared" si="3"/>
        <v>-2083.3333333333335</v>
      </c>
      <c r="P36" s="79">
        <f t="shared" si="4"/>
        <v>500826.27606646332</v>
      </c>
      <c r="Q36" s="35"/>
      <c r="R36">
        <f t="shared" ca="1" si="18"/>
        <v>152</v>
      </c>
      <c r="S36" s="78">
        <f t="shared" ca="1" si="19"/>
        <v>67.56</v>
      </c>
      <c r="T36" s="55">
        <f t="shared" ca="1" si="5"/>
        <v>2.9921707961534372E-3</v>
      </c>
      <c r="U36" s="78">
        <f t="shared" ca="1" si="32"/>
        <v>0.92128839405368335</v>
      </c>
      <c r="V36" s="79">
        <f t="shared" ca="1" si="20"/>
        <v>535534.76233945345</v>
      </c>
      <c r="W36" s="79">
        <f t="shared" ca="1" si="6"/>
        <v>3653.1468285407636</v>
      </c>
      <c r="X36" s="80">
        <f t="shared" ca="1" si="33"/>
        <v>-18.425767881073668</v>
      </c>
      <c r="Y36" s="80">
        <f t="shared" ca="1" si="34"/>
        <v>-446.27896861621122</v>
      </c>
      <c r="Z36" s="80">
        <f t="shared" ca="1" si="22"/>
        <v>0</v>
      </c>
      <c r="AA36" s="80">
        <f t="shared" ca="1" si="35"/>
        <v>0</v>
      </c>
      <c r="AB36" s="81">
        <f t="shared" ca="1" si="7"/>
        <v>-2280.3850907485962</v>
      </c>
      <c r="AC36" s="79">
        <f t="shared" ca="1" si="8"/>
        <v>536442.81934074836</v>
      </c>
      <c r="AD36" s="35"/>
      <c r="AE36" s="62">
        <f t="shared" ca="1" si="9"/>
        <v>-2475.2130879613778</v>
      </c>
      <c r="AF36" s="62">
        <f t="shared" ca="1" si="10"/>
        <v>582274.58720107342</v>
      </c>
      <c r="AG36" s="35"/>
      <c r="AH36" s="35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23"/>
        <v>97</v>
      </c>
      <c r="AN36" s="66">
        <f t="shared" si="24"/>
        <v>0.39238100000000004</v>
      </c>
      <c r="AO36" s="67">
        <f t="shared" si="36"/>
        <v>4.6049235873195458E-3</v>
      </c>
      <c r="AP36" s="68">
        <f t="shared" ca="1" si="25"/>
        <v>3.384315212778407E-4</v>
      </c>
      <c r="AR36" s="69">
        <f t="shared" si="26"/>
        <v>3</v>
      </c>
      <c r="AS36" s="70">
        <f t="shared" si="37"/>
        <v>33</v>
      </c>
      <c r="AT36" s="71">
        <f t="shared" si="38"/>
        <v>0.79781336971275307</v>
      </c>
      <c r="AU36" s="72">
        <f t="shared" si="11"/>
        <v>6.8214933659622723E-3</v>
      </c>
      <c r="AV36" s="73">
        <f t="shared" si="27"/>
        <v>1.0068214933659623</v>
      </c>
      <c r="AW36" s="74">
        <f>PRODUCT(AV$4:AV36)</f>
        <v>1.2515026686256954</v>
      </c>
      <c r="AY36" s="75">
        <f t="shared" si="39"/>
        <v>33</v>
      </c>
      <c r="AZ36" s="76">
        <f t="shared" ca="1" si="44"/>
        <v>1.0068214933659623</v>
      </c>
      <c r="BA36" s="76">
        <f t="shared" ca="1" si="44"/>
        <v>1.0068214933659623</v>
      </c>
      <c r="BB36" s="76">
        <f t="shared" ca="1" si="44"/>
        <v>1.0068214933659623</v>
      </c>
      <c r="BC36" s="76">
        <f t="shared" ca="1" si="44"/>
        <v>1.0068214933659623</v>
      </c>
      <c r="BD36" s="76">
        <f t="shared" ca="1" si="44"/>
        <v>1.0068214933659623</v>
      </c>
      <c r="BE36" s="76">
        <f t="shared" ca="1" si="44"/>
        <v>1.0068214933659623</v>
      </c>
      <c r="BF36" s="76">
        <f t="shared" ca="1" si="44"/>
        <v>1.0068214933659623</v>
      </c>
      <c r="BG36" s="76">
        <f t="shared" ca="1" si="44"/>
        <v>1.0068214933659623</v>
      </c>
      <c r="BH36" s="76">
        <f t="shared" ca="1" si="44"/>
        <v>1.0068214933659623</v>
      </c>
      <c r="BI36" s="76">
        <f t="shared" ca="1" si="44"/>
        <v>1.0068214933659623</v>
      </c>
      <c r="BJ36" s="76">
        <f t="shared" ca="1" si="44"/>
        <v>1.0068214933659623</v>
      </c>
      <c r="BK36" s="76">
        <f t="shared" ca="1" si="44"/>
        <v>1.0068214933659623</v>
      </c>
      <c r="BL36" s="76">
        <f t="shared" ref="BL36:BL67" ca="1" si="45">PRODUCT(AZ36:BK36)-1</f>
        <v>8.5000000000000853E-2</v>
      </c>
      <c r="BM36" s="77">
        <f t="shared" ca="1" si="29"/>
        <v>14.763229126461555</v>
      </c>
    </row>
    <row r="37" spans="2:65">
      <c r="B37" s="65" t="s">
        <v>69</v>
      </c>
      <c r="C37" s="123">
        <f ca="1">OFFSET($AC$4,MATCH(100,S4:S784,1),0)</f>
        <v>1106.5501610017277</v>
      </c>
      <c r="E37">
        <f t="shared" si="30"/>
        <v>34</v>
      </c>
      <c r="F37" s="64">
        <f t="shared" si="31"/>
        <v>57.750000000000078</v>
      </c>
      <c r="G37" s="55">
        <f t="shared" si="0"/>
        <v>0</v>
      </c>
      <c r="H37" s="78">
        <f t="shared" si="40"/>
        <v>1</v>
      </c>
      <c r="I37" s="79">
        <f t="shared" si="14"/>
        <v>500826.27606646332</v>
      </c>
      <c r="J37" s="79">
        <f t="shared" si="1"/>
        <v>3416.3831196869692</v>
      </c>
      <c r="K37" s="80">
        <f t="shared" si="2"/>
        <v>-20</v>
      </c>
      <c r="L37" s="80">
        <f t="shared" si="15"/>
        <v>-417.35523005538613</v>
      </c>
      <c r="M37" s="80">
        <f t="shared" si="42"/>
        <v>0</v>
      </c>
      <c r="N37" s="80">
        <f t="shared" si="17"/>
        <v>0</v>
      </c>
      <c r="O37" s="81">
        <f t="shared" si="3"/>
        <v>-2083.3333333333335</v>
      </c>
      <c r="P37" s="79">
        <f t="shared" si="4"/>
        <v>501721.97062276158</v>
      </c>
      <c r="Q37" s="35"/>
      <c r="R37">
        <f t="shared" ca="1" si="18"/>
        <v>153</v>
      </c>
      <c r="S37" s="78">
        <f t="shared" ca="1" si="19"/>
        <v>67.64</v>
      </c>
      <c r="T37" s="55">
        <f t="shared" ca="1" si="5"/>
        <v>2.9921707961534372E-3</v>
      </c>
      <c r="U37" s="78">
        <f t="shared" ca="1" si="32"/>
        <v>0.91853174182616082</v>
      </c>
      <c r="V37" s="79">
        <f t="shared" ca="1" si="20"/>
        <v>534837.69080291071</v>
      </c>
      <c r="W37" s="79">
        <f t="shared" ca="1" si="6"/>
        <v>3648.3917596786364</v>
      </c>
      <c r="X37" s="80">
        <f t="shared" ca="1" si="33"/>
        <v>-18.370634836523216</v>
      </c>
      <c r="Y37" s="80">
        <f t="shared" ca="1" si="34"/>
        <v>-445.6980756690923</v>
      </c>
      <c r="Z37" s="80">
        <f t="shared" ca="1" si="22"/>
        <v>0</v>
      </c>
      <c r="AA37" s="80">
        <f t="shared" ca="1" si="35"/>
        <v>0</v>
      </c>
      <c r="AB37" s="81">
        <f t="shared" ca="1" si="7"/>
        <v>-2273.561789076075</v>
      </c>
      <c r="AC37" s="79">
        <f t="shared" ca="1" si="8"/>
        <v>535748.45206300763</v>
      </c>
      <c r="AD37" s="35"/>
      <c r="AE37" s="62">
        <f t="shared" ca="1" si="9"/>
        <v>-2475.2130879613783</v>
      </c>
      <c r="AF37" s="62">
        <f t="shared" ca="1" si="10"/>
        <v>583266.12752420502</v>
      </c>
      <c r="AG37" s="35"/>
      <c r="AH37" s="35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ref="AM37:AM68" si="46">$C$6+E37-1</f>
        <v>98</v>
      </c>
      <c r="AN37" s="66">
        <f t="shared" ref="AN37:AN68" si="47">IF(AM37&gt;$AJ$90,0,VLOOKUP($C$6+E37-1,$AJ$4:$AK$90,2,FALSE))</f>
        <v>0.42142100000000005</v>
      </c>
      <c r="AO37" s="67">
        <f t="shared" si="36"/>
        <v>2.6643120842277553E-3</v>
      </c>
      <c r="AP37" s="68">
        <f t="shared" ref="AP37:AP68" ca="1" si="48">AO37/BM36</f>
        <v>1.8046946649715357E-4</v>
      </c>
      <c r="AR37" s="69">
        <f t="shared" si="26"/>
        <v>3</v>
      </c>
      <c r="AS37" s="70">
        <f t="shared" si="37"/>
        <v>34</v>
      </c>
      <c r="AT37" s="71">
        <f t="shared" si="38"/>
        <v>0.79237109110398152</v>
      </c>
      <c r="AU37" s="72">
        <f t="shared" si="11"/>
        <v>6.8214933659622723E-3</v>
      </c>
      <c r="AV37" s="73">
        <f t="shared" si="27"/>
        <v>1.0068214933659623</v>
      </c>
      <c r="AW37" s="74">
        <f>PRODUCT(AV$4:AV37)</f>
        <v>1.2600397857772097</v>
      </c>
      <c r="AY37" s="75">
        <f t="shared" si="39"/>
        <v>34</v>
      </c>
      <c r="AZ37" s="76">
        <f t="shared" ca="1" si="44"/>
        <v>1.0068214933659623</v>
      </c>
      <c r="BA37" s="76">
        <f t="shared" ca="1" si="44"/>
        <v>1.0068214933659623</v>
      </c>
      <c r="BB37" s="76">
        <f t="shared" ca="1" si="44"/>
        <v>1.0068214933659623</v>
      </c>
      <c r="BC37" s="76">
        <f t="shared" ca="1" si="44"/>
        <v>1.0068214933659623</v>
      </c>
      <c r="BD37" s="76">
        <f t="shared" ca="1" si="44"/>
        <v>1.0068214933659623</v>
      </c>
      <c r="BE37" s="76">
        <f t="shared" ca="1" si="44"/>
        <v>1.0068214933659623</v>
      </c>
      <c r="BF37" s="76">
        <f t="shared" ca="1" si="44"/>
        <v>1.0068214933659623</v>
      </c>
      <c r="BG37" s="76">
        <f t="shared" ca="1" si="44"/>
        <v>1.0068214933659623</v>
      </c>
      <c r="BH37" s="76">
        <f t="shared" ca="1" si="44"/>
        <v>1.0068214933659623</v>
      </c>
      <c r="BI37" s="76">
        <f t="shared" ca="1" si="44"/>
        <v>1.0068214933659623</v>
      </c>
      <c r="BJ37" s="76">
        <f t="shared" ca="1" si="44"/>
        <v>1.0068214933659623</v>
      </c>
      <c r="BK37" s="76">
        <f t="shared" ca="1" si="44"/>
        <v>1.0068214933659623</v>
      </c>
      <c r="BL37" s="76">
        <f t="shared" ca="1" si="45"/>
        <v>8.5000000000000853E-2</v>
      </c>
      <c r="BM37" s="77">
        <f t="shared" ref="BM37:BM68" ca="1" si="49">PRODUCT(AZ37:BK37)*BM36</f>
        <v>16.0181036022108</v>
      </c>
    </row>
    <row r="38" spans="2:65">
      <c r="B38" s="124" t="s">
        <v>70</v>
      </c>
      <c r="C38" s="125">
        <f ca="1">(OFFSET($AC$4,MATCH(100,S4:S784,1),0)/OFFSET($U$4,MATCH(100,S4:S784,1),0))*10000</f>
        <v>14843155507.737598</v>
      </c>
      <c r="E38">
        <f t="shared" si="30"/>
        <v>35</v>
      </c>
      <c r="F38" s="64">
        <f t="shared" si="31"/>
        <v>57.833333333333414</v>
      </c>
      <c r="G38" s="55">
        <f t="shared" si="0"/>
        <v>0</v>
      </c>
      <c r="H38" s="78">
        <f t="shared" si="40"/>
        <v>1</v>
      </c>
      <c r="I38" s="79">
        <f t="shared" si="14"/>
        <v>501721.97062276158</v>
      </c>
      <c r="J38" s="79">
        <f t="shared" si="1"/>
        <v>3422.4930941606863</v>
      </c>
      <c r="K38" s="80">
        <f t="shared" si="2"/>
        <v>-20</v>
      </c>
      <c r="L38" s="80">
        <f t="shared" si="15"/>
        <v>-418.10164218563466</v>
      </c>
      <c r="M38" s="80">
        <f t="shared" si="42"/>
        <v>0</v>
      </c>
      <c r="N38" s="80">
        <f t="shared" si="17"/>
        <v>0</v>
      </c>
      <c r="O38" s="81">
        <f t="shared" si="3"/>
        <v>-2083.3333333333335</v>
      </c>
      <c r="P38" s="79">
        <f t="shared" si="4"/>
        <v>502623.02874140331</v>
      </c>
      <c r="Q38" s="35"/>
      <c r="R38">
        <f t="shared" ca="1" si="18"/>
        <v>154</v>
      </c>
      <c r="S38" s="78">
        <f t="shared" ca="1" si="19"/>
        <v>67.72</v>
      </c>
      <c r="T38" s="55">
        <f t="shared" ca="1" si="5"/>
        <v>2.9921707961534372E-3</v>
      </c>
      <c r="U38" s="78">
        <f t="shared" ca="1" si="32"/>
        <v>0.91578333797292866</v>
      </c>
      <c r="V38" s="79">
        <f t="shared" ca="1" si="20"/>
        <v>534145.40119066031</v>
      </c>
      <c r="W38" s="79">
        <f t="shared" ca="1" si="6"/>
        <v>3643.6693106813459</v>
      </c>
      <c r="X38" s="80">
        <f t="shared" ca="1" si="33"/>
        <v>-18.315666759458573</v>
      </c>
      <c r="Y38" s="80">
        <f t="shared" ca="1" si="34"/>
        <v>-445.12116765888362</v>
      </c>
      <c r="Z38" s="80">
        <f t="shared" ca="1" si="22"/>
        <v>0</v>
      </c>
      <c r="AA38" s="80">
        <f t="shared" ca="1" si="35"/>
        <v>0</v>
      </c>
      <c r="AB38" s="81">
        <f t="shared" ca="1" si="7"/>
        <v>-2266.7589038875512</v>
      </c>
      <c r="AC38" s="79">
        <f t="shared" ca="1" si="8"/>
        <v>535058.87476303568</v>
      </c>
      <c r="AD38" s="35"/>
      <c r="AE38" s="62">
        <f t="shared" ca="1" si="9"/>
        <v>-2475.2130879613783</v>
      </c>
      <c r="AF38" s="62">
        <f t="shared" ca="1" si="10"/>
        <v>584263.60534947016</v>
      </c>
      <c r="AG38" s="35"/>
      <c r="AH38" s="35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46"/>
        <v>99</v>
      </c>
      <c r="AN38" s="66">
        <f t="shared" si="47"/>
        <v>0.45185800000000004</v>
      </c>
      <c r="AO38" s="67">
        <f t="shared" si="36"/>
        <v>1.4604213544727699E-3</v>
      </c>
      <c r="AP38" s="68">
        <f t="shared" ca="1" si="48"/>
        <v>9.1173174474361881E-5</v>
      </c>
      <c r="AR38" s="69">
        <f t="shared" si="26"/>
        <v>3</v>
      </c>
      <c r="AS38" s="70">
        <f t="shared" si="37"/>
        <v>35</v>
      </c>
      <c r="AT38" s="71">
        <f t="shared" si="38"/>
        <v>0.78696593696263539</v>
      </c>
      <c r="AU38" s="72">
        <f t="shared" si="11"/>
        <v>6.8214933659622723E-3</v>
      </c>
      <c r="AV38" s="73">
        <f t="shared" si="27"/>
        <v>1.0068214933659623</v>
      </c>
      <c r="AW38" s="74">
        <f>PRODUCT(AV$4:AV38)</f>
        <v>1.2686351388167374</v>
      </c>
      <c r="AY38" s="75">
        <f t="shared" si="39"/>
        <v>35</v>
      </c>
      <c r="AZ38" s="76">
        <f t="shared" ca="1" si="44"/>
        <v>1.0068214933659623</v>
      </c>
      <c r="BA38" s="76">
        <f t="shared" ca="1" si="44"/>
        <v>1.0068214933659623</v>
      </c>
      <c r="BB38" s="76">
        <f t="shared" ca="1" si="44"/>
        <v>1.0068214933659623</v>
      </c>
      <c r="BC38" s="76">
        <f t="shared" ca="1" si="44"/>
        <v>1.0068214933659623</v>
      </c>
      <c r="BD38" s="76">
        <f t="shared" ca="1" si="44"/>
        <v>1.0068214933659623</v>
      </c>
      <c r="BE38" s="76">
        <f t="shared" ca="1" si="44"/>
        <v>1.0068214933659623</v>
      </c>
      <c r="BF38" s="76">
        <f t="shared" ca="1" si="44"/>
        <v>1.0068214933659623</v>
      </c>
      <c r="BG38" s="76">
        <f t="shared" ca="1" si="44"/>
        <v>1.0068214933659623</v>
      </c>
      <c r="BH38" s="76">
        <f t="shared" ca="1" si="44"/>
        <v>1.0068214933659623</v>
      </c>
      <c r="BI38" s="76">
        <f t="shared" ca="1" si="44"/>
        <v>1.0068214933659623</v>
      </c>
      <c r="BJ38" s="76">
        <f t="shared" ca="1" si="44"/>
        <v>1.0068214933659623</v>
      </c>
      <c r="BK38" s="76">
        <f t="shared" ca="1" si="44"/>
        <v>1.0068214933659623</v>
      </c>
      <c r="BL38" s="76">
        <f t="shared" ca="1" si="45"/>
        <v>8.5000000000000853E-2</v>
      </c>
      <c r="BM38" s="77">
        <f t="shared" ca="1" si="49"/>
        <v>17.37964240839873</v>
      </c>
    </row>
    <row r="39" spans="2:65">
      <c r="B39" s="126" t="str">
        <f>"Life Annuity Payable (per annum) starting at "&amp;ROUND(C6,0)</f>
        <v>Life Annuity Payable (per annum) starting at 65</v>
      </c>
      <c r="C39" s="151">
        <v>29702.557055536538</v>
      </c>
      <c r="E39">
        <f t="shared" si="30"/>
        <v>36</v>
      </c>
      <c r="F39" s="64">
        <f t="shared" si="31"/>
        <v>57.91666666666675</v>
      </c>
      <c r="G39" s="55">
        <f t="shared" si="0"/>
        <v>0</v>
      </c>
      <c r="H39" s="78">
        <f t="shared" si="40"/>
        <v>1</v>
      </c>
      <c r="I39" s="79">
        <f t="shared" si="14"/>
        <v>502623.02874140331</v>
      </c>
      <c r="J39" s="79">
        <f t="shared" si="1"/>
        <v>3428.6396561393472</v>
      </c>
      <c r="K39" s="80">
        <f t="shared" si="2"/>
        <v>-20</v>
      </c>
      <c r="L39" s="80">
        <f t="shared" si="15"/>
        <v>-418.85252395116947</v>
      </c>
      <c r="M39" s="80">
        <f t="shared" si="42"/>
        <v>0</v>
      </c>
      <c r="N39" s="80">
        <f t="shared" si="17"/>
        <v>0</v>
      </c>
      <c r="O39" s="81">
        <f t="shared" si="3"/>
        <v>-2083.3333333333335</v>
      </c>
      <c r="P39" s="79">
        <f t="shared" si="4"/>
        <v>503529.48254025821</v>
      </c>
      <c r="Q39" s="35"/>
      <c r="R39">
        <f t="shared" ca="1" si="18"/>
        <v>155</v>
      </c>
      <c r="S39" s="78">
        <f t="shared" ca="1" si="19"/>
        <v>67.8</v>
      </c>
      <c r="T39" s="55">
        <f t="shared" ca="1" si="5"/>
        <v>2.9921707961534372E-3</v>
      </c>
      <c r="U39" s="78">
        <f t="shared" ca="1" si="32"/>
        <v>0.91304315781344214</v>
      </c>
      <c r="V39" s="79">
        <f t="shared" ca="1" si="20"/>
        <v>533457.88722374698</v>
      </c>
      <c r="W39" s="79">
        <f t="shared" ca="1" si="6"/>
        <v>3638.97943871704</v>
      </c>
      <c r="X39" s="80">
        <f t="shared" ca="1" si="33"/>
        <v>-18.260863156268844</v>
      </c>
      <c r="Y39" s="80">
        <f t="shared" ca="1" si="34"/>
        <v>-444.54823935312248</v>
      </c>
      <c r="Z39" s="80">
        <f t="shared" ca="1" si="22"/>
        <v>0</v>
      </c>
      <c r="AA39" s="80">
        <f t="shared" ca="1" si="35"/>
        <v>0</v>
      </c>
      <c r="AB39" s="81">
        <f t="shared" ca="1" si="7"/>
        <v>-2259.9763740934181</v>
      </c>
      <c r="AC39" s="79">
        <f t="shared" ca="1" si="8"/>
        <v>534374.08118586114</v>
      </c>
      <c r="AD39" s="35"/>
      <c r="AE39" s="62">
        <f t="shared" ca="1" si="9"/>
        <v>-2475.2130879613783</v>
      </c>
      <c r="AF39" s="62">
        <f t="shared" ca="1" si="10"/>
        <v>585267.05623158207</v>
      </c>
      <c r="AG39" s="35"/>
      <c r="AH39" s="35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46"/>
        <v>100</v>
      </c>
      <c r="AN39" s="66">
        <f t="shared" si="47"/>
        <v>0.48362600000000006</v>
      </c>
      <c r="AO39" s="67">
        <f t="shared" si="36"/>
        <v>7.5412361649452187E-4</v>
      </c>
      <c r="AP39" s="68">
        <f t="shared" ca="1" si="48"/>
        <v>4.3391204420298707E-5</v>
      </c>
      <c r="AR39" s="69">
        <f t="shared" si="26"/>
        <v>3</v>
      </c>
      <c r="AS39" s="70">
        <f t="shared" si="37"/>
        <v>36</v>
      </c>
      <c r="AT39" s="71">
        <f t="shared" si="38"/>
        <v>0.78159765404440651</v>
      </c>
      <c r="AU39" s="72">
        <f t="shared" si="11"/>
        <v>6.8214933659622723E-3</v>
      </c>
      <c r="AV39" s="73">
        <f t="shared" si="27"/>
        <v>1.0068214933659623</v>
      </c>
      <c r="AW39" s="74">
        <f>PRODUCT(AV$4:AV39)</f>
        <v>1.2772891250000025</v>
      </c>
      <c r="AX39" s="118"/>
      <c r="AY39" s="75">
        <f t="shared" si="39"/>
        <v>36</v>
      </c>
      <c r="AZ39" s="76">
        <f t="shared" ca="1" si="44"/>
        <v>1.0068214933659623</v>
      </c>
      <c r="BA39" s="76">
        <f t="shared" ca="1" si="44"/>
        <v>1.0068214933659623</v>
      </c>
      <c r="BB39" s="76">
        <f t="shared" ca="1" si="44"/>
        <v>1.0068214933659623</v>
      </c>
      <c r="BC39" s="76">
        <f t="shared" ca="1" si="44"/>
        <v>1.0068214933659623</v>
      </c>
      <c r="BD39" s="76">
        <f t="shared" ca="1" si="44"/>
        <v>1.0068214933659623</v>
      </c>
      <c r="BE39" s="76">
        <f t="shared" ca="1" si="44"/>
        <v>1.0068214933659623</v>
      </c>
      <c r="BF39" s="76">
        <f t="shared" ca="1" si="44"/>
        <v>1.0068214933659623</v>
      </c>
      <c r="BG39" s="76">
        <f t="shared" ca="1" si="44"/>
        <v>1.0068214933659623</v>
      </c>
      <c r="BH39" s="76">
        <f t="shared" ca="1" si="44"/>
        <v>1.0068214933659623</v>
      </c>
      <c r="BI39" s="76">
        <f t="shared" ca="1" si="44"/>
        <v>1.0068214933659623</v>
      </c>
      <c r="BJ39" s="76">
        <f t="shared" ca="1" si="44"/>
        <v>1.0068214933659623</v>
      </c>
      <c r="BK39" s="76">
        <f t="shared" ca="1" si="44"/>
        <v>1.0068214933659623</v>
      </c>
      <c r="BL39" s="76">
        <f t="shared" ca="1" si="45"/>
        <v>8.5000000000000853E-2</v>
      </c>
      <c r="BM39" s="77">
        <f t="shared" ca="1" si="49"/>
        <v>18.856912013112638</v>
      </c>
    </row>
    <row r="40" spans="2:65">
      <c r="B40" s="127"/>
      <c r="C40" s="128">
        <f>C10-C12</f>
        <v>-391.87975462804479</v>
      </c>
      <c r="E40">
        <f t="shared" si="30"/>
        <v>37</v>
      </c>
      <c r="F40" s="64">
        <f t="shared" si="31"/>
        <v>58.000000000000085</v>
      </c>
      <c r="G40" s="55">
        <f t="shared" si="0"/>
        <v>0</v>
      </c>
      <c r="H40" s="78">
        <f t="shared" si="40"/>
        <v>1</v>
      </c>
      <c r="I40" s="79">
        <f t="shared" si="14"/>
        <v>503529.48254025821</v>
      </c>
      <c r="J40" s="79">
        <f t="shared" si="1"/>
        <v>3434.8230247147872</v>
      </c>
      <c r="K40" s="80">
        <f t="shared" si="2"/>
        <v>-20</v>
      </c>
      <c r="L40" s="80">
        <f t="shared" si="15"/>
        <v>-419.60790211688186</v>
      </c>
      <c r="M40" s="80">
        <f t="shared" si="42"/>
        <v>-3776.4711190519365</v>
      </c>
      <c r="N40" s="80">
        <f t="shared" si="17"/>
        <v>0</v>
      </c>
      <c r="O40" s="81">
        <f t="shared" si="3"/>
        <v>-2083.3333333333335</v>
      </c>
      <c r="P40" s="79">
        <f t="shared" si="4"/>
        <v>500664.89321047085</v>
      </c>
      <c r="Q40" s="35"/>
      <c r="R40">
        <f t="shared" ca="1" si="18"/>
        <v>156</v>
      </c>
      <c r="S40" s="78">
        <f t="shared" ca="1" si="19"/>
        <v>67.88</v>
      </c>
      <c r="T40" s="55">
        <f t="shared" ca="1" si="5"/>
        <v>2.9921707961534372E-3</v>
      </c>
      <c r="U40" s="78">
        <f t="shared" ca="1" si="32"/>
        <v>0.91031117674100503</v>
      </c>
      <c r="V40" s="79">
        <f t="shared" ca="1" si="20"/>
        <v>532775.14266591542</v>
      </c>
      <c r="W40" s="79">
        <f t="shared" ca="1" si="6"/>
        <v>3634.3221012451454</v>
      </c>
      <c r="X40" s="80">
        <f t="shared" ca="1" si="33"/>
        <v>-18.206223534820101</v>
      </c>
      <c r="Y40" s="80">
        <f t="shared" ca="1" si="34"/>
        <v>-443.97928555492956</v>
      </c>
      <c r="Z40" s="80">
        <f t="shared" ca="1" si="22"/>
        <v>0</v>
      </c>
      <c r="AA40" s="80">
        <f t="shared" ca="1" si="35"/>
        <v>0</v>
      </c>
      <c r="AB40" s="81">
        <f t="shared" ca="1" si="7"/>
        <v>-2253.2141387868592</v>
      </c>
      <c r="AC40" s="79">
        <f t="shared" ca="1" si="8"/>
        <v>533694.06511928397</v>
      </c>
      <c r="AD40" s="35"/>
      <c r="AE40" s="62">
        <f t="shared" ca="1" si="9"/>
        <v>-2475.2130879613783</v>
      </c>
      <c r="AF40" s="62">
        <f t="shared" ca="1" si="10"/>
        <v>586276.51593816106</v>
      </c>
      <c r="AG40" s="35"/>
      <c r="AH40" s="35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46"/>
        <v>101</v>
      </c>
      <c r="AN40" s="66">
        <f t="shared" si="47"/>
        <v>0.51662600000000003</v>
      </c>
      <c r="AO40" s="67">
        <f t="shared" si="36"/>
        <v>3.6452374899942298E-4</v>
      </c>
      <c r="AP40" s="68">
        <f t="shared" ca="1" si="48"/>
        <v>1.9331041516550643E-5</v>
      </c>
      <c r="AR40" s="69">
        <f t="shared" si="26"/>
        <v>4</v>
      </c>
      <c r="AS40" s="70">
        <f t="shared" si="37"/>
        <v>37</v>
      </c>
      <c r="AT40" s="71">
        <f t="shared" si="38"/>
        <v>0.77626599083249093</v>
      </c>
      <c r="AU40" s="72">
        <f t="shared" si="11"/>
        <v>6.8214933659622723E-3</v>
      </c>
      <c r="AV40" s="73">
        <f t="shared" si="27"/>
        <v>1.0068214933659623</v>
      </c>
      <c r="AW40" s="74">
        <f>PRODUCT(AV$4:AV40)</f>
        <v>1.2860021442926057</v>
      </c>
      <c r="AY40" s="75">
        <f t="shared" si="39"/>
        <v>37</v>
      </c>
      <c r="AZ40" s="76">
        <f t="shared" ca="1" si="44"/>
        <v>1.0068214933659623</v>
      </c>
      <c r="BA40" s="76">
        <f t="shared" ca="1" si="44"/>
        <v>1.0068214933659623</v>
      </c>
      <c r="BB40" s="76">
        <f t="shared" ca="1" si="44"/>
        <v>1.0068214933659623</v>
      </c>
      <c r="BC40" s="76">
        <f t="shared" ca="1" si="44"/>
        <v>1.0068214933659623</v>
      </c>
      <c r="BD40" s="76">
        <f t="shared" ca="1" si="44"/>
        <v>1.0068214933659623</v>
      </c>
      <c r="BE40" s="76">
        <f t="shared" ca="1" si="44"/>
        <v>1.0068214933659623</v>
      </c>
      <c r="BF40" s="76">
        <f t="shared" ca="1" si="44"/>
        <v>1.0068214933659623</v>
      </c>
      <c r="BG40" s="76">
        <f t="shared" ca="1" si="44"/>
        <v>1.0068214933659623</v>
      </c>
      <c r="BH40" s="76">
        <f t="shared" ca="1" si="44"/>
        <v>1.0068214933659623</v>
      </c>
      <c r="BI40" s="76">
        <f t="shared" ca="1" si="44"/>
        <v>1.0068214933659623</v>
      </c>
      <c r="BJ40" s="76">
        <f t="shared" ca="1" si="44"/>
        <v>1.0068214933659623</v>
      </c>
      <c r="BK40" s="76">
        <f t="shared" ca="1" si="44"/>
        <v>1.0068214933659623</v>
      </c>
      <c r="BL40" s="76">
        <f t="shared" ca="1" si="45"/>
        <v>8.5000000000000853E-2</v>
      </c>
      <c r="BM40" s="77">
        <f t="shared" ca="1" si="49"/>
        <v>20.459749534227228</v>
      </c>
    </row>
    <row r="41" spans="2:65">
      <c r="E41">
        <f t="shared" si="30"/>
        <v>38</v>
      </c>
      <c r="F41" s="64">
        <f t="shared" si="31"/>
        <v>58.083333333333421</v>
      </c>
      <c r="G41" s="55">
        <f t="shared" si="0"/>
        <v>0</v>
      </c>
      <c r="H41" s="78">
        <f t="shared" si="40"/>
        <v>1</v>
      </c>
      <c r="I41" s="79">
        <f t="shared" si="14"/>
        <v>500664.89321047085</v>
      </c>
      <c r="J41" s="79">
        <f t="shared" si="1"/>
        <v>3415.2822476054366</v>
      </c>
      <c r="K41" s="80">
        <f t="shared" si="2"/>
        <v>-20</v>
      </c>
      <c r="L41" s="80">
        <f t="shared" si="15"/>
        <v>-417.22074434205905</v>
      </c>
      <c r="M41" s="80">
        <f t="shared" si="42"/>
        <v>0</v>
      </c>
      <c r="N41" s="80">
        <f t="shared" si="17"/>
        <v>0</v>
      </c>
      <c r="O41" s="81">
        <f t="shared" si="3"/>
        <v>-2083.3333333333335</v>
      </c>
      <c r="P41" s="79">
        <f t="shared" si="4"/>
        <v>501559.6213804009</v>
      </c>
      <c r="Q41" s="35"/>
      <c r="R41">
        <f t="shared" ca="1" si="18"/>
        <v>157</v>
      </c>
      <c r="S41" s="78">
        <f t="shared" ca="1" si="19"/>
        <v>67.959999999999994</v>
      </c>
      <c r="T41" s="55">
        <f t="shared" ca="1" si="5"/>
        <v>2.9921707961534372E-3</v>
      </c>
      <c r="U41" s="78">
        <f t="shared" ca="1" si="32"/>
        <v>0.90758737022254854</v>
      </c>
      <c r="V41" s="79">
        <f t="shared" ca="1" si="20"/>
        <v>532097.16132355365</v>
      </c>
      <c r="W41" s="79">
        <f t="shared" ca="1" si="6"/>
        <v>3629.6972560159784</v>
      </c>
      <c r="X41" s="80">
        <f t="shared" ca="1" si="33"/>
        <v>-18.151747404450973</v>
      </c>
      <c r="Y41" s="80">
        <f t="shared" ca="1" si="34"/>
        <v>-443.41430110296142</v>
      </c>
      <c r="Z41" s="80">
        <f t="shared" ca="1" si="22"/>
        <v>-3990.7287099266523</v>
      </c>
      <c r="AA41" s="80">
        <f t="shared" ca="1" si="35"/>
        <v>0</v>
      </c>
      <c r="AB41" s="81">
        <f t="shared" ca="1" si="7"/>
        <v>-2246.4721372433009</v>
      </c>
      <c r="AC41" s="79">
        <f t="shared" ca="1" si="8"/>
        <v>529028.0916838923</v>
      </c>
      <c r="AD41" s="35"/>
      <c r="AE41" s="62">
        <f t="shared" ca="1" si="9"/>
        <v>-2475.2130879613783</v>
      </c>
      <c r="AF41" s="62">
        <f t="shared" ca="1" si="10"/>
        <v>582894.94658147334</v>
      </c>
      <c r="AG41" s="35"/>
      <c r="AH41" s="35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46"/>
        <v>102</v>
      </c>
      <c r="AN41" s="66">
        <f t="shared" si="47"/>
        <v>0.55073700000000003</v>
      </c>
      <c r="AO41" s="67">
        <f t="shared" si="36"/>
        <v>1.6376703304672775E-4</v>
      </c>
      <c r="AP41" s="68">
        <f t="shared" ca="1" si="48"/>
        <v>8.0043518017051464E-6</v>
      </c>
      <c r="AR41" s="69">
        <f t="shared" si="26"/>
        <v>4</v>
      </c>
      <c r="AS41" s="70">
        <f t="shared" si="37"/>
        <v>38</v>
      </c>
      <c r="AT41" s="71">
        <f t="shared" si="38"/>
        <v>0.77097069752580494</v>
      </c>
      <c r="AU41" s="72">
        <f t="shared" si="11"/>
        <v>6.8214933659622723E-3</v>
      </c>
      <c r="AV41" s="73">
        <f t="shared" si="27"/>
        <v>1.0068214933659623</v>
      </c>
      <c r="AW41" s="74">
        <f>PRODUCT(AV$4:AV41)</f>
        <v>1.2947745993885109</v>
      </c>
      <c r="AY41" s="75">
        <f t="shared" si="39"/>
        <v>38</v>
      </c>
      <c r="AZ41" s="76">
        <f t="shared" ca="1" si="44"/>
        <v>1.0068214933659623</v>
      </c>
      <c r="BA41" s="76">
        <f t="shared" ca="1" si="44"/>
        <v>1.0068214933659623</v>
      </c>
      <c r="BB41" s="76">
        <f t="shared" ca="1" si="44"/>
        <v>1.0068214933659623</v>
      </c>
      <c r="BC41" s="76">
        <f t="shared" ca="1" si="44"/>
        <v>1.0068214933659623</v>
      </c>
      <c r="BD41" s="76">
        <f t="shared" ca="1" si="44"/>
        <v>1.0068214933659623</v>
      </c>
      <c r="BE41" s="76">
        <f t="shared" ca="1" si="44"/>
        <v>1.0068214933659623</v>
      </c>
      <c r="BF41" s="76">
        <f t="shared" ca="1" si="44"/>
        <v>1.0068214933659623</v>
      </c>
      <c r="BG41" s="76">
        <f t="shared" ca="1" si="44"/>
        <v>1.0068214933659623</v>
      </c>
      <c r="BH41" s="76">
        <f t="shared" ca="1" si="44"/>
        <v>1.0068214933659623</v>
      </c>
      <c r="BI41" s="76">
        <f t="shared" ca="1" si="44"/>
        <v>1.0068214933659623</v>
      </c>
      <c r="BJ41" s="76">
        <f t="shared" ca="1" si="44"/>
        <v>1.0068214933659623</v>
      </c>
      <c r="BK41" s="76">
        <f t="shared" ca="1" si="44"/>
        <v>1.0068214933659623</v>
      </c>
      <c r="BL41" s="76">
        <f t="shared" ca="1" si="45"/>
        <v>8.5000000000000853E-2</v>
      </c>
      <c r="BM41" s="77">
        <f t="shared" ca="1" si="49"/>
        <v>22.198828244636559</v>
      </c>
    </row>
    <row r="42" spans="2:65">
      <c r="E42">
        <f t="shared" si="30"/>
        <v>39</v>
      </c>
      <c r="F42" s="64">
        <f t="shared" si="31"/>
        <v>58.166666666666757</v>
      </c>
      <c r="G42" s="55">
        <f t="shared" si="0"/>
        <v>0</v>
      </c>
      <c r="H42" s="78">
        <f t="shared" si="40"/>
        <v>1</v>
      </c>
      <c r="I42" s="79">
        <f t="shared" si="14"/>
        <v>501559.6213804009</v>
      </c>
      <c r="J42" s="79">
        <f t="shared" si="1"/>
        <v>3421.3856298809537</v>
      </c>
      <c r="K42" s="80">
        <f t="shared" si="2"/>
        <v>-20</v>
      </c>
      <c r="L42" s="80">
        <f t="shared" si="15"/>
        <v>-417.96635115033411</v>
      </c>
      <c r="M42" s="80">
        <f t="shared" si="42"/>
        <v>0</v>
      </c>
      <c r="N42" s="80">
        <f t="shared" si="17"/>
        <v>0</v>
      </c>
      <c r="O42" s="81">
        <f t="shared" si="3"/>
        <v>-2083.3333333333335</v>
      </c>
      <c r="P42" s="79">
        <f t="shared" si="4"/>
        <v>502459.70732579817</v>
      </c>
      <c r="Q42" s="35"/>
      <c r="R42">
        <f t="shared" ca="1" si="18"/>
        <v>158</v>
      </c>
      <c r="S42" s="78">
        <f t="shared" ca="1" si="19"/>
        <v>68.040000000000006</v>
      </c>
      <c r="T42" s="55">
        <f t="shared" ca="1" si="5"/>
        <v>2.9921707961534372E-3</v>
      </c>
      <c r="U42" s="78">
        <f t="shared" ca="1" si="32"/>
        <v>0.90487171379841091</v>
      </c>
      <c r="V42" s="79">
        <f t="shared" ca="1" si="20"/>
        <v>527445.14927761094</v>
      </c>
      <c r="W42" s="79">
        <f t="shared" ca="1" si="6"/>
        <v>3597.9635867062034</v>
      </c>
      <c r="X42" s="80">
        <f t="shared" ca="1" si="33"/>
        <v>-18.097434275968219</v>
      </c>
      <c r="Y42" s="80">
        <f t="shared" ca="1" si="34"/>
        <v>-439.53762439800914</v>
      </c>
      <c r="Z42" s="80">
        <f t="shared" ca="1" si="22"/>
        <v>0</v>
      </c>
      <c r="AA42" s="80">
        <f t="shared" ca="1" si="35"/>
        <v>0</v>
      </c>
      <c r="AB42" s="81">
        <f t="shared" ca="1" si="7"/>
        <v>-2239.750308919869</v>
      </c>
      <c r="AC42" s="79">
        <f t="shared" ca="1" si="8"/>
        <v>528345.7274967233</v>
      </c>
      <c r="AD42" s="35"/>
      <c r="AE42" s="62">
        <f t="shared" ca="1" si="9"/>
        <v>-2475.2130879613783</v>
      </c>
      <c r="AF42" s="62">
        <f t="shared" ca="1" si="10"/>
        <v>583890.20171585248</v>
      </c>
      <c r="AG42" s="35"/>
      <c r="AH42" s="35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46"/>
        <v>103</v>
      </c>
      <c r="AN42" s="66">
        <f t="shared" si="47"/>
        <v>0.58580500000000002</v>
      </c>
      <c r="AO42" s="67">
        <f t="shared" si="36"/>
        <v>6.7831486252789398E-5</v>
      </c>
      <c r="AP42" s="68">
        <f t="shared" ca="1" si="48"/>
        <v>3.0556336354905627E-6</v>
      </c>
      <c r="AR42" s="69">
        <f t="shared" si="26"/>
        <v>4</v>
      </c>
      <c r="AS42" s="70">
        <f t="shared" si="37"/>
        <v>39</v>
      </c>
      <c r="AT42" s="71">
        <f t="shared" si="38"/>
        <v>0.76571152602728132</v>
      </c>
      <c r="AU42" s="72">
        <f t="shared" si="11"/>
        <v>6.8214933659622723E-3</v>
      </c>
      <c r="AV42" s="73">
        <f t="shared" si="27"/>
        <v>1.0068214933659623</v>
      </c>
      <c r="AW42" s="74">
        <f>PRODUCT(AV$4:AV42)</f>
        <v>1.3036068957286562</v>
      </c>
      <c r="AY42" s="75">
        <f t="shared" si="39"/>
        <v>39</v>
      </c>
      <c r="AZ42" s="76">
        <f t="shared" ca="1" si="44"/>
        <v>1.0068214933659623</v>
      </c>
      <c r="BA42" s="76">
        <f t="shared" ca="1" si="44"/>
        <v>1.0068214933659623</v>
      </c>
      <c r="BB42" s="76">
        <f t="shared" ca="1" si="44"/>
        <v>1.0068214933659623</v>
      </c>
      <c r="BC42" s="76">
        <f t="shared" ca="1" si="44"/>
        <v>1.0068214933659623</v>
      </c>
      <c r="BD42" s="76">
        <f t="shared" ca="1" si="44"/>
        <v>1.0068214933659623</v>
      </c>
      <c r="BE42" s="76">
        <f t="shared" ca="1" si="44"/>
        <v>1.0068214933659623</v>
      </c>
      <c r="BF42" s="76">
        <f t="shared" ca="1" si="44"/>
        <v>1.0068214933659623</v>
      </c>
      <c r="BG42" s="76">
        <f t="shared" ca="1" si="44"/>
        <v>1.0068214933659623</v>
      </c>
      <c r="BH42" s="76">
        <f t="shared" ca="1" si="44"/>
        <v>1.0068214933659623</v>
      </c>
      <c r="BI42" s="76">
        <f t="shared" ca="1" si="44"/>
        <v>1.0068214933659623</v>
      </c>
      <c r="BJ42" s="76">
        <f t="shared" ca="1" si="44"/>
        <v>1.0068214933659623</v>
      </c>
      <c r="BK42" s="76">
        <f t="shared" ca="1" si="44"/>
        <v>1.0068214933659623</v>
      </c>
      <c r="BL42" s="76">
        <f t="shared" ca="1" si="45"/>
        <v>8.5000000000000853E-2</v>
      </c>
      <c r="BM42" s="77">
        <f t="shared" ca="1" si="49"/>
        <v>24.085728645430684</v>
      </c>
    </row>
    <row r="43" spans="2:65">
      <c r="E43">
        <f t="shared" si="30"/>
        <v>40</v>
      </c>
      <c r="F43" s="64">
        <f t="shared" si="31"/>
        <v>58.250000000000092</v>
      </c>
      <c r="G43" s="55">
        <f t="shared" si="0"/>
        <v>0</v>
      </c>
      <c r="H43" s="78">
        <f t="shared" si="40"/>
        <v>1</v>
      </c>
      <c r="I43" s="79">
        <f t="shared" si="14"/>
        <v>502459.70732579817</v>
      </c>
      <c r="J43" s="79">
        <f t="shared" si="1"/>
        <v>3427.5255601862773</v>
      </c>
      <c r="K43" s="80">
        <f t="shared" si="2"/>
        <v>-20</v>
      </c>
      <c r="L43" s="80">
        <f t="shared" si="15"/>
        <v>-418.71642277149851</v>
      </c>
      <c r="M43" s="80">
        <f t="shared" si="42"/>
        <v>0</v>
      </c>
      <c r="N43" s="80">
        <f t="shared" si="17"/>
        <v>0</v>
      </c>
      <c r="O43" s="81">
        <f t="shared" si="3"/>
        <v>-2083.3333333333335</v>
      </c>
      <c r="P43" s="79">
        <f t="shared" si="4"/>
        <v>503365.18312987965</v>
      </c>
      <c r="Q43" s="35"/>
      <c r="R43">
        <f t="shared" ca="1" si="18"/>
        <v>159</v>
      </c>
      <c r="S43" s="78">
        <f t="shared" ca="1" si="19"/>
        <v>68.12</v>
      </c>
      <c r="T43" s="55">
        <f t="shared" ca="1" si="5"/>
        <v>2.9921707961534372E-3</v>
      </c>
      <c r="U43" s="78">
        <f t="shared" ca="1" si="32"/>
        <v>0.90216418308211799</v>
      </c>
      <c r="V43" s="79">
        <f t="shared" ca="1" si="20"/>
        <v>526764.82684063516</v>
      </c>
      <c r="W43" s="79">
        <f t="shared" ca="1" si="6"/>
        <v>3593.3227717156578</v>
      </c>
      <c r="X43" s="80">
        <f t="shared" ca="1" si="33"/>
        <v>-18.043283661642359</v>
      </c>
      <c r="Y43" s="80">
        <f t="shared" ca="1" si="34"/>
        <v>-438.97068903386264</v>
      </c>
      <c r="Z43" s="80">
        <f t="shared" ca="1" si="22"/>
        <v>0</v>
      </c>
      <c r="AA43" s="80">
        <f t="shared" ca="1" si="35"/>
        <v>0</v>
      </c>
      <c r="AB43" s="81">
        <f t="shared" ca="1" si="7"/>
        <v>-2233.0485934548433</v>
      </c>
      <c r="AC43" s="79">
        <f t="shared" ca="1" si="8"/>
        <v>527668.08704620053</v>
      </c>
      <c r="AD43" s="35"/>
      <c r="AE43" s="62">
        <f t="shared" ca="1" si="9"/>
        <v>-2475.2130879613783</v>
      </c>
      <c r="AF43" s="62">
        <f t="shared" ca="1" si="10"/>
        <v>584891.41659724968</v>
      </c>
      <c r="AG43" s="35"/>
      <c r="AH43" s="35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46"/>
        <v>104</v>
      </c>
      <c r="AN43" s="66">
        <f t="shared" si="47"/>
        <v>0.62164300000000006</v>
      </c>
      <c r="AO43" s="67">
        <f t="shared" si="36"/>
        <v>2.5664517644146633E-5</v>
      </c>
      <c r="AP43" s="68">
        <f t="shared" ca="1" si="48"/>
        <v>1.065548733109034E-6</v>
      </c>
      <c r="AR43" s="69">
        <f t="shared" si="26"/>
        <v>4</v>
      </c>
      <c r="AS43" s="70">
        <f t="shared" si="37"/>
        <v>40</v>
      </c>
      <c r="AT43" s="71">
        <f t="shared" si="38"/>
        <v>0.76048822993224541</v>
      </c>
      <c r="AU43" s="72">
        <f t="shared" si="11"/>
        <v>6.8214933659622723E-3</v>
      </c>
      <c r="AV43" s="73">
        <f t="shared" si="27"/>
        <v>1.0068214933659623</v>
      </c>
      <c r="AW43" s="74">
        <f>PRODUCT(AV$4:AV43)</f>
        <v>1.3124994415196918</v>
      </c>
      <c r="AY43" s="75">
        <f t="shared" si="39"/>
        <v>40</v>
      </c>
      <c r="AZ43" s="76">
        <f t="shared" ca="1" si="44"/>
        <v>1.0068214933659623</v>
      </c>
      <c r="BA43" s="76">
        <f t="shared" ca="1" si="44"/>
        <v>1.0068214933659623</v>
      </c>
      <c r="BB43" s="76">
        <f t="shared" ca="1" si="44"/>
        <v>1.0068214933659623</v>
      </c>
      <c r="BC43" s="76">
        <f t="shared" ca="1" si="44"/>
        <v>1.0068214933659623</v>
      </c>
      <c r="BD43" s="76">
        <f t="shared" ca="1" si="44"/>
        <v>1.0068214933659623</v>
      </c>
      <c r="BE43" s="76">
        <f t="shared" ca="1" si="44"/>
        <v>1.0068214933659623</v>
      </c>
      <c r="BF43" s="76">
        <f t="shared" ca="1" si="44"/>
        <v>1.0068214933659623</v>
      </c>
      <c r="BG43" s="76">
        <f t="shared" ca="1" si="44"/>
        <v>1.0068214933659623</v>
      </c>
      <c r="BH43" s="76">
        <f t="shared" ca="1" si="44"/>
        <v>1.0068214933659623</v>
      </c>
      <c r="BI43" s="76">
        <f t="shared" ca="1" si="44"/>
        <v>1.0068214933659623</v>
      </c>
      <c r="BJ43" s="76">
        <f t="shared" ca="1" si="44"/>
        <v>1.0068214933659623</v>
      </c>
      <c r="BK43" s="76">
        <f t="shared" ca="1" si="44"/>
        <v>1.0068214933659623</v>
      </c>
      <c r="BL43" s="76">
        <f t="shared" ca="1" si="45"/>
        <v>8.5000000000000853E-2</v>
      </c>
      <c r="BM43" s="77">
        <f t="shared" ca="1" si="49"/>
        <v>26.133015580292312</v>
      </c>
    </row>
    <row r="44" spans="2:65">
      <c r="E44">
        <f t="shared" si="30"/>
        <v>41</v>
      </c>
      <c r="F44" s="64">
        <f t="shared" si="31"/>
        <v>58.333333333333428</v>
      </c>
      <c r="G44" s="55">
        <f t="shared" si="0"/>
        <v>0</v>
      </c>
      <c r="H44" s="78">
        <f t="shared" si="40"/>
        <v>1</v>
      </c>
      <c r="I44" s="79">
        <f t="shared" si="14"/>
        <v>503365.18312987965</v>
      </c>
      <c r="J44" s="79">
        <f t="shared" si="1"/>
        <v>3433.7022573768581</v>
      </c>
      <c r="K44" s="80">
        <f t="shared" si="2"/>
        <v>-20</v>
      </c>
      <c r="L44" s="80">
        <f t="shared" si="15"/>
        <v>-419.47098594156643</v>
      </c>
      <c r="M44" s="80">
        <f t="shared" si="42"/>
        <v>0</v>
      </c>
      <c r="N44" s="80">
        <f t="shared" si="17"/>
        <v>0</v>
      </c>
      <c r="O44" s="81">
        <f t="shared" si="3"/>
        <v>-2083.3333333333335</v>
      </c>
      <c r="P44" s="79">
        <f t="shared" si="4"/>
        <v>504276.08106798161</v>
      </c>
      <c r="Q44" s="35"/>
      <c r="R44">
        <f t="shared" ca="1" si="18"/>
        <v>160</v>
      </c>
      <c r="S44" s="78">
        <f t="shared" ca="1" si="19"/>
        <v>68.2</v>
      </c>
      <c r="T44" s="55">
        <f t="shared" ca="1" si="5"/>
        <v>2.9921707961534372E-3</v>
      </c>
      <c r="U44" s="78">
        <f t="shared" ca="1" si="32"/>
        <v>0.8994647537601641</v>
      </c>
      <c r="V44" s="79">
        <f t="shared" ca="1" si="20"/>
        <v>526089.21400607878</v>
      </c>
      <c r="W44" s="79">
        <f t="shared" ca="1" si="6"/>
        <v>3588.7140832467726</v>
      </c>
      <c r="X44" s="80">
        <f t="shared" ca="1" si="33"/>
        <v>-17.98929507520328</v>
      </c>
      <c r="Y44" s="80">
        <f t="shared" ca="1" si="34"/>
        <v>-438.40767833839902</v>
      </c>
      <c r="Z44" s="80">
        <f t="shared" ca="1" si="22"/>
        <v>0</v>
      </c>
      <c r="AA44" s="80">
        <f t="shared" ca="1" si="35"/>
        <v>0</v>
      </c>
      <c r="AB44" s="81">
        <f t="shared" ca="1" si="7"/>
        <v>-2226.3669306671163</v>
      </c>
      <c r="AC44" s="79">
        <f t="shared" ca="1" si="8"/>
        <v>526995.16418524494</v>
      </c>
      <c r="AD44" s="35"/>
      <c r="AE44" s="62">
        <f t="shared" ca="1" si="9"/>
        <v>-2475.2130879613778</v>
      </c>
      <c r="AF44" s="62">
        <f t="shared" ca="1" si="10"/>
        <v>585898.62691358384</v>
      </c>
      <c r="AG44" s="35"/>
      <c r="AH44" s="35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46"/>
        <v>105</v>
      </c>
      <c r="AN44" s="66">
        <f t="shared" si="47"/>
        <v>0</v>
      </c>
      <c r="AO44" s="67">
        <f t="shared" si="36"/>
        <v>2.5664517644146633E-5</v>
      </c>
      <c r="AP44" s="68">
        <f t="shared" ca="1" si="48"/>
        <v>9.8207256507744993E-7</v>
      </c>
      <c r="AR44" s="69">
        <f t="shared" si="26"/>
        <v>4</v>
      </c>
      <c r="AS44" s="70">
        <f t="shared" si="37"/>
        <v>41</v>
      </c>
      <c r="AT44" s="71">
        <f t="shared" si="38"/>
        <v>0.75530056451687022</v>
      </c>
      <c r="AU44" s="72">
        <f t="shared" si="11"/>
        <v>6.8214933659622723E-3</v>
      </c>
      <c r="AV44" s="73">
        <f t="shared" si="27"/>
        <v>1.0068214933659623</v>
      </c>
      <c r="AW44" s="74">
        <f>PRODUCT(AV$4:AV44)</f>
        <v>1.3214526477528477</v>
      </c>
      <c r="AY44" s="75">
        <f t="shared" si="39"/>
        <v>41</v>
      </c>
      <c r="AZ44" s="76">
        <f t="shared" ca="1" si="44"/>
        <v>1.0068214933659623</v>
      </c>
      <c r="BA44" s="76">
        <f t="shared" ca="1" si="44"/>
        <v>1.0068214933659623</v>
      </c>
      <c r="BB44" s="76">
        <f t="shared" ca="1" si="44"/>
        <v>1.0068214933659623</v>
      </c>
      <c r="BC44" s="76">
        <f t="shared" ca="1" si="44"/>
        <v>1.0068214933659623</v>
      </c>
      <c r="BD44" s="76">
        <f t="shared" ca="1" si="44"/>
        <v>1.0068214933659623</v>
      </c>
      <c r="BE44" s="76">
        <f t="shared" ca="1" si="44"/>
        <v>1.0068214933659623</v>
      </c>
      <c r="BF44" s="76">
        <f t="shared" ca="1" si="44"/>
        <v>1.0068214933659623</v>
      </c>
      <c r="BG44" s="76">
        <f t="shared" ca="1" si="44"/>
        <v>1.0068214933659623</v>
      </c>
      <c r="BH44" s="76">
        <f t="shared" ca="1" si="44"/>
        <v>1.0068214933659623</v>
      </c>
      <c r="BI44" s="76">
        <f t="shared" ca="1" si="44"/>
        <v>1.0068214933659623</v>
      </c>
      <c r="BJ44" s="76">
        <f t="shared" ca="1" si="44"/>
        <v>1.0068214933659623</v>
      </c>
      <c r="BK44" s="76">
        <f t="shared" ca="1" si="44"/>
        <v>1.0068214933659623</v>
      </c>
      <c r="BL44" s="76">
        <f t="shared" ca="1" si="45"/>
        <v>8.5000000000000853E-2</v>
      </c>
      <c r="BM44" s="77">
        <f t="shared" ca="1" si="49"/>
        <v>28.35432190461718</v>
      </c>
    </row>
    <row r="45" spans="2:65">
      <c r="E45">
        <f t="shared" si="30"/>
        <v>42</v>
      </c>
      <c r="F45" s="64">
        <f t="shared" si="31"/>
        <v>58.416666666666764</v>
      </c>
      <c r="G45" s="55">
        <f t="shared" si="0"/>
        <v>0</v>
      </c>
      <c r="H45" s="78">
        <f t="shared" si="40"/>
        <v>1</v>
      </c>
      <c r="I45" s="79">
        <f t="shared" si="14"/>
        <v>504276.08106798161</v>
      </c>
      <c r="J45" s="79">
        <f t="shared" si="1"/>
        <v>3439.9159416186894</v>
      </c>
      <c r="K45" s="80">
        <f t="shared" si="2"/>
        <v>-20</v>
      </c>
      <c r="L45" s="80">
        <f t="shared" si="15"/>
        <v>-420.23006755665136</v>
      </c>
      <c r="M45" s="80">
        <f t="shared" si="42"/>
        <v>0</v>
      </c>
      <c r="N45" s="80">
        <f t="shared" si="17"/>
        <v>0</v>
      </c>
      <c r="O45" s="81">
        <f t="shared" si="3"/>
        <v>-2083.3333333333335</v>
      </c>
      <c r="P45" s="79">
        <f t="shared" si="4"/>
        <v>505192.4336087103</v>
      </c>
      <c r="Q45" s="35"/>
      <c r="R45">
        <f t="shared" ca="1" si="18"/>
        <v>161</v>
      </c>
      <c r="S45" s="78">
        <f t="shared" ca="1" si="19"/>
        <v>68.28</v>
      </c>
      <c r="T45" s="55">
        <f t="shared" ca="1" si="5"/>
        <v>2.9921707961534372E-3</v>
      </c>
      <c r="U45" s="78">
        <f t="shared" ca="1" si="32"/>
        <v>0.89677340159179364</v>
      </c>
      <c r="V45" s="79">
        <f t="shared" ca="1" si="20"/>
        <v>525418.30464525579</v>
      </c>
      <c r="W45" s="79">
        <f t="shared" ca="1" si="6"/>
        <v>3584.1374794927565</v>
      </c>
      <c r="X45" s="80">
        <f t="shared" ca="1" si="33"/>
        <v>-17.935468031835875</v>
      </c>
      <c r="Y45" s="80">
        <f t="shared" ca="1" si="34"/>
        <v>-437.84858720437984</v>
      </c>
      <c r="Z45" s="80">
        <f t="shared" ca="1" si="22"/>
        <v>0</v>
      </c>
      <c r="AA45" s="80">
        <f t="shared" ca="1" si="35"/>
        <v>0</v>
      </c>
      <c r="AB45" s="81">
        <f t="shared" ca="1" si="7"/>
        <v>-2219.7052605556523</v>
      </c>
      <c r="AC45" s="79">
        <f t="shared" ca="1" si="8"/>
        <v>526326.95280895685</v>
      </c>
      <c r="AD45" s="35"/>
      <c r="AE45" s="62">
        <f t="shared" ca="1" si="9"/>
        <v>-2475.2130879613778</v>
      </c>
      <c r="AF45" s="62">
        <f t="shared" ca="1" si="10"/>
        <v>586911.86856647872</v>
      </c>
      <c r="AG45" s="35"/>
      <c r="AH45" s="35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46"/>
        <v>106</v>
      </c>
      <c r="AN45" s="66">
        <f t="shared" si="47"/>
        <v>0</v>
      </c>
      <c r="AO45" s="67">
        <f t="shared" si="36"/>
        <v>2.5664517644146633E-5</v>
      </c>
      <c r="AP45" s="68">
        <f t="shared" ca="1" si="48"/>
        <v>9.0513600467967658E-7</v>
      </c>
      <c r="AR45" s="69">
        <f t="shared" si="26"/>
        <v>4</v>
      </c>
      <c r="AS45" s="70">
        <f t="shared" si="37"/>
        <v>42</v>
      </c>
      <c r="AT45" s="71">
        <f t="shared" si="38"/>
        <v>0.75014828672671086</v>
      </c>
      <c r="AU45" s="72">
        <f t="shared" si="11"/>
        <v>6.8214933659622723E-3</v>
      </c>
      <c r="AV45" s="73">
        <f t="shared" si="27"/>
        <v>1.0068214933659623</v>
      </c>
      <c r="AW45" s="74">
        <f>PRODUCT(AV$4:AV45)</f>
        <v>1.3304669282229269</v>
      </c>
      <c r="AY45" s="75">
        <f t="shared" si="39"/>
        <v>42</v>
      </c>
      <c r="AZ45" s="76">
        <f t="shared" ref="AZ45:BK54" ca="1" si="50">OFFSET($AV$3,($AY45*12-12)+AZ$3,0)</f>
        <v>1.0068214933659623</v>
      </c>
      <c r="BA45" s="76">
        <f t="shared" ca="1" si="50"/>
        <v>1.0068214933659623</v>
      </c>
      <c r="BB45" s="76">
        <f t="shared" ca="1" si="50"/>
        <v>1.0068214933659623</v>
      </c>
      <c r="BC45" s="76">
        <f t="shared" ca="1" si="50"/>
        <v>1.0068214933659623</v>
      </c>
      <c r="BD45" s="76">
        <f t="shared" ca="1" si="50"/>
        <v>1.0068214933659623</v>
      </c>
      <c r="BE45" s="76">
        <f t="shared" ca="1" si="50"/>
        <v>1.0068214933659623</v>
      </c>
      <c r="BF45" s="76">
        <f t="shared" ca="1" si="50"/>
        <v>1.0068214933659623</v>
      </c>
      <c r="BG45" s="76">
        <f t="shared" ca="1" si="50"/>
        <v>1.0068214933659623</v>
      </c>
      <c r="BH45" s="76">
        <f t="shared" ca="1" si="50"/>
        <v>1.0068214933659623</v>
      </c>
      <c r="BI45" s="76">
        <f t="shared" ca="1" si="50"/>
        <v>1.0068214933659623</v>
      </c>
      <c r="BJ45" s="76">
        <f t="shared" ca="1" si="50"/>
        <v>1.0068214933659623</v>
      </c>
      <c r="BK45" s="76">
        <f t="shared" ca="1" si="50"/>
        <v>1.0068214933659623</v>
      </c>
      <c r="BL45" s="76">
        <f t="shared" ca="1" si="45"/>
        <v>8.5000000000000853E-2</v>
      </c>
      <c r="BM45" s="77">
        <f t="shared" ca="1" si="49"/>
        <v>30.764439266509665</v>
      </c>
    </row>
    <row r="46" spans="2:65">
      <c r="E46">
        <f t="shared" si="30"/>
        <v>43</v>
      </c>
      <c r="F46" s="64">
        <f t="shared" si="31"/>
        <v>58.500000000000099</v>
      </c>
      <c r="G46" s="55">
        <f t="shared" si="0"/>
        <v>0</v>
      </c>
      <c r="H46" s="78">
        <f t="shared" si="40"/>
        <v>1</v>
      </c>
      <c r="I46" s="79">
        <f t="shared" si="14"/>
        <v>505192.4336087103</v>
      </c>
      <c r="J46" s="79">
        <f t="shared" si="1"/>
        <v>3446.1668343961528</v>
      </c>
      <c r="K46" s="80">
        <f t="shared" si="2"/>
        <v>-20</v>
      </c>
      <c r="L46" s="80">
        <f t="shared" si="15"/>
        <v>-420.99369467392529</v>
      </c>
      <c r="M46" s="80">
        <f t="shared" si="42"/>
        <v>0</v>
      </c>
      <c r="N46" s="80">
        <f t="shared" si="17"/>
        <v>0</v>
      </c>
      <c r="O46" s="81">
        <f t="shared" si="3"/>
        <v>-2083.3333333333335</v>
      </c>
      <c r="P46" s="79">
        <f t="shared" si="4"/>
        <v>506114.27341509919</v>
      </c>
      <c r="Q46" s="35"/>
      <c r="R46">
        <f t="shared" ca="1" si="18"/>
        <v>162</v>
      </c>
      <c r="S46" s="78">
        <f t="shared" ca="1" si="19"/>
        <v>68.36</v>
      </c>
      <c r="T46" s="55">
        <f t="shared" ca="1" si="5"/>
        <v>2.9921707961534372E-3</v>
      </c>
      <c r="U46" s="78">
        <f t="shared" ca="1" si="32"/>
        <v>0.8940901024087835</v>
      </c>
      <c r="V46" s="79">
        <f t="shared" ca="1" si="20"/>
        <v>524752.09267153346</v>
      </c>
      <c r="W46" s="79">
        <f t="shared" ca="1" si="6"/>
        <v>3579.5929189336853</v>
      </c>
      <c r="X46" s="80">
        <f t="shared" ca="1" si="33"/>
        <v>-17.881802048175672</v>
      </c>
      <c r="Y46" s="80">
        <f t="shared" ca="1" si="34"/>
        <v>-437.29341055961123</v>
      </c>
      <c r="Z46" s="80">
        <f t="shared" ca="1" si="22"/>
        <v>0</v>
      </c>
      <c r="AA46" s="80">
        <f t="shared" ca="1" si="35"/>
        <v>0</v>
      </c>
      <c r="AB46" s="81">
        <f t="shared" ca="1" si="7"/>
        <v>-2213.0635232989498</v>
      </c>
      <c r="AC46" s="79">
        <f t="shared" ca="1" si="8"/>
        <v>525663.4468545604</v>
      </c>
      <c r="AD46" s="35"/>
      <c r="AE46" s="62">
        <f t="shared" ca="1" si="9"/>
        <v>-2475.2130879613783</v>
      </c>
      <c r="AF46" s="62">
        <f t="shared" ca="1" si="10"/>
        <v>587931.17767254275</v>
      </c>
      <c r="AG46" s="35"/>
      <c r="AH46" s="35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46"/>
        <v>107</v>
      </c>
      <c r="AN46" s="66">
        <f t="shared" si="47"/>
        <v>0</v>
      </c>
      <c r="AO46" s="67">
        <f t="shared" si="36"/>
        <v>2.5664517644146633E-5</v>
      </c>
      <c r="AP46" s="68">
        <f t="shared" ca="1" si="48"/>
        <v>8.3422673242366436E-7</v>
      </c>
      <c r="AR46" s="69">
        <f t="shared" si="26"/>
        <v>4</v>
      </c>
      <c r="AS46" s="70">
        <f t="shared" si="37"/>
        <v>43</v>
      </c>
      <c r="AT46" s="71">
        <f t="shared" si="38"/>
        <v>0.74503115516531659</v>
      </c>
      <c r="AU46" s="72">
        <f t="shared" si="11"/>
        <v>6.8214933659622723E-3</v>
      </c>
      <c r="AV46" s="73">
        <f t="shared" si="27"/>
        <v>1.0068214933659623</v>
      </c>
      <c r="AW46" s="74">
        <f>PRODUCT(AV$4:AV46)</f>
        <v>1.3395426995474318</v>
      </c>
      <c r="AY46" s="75">
        <f t="shared" si="39"/>
        <v>43</v>
      </c>
      <c r="AZ46" s="76">
        <f t="shared" ca="1" si="50"/>
        <v>1.0068214933659623</v>
      </c>
      <c r="BA46" s="76">
        <f t="shared" ca="1" si="50"/>
        <v>1.0068214933659623</v>
      </c>
      <c r="BB46" s="76">
        <f t="shared" ca="1" si="50"/>
        <v>1.0068214933659623</v>
      </c>
      <c r="BC46" s="76">
        <f t="shared" ca="1" si="50"/>
        <v>1.0068214933659623</v>
      </c>
      <c r="BD46" s="76">
        <f t="shared" ca="1" si="50"/>
        <v>1.0068214933659623</v>
      </c>
      <c r="BE46" s="76">
        <f t="shared" ca="1" si="50"/>
        <v>1.0068214933659623</v>
      </c>
      <c r="BF46" s="76">
        <f t="shared" ca="1" si="50"/>
        <v>1.0068214933659623</v>
      </c>
      <c r="BG46" s="76">
        <f t="shared" ca="1" si="50"/>
        <v>1.0068214933659623</v>
      </c>
      <c r="BH46" s="76">
        <f t="shared" ca="1" si="50"/>
        <v>1.0068214933659623</v>
      </c>
      <c r="BI46" s="76">
        <f t="shared" ca="1" si="50"/>
        <v>1.0068214933659623</v>
      </c>
      <c r="BJ46" s="76">
        <f t="shared" ca="1" si="50"/>
        <v>1.0068214933659623</v>
      </c>
      <c r="BK46" s="76">
        <f t="shared" ca="1" si="50"/>
        <v>1.0068214933659623</v>
      </c>
      <c r="BL46" s="76">
        <f t="shared" ca="1" si="45"/>
        <v>8.5000000000000853E-2</v>
      </c>
      <c r="BM46" s="77">
        <f t="shared" ca="1" si="49"/>
        <v>33.379416604163012</v>
      </c>
    </row>
    <row r="47" spans="2:65">
      <c r="E47">
        <f t="shared" si="30"/>
        <v>44</v>
      </c>
      <c r="F47" s="64">
        <f t="shared" si="31"/>
        <v>58.583333333333435</v>
      </c>
      <c r="G47" s="55">
        <f t="shared" si="0"/>
        <v>0</v>
      </c>
      <c r="H47" s="78">
        <f t="shared" si="40"/>
        <v>1</v>
      </c>
      <c r="I47" s="79">
        <f t="shared" si="14"/>
        <v>506114.27341509919</v>
      </c>
      <c r="J47" s="79">
        <f t="shared" si="1"/>
        <v>3452.4551585199147</v>
      </c>
      <c r="K47" s="80">
        <f t="shared" si="2"/>
        <v>-20</v>
      </c>
      <c r="L47" s="80">
        <f t="shared" si="15"/>
        <v>-421.76189451258267</v>
      </c>
      <c r="M47" s="80">
        <f t="shared" si="42"/>
        <v>0</v>
      </c>
      <c r="N47" s="80">
        <f t="shared" si="17"/>
        <v>0</v>
      </c>
      <c r="O47" s="81">
        <f t="shared" si="3"/>
        <v>-2083.3333333333335</v>
      </c>
      <c r="P47" s="79">
        <f t="shared" si="4"/>
        <v>507041.63334577321</v>
      </c>
      <c r="Q47" s="35"/>
      <c r="R47">
        <f t="shared" ca="1" si="18"/>
        <v>163</v>
      </c>
      <c r="S47" s="78">
        <f t="shared" ca="1" si="19"/>
        <v>68.44</v>
      </c>
      <c r="T47" s="55">
        <f t="shared" ca="1" si="5"/>
        <v>2.9921707961534372E-3</v>
      </c>
      <c r="U47" s="78">
        <f t="shared" ca="1" si="32"/>
        <v>0.8914148321152261</v>
      </c>
      <c r="V47" s="79">
        <f t="shared" ca="1" si="20"/>
        <v>524090.57204027683</v>
      </c>
      <c r="W47" s="79">
        <f t="shared" ca="1" si="6"/>
        <v>3575.080360336121</v>
      </c>
      <c r="X47" s="80">
        <f t="shared" ca="1" si="33"/>
        <v>-17.828296642304522</v>
      </c>
      <c r="Y47" s="80">
        <f t="shared" ca="1" si="34"/>
        <v>-436.74214336689738</v>
      </c>
      <c r="Z47" s="80">
        <f t="shared" ca="1" si="22"/>
        <v>0</v>
      </c>
      <c r="AA47" s="80">
        <f t="shared" ca="1" si="35"/>
        <v>0</v>
      </c>
      <c r="AB47" s="81">
        <f t="shared" ca="1" si="7"/>
        <v>-2206.4416592545022</v>
      </c>
      <c r="AC47" s="79">
        <f t="shared" ca="1" si="8"/>
        <v>525004.64030134922</v>
      </c>
      <c r="AD47" s="35"/>
      <c r="AE47" s="62">
        <f t="shared" ca="1" si="9"/>
        <v>-2475.2130879613778</v>
      </c>
      <c r="AF47" s="62">
        <f t="shared" ca="1" si="10"/>
        <v>588956.59056465654</v>
      </c>
      <c r="AG47" s="35"/>
      <c r="AH47" s="35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46"/>
        <v>108</v>
      </c>
      <c r="AN47" s="66">
        <f t="shared" si="47"/>
        <v>0</v>
      </c>
      <c r="AO47" s="67">
        <f t="shared" si="36"/>
        <v>2.5664517644146633E-5</v>
      </c>
      <c r="AP47" s="68">
        <f t="shared" ca="1" si="48"/>
        <v>7.6887256444577307E-7</v>
      </c>
      <c r="AR47" s="69">
        <f t="shared" si="26"/>
        <v>4</v>
      </c>
      <c r="AS47" s="70">
        <f t="shared" si="37"/>
        <v>44</v>
      </c>
      <c r="AT47" s="71">
        <f t="shared" si="38"/>
        <v>0.73994893008292117</v>
      </c>
      <c r="AU47" s="72">
        <f t="shared" si="11"/>
        <v>6.8214933659622723E-3</v>
      </c>
      <c r="AV47" s="73">
        <f t="shared" si="27"/>
        <v>1.0068214933659623</v>
      </c>
      <c r="AW47" s="74">
        <f>PRODUCT(AV$4:AV47)</f>
        <v>1.3486803811858177</v>
      </c>
      <c r="AY47" s="75">
        <f t="shared" si="39"/>
        <v>44</v>
      </c>
      <c r="AZ47" s="76">
        <f t="shared" ca="1" si="50"/>
        <v>1.0068214933659623</v>
      </c>
      <c r="BA47" s="76">
        <f t="shared" ca="1" si="50"/>
        <v>1.0068214933659623</v>
      </c>
      <c r="BB47" s="76">
        <f t="shared" ca="1" si="50"/>
        <v>1.0068214933659623</v>
      </c>
      <c r="BC47" s="76">
        <f t="shared" ca="1" si="50"/>
        <v>1.0068214933659623</v>
      </c>
      <c r="BD47" s="76">
        <f t="shared" ca="1" si="50"/>
        <v>1.0068214933659623</v>
      </c>
      <c r="BE47" s="76">
        <f t="shared" ca="1" si="50"/>
        <v>1.0068214933659623</v>
      </c>
      <c r="BF47" s="76">
        <f t="shared" ca="1" si="50"/>
        <v>1.0068214933659623</v>
      </c>
      <c r="BG47" s="76">
        <f t="shared" ca="1" si="50"/>
        <v>1.0068214933659623</v>
      </c>
      <c r="BH47" s="76">
        <f t="shared" ca="1" si="50"/>
        <v>1.0068214933659623</v>
      </c>
      <c r="BI47" s="76">
        <f t="shared" ca="1" si="50"/>
        <v>1.0068214933659623</v>
      </c>
      <c r="BJ47" s="76">
        <f t="shared" ca="1" si="50"/>
        <v>1.0068214933659623</v>
      </c>
      <c r="BK47" s="76">
        <f t="shared" ca="1" si="50"/>
        <v>1.0068214933659623</v>
      </c>
      <c r="BL47" s="76">
        <f t="shared" ca="1" si="45"/>
        <v>8.5000000000000853E-2</v>
      </c>
      <c r="BM47" s="77">
        <f t="shared" ca="1" si="49"/>
        <v>36.216667015516897</v>
      </c>
    </row>
    <row r="48" spans="2:65">
      <c r="E48">
        <f t="shared" si="30"/>
        <v>45</v>
      </c>
      <c r="F48" s="64">
        <f t="shared" si="31"/>
        <v>58.666666666666771</v>
      </c>
      <c r="G48" s="55">
        <f t="shared" si="0"/>
        <v>0</v>
      </c>
      <c r="H48" s="78">
        <f t="shared" si="40"/>
        <v>1</v>
      </c>
      <c r="I48" s="79">
        <f t="shared" si="14"/>
        <v>507041.63334577321</v>
      </c>
      <c r="J48" s="79">
        <f t="shared" si="1"/>
        <v>3458.781138134867</v>
      </c>
      <c r="K48" s="80">
        <f t="shared" si="2"/>
        <v>-20</v>
      </c>
      <c r="L48" s="80">
        <f t="shared" si="15"/>
        <v>-422.53469445481102</v>
      </c>
      <c r="M48" s="80">
        <f t="shared" si="42"/>
        <v>0</v>
      </c>
      <c r="N48" s="80">
        <f t="shared" si="17"/>
        <v>0</v>
      </c>
      <c r="O48" s="81">
        <f t="shared" si="3"/>
        <v>-2083.3333333333335</v>
      </c>
      <c r="P48" s="79">
        <f t="shared" si="4"/>
        <v>507974.54645611998</v>
      </c>
      <c r="Q48" s="35"/>
      <c r="R48">
        <f t="shared" ca="1" si="18"/>
        <v>164</v>
      </c>
      <c r="S48" s="78">
        <f t="shared" ca="1" si="19"/>
        <v>68.52</v>
      </c>
      <c r="T48" s="55">
        <f t="shared" ca="1" si="5"/>
        <v>3.2787340871175408E-3</v>
      </c>
      <c r="U48" s="78">
        <f t="shared" ca="1" si="32"/>
        <v>0.8884921199194078</v>
      </c>
      <c r="V48" s="79">
        <f t="shared" ca="1" si="20"/>
        <v>523283.28969129833</v>
      </c>
      <c r="W48" s="79">
        <f t="shared" ca="1" si="6"/>
        <v>3569.5734891481056</v>
      </c>
      <c r="X48" s="80">
        <f t="shared" ca="1" si="33"/>
        <v>-17.769842398388157</v>
      </c>
      <c r="Y48" s="80">
        <f t="shared" ca="1" si="34"/>
        <v>-436.06940807608197</v>
      </c>
      <c r="Z48" s="80">
        <f t="shared" ca="1" si="22"/>
        <v>0</v>
      </c>
      <c r="AA48" s="80">
        <f t="shared" ca="1" si="35"/>
        <v>0</v>
      </c>
      <c r="AB48" s="81">
        <f t="shared" ca="1" si="7"/>
        <v>-2199.2073237750687</v>
      </c>
      <c r="AC48" s="79">
        <f t="shared" ca="1" si="8"/>
        <v>524199.81660619692</v>
      </c>
      <c r="AD48" s="35"/>
      <c r="AE48" s="62">
        <f t="shared" ca="1" si="9"/>
        <v>-2475.2130879613783</v>
      </c>
      <c r="AF48" s="62">
        <f t="shared" ca="1" si="10"/>
        <v>589988.14379326778</v>
      </c>
      <c r="AG48" s="35"/>
      <c r="AH48" s="35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46"/>
        <v>109</v>
      </c>
      <c r="AN48" s="66">
        <f t="shared" si="47"/>
        <v>0</v>
      </c>
      <c r="AO48" s="67">
        <f t="shared" si="36"/>
        <v>2.5664517644146633E-5</v>
      </c>
      <c r="AP48" s="68">
        <f t="shared" ca="1" si="48"/>
        <v>7.0863830824495158E-7</v>
      </c>
      <c r="AR48" s="69">
        <f t="shared" si="26"/>
        <v>4</v>
      </c>
      <c r="AS48" s="70">
        <f t="shared" si="37"/>
        <v>45</v>
      </c>
      <c r="AT48" s="71">
        <f t="shared" si="38"/>
        <v>0.73490137336520966</v>
      </c>
      <c r="AU48" s="72">
        <f t="shared" si="11"/>
        <v>6.8214933659622723E-3</v>
      </c>
      <c r="AV48" s="73">
        <f t="shared" si="27"/>
        <v>1.0068214933659623</v>
      </c>
      <c r="AW48" s="74">
        <f>PRODUCT(AV$4:AV48)</f>
        <v>1.3578803954588803</v>
      </c>
      <c r="AY48" s="75">
        <f t="shared" si="39"/>
        <v>45</v>
      </c>
      <c r="AZ48" s="76">
        <f t="shared" ca="1" si="50"/>
        <v>1.0068214933659623</v>
      </c>
      <c r="BA48" s="76">
        <f t="shared" ca="1" si="50"/>
        <v>1.0068214933659623</v>
      </c>
      <c r="BB48" s="76">
        <f t="shared" ca="1" si="50"/>
        <v>1.0068214933659623</v>
      </c>
      <c r="BC48" s="76">
        <f t="shared" ca="1" si="50"/>
        <v>1.0068214933659623</v>
      </c>
      <c r="BD48" s="76">
        <f t="shared" ca="1" si="50"/>
        <v>1.0068214933659623</v>
      </c>
      <c r="BE48" s="76">
        <f t="shared" ca="1" si="50"/>
        <v>1.0068214933659623</v>
      </c>
      <c r="BF48" s="76">
        <f t="shared" ca="1" si="50"/>
        <v>1.0068214933659623</v>
      </c>
      <c r="BG48" s="76">
        <f t="shared" ca="1" si="50"/>
        <v>1.0068214933659623</v>
      </c>
      <c r="BH48" s="76">
        <f t="shared" ca="1" si="50"/>
        <v>1.0068214933659623</v>
      </c>
      <c r="BI48" s="76">
        <f t="shared" ca="1" si="50"/>
        <v>1.0068214933659623</v>
      </c>
      <c r="BJ48" s="76">
        <f t="shared" ca="1" si="50"/>
        <v>1.0068214933659623</v>
      </c>
      <c r="BK48" s="76">
        <f t="shared" ca="1" si="50"/>
        <v>1.0068214933659623</v>
      </c>
      <c r="BL48" s="76">
        <f t="shared" ca="1" si="45"/>
        <v>8.5000000000000853E-2</v>
      </c>
      <c r="BM48" s="77">
        <f t="shared" ca="1" si="49"/>
        <v>39.295083711835865</v>
      </c>
    </row>
    <row r="49" spans="5:65">
      <c r="E49">
        <f t="shared" si="30"/>
        <v>46</v>
      </c>
      <c r="F49" s="64">
        <f t="shared" si="31"/>
        <v>58.750000000000107</v>
      </c>
      <c r="G49" s="55">
        <f t="shared" si="0"/>
        <v>0</v>
      </c>
      <c r="H49" s="78">
        <f t="shared" si="40"/>
        <v>1</v>
      </c>
      <c r="I49" s="79">
        <f t="shared" si="14"/>
        <v>507974.54645611998</v>
      </c>
      <c r="J49" s="79">
        <f t="shared" si="1"/>
        <v>3465.1449987281167</v>
      </c>
      <c r="K49" s="80">
        <f t="shared" si="2"/>
        <v>-20</v>
      </c>
      <c r="L49" s="80">
        <f t="shared" si="15"/>
        <v>-423.31212204676666</v>
      </c>
      <c r="M49" s="80">
        <f t="shared" si="42"/>
        <v>0</v>
      </c>
      <c r="N49" s="80">
        <f t="shared" si="17"/>
        <v>0</v>
      </c>
      <c r="O49" s="81">
        <f t="shared" si="3"/>
        <v>-2083.3333333333335</v>
      </c>
      <c r="P49" s="79">
        <f t="shared" si="4"/>
        <v>508913.04599946801</v>
      </c>
      <c r="Q49" s="35"/>
      <c r="R49">
        <f t="shared" ca="1" si="18"/>
        <v>165</v>
      </c>
      <c r="S49" s="78">
        <f t="shared" ca="1" si="19"/>
        <v>68.599999999999994</v>
      </c>
      <c r="T49" s="55">
        <f t="shared" ca="1" si="5"/>
        <v>3.2787340871175408E-3</v>
      </c>
      <c r="U49" s="78">
        <f t="shared" ca="1" si="32"/>
        <v>0.88557899051969269</v>
      </c>
      <c r="V49" s="79">
        <f t="shared" ca="1" si="20"/>
        <v>522481.10479902942</v>
      </c>
      <c r="W49" s="79">
        <f t="shared" ca="1" si="6"/>
        <v>3564.101390227218</v>
      </c>
      <c r="X49" s="80">
        <f t="shared" ca="1" si="33"/>
        <v>-17.711579810393854</v>
      </c>
      <c r="Y49" s="80">
        <f t="shared" ca="1" si="34"/>
        <v>-435.40092066585788</v>
      </c>
      <c r="Z49" s="80">
        <f t="shared" ca="1" si="22"/>
        <v>0</v>
      </c>
      <c r="AA49" s="80">
        <f t="shared" ca="1" si="35"/>
        <v>0</v>
      </c>
      <c r="AB49" s="81">
        <f t="shared" ca="1" si="7"/>
        <v>-2191.9967077579686</v>
      </c>
      <c r="AC49" s="79">
        <f t="shared" ca="1" si="8"/>
        <v>523400.09698102245</v>
      </c>
      <c r="AD49" s="35"/>
      <c r="AE49" s="62">
        <f t="shared" ca="1" si="9"/>
        <v>-2475.2130879613783</v>
      </c>
      <c r="AF49" s="62">
        <f t="shared" ca="1" si="10"/>
        <v>591025.87412769429</v>
      </c>
      <c r="AG49" s="35"/>
      <c r="AH49" s="35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46"/>
        <v>110</v>
      </c>
      <c r="AN49" s="66">
        <f t="shared" si="47"/>
        <v>0</v>
      </c>
      <c r="AO49" s="67">
        <f t="shared" si="36"/>
        <v>2.5664517644146633E-5</v>
      </c>
      <c r="AP49" s="68">
        <f t="shared" ca="1" si="48"/>
        <v>6.531228647418903E-7</v>
      </c>
      <c r="AR49" s="69">
        <f t="shared" si="26"/>
        <v>4</v>
      </c>
      <c r="AS49" s="70">
        <f t="shared" si="37"/>
        <v>46</v>
      </c>
      <c r="AT49" s="71">
        <f t="shared" si="38"/>
        <v>0.72988824852216228</v>
      </c>
      <c r="AU49" s="72">
        <f t="shared" si="11"/>
        <v>6.8214933659622723E-3</v>
      </c>
      <c r="AV49" s="73">
        <f t="shared" si="27"/>
        <v>1.0068214933659623</v>
      </c>
      <c r="AW49" s="74">
        <f>PRODUCT(AV$4:AV49)</f>
        <v>1.3671431675682733</v>
      </c>
      <c r="AY49" s="75">
        <f t="shared" si="39"/>
        <v>46</v>
      </c>
      <c r="AZ49" s="76">
        <f t="shared" ca="1" si="50"/>
        <v>1.0068214933659623</v>
      </c>
      <c r="BA49" s="76">
        <f t="shared" ca="1" si="50"/>
        <v>1.0068214933659623</v>
      </c>
      <c r="BB49" s="76">
        <f t="shared" ca="1" si="50"/>
        <v>1.0068214933659623</v>
      </c>
      <c r="BC49" s="76">
        <f t="shared" ca="1" si="50"/>
        <v>1.0068214933659623</v>
      </c>
      <c r="BD49" s="76">
        <f t="shared" ca="1" si="50"/>
        <v>1.0068214933659623</v>
      </c>
      <c r="BE49" s="76">
        <f t="shared" ca="1" si="50"/>
        <v>1.0068214933659623</v>
      </c>
      <c r="BF49" s="76">
        <f t="shared" ca="1" si="50"/>
        <v>1.0068214933659623</v>
      </c>
      <c r="BG49" s="76">
        <f t="shared" ca="1" si="50"/>
        <v>1.0068214933659623</v>
      </c>
      <c r="BH49" s="76">
        <f t="shared" ca="1" si="50"/>
        <v>1.0068214933659623</v>
      </c>
      <c r="BI49" s="76">
        <f t="shared" ca="1" si="50"/>
        <v>1.0068214933659623</v>
      </c>
      <c r="BJ49" s="76">
        <f t="shared" ca="1" si="50"/>
        <v>1.0068214933659623</v>
      </c>
      <c r="BK49" s="76">
        <f t="shared" ca="1" si="50"/>
        <v>1.0068214933659623</v>
      </c>
      <c r="BL49" s="76">
        <f t="shared" ca="1" si="45"/>
        <v>8.5000000000000853E-2</v>
      </c>
      <c r="BM49" s="77">
        <f t="shared" ca="1" si="49"/>
        <v>42.63516582734195</v>
      </c>
    </row>
    <row r="50" spans="5:65">
      <c r="E50">
        <f t="shared" si="30"/>
        <v>47</v>
      </c>
      <c r="F50" s="64">
        <f t="shared" si="31"/>
        <v>58.833333333333442</v>
      </c>
      <c r="G50" s="55">
        <f t="shared" si="0"/>
        <v>0</v>
      </c>
      <c r="H50" s="78">
        <f t="shared" si="40"/>
        <v>1</v>
      </c>
      <c r="I50" s="79">
        <f t="shared" si="14"/>
        <v>508913.04599946801</v>
      </c>
      <c r="J50" s="79">
        <f t="shared" si="1"/>
        <v>3471.5469671370238</v>
      </c>
      <c r="K50" s="80">
        <f t="shared" si="2"/>
        <v>-20</v>
      </c>
      <c r="L50" s="80">
        <f t="shared" si="15"/>
        <v>-424.09420499955672</v>
      </c>
      <c r="M50" s="80">
        <f t="shared" si="42"/>
        <v>0</v>
      </c>
      <c r="N50" s="80">
        <f t="shared" si="17"/>
        <v>0</v>
      </c>
      <c r="O50" s="81">
        <f t="shared" si="3"/>
        <v>-2083.3333333333335</v>
      </c>
      <c r="P50" s="79">
        <f t="shared" si="4"/>
        <v>509857.16542827216</v>
      </c>
      <c r="Q50" s="35"/>
      <c r="R50">
        <f t="shared" ca="1" si="18"/>
        <v>166</v>
      </c>
      <c r="S50" s="78">
        <f t="shared" ca="1" si="19"/>
        <v>68.680000000000007</v>
      </c>
      <c r="T50" s="55">
        <f t="shared" ca="1" si="5"/>
        <v>3.2787340871175408E-3</v>
      </c>
      <c r="U50" s="78">
        <f t="shared" ca="1" si="32"/>
        <v>0.88267541249664061</v>
      </c>
      <c r="V50" s="79">
        <f t="shared" ca="1" si="20"/>
        <v>521684.00724185014</v>
      </c>
      <c r="W50" s="79">
        <f t="shared" ca="1" si="6"/>
        <v>3558.6639945288948</v>
      </c>
      <c r="X50" s="80">
        <f t="shared" ca="1" si="33"/>
        <v>-17.653508249932813</v>
      </c>
      <c r="Y50" s="80">
        <f t="shared" ca="1" si="34"/>
        <v>-434.73667270154181</v>
      </c>
      <c r="Z50" s="80">
        <f t="shared" ca="1" si="22"/>
        <v>0</v>
      </c>
      <c r="AA50" s="80">
        <f t="shared" ca="1" si="35"/>
        <v>0</v>
      </c>
      <c r="AB50" s="81">
        <f t="shared" ca="1" si="7"/>
        <v>-2184.8097334333929</v>
      </c>
      <c r="AC50" s="79">
        <f t="shared" ca="1" si="8"/>
        <v>522605.47132199421</v>
      </c>
      <c r="AD50" s="35"/>
      <c r="AE50" s="62">
        <f t="shared" ca="1" si="9"/>
        <v>-2475.2130879613778</v>
      </c>
      <c r="AF50" s="62">
        <f t="shared" ca="1" si="10"/>
        <v>592069.81855743402</v>
      </c>
      <c r="AG50" s="35"/>
      <c r="AH50" s="35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46"/>
        <v>111</v>
      </c>
      <c r="AN50" s="66">
        <f t="shared" si="47"/>
        <v>0</v>
      </c>
      <c r="AO50" s="67">
        <f t="shared" si="36"/>
        <v>2.5664517644146633E-5</v>
      </c>
      <c r="AP50" s="68">
        <f t="shared" ca="1" si="48"/>
        <v>6.0195655736579698E-7</v>
      </c>
      <c r="AR50" s="69">
        <f t="shared" si="26"/>
        <v>4</v>
      </c>
      <c r="AS50" s="70">
        <f t="shared" si="37"/>
        <v>47</v>
      </c>
      <c r="AT50" s="71">
        <f t="shared" si="38"/>
        <v>0.72490932067697456</v>
      </c>
      <c r="AU50" s="72">
        <f t="shared" si="11"/>
        <v>6.8214933659622723E-3</v>
      </c>
      <c r="AV50" s="73">
        <f t="shared" si="27"/>
        <v>1.0068214933659623</v>
      </c>
      <c r="AW50" s="74">
        <f>PRODUCT(AV$4:AV50)</f>
        <v>1.376469125616161</v>
      </c>
      <c r="AY50" s="75">
        <f t="shared" si="39"/>
        <v>47</v>
      </c>
      <c r="AZ50" s="76">
        <f t="shared" ca="1" si="50"/>
        <v>1.0068214933659623</v>
      </c>
      <c r="BA50" s="76">
        <f t="shared" ca="1" si="50"/>
        <v>1.0068214933659623</v>
      </c>
      <c r="BB50" s="76">
        <f t="shared" ca="1" si="50"/>
        <v>1.0068214933659623</v>
      </c>
      <c r="BC50" s="76">
        <f t="shared" ca="1" si="50"/>
        <v>1.0068214933659623</v>
      </c>
      <c r="BD50" s="76">
        <f t="shared" ca="1" si="50"/>
        <v>1.0068214933659623</v>
      </c>
      <c r="BE50" s="76">
        <f t="shared" ca="1" si="50"/>
        <v>1.0068214933659623</v>
      </c>
      <c r="BF50" s="76">
        <f t="shared" ca="1" si="50"/>
        <v>1.0068214933659623</v>
      </c>
      <c r="BG50" s="76">
        <f t="shared" ca="1" si="50"/>
        <v>1.0068214933659623</v>
      </c>
      <c r="BH50" s="76">
        <f t="shared" ca="1" si="50"/>
        <v>1.0068214933659623</v>
      </c>
      <c r="BI50" s="76">
        <f t="shared" ca="1" si="50"/>
        <v>1.0068214933659623</v>
      </c>
      <c r="BJ50" s="76">
        <f t="shared" ca="1" si="50"/>
        <v>1.0068214933659623</v>
      </c>
      <c r="BK50" s="76">
        <f t="shared" ca="1" si="50"/>
        <v>1.0068214933659623</v>
      </c>
      <c r="BL50" s="76">
        <f t="shared" ca="1" si="45"/>
        <v>8.5000000000000853E-2</v>
      </c>
      <c r="BM50" s="77">
        <f t="shared" ca="1" si="49"/>
        <v>46.259154922666049</v>
      </c>
    </row>
    <row r="51" spans="5:65">
      <c r="E51">
        <f t="shared" si="30"/>
        <v>48</v>
      </c>
      <c r="F51" s="64">
        <f t="shared" si="31"/>
        <v>58.916666666666778</v>
      </c>
      <c r="G51" s="55">
        <f t="shared" si="0"/>
        <v>0</v>
      </c>
      <c r="H51" s="78">
        <f t="shared" si="40"/>
        <v>1</v>
      </c>
      <c r="I51" s="79">
        <f t="shared" si="14"/>
        <v>509857.16542827216</v>
      </c>
      <c r="J51" s="79">
        <f t="shared" si="1"/>
        <v>3477.9872715572874</v>
      </c>
      <c r="K51" s="80">
        <f t="shared" si="2"/>
        <v>-20</v>
      </c>
      <c r="L51" s="80">
        <f t="shared" si="15"/>
        <v>-424.88097119022683</v>
      </c>
      <c r="M51" s="80">
        <f t="shared" si="42"/>
        <v>0</v>
      </c>
      <c r="N51" s="80">
        <f t="shared" si="17"/>
        <v>0</v>
      </c>
      <c r="O51" s="81">
        <f t="shared" si="3"/>
        <v>-2083.3333333333335</v>
      </c>
      <c r="P51" s="79">
        <f t="shared" si="4"/>
        <v>510806.93839530589</v>
      </c>
      <c r="Q51" s="35"/>
      <c r="R51">
        <f t="shared" ca="1" si="18"/>
        <v>167</v>
      </c>
      <c r="S51" s="78">
        <f t="shared" ca="1" si="19"/>
        <v>68.760000000000005</v>
      </c>
      <c r="T51" s="55">
        <f t="shared" ca="1" si="5"/>
        <v>3.2787340871175408E-3</v>
      </c>
      <c r="U51" s="78">
        <f t="shared" ca="1" si="32"/>
        <v>0.87978135453382733</v>
      </c>
      <c r="V51" s="79">
        <f t="shared" ca="1" si="20"/>
        <v>520891.98694905668</v>
      </c>
      <c r="W51" s="79">
        <f t="shared" ca="1" si="6"/>
        <v>3553.2612333558968</v>
      </c>
      <c r="X51" s="80">
        <f t="shared" ca="1" si="33"/>
        <v>-17.595627090676548</v>
      </c>
      <c r="Y51" s="80">
        <f t="shared" ca="1" si="34"/>
        <v>-434.07665579088058</v>
      </c>
      <c r="Z51" s="80">
        <f t="shared" ca="1" si="22"/>
        <v>0</v>
      </c>
      <c r="AA51" s="80">
        <f t="shared" ca="1" si="35"/>
        <v>0</v>
      </c>
      <c r="AB51" s="81">
        <f t="shared" ca="1" si="7"/>
        <v>-2177.6463232865185</v>
      </c>
      <c r="AC51" s="79">
        <f t="shared" ca="1" si="8"/>
        <v>521815.9295762445</v>
      </c>
      <c r="AD51" s="35"/>
      <c r="AE51" s="62">
        <f t="shared" ca="1" si="9"/>
        <v>-2475.2130879613778</v>
      </c>
      <c r="AF51" s="62">
        <f t="shared" ca="1" si="10"/>
        <v>593120.01429348416</v>
      </c>
      <c r="AG51" s="35"/>
      <c r="AH51" s="35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46"/>
        <v>112</v>
      </c>
      <c r="AN51" s="66">
        <f t="shared" si="47"/>
        <v>0</v>
      </c>
      <c r="AO51" s="67">
        <f t="shared" si="36"/>
        <v>2.5664517644146633E-5</v>
      </c>
      <c r="AP51" s="68">
        <f t="shared" ca="1" si="48"/>
        <v>5.547986703832227E-7</v>
      </c>
      <c r="AR51" s="69">
        <f t="shared" si="26"/>
        <v>4</v>
      </c>
      <c r="AS51" s="70">
        <f t="shared" si="37"/>
        <v>48</v>
      </c>
      <c r="AT51" s="71">
        <f t="shared" si="38"/>
        <v>0.71996435655505231</v>
      </c>
      <c r="AU51" s="72">
        <f t="shared" si="11"/>
        <v>6.8214933659622723E-3</v>
      </c>
      <c r="AV51" s="73">
        <f t="shared" si="27"/>
        <v>1.0068214933659623</v>
      </c>
      <c r="AW51" s="74">
        <f>PRODUCT(AV$4:AV51)</f>
        <v>1.3858587006250036</v>
      </c>
      <c r="AY51" s="75">
        <f t="shared" si="39"/>
        <v>48</v>
      </c>
      <c r="AZ51" s="76">
        <f t="shared" ca="1" si="50"/>
        <v>1.0068214933659623</v>
      </c>
      <c r="BA51" s="76">
        <f t="shared" ca="1" si="50"/>
        <v>1.0068214933659623</v>
      </c>
      <c r="BB51" s="76">
        <f t="shared" ca="1" si="50"/>
        <v>1.0068214933659623</v>
      </c>
      <c r="BC51" s="76">
        <f t="shared" ca="1" si="50"/>
        <v>1.0068214933659623</v>
      </c>
      <c r="BD51" s="76">
        <f t="shared" ca="1" si="50"/>
        <v>1.0068214933659623</v>
      </c>
      <c r="BE51" s="76">
        <f t="shared" ca="1" si="50"/>
        <v>1.0068214933659623</v>
      </c>
      <c r="BF51" s="76">
        <f t="shared" ca="1" si="50"/>
        <v>1.0068214933659623</v>
      </c>
      <c r="BG51" s="76">
        <f t="shared" ca="1" si="50"/>
        <v>1.0068214933659623</v>
      </c>
      <c r="BH51" s="76">
        <f t="shared" ca="1" si="50"/>
        <v>1.0068214933659623</v>
      </c>
      <c r="BI51" s="76">
        <f t="shared" ca="1" si="50"/>
        <v>1.0068214933659623</v>
      </c>
      <c r="BJ51" s="76">
        <f t="shared" ca="1" si="50"/>
        <v>1.0068214933659623</v>
      </c>
      <c r="BK51" s="76">
        <f t="shared" ca="1" si="50"/>
        <v>1.0068214933659623</v>
      </c>
      <c r="BL51" s="76">
        <f t="shared" ca="1" si="45"/>
        <v>8.5000000000000853E-2</v>
      </c>
      <c r="BM51" s="77">
        <f t="shared" ca="1" si="49"/>
        <v>50.191183091092704</v>
      </c>
    </row>
    <row r="52" spans="5:65">
      <c r="E52">
        <f t="shared" si="30"/>
        <v>49</v>
      </c>
      <c r="F52" s="64">
        <f t="shared" si="31"/>
        <v>59.000000000000114</v>
      </c>
      <c r="G52" s="55">
        <f t="shared" si="0"/>
        <v>0</v>
      </c>
      <c r="H52" s="78">
        <f t="shared" si="40"/>
        <v>1</v>
      </c>
      <c r="I52" s="79">
        <f t="shared" si="14"/>
        <v>510806.93839530589</v>
      </c>
      <c r="J52" s="79">
        <f t="shared" si="1"/>
        <v>3484.4661415510782</v>
      </c>
      <c r="K52" s="80">
        <f t="shared" si="2"/>
        <v>-20</v>
      </c>
      <c r="L52" s="80">
        <f t="shared" si="15"/>
        <v>-425.67244866275496</v>
      </c>
      <c r="M52" s="80">
        <f t="shared" si="42"/>
        <v>-3831.0520379647942</v>
      </c>
      <c r="N52" s="80">
        <f t="shared" si="17"/>
        <v>0</v>
      </c>
      <c r="O52" s="81">
        <f t="shared" si="3"/>
        <v>-2083.3333333333335</v>
      </c>
      <c r="P52" s="79">
        <f t="shared" si="4"/>
        <v>507931.34671689611</v>
      </c>
      <c r="Q52" s="35"/>
      <c r="R52">
        <f t="shared" ca="1" si="18"/>
        <v>168</v>
      </c>
      <c r="S52" s="78">
        <f t="shared" ca="1" si="19"/>
        <v>68.84</v>
      </c>
      <c r="T52" s="55">
        <f t="shared" ca="1" si="5"/>
        <v>3.2787340871175408E-3</v>
      </c>
      <c r="U52" s="78">
        <f t="shared" ca="1" si="32"/>
        <v>0.87689678541750682</v>
      </c>
      <c r="V52" s="79">
        <f t="shared" ca="1" si="20"/>
        <v>520105.03390074195</v>
      </c>
      <c r="W52" s="79">
        <f t="shared" ca="1" si="6"/>
        <v>3547.8930383574939</v>
      </c>
      <c r="X52" s="80">
        <f t="shared" ca="1" si="33"/>
        <v>-17.537935708350137</v>
      </c>
      <c r="Y52" s="80">
        <f t="shared" ca="1" si="34"/>
        <v>-433.42086158395165</v>
      </c>
      <c r="Z52" s="80">
        <f t="shared" ca="1" si="22"/>
        <v>0</v>
      </c>
      <c r="AA52" s="80">
        <f t="shared" ca="1" si="35"/>
        <v>0</v>
      </c>
      <c r="AB52" s="81">
        <f t="shared" ca="1" si="7"/>
        <v>-2170.5064000566731</v>
      </c>
      <c r="AC52" s="79">
        <f t="shared" ca="1" si="8"/>
        <v>521031.46174175048</v>
      </c>
      <c r="AD52" s="35"/>
      <c r="AE52" s="62">
        <f t="shared" ca="1" si="9"/>
        <v>-2475.2130879613783</v>
      </c>
      <c r="AF52" s="62">
        <f t="shared" ca="1" si="10"/>
        <v>594176.49876966735</v>
      </c>
      <c r="AG52" s="35"/>
      <c r="AH52" s="35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46"/>
        <v>113</v>
      </c>
      <c r="AN52" s="66">
        <f t="shared" si="47"/>
        <v>0</v>
      </c>
      <c r="AO52" s="67">
        <f t="shared" si="36"/>
        <v>2.5664517644146633E-5</v>
      </c>
      <c r="AP52" s="68">
        <f t="shared" ca="1" si="48"/>
        <v>5.1133518007670244E-7</v>
      </c>
      <c r="AR52" s="69">
        <f t="shared" si="26"/>
        <v>5</v>
      </c>
      <c r="AS52" s="70">
        <f t="shared" si="37"/>
        <v>49</v>
      </c>
      <c r="AT52" s="71">
        <f t="shared" si="38"/>
        <v>0.71505312447308278</v>
      </c>
      <c r="AU52" s="72">
        <f t="shared" si="11"/>
        <v>6.8214933659622723E-3</v>
      </c>
      <c r="AV52" s="73">
        <f t="shared" si="27"/>
        <v>1.0068214933659623</v>
      </c>
      <c r="AW52" s="74">
        <f>PRODUCT(AV$4:AV52)</f>
        <v>1.3953123265574781</v>
      </c>
      <c r="AY52" s="75">
        <f t="shared" si="39"/>
        <v>49</v>
      </c>
      <c r="AZ52" s="76">
        <f t="shared" ca="1" si="50"/>
        <v>1.0068214933659623</v>
      </c>
      <c r="BA52" s="76">
        <f t="shared" ca="1" si="50"/>
        <v>1.0068214933659623</v>
      </c>
      <c r="BB52" s="76">
        <f t="shared" ca="1" si="50"/>
        <v>1.0068214933659623</v>
      </c>
      <c r="BC52" s="76">
        <f t="shared" ca="1" si="50"/>
        <v>1.0068214933659623</v>
      </c>
      <c r="BD52" s="76">
        <f t="shared" ca="1" si="50"/>
        <v>1.0068214933659623</v>
      </c>
      <c r="BE52" s="76">
        <f t="shared" ca="1" si="50"/>
        <v>1.0068214933659623</v>
      </c>
      <c r="BF52" s="76">
        <f t="shared" ca="1" si="50"/>
        <v>1.0068214933659623</v>
      </c>
      <c r="BG52" s="76">
        <f t="shared" ca="1" si="50"/>
        <v>1.0068214933659623</v>
      </c>
      <c r="BH52" s="76">
        <f t="shared" ca="1" si="50"/>
        <v>1.0068214933659623</v>
      </c>
      <c r="BI52" s="76">
        <f t="shared" ca="1" si="50"/>
        <v>1.0068214933659623</v>
      </c>
      <c r="BJ52" s="76">
        <f t="shared" ca="1" si="50"/>
        <v>1.0068214933659623</v>
      </c>
      <c r="BK52" s="76">
        <f t="shared" ca="1" si="50"/>
        <v>1.0068214933659623</v>
      </c>
      <c r="BL52" s="76">
        <f t="shared" ca="1" si="45"/>
        <v>8.5000000000000853E-2</v>
      </c>
      <c r="BM52" s="77">
        <f t="shared" ca="1" si="49"/>
        <v>54.457433653835629</v>
      </c>
    </row>
    <row r="53" spans="5:65">
      <c r="E53">
        <f t="shared" si="30"/>
        <v>50</v>
      </c>
      <c r="F53" s="64">
        <f t="shared" si="31"/>
        <v>59.083333333333449</v>
      </c>
      <c r="G53" s="55">
        <f t="shared" si="0"/>
        <v>0</v>
      </c>
      <c r="H53" s="78">
        <f t="shared" si="40"/>
        <v>1</v>
      </c>
      <c r="I53" s="79">
        <f t="shared" si="14"/>
        <v>507931.34671689611</v>
      </c>
      <c r="J53" s="79">
        <f t="shared" si="1"/>
        <v>3464.8503119935895</v>
      </c>
      <c r="K53" s="80">
        <f t="shared" si="2"/>
        <v>-20</v>
      </c>
      <c r="L53" s="80">
        <f t="shared" si="15"/>
        <v>-423.27612226408013</v>
      </c>
      <c r="M53" s="80">
        <f t="shared" si="42"/>
        <v>0</v>
      </c>
      <c r="N53" s="80">
        <f t="shared" si="17"/>
        <v>0</v>
      </c>
      <c r="O53" s="81">
        <f t="shared" si="3"/>
        <v>-2083.3333333333335</v>
      </c>
      <c r="P53" s="79">
        <f t="shared" si="4"/>
        <v>508869.58757329226</v>
      </c>
      <c r="Q53" s="35"/>
      <c r="R53">
        <f t="shared" ca="1" si="18"/>
        <v>169</v>
      </c>
      <c r="S53" s="78">
        <f t="shared" ca="1" si="19"/>
        <v>68.92</v>
      </c>
      <c r="T53" s="55">
        <f t="shared" ca="1" si="5"/>
        <v>3.2787340871175408E-3</v>
      </c>
      <c r="U53" s="78">
        <f t="shared" ca="1" si="32"/>
        <v>0.87402167403627462</v>
      </c>
      <c r="V53" s="79">
        <f t="shared" ca="1" si="20"/>
        <v>519323.13812767714</v>
      </c>
      <c r="W53" s="79">
        <f t="shared" ca="1" si="6"/>
        <v>3542.5593415286585</v>
      </c>
      <c r="X53" s="80">
        <f t="shared" ca="1" si="33"/>
        <v>-17.480433480725491</v>
      </c>
      <c r="Y53" s="80">
        <f t="shared" ca="1" si="34"/>
        <v>-432.76928177306434</v>
      </c>
      <c r="Z53" s="80">
        <f t="shared" ca="1" si="22"/>
        <v>-3894.9235359575782</v>
      </c>
      <c r="AA53" s="80">
        <f t="shared" ca="1" si="35"/>
        <v>0</v>
      </c>
      <c r="AB53" s="81">
        <f t="shared" ca="1" si="7"/>
        <v>-2163.3898867365001</v>
      </c>
      <c r="AC53" s="79">
        <f t="shared" ca="1" si="8"/>
        <v>516357.13433125796</v>
      </c>
      <c r="AD53" s="35"/>
      <c r="AE53" s="62">
        <f t="shared" ca="1" si="9"/>
        <v>-2475.2130879613778</v>
      </c>
      <c r="AF53" s="62">
        <f t="shared" ca="1" si="10"/>
        <v>590782.98590319348</v>
      </c>
      <c r="AG53" s="35"/>
      <c r="AH53" s="35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46"/>
        <v>114</v>
      </c>
      <c r="AN53" s="66">
        <f t="shared" si="47"/>
        <v>0</v>
      </c>
      <c r="AO53" s="67">
        <f t="shared" si="36"/>
        <v>2.5664517644146633E-5</v>
      </c>
      <c r="AP53" s="68">
        <f t="shared" ca="1" si="48"/>
        <v>4.7127666366516321E-7</v>
      </c>
      <c r="AR53" s="69">
        <f t="shared" si="26"/>
        <v>5</v>
      </c>
      <c r="AS53" s="70">
        <f t="shared" si="37"/>
        <v>50</v>
      </c>
      <c r="AT53" s="71">
        <f t="shared" si="38"/>
        <v>0.710175394328179</v>
      </c>
      <c r="AU53" s="72">
        <f t="shared" si="11"/>
        <v>6.8214933659622723E-3</v>
      </c>
      <c r="AV53" s="73">
        <f t="shared" si="27"/>
        <v>1.0068214933659623</v>
      </c>
      <c r="AW53" s="74">
        <f>PRODUCT(AV$4:AV53)</f>
        <v>1.4048304403365353</v>
      </c>
      <c r="AY53" s="75">
        <f t="shared" si="39"/>
        <v>50</v>
      </c>
      <c r="AZ53" s="76">
        <f t="shared" ca="1" si="50"/>
        <v>1.0068214933659623</v>
      </c>
      <c r="BA53" s="76">
        <f t="shared" ca="1" si="50"/>
        <v>1.0068214933659623</v>
      </c>
      <c r="BB53" s="76">
        <f t="shared" ca="1" si="50"/>
        <v>1.0068214933659623</v>
      </c>
      <c r="BC53" s="76">
        <f t="shared" ca="1" si="50"/>
        <v>1.0068214933659623</v>
      </c>
      <c r="BD53" s="76">
        <f t="shared" ca="1" si="50"/>
        <v>1.0068214933659623</v>
      </c>
      <c r="BE53" s="76">
        <f t="shared" ca="1" si="50"/>
        <v>1.0068214933659623</v>
      </c>
      <c r="BF53" s="76">
        <f t="shared" ca="1" si="50"/>
        <v>1.0068214933659623</v>
      </c>
      <c r="BG53" s="76">
        <f t="shared" ca="1" si="50"/>
        <v>1.0068214933659623</v>
      </c>
      <c r="BH53" s="76">
        <f t="shared" ca="1" si="50"/>
        <v>1.0068214933659623</v>
      </c>
      <c r="BI53" s="76">
        <f t="shared" ca="1" si="50"/>
        <v>1.0068214933659623</v>
      </c>
      <c r="BJ53" s="76">
        <f t="shared" ca="1" si="50"/>
        <v>1.0068214933659623</v>
      </c>
      <c r="BK53" s="76">
        <f t="shared" ca="1" si="50"/>
        <v>1.0068214933659623</v>
      </c>
      <c r="BL53" s="76">
        <f t="shared" ca="1" si="45"/>
        <v>8.5000000000000853E-2</v>
      </c>
      <c r="BM53" s="77">
        <f t="shared" ca="1" si="49"/>
        <v>59.086315514411702</v>
      </c>
    </row>
    <row r="54" spans="5:65">
      <c r="E54">
        <f t="shared" si="30"/>
        <v>51</v>
      </c>
      <c r="F54" s="64">
        <f t="shared" si="31"/>
        <v>59.166666666666785</v>
      </c>
      <c r="G54" s="55">
        <f t="shared" si="0"/>
        <v>0</v>
      </c>
      <c r="H54" s="78">
        <f t="shared" si="40"/>
        <v>1</v>
      </c>
      <c r="I54" s="79">
        <f t="shared" si="14"/>
        <v>508869.58757329226</v>
      </c>
      <c r="J54" s="79">
        <f t="shared" si="1"/>
        <v>3471.2505157711707</v>
      </c>
      <c r="K54" s="80">
        <f t="shared" si="2"/>
        <v>-20</v>
      </c>
      <c r="L54" s="80">
        <f t="shared" si="15"/>
        <v>-424.05798964441027</v>
      </c>
      <c r="M54" s="80">
        <f t="shared" si="42"/>
        <v>0</v>
      </c>
      <c r="N54" s="80">
        <f t="shared" si="17"/>
        <v>0</v>
      </c>
      <c r="O54" s="81">
        <f t="shared" si="3"/>
        <v>-2083.3333333333335</v>
      </c>
      <c r="P54" s="79">
        <f t="shared" si="4"/>
        <v>509813.44676608569</v>
      </c>
      <c r="Q54" s="35"/>
      <c r="R54">
        <f t="shared" ca="1" si="18"/>
        <v>170</v>
      </c>
      <c r="S54" s="78">
        <f t="shared" ca="1" si="19"/>
        <v>69</v>
      </c>
      <c r="T54" s="55">
        <f t="shared" ca="1" si="5"/>
        <v>3.2787340871175408E-3</v>
      </c>
      <c r="U54" s="78">
        <f t="shared" ca="1" si="32"/>
        <v>0.87115598938073235</v>
      </c>
      <c r="V54" s="79">
        <f t="shared" ca="1" si="20"/>
        <v>514664.13659379975</v>
      </c>
      <c r="W54" s="79">
        <f t="shared" ca="1" si="6"/>
        <v>3510.7779934733057</v>
      </c>
      <c r="X54" s="80">
        <f t="shared" ca="1" si="33"/>
        <v>-17.423119787614645</v>
      </c>
      <c r="Y54" s="80">
        <f t="shared" ca="1" si="34"/>
        <v>-428.88678049483315</v>
      </c>
      <c r="Z54" s="80">
        <f t="shared" ca="1" si="22"/>
        <v>0</v>
      </c>
      <c r="AA54" s="80">
        <f t="shared" ca="1" si="35"/>
        <v>0</v>
      </c>
      <c r="AB54" s="81">
        <f t="shared" ca="1" si="7"/>
        <v>-2156.2967065711323</v>
      </c>
      <c r="AC54" s="79">
        <f t="shared" ca="1" si="8"/>
        <v>515572.30798041949</v>
      </c>
      <c r="AD54" s="35"/>
      <c r="AE54" s="62">
        <f t="shared" ca="1" si="9"/>
        <v>-2475.2130879613783</v>
      </c>
      <c r="AF54" s="62">
        <f t="shared" ca="1" si="10"/>
        <v>591825.47587937478</v>
      </c>
      <c r="AG54" s="35"/>
      <c r="AH54" s="35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46"/>
        <v>115</v>
      </c>
      <c r="AN54" s="66">
        <f t="shared" si="47"/>
        <v>0</v>
      </c>
      <c r="AO54" s="67">
        <f t="shared" si="36"/>
        <v>2.5664517644146633E-5</v>
      </c>
      <c r="AP54" s="68">
        <f t="shared" ca="1" si="48"/>
        <v>4.3435637204162474E-7</v>
      </c>
      <c r="AR54" s="69">
        <f t="shared" si="26"/>
        <v>5</v>
      </c>
      <c r="AS54" s="70">
        <f t="shared" si="37"/>
        <v>51</v>
      </c>
      <c r="AT54" s="71">
        <f t="shared" si="38"/>
        <v>0.70533093758709964</v>
      </c>
      <c r="AU54" s="72">
        <f t="shared" si="11"/>
        <v>6.8214933659622723E-3</v>
      </c>
      <c r="AV54" s="73">
        <f t="shared" si="27"/>
        <v>1.0068214933659623</v>
      </c>
      <c r="AW54" s="74">
        <f>PRODUCT(AV$4:AV54)</f>
        <v>1.4144134818655927</v>
      </c>
      <c r="AY54" s="75">
        <f t="shared" si="39"/>
        <v>51</v>
      </c>
      <c r="AZ54" s="76">
        <f t="shared" ca="1" si="50"/>
        <v>1.0068214933659623</v>
      </c>
      <c r="BA54" s="76">
        <f t="shared" ca="1" si="50"/>
        <v>1.0068214933659623</v>
      </c>
      <c r="BB54" s="76">
        <f t="shared" ca="1" si="50"/>
        <v>1.0068214933659623</v>
      </c>
      <c r="BC54" s="76">
        <f t="shared" ca="1" si="50"/>
        <v>1.0068214933659623</v>
      </c>
      <c r="BD54" s="76">
        <f t="shared" ca="1" si="50"/>
        <v>1.0068214933659623</v>
      </c>
      <c r="BE54" s="76">
        <f t="shared" ca="1" si="50"/>
        <v>1.0068214933659623</v>
      </c>
      <c r="BF54" s="76">
        <f t="shared" ca="1" si="50"/>
        <v>1.0068214933659623</v>
      </c>
      <c r="BG54" s="76">
        <f t="shared" ca="1" si="50"/>
        <v>1.0068214933659623</v>
      </c>
      <c r="BH54" s="76">
        <f t="shared" ca="1" si="50"/>
        <v>1.0068214933659623</v>
      </c>
      <c r="BI54" s="76">
        <f t="shared" ca="1" si="50"/>
        <v>1.0068214933659623</v>
      </c>
      <c r="BJ54" s="76">
        <f t="shared" ca="1" si="50"/>
        <v>1.0068214933659623</v>
      </c>
      <c r="BK54" s="76">
        <f t="shared" ca="1" si="50"/>
        <v>1.0068214933659623</v>
      </c>
      <c r="BL54" s="76">
        <f t="shared" ca="1" si="45"/>
        <v>8.5000000000000853E-2</v>
      </c>
      <c r="BM54" s="77">
        <f t="shared" ca="1" si="49"/>
        <v>64.108652333136746</v>
      </c>
    </row>
    <row r="55" spans="5:65">
      <c r="E55">
        <f t="shared" si="30"/>
        <v>52</v>
      </c>
      <c r="F55" s="64">
        <f t="shared" si="31"/>
        <v>59.250000000000121</v>
      </c>
      <c r="G55" s="55">
        <f t="shared" si="0"/>
        <v>0</v>
      </c>
      <c r="H55" s="78">
        <f t="shared" si="40"/>
        <v>1</v>
      </c>
      <c r="I55" s="79">
        <f t="shared" si="14"/>
        <v>509813.44676608569</v>
      </c>
      <c r="J55" s="79">
        <f t="shared" si="1"/>
        <v>3477.6890449932134</v>
      </c>
      <c r="K55" s="80">
        <f t="shared" si="2"/>
        <v>-20</v>
      </c>
      <c r="L55" s="80">
        <f t="shared" si="15"/>
        <v>-424.84453897173807</v>
      </c>
      <c r="M55" s="80">
        <f t="shared" si="42"/>
        <v>0</v>
      </c>
      <c r="N55" s="80">
        <f t="shared" si="17"/>
        <v>0</v>
      </c>
      <c r="O55" s="81">
        <f t="shared" si="3"/>
        <v>-2083.3333333333335</v>
      </c>
      <c r="P55" s="79">
        <f t="shared" si="4"/>
        <v>510762.95793877385</v>
      </c>
      <c r="Q55" s="35"/>
      <c r="R55">
        <f t="shared" ca="1" si="18"/>
        <v>171</v>
      </c>
      <c r="S55" s="78">
        <f t="shared" ca="1" si="19"/>
        <v>69.08</v>
      </c>
      <c r="T55" s="55">
        <f t="shared" ca="1" si="5"/>
        <v>3.2787340871175408E-3</v>
      </c>
      <c r="U55" s="78">
        <f t="shared" ca="1" si="32"/>
        <v>0.86829970054315309</v>
      </c>
      <c r="V55" s="79">
        <f t="shared" ca="1" si="20"/>
        <v>513881.88347987022</v>
      </c>
      <c r="W55" s="79">
        <f t="shared" ca="1" si="6"/>
        <v>3505.4418590461319</v>
      </c>
      <c r="X55" s="80">
        <f t="shared" ca="1" si="33"/>
        <v>-17.365994010863062</v>
      </c>
      <c r="Y55" s="80">
        <f t="shared" ca="1" si="34"/>
        <v>-428.23490289989189</v>
      </c>
      <c r="Z55" s="80">
        <f t="shared" ca="1" si="22"/>
        <v>0</v>
      </c>
      <c r="AA55" s="80">
        <f t="shared" ca="1" si="35"/>
        <v>0</v>
      </c>
      <c r="AB55" s="81">
        <f t="shared" ca="1" si="7"/>
        <v>-2149.2267830573578</v>
      </c>
      <c r="AC55" s="79">
        <f t="shared" ca="1" si="8"/>
        <v>514792.49765894818</v>
      </c>
      <c r="AD55" s="35"/>
      <c r="AE55" s="62">
        <f t="shared" ca="1" si="9"/>
        <v>-2475.2130879613783</v>
      </c>
      <c r="AF55" s="62">
        <f t="shared" ca="1" si="10"/>
        <v>592874.20845236583</v>
      </c>
      <c r="AG55" s="35"/>
      <c r="AH55" s="35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46"/>
        <v>116</v>
      </c>
      <c r="AN55" s="66">
        <f t="shared" si="47"/>
        <v>0</v>
      </c>
      <c r="AO55" s="67">
        <f t="shared" si="36"/>
        <v>2.5664517644146633E-5</v>
      </c>
      <c r="AP55" s="68">
        <f t="shared" ca="1" si="48"/>
        <v>4.0032845349458469E-7</v>
      </c>
      <c r="AR55" s="69">
        <f t="shared" si="26"/>
        <v>5</v>
      </c>
      <c r="AS55" s="70">
        <f t="shared" si="37"/>
        <v>52</v>
      </c>
      <c r="AT55" s="71">
        <f t="shared" si="38"/>
        <v>0.70051952727554134</v>
      </c>
      <c r="AU55" s="72">
        <f t="shared" si="11"/>
        <v>6.8214933659622723E-3</v>
      </c>
      <c r="AV55" s="73">
        <f t="shared" si="27"/>
        <v>1.0068214933659623</v>
      </c>
      <c r="AW55" s="74">
        <f>PRODUCT(AV$4:AV55)</f>
        <v>1.4240618940488665</v>
      </c>
      <c r="AY55" s="75">
        <f t="shared" si="39"/>
        <v>52</v>
      </c>
      <c r="AZ55" s="76">
        <f t="shared" ref="AZ55:BK64" ca="1" si="51">OFFSET($AV$3,($AY55*12-12)+AZ$3,0)</f>
        <v>1.0068214933659623</v>
      </c>
      <c r="BA55" s="76">
        <f t="shared" ca="1" si="51"/>
        <v>1.0068214933659623</v>
      </c>
      <c r="BB55" s="76">
        <f t="shared" ca="1" si="51"/>
        <v>1.0068214933659623</v>
      </c>
      <c r="BC55" s="76">
        <f t="shared" ca="1" si="51"/>
        <v>1.0068214933659623</v>
      </c>
      <c r="BD55" s="76">
        <f t="shared" ca="1" si="51"/>
        <v>1.0068214933659623</v>
      </c>
      <c r="BE55" s="76">
        <f t="shared" ca="1" si="51"/>
        <v>1.0068214933659623</v>
      </c>
      <c r="BF55" s="76">
        <f t="shared" ca="1" si="51"/>
        <v>1.0068214933659623</v>
      </c>
      <c r="BG55" s="76">
        <f t="shared" ca="1" si="51"/>
        <v>1.0068214933659623</v>
      </c>
      <c r="BH55" s="76">
        <f t="shared" ca="1" si="51"/>
        <v>1.0068214933659623</v>
      </c>
      <c r="BI55" s="76">
        <f t="shared" ca="1" si="51"/>
        <v>1.0068214933659623</v>
      </c>
      <c r="BJ55" s="76">
        <f t="shared" ca="1" si="51"/>
        <v>1.0068214933659623</v>
      </c>
      <c r="BK55" s="76">
        <f t="shared" ca="1" si="51"/>
        <v>1.0068214933659623</v>
      </c>
      <c r="BL55" s="76">
        <f t="shared" ca="1" si="45"/>
        <v>8.5000000000000853E-2</v>
      </c>
      <c r="BM55" s="77">
        <f t="shared" ca="1" si="49"/>
        <v>69.557887781453431</v>
      </c>
    </row>
    <row r="56" spans="5:65">
      <c r="E56">
        <f t="shared" si="30"/>
        <v>53</v>
      </c>
      <c r="F56" s="64">
        <f t="shared" si="31"/>
        <v>59.333333333333456</v>
      </c>
      <c r="G56" s="55">
        <f t="shared" si="0"/>
        <v>0</v>
      </c>
      <c r="H56" s="78">
        <f t="shared" si="40"/>
        <v>1</v>
      </c>
      <c r="I56" s="79">
        <f t="shared" si="14"/>
        <v>510762.95793877385</v>
      </c>
      <c r="J56" s="79">
        <f t="shared" si="1"/>
        <v>3484.1661291586129</v>
      </c>
      <c r="K56" s="80">
        <f t="shared" si="2"/>
        <v>-20</v>
      </c>
      <c r="L56" s="80">
        <f t="shared" si="15"/>
        <v>-425.63579828231155</v>
      </c>
      <c r="M56" s="80">
        <f t="shared" si="42"/>
        <v>0</v>
      </c>
      <c r="N56" s="80">
        <f t="shared" si="17"/>
        <v>0</v>
      </c>
      <c r="O56" s="81">
        <f t="shared" si="3"/>
        <v>-2083.3333333333335</v>
      </c>
      <c r="P56" s="79">
        <f t="shared" si="4"/>
        <v>511718.15493631683</v>
      </c>
      <c r="Q56" s="35"/>
      <c r="R56">
        <f t="shared" ca="1" si="18"/>
        <v>172</v>
      </c>
      <c r="S56" s="78">
        <f t="shared" ca="1" si="19"/>
        <v>69.16</v>
      </c>
      <c r="T56" s="55">
        <f t="shared" ca="1" si="5"/>
        <v>3.2787340871175408E-3</v>
      </c>
      <c r="U56" s="78">
        <f t="shared" ca="1" si="32"/>
        <v>0.86545277671714826</v>
      </c>
      <c r="V56" s="79">
        <f t="shared" ca="1" si="20"/>
        <v>513104.6299490814</v>
      </c>
      <c r="W56" s="79">
        <f t="shared" ca="1" si="6"/>
        <v>3500.1398292421854</v>
      </c>
      <c r="X56" s="80">
        <f t="shared" ca="1" si="33"/>
        <v>-17.309055534342967</v>
      </c>
      <c r="Y56" s="80">
        <f t="shared" ca="1" si="34"/>
        <v>-427.58719162423455</v>
      </c>
      <c r="Z56" s="80">
        <f t="shared" ca="1" si="22"/>
        <v>0</v>
      </c>
      <c r="AA56" s="80">
        <f t="shared" ca="1" si="35"/>
        <v>0</v>
      </c>
      <c r="AB56" s="81">
        <f t="shared" ca="1" si="7"/>
        <v>-2142.1800399428016</v>
      </c>
      <c r="AC56" s="79">
        <f t="shared" ca="1" si="8"/>
        <v>514017.69349122222</v>
      </c>
      <c r="AD56" s="35"/>
      <c r="AE56" s="62">
        <f t="shared" ca="1" si="9"/>
        <v>-2475.2130879613783</v>
      </c>
      <c r="AF56" s="62">
        <f t="shared" ca="1" si="10"/>
        <v>593929.22100383544</v>
      </c>
      <c r="AG56" s="35"/>
      <c r="AH56" s="35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46"/>
        <v>117</v>
      </c>
      <c r="AN56" s="66">
        <f t="shared" si="47"/>
        <v>0</v>
      </c>
      <c r="AO56" s="67">
        <f t="shared" si="36"/>
        <v>2.5664517644146633E-5</v>
      </c>
      <c r="AP56" s="68">
        <f t="shared" ca="1" si="48"/>
        <v>3.6896631658487035E-7</v>
      </c>
      <c r="AR56" s="69">
        <f t="shared" si="26"/>
        <v>5</v>
      </c>
      <c r="AS56" s="70">
        <f t="shared" si="37"/>
        <v>53</v>
      </c>
      <c r="AT56" s="71">
        <f t="shared" si="38"/>
        <v>0.69574093796750425</v>
      </c>
      <c r="AU56" s="72">
        <f t="shared" si="11"/>
        <v>6.8214933659622723E-3</v>
      </c>
      <c r="AV56" s="73">
        <f t="shared" si="27"/>
        <v>1.0068214933659623</v>
      </c>
      <c r="AW56" s="74">
        <f>PRODUCT(AV$4:AV56)</f>
        <v>1.4337761228118406</v>
      </c>
      <c r="AY56" s="75">
        <f t="shared" si="39"/>
        <v>53</v>
      </c>
      <c r="AZ56" s="76">
        <f t="shared" ca="1" si="51"/>
        <v>1.0068214933659623</v>
      </c>
      <c r="BA56" s="76">
        <f t="shared" ca="1" si="51"/>
        <v>1.0068214933659623</v>
      </c>
      <c r="BB56" s="76">
        <f t="shared" ca="1" si="51"/>
        <v>1.0068214933659623</v>
      </c>
      <c r="BC56" s="76">
        <f t="shared" ca="1" si="51"/>
        <v>1.0068214933659623</v>
      </c>
      <c r="BD56" s="76">
        <f t="shared" ca="1" si="51"/>
        <v>1.0068214933659623</v>
      </c>
      <c r="BE56" s="76">
        <f t="shared" ca="1" si="51"/>
        <v>1.0068214933659623</v>
      </c>
      <c r="BF56" s="76">
        <f t="shared" ca="1" si="51"/>
        <v>1.0068214933659623</v>
      </c>
      <c r="BG56" s="76">
        <f t="shared" ca="1" si="51"/>
        <v>1.0068214933659623</v>
      </c>
      <c r="BH56" s="76">
        <f t="shared" ca="1" si="51"/>
        <v>1.0068214933659623</v>
      </c>
      <c r="BI56" s="76">
        <f t="shared" ca="1" si="51"/>
        <v>1.0068214933659623</v>
      </c>
      <c r="BJ56" s="76">
        <f t="shared" ca="1" si="51"/>
        <v>1.0068214933659623</v>
      </c>
      <c r="BK56" s="76">
        <f t="shared" ca="1" si="51"/>
        <v>1.0068214933659623</v>
      </c>
      <c r="BL56" s="76">
        <f t="shared" ca="1" si="45"/>
        <v>8.5000000000000853E-2</v>
      </c>
      <c r="BM56" s="77">
        <f t="shared" ca="1" si="49"/>
        <v>75.470308242877039</v>
      </c>
    </row>
    <row r="57" spans="5:65">
      <c r="E57">
        <f t="shared" si="30"/>
        <v>54</v>
      </c>
      <c r="F57" s="64">
        <f t="shared" si="31"/>
        <v>59.416666666666792</v>
      </c>
      <c r="G57" s="55">
        <f t="shared" si="0"/>
        <v>0</v>
      </c>
      <c r="H57" s="78">
        <f t="shared" si="40"/>
        <v>1</v>
      </c>
      <c r="I57" s="79">
        <f t="shared" si="14"/>
        <v>511718.15493631683</v>
      </c>
      <c r="J57" s="79">
        <f t="shared" si="1"/>
        <v>3490.6819991405396</v>
      </c>
      <c r="K57" s="80">
        <f t="shared" si="2"/>
        <v>-20</v>
      </c>
      <c r="L57" s="80">
        <f t="shared" si="15"/>
        <v>-426.43179578026405</v>
      </c>
      <c r="M57" s="80">
        <f t="shared" si="42"/>
        <v>0</v>
      </c>
      <c r="N57" s="80">
        <f t="shared" si="17"/>
        <v>0</v>
      </c>
      <c r="O57" s="81">
        <f t="shared" si="3"/>
        <v>-2083.3333333333335</v>
      </c>
      <c r="P57" s="79">
        <f t="shared" si="4"/>
        <v>512679.0718063438</v>
      </c>
      <c r="Q57" s="35"/>
      <c r="R57">
        <f t="shared" ca="1" si="18"/>
        <v>173</v>
      </c>
      <c r="S57" s="78">
        <f t="shared" ca="1" si="19"/>
        <v>69.239999999999995</v>
      </c>
      <c r="T57" s="55">
        <f t="shared" ca="1" si="5"/>
        <v>3.2787340871175408E-3</v>
      </c>
      <c r="U57" s="78">
        <f t="shared" ca="1" si="32"/>
        <v>0.86261518719733521</v>
      </c>
      <c r="V57" s="79">
        <f t="shared" ca="1" si="20"/>
        <v>512332.366158191</v>
      </c>
      <c r="W57" s="79">
        <f t="shared" ca="1" si="6"/>
        <v>3494.8718369158537</v>
      </c>
      <c r="X57" s="80">
        <f t="shared" ca="1" si="33"/>
        <v>-17.252303743946705</v>
      </c>
      <c r="Y57" s="80">
        <f t="shared" ca="1" si="34"/>
        <v>-426.94363846515921</v>
      </c>
      <c r="Z57" s="80">
        <f t="shared" ca="1" si="22"/>
        <v>0</v>
      </c>
      <c r="AA57" s="80">
        <f t="shared" ca="1" si="35"/>
        <v>0</v>
      </c>
      <c r="AB57" s="81">
        <f t="shared" ca="1" si="7"/>
        <v>-2135.1564012250983</v>
      </c>
      <c r="AC57" s="79">
        <f t="shared" ca="1" si="8"/>
        <v>513247.88565167267</v>
      </c>
      <c r="AD57" s="35"/>
      <c r="AE57" s="62">
        <f t="shared" ca="1" si="9"/>
        <v>-2475.2130879613783</v>
      </c>
      <c r="AF57" s="62">
        <f t="shared" ca="1" si="10"/>
        <v>594990.55113929976</v>
      </c>
      <c r="AG57" s="35"/>
      <c r="AH57" s="35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46"/>
        <v>118</v>
      </c>
      <c r="AN57" s="66">
        <f t="shared" si="47"/>
        <v>0</v>
      </c>
      <c r="AO57" s="67">
        <f t="shared" si="36"/>
        <v>2.5664517644146633E-5</v>
      </c>
      <c r="AP57" s="68">
        <f t="shared" ca="1" si="48"/>
        <v>3.4006112127637794E-7</v>
      </c>
      <c r="AR57" s="69">
        <f t="shared" si="26"/>
        <v>5</v>
      </c>
      <c r="AS57" s="70">
        <f t="shared" si="37"/>
        <v>54</v>
      </c>
      <c r="AT57" s="71">
        <f t="shared" si="38"/>
        <v>0.69099494577473053</v>
      </c>
      <c r="AU57" s="72">
        <f t="shared" si="11"/>
        <v>6.8214933659622723E-3</v>
      </c>
      <c r="AV57" s="73">
        <f t="shared" si="27"/>
        <v>1.0068214933659623</v>
      </c>
      <c r="AW57" s="74">
        <f>PRODUCT(AV$4:AV57)</f>
        <v>1.4435566171218768</v>
      </c>
      <c r="AY57" s="75">
        <f t="shared" si="39"/>
        <v>54</v>
      </c>
      <c r="AZ57" s="76">
        <f t="shared" ca="1" si="51"/>
        <v>1.0068214933659623</v>
      </c>
      <c r="BA57" s="76">
        <f t="shared" ca="1" si="51"/>
        <v>1.0068214933659623</v>
      </c>
      <c r="BB57" s="76">
        <f t="shared" ca="1" si="51"/>
        <v>1.0068214933659623</v>
      </c>
      <c r="BC57" s="76">
        <f t="shared" ca="1" si="51"/>
        <v>1.0068214933659623</v>
      </c>
      <c r="BD57" s="76">
        <f t="shared" ca="1" si="51"/>
        <v>1.0068214933659623</v>
      </c>
      <c r="BE57" s="76">
        <f t="shared" ca="1" si="51"/>
        <v>1.0068214933659623</v>
      </c>
      <c r="BF57" s="76">
        <f t="shared" ca="1" si="51"/>
        <v>1.0068214933659623</v>
      </c>
      <c r="BG57" s="76">
        <f t="shared" ca="1" si="51"/>
        <v>1.0068214933659623</v>
      </c>
      <c r="BH57" s="76">
        <f t="shared" ca="1" si="51"/>
        <v>1.0068214933659623</v>
      </c>
      <c r="BI57" s="76">
        <f t="shared" ca="1" si="51"/>
        <v>1.0068214933659623</v>
      </c>
      <c r="BJ57" s="76">
        <f t="shared" ca="1" si="51"/>
        <v>1.0068214933659623</v>
      </c>
      <c r="BK57" s="76">
        <f t="shared" ca="1" si="51"/>
        <v>1.0068214933659623</v>
      </c>
      <c r="BL57" s="76">
        <f t="shared" ca="1" si="45"/>
        <v>8.5000000000000853E-2</v>
      </c>
      <c r="BM57" s="77">
        <f t="shared" ca="1" si="49"/>
        <v>81.885284443521655</v>
      </c>
    </row>
    <row r="58" spans="5:65">
      <c r="E58">
        <f t="shared" si="30"/>
        <v>55</v>
      </c>
      <c r="F58" s="64">
        <f t="shared" si="31"/>
        <v>59.500000000000128</v>
      </c>
      <c r="G58" s="55">
        <f t="shared" si="0"/>
        <v>0</v>
      </c>
      <c r="H58" s="78">
        <f t="shared" si="40"/>
        <v>1</v>
      </c>
      <c r="I58" s="79">
        <f t="shared" si="14"/>
        <v>512679.0718063438</v>
      </c>
      <c r="J58" s="79">
        <f t="shared" si="1"/>
        <v>3497.2368871946696</v>
      </c>
      <c r="K58" s="80">
        <f t="shared" si="2"/>
        <v>-20</v>
      </c>
      <c r="L58" s="80">
        <f t="shared" si="15"/>
        <v>-427.23255983861986</v>
      </c>
      <c r="M58" s="80">
        <f t="shared" si="42"/>
        <v>0</v>
      </c>
      <c r="N58" s="80">
        <f t="shared" si="17"/>
        <v>0</v>
      </c>
      <c r="O58" s="81">
        <f t="shared" si="3"/>
        <v>-2083.3333333333335</v>
      </c>
      <c r="P58" s="79">
        <f t="shared" si="4"/>
        <v>513645.74280036654</v>
      </c>
      <c r="Q58" s="35"/>
      <c r="R58">
        <f t="shared" ca="1" si="18"/>
        <v>174</v>
      </c>
      <c r="S58" s="78">
        <f t="shared" ca="1" si="19"/>
        <v>69.319999999999993</v>
      </c>
      <c r="T58" s="55">
        <f t="shared" ca="1" si="5"/>
        <v>3.2787340871175408E-3</v>
      </c>
      <c r="U58" s="78">
        <f t="shared" ca="1" si="32"/>
        <v>0.85978690137900604</v>
      </c>
      <c r="V58" s="79">
        <f t="shared" ca="1" si="20"/>
        <v>511565.08231384552</v>
      </c>
      <c r="W58" s="79">
        <f t="shared" ca="1" si="6"/>
        <v>3489.6378152618408</v>
      </c>
      <c r="X58" s="80">
        <f t="shared" ca="1" si="33"/>
        <v>-17.19573802758012</v>
      </c>
      <c r="Y58" s="80">
        <f t="shared" ca="1" si="34"/>
        <v>-426.30423526153794</v>
      </c>
      <c r="Z58" s="80">
        <f t="shared" ca="1" si="22"/>
        <v>0</v>
      </c>
      <c r="AA58" s="80">
        <f t="shared" ca="1" si="35"/>
        <v>0</v>
      </c>
      <c r="AB58" s="81">
        <f t="shared" ca="1" si="7"/>
        <v>-2128.1557911510745</v>
      </c>
      <c r="AC58" s="79">
        <f t="shared" ca="1" si="8"/>
        <v>512483.06436466723</v>
      </c>
      <c r="AD58" s="35"/>
      <c r="AE58" s="62">
        <f t="shared" ca="1" si="9"/>
        <v>-2475.2130879613783</v>
      </c>
      <c r="AF58" s="62">
        <f t="shared" ca="1" si="10"/>
        <v>596058.23668946256</v>
      </c>
      <c r="AG58" s="35"/>
      <c r="AH58" s="35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46"/>
        <v>119</v>
      </c>
      <c r="AN58" s="66">
        <f t="shared" si="47"/>
        <v>0</v>
      </c>
      <c r="AO58" s="67">
        <f t="shared" si="36"/>
        <v>2.5664517644146633E-5</v>
      </c>
      <c r="AP58" s="68">
        <f t="shared" ca="1" si="48"/>
        <v>3.1342038827315911E-7</v>
      </c>
      <c r="AR58" s="69">
        <f t="shared" si="26"/>
        <v>5</v>
      </c>
      <c r="AS58" s="70">
        <f t="shared" si="37"/>
        <v>55</v>
      </c>
      <c r="AT58" s="71">
        <f t="shared" si="38"/>
        <v>0.68628132833621469</v>
      </c>
      <c r="AU58" s="72">
        <f t="shared" si="11"/>
        <v>6.8214933659622723E-3</v>
      </c>
      <c r="AV58" s="73">
        <f t="shared" si="27"/>
        <v>1.0068214933659623</v>
      </c>
      <c r="AW58" s="74">
        <f>PRODUCT(AV$4:AV58)</f>
        <v>1.4534038290089646</v>
      </c>
      <c r="AY58" s="75">
        <f t="shared" si="39"/>
        <v>55</v>
      </c>
      <c r="AZ58" s="76">
        <f t="shared" ca="1" si="51"/>
        <v>1.0068214933659623</v>
      </c>
      <c r="BA58" s="76">
        <f t="shared" ca="1" si="51"/>
        <v>1.0068214933659623</v>
      </c>
      <c r="BB58" s="76">
        <f t="shared" ca="1" si="51"/>
        <v>1.0068214933659623</v>
      </c>
      <c r="BC58" s="76">
        <f t="shared" ca="1" si="51"/>
        <v>1.0068214933659623</v>
      </c>
      <c r="BD58" s="76">
        <f t="shared" ca="1" si="51"/>
        <v>1.0068214933659623</v>
      </c>
      <c r="BE58" s="76">
        <f t="shared" ca="1" si="51"/>
        <v>1.0068214933659623</v>
      </c>
      <c r="BF58" s="76">
        <f t="shared" ca="1" si="51"/>
        <v>1.0068214933659623</v>
      </c>
      <c r="BG58" s="76">
        <f t="shared" ca="1" si="51"/>
        <v>1.0068214933659623</v>
      </c>
      <c r="BH58" s="76">
        <f t="shared" ca="1" si="51"/>
        <v>1.0068214933659623</v>
      </c>
      <c r="BI58" s="76">
        <f t="shared" ca="1" si="51"/>
        <v>1.0068214933659623</v>
      </c>
      <c r="BJ58" s="76">
        <f t="shared" ca="1" si="51"/>
        <v>1.0068214933659623</v>
      </c>
      <c r="BK58" s="76">
        <f t="shared" ca="1" si="51"/>
        <v>1.0068214933659623</v>
      </c>
      <c r="BL58" s="76">
        <f t="shared" ca="1" si="45"/>
        <v>8.5000000000000853E-2</v>
      </c>
      <c r="BM58" s="77">
        <f t="shared" ca="1" si="49"/>
        <v>88.845533621221065</v>
      </c>
    </row>
    <row r="59" spans="5:65">
      <c r="E59">
        <f t="shared" si="30"/>
        <v>56</v>
      </c>
      <c r="F59" s="64">
        <f t="shared" si="31"/>
        <v>59.583333333333464</v>
      </c>
      <c r="G59" s="55">
        <f t="shared" si="0"/>
        <v>0</v>
      </c>
      <c r="H59" s="78">
        <f t="shared" si="40"/>
        <v>1</v>
      </c>
      <c r="I59" s="79">
        <f t="shared" si="14"/>
        <v>513645.74280036654</v>
      </c>
      <c r="J59" s="79">
        <f t="shared" si="1"/>
        <v>3503.8310269674639</v>
      </c>
      <c r="K59" s="80">
        <f t="shared" si="2"/>
        <v>-20</v>
      </c>
      <c r="L59" s="80">
        <f t="shared" si="15"/>
        <v>-428.03811900030547</v>
      </c>
      <c r="M59" s="80">
        <f t="shared" si="42"/>
        <v>0</v>
      </c>
      <c r="N59" s="80">
        <f t="shared" si="17"/>
        <v>0</v>
      </c>
      <c r="O59" s="81">
        <f t="shared" si="3"/>
        <v>-2083.3333333333335</v>
      </c>
      <c r="P59" s="79">
        <f t="shared" si="4"/>
        <v>514618.20237500034</v>
      </c>
      <c r="Q59" s="35"/>
      <c r="R59">
        <f t="shared" ca="1" si="18"/>
        <v>175</v>
      </c>
      <c r="S59" s="78">
        <f t="shared" ca="1" si="19"/>
        <v>69.400000000000006</v>
      </c>
      <c r="T59" s="55">
        <f t="shared" ca="1" si="5"/>
        <v>3.2787340871175408E-3</v>
      </c>
      <c r="U59" s="78">
        <f t="shared" ca="1" si="32"/>
        <v>0.8569678887577975</v>
      </c>
      <c r="V59" s="79">
        <f t="shared" ca="1" si="20"/>
        <v>510802.76867246436</v>
      </c>
      <c r="W59" s="79">
        <f t="shared" ca="1" si="6"/>
        <v>3484.4376978143769</v>
      </c>
      <c r="X59" s="80">
        <f t="shared" ca="1" si="33"/>
        <v>-17.13935777515595</v>
      </c>
      <c r="Y59" s="80">
        <f t="shared" ca="1" si="34"/>
        <v>-425.66897389372031</v>
      </c>
      <c r="Z59" s="80">
        <f t="shared" ca="1" si="22"/>
        <v>0</v>
      </c>
      <c r="AA59" s="80">
        <f t="shared" ca="1" si="35"/>
        <v>0</v>
      </c>
      <c r="AB59" s="81">
        <f t="shared" ca="1" si="7"/>
        <v>-2121.1781342159306</v>
      </c>
      <c r="AC59" s="79">
        <f t="shared" ca="1" si="8"/>
        <v>511723.21990439389</v>
      </c>
      <c r="AD59" s="35"/>
      <c r="AE59" s="62">
        <f t="shared" ca="1" si="9"/>
        <v>-2475.2130879613778</v>
      </c>
      <c r="AF59" s="62">
        <f t="shared" ca="1" si="10"/>
        <v>597132.31571156438</v>
      </c>
      <c r="AG59" s="35"/>
      <c r="AH59" s="35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46"/>
        <v>120</v>
      </c>
      <c r="AN59" s="66">
        <f t="shared" si="47"/>
        <v>0</v>
      </c>
      <c r="AO59" s="67">
        <f t="shared" si="36"/>
        <v>2.5664517644146633E-5</v>
      </c>
      <c r="AP59" s="68">
        <f t="shared" ca="1" si="48"/>
        <v>2.8886671730245055E-7</v>
      </c>
      <c r="AR59" s="69">
        <f t="shared" si="26"/>
        <v>5</v>
      </c>
      <c r="AS59" s="70">
        <f t="shared" si="37"/>
        <v>56</v>
      </c>
      <c r="AT59" s="71">
        <f t="shared" si="38"/>
        <v>0.68159986480778545</v>
      </c>
      <c r="AU59" s="72">
        <f t="shared" si="11"/>
        <v>6.8214933659622723E-3</v>
      </c>
      <c r="AV59" s="73">
        <f t="shared" si="27"/>
        <v>1.0068214933659623</v>
      </c>
      <c r="AW59" s="74">
        <f>PRODUCT(AV$4:AV59)</f>
        <v>1.4633182135866134</v>
      </c>
      <c r="AY59" s="75">
        <f t="shared" si="39"/>
        <v>56</v>
      </c>
      <c r="AZ59" s="76">
        <f t="shared" ca="1" si="51"/>
        <v>1.0068214933659623</v>
      </c>
      <c r="BA59" s="76">
        <f t="shared" ca="1" si="51"/>
        <v>1.0068214933659623</v>
      </c>
      <c r="BB59" s="76">
        <f t="shared" ca="1" si="51"/>
        <v>1.0068214933659623</v>
      </c>
      <c r="BC59" s="76">
        <f t="shared" ca="1" si="51"/>
        <v>1.0068214933659623</v>
      </c>
      <c r="BD59" s="76">
        <f t="shared" ca="1" si="51"/>
        <v>1.0068214933659623</v>
      </c>
      <c r="BE59" s="76">
        <f t="shared" ca="1" si="51"/>
        <v>1.0068214933659623</v>
      </c>
      <c r="BF59" s="76">
        <f t="shared" ca="1" si="51"/>
        <v>1.0068214933659623</v>
      </c>
      <c r="BG59" s="76">
        <f t="shared" ca="1" si="51"/>
        <v>1.0068214933659623</v>
      </c>
      <c r="BH59" s="76">
        <f t="shared" ca="1" si="51"/>
        <v>1.0068214933659623</v>
      </c>
      <c r="BI59" s="76">
        <f t="shared" ca="1" si="51"/>
        <v>1.0068214933659623</v>
      </c>
      <c r="BJ59" s="76">
        <f t="shared" ca="1" si="51"/>
        <v>1.0068214933659623</v>
      </c>
      <c r="BK59" s="76">
        <f t="shared" ca="1" si="51"/>
        <v>1.0068214933659623</v>
      </c>
      <c r="BL59" s="76">
        <f t="shared" ca="1" si="45"/>
        <v>8.5000000000000853E-2</v>
      </c>
      <c r="BM59" s="77">
        <f t="shared" ca="1" si="49"/>
        <v>96.397403979024929</v>
      </c>
    </row>
    <row r="60" spans="5:65">
      <c r="E60">
        <f t="shared" si="30"/>
        <v>57</v>
      </c>
      <c r="F60" s="64">
        <f t="shared" si="31"/>
        <v>59.666666666666799</v>
      </c>
      <c r="G60" s="55">
        <f t="shared" si="0"/>
        <v>0</v>
      </c>
      <c r="H60" s="78">
        <f t="shared" si="40"/>
        <v>1</v>
      </c>
      <c r="I60" s="79">
        <f t="shared" si="14"/>
        <v>514618.20237500034</v>
      </c>
      <c r="J60" s="79">
        <f t="shared" si="1"/>
        <v>3510.4646535044949</v>
      </c>
      <c r="K60" s="80">
        <f t="shared" si="2"/>
        <v>-20</v>
      </c>
      <c r="L60" s="80">
        <f t="shared" si="15"/>
        <v>-428.848501979167</v>
      </c>
      <c r="M60" s="80">
        <f t="shared" si="42"/>
        <v>0</v>
      </c>
      <c r="N60" s="80">
        <f t="shared" si="17"/>
        <v>0</v>
      </c>
      <c r="O60" s="81">
        <f t="shared" si="3"/>
        <v>-2083.3333333333335</v>
      </c>
      <c r="P60" s="79">
        <f t="shared" si="4"/>
        <v>515596.48519319238</v>
      </c>
      <c r="Q60" s="35"/>
      <c r="R60">
        <f t="shared" ca="1" si="18"/>
        <v>176</v>
      </c>
      <c r="S60" s="78">
        <f t="shared" ca="1" si="19"/>
        <v>69.48</v>
      </c>
      <c r="T60" s="55">
        <f t="shared" ca="1" si="5"/>
        <v>3.2787340871175408E-3</v>
      </c>
      <c r="U60" s="78">
        <f t="shared" ca="1" si="32"/>
        <v>0.85415811892936211</v>
      </c>
      <c r="V60" s="79">
        <f t="shared" ca="1" si="20"/>
        <v>510045.41554012382</v>
      </c>
      <c r="W60" s="79">
        <f t="shared" ca="1" si="6"/>
        <v>3479.2714184464253</v>
      </c>
      <c r="X60" s="80">
        <f t="shared" ca="1" si="33"/>
        <v>-17.083162378587243</v>
      </c>
      <c r="Y60" s="80">
        <f t="shared" ca="1" si="34"/>
        <v>-425.03784628343652</v>
      </c>
      <c r="Z60" s="80">
        <f t="shared" ca="1" si="22"/>
        <v>0</v>
      </c>
      <c r="AA60" s="80">
        <f t="shared" ca="1" si="35"/>
        <v>0</v>
      </c>
      <c r="AB60" s="81">
        <f t="shared" ca="1" si="7"/>
        <v>-2114.2233551624286</v>
      </c>
      <c r="AC60" s="79">
        <f t="shared" ca="1" si="8"/>
        <v>510968.3425947458</v>
      </c>
      <c r="AD60" s="35"/>
      <c r="AE60" s="62">
        <f t="shared" ca="1" si="9"/>
        <v>-2475.2130879613783</v>
      </c>
      <c r="AF60" s="62">
        <f t="shared" ca="1" si="10"/>
        <v>598212.8264907382</v>
      </c>
      <c r="AG60" s="35"/>
      <c r="AH60" s="35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46"/>
        <v>121</v>
      </c>
      <c r="AN60" s="66">
        <f t="shared" si="47"/>
        <v>0</v>
      </c>
      <c r="AO60" s="67">
        <f t="shared" si="36"/>
        <v>2.5664517644146633E-5</v>
      </c>
      <c r="AP60" s="68">
        <f t="shared" ca="1" si="48"/>
        <v>2.6623660580871E-7</v>
      </c>
      <c r="AR60" s="69">
        <f t="shared" si="26"/>
        <v>5</v>
      </c>
      <c r="AS60" s="70">
        <f t="shared" si="37"/>
        <v>57</v>
      </c>
      <c r="AT60" s="71">
        <f t="shared" si="38"/>
        <v>0.67695033585175834</v>
      </c>
      <c r="AU60" s="72">
        <f t="shared" si="11"/>
        <v>6.8214933659622723E-3</v>
      </c>
      <c r="AV60" s="73">
        <f t="shared" si="27"/>
        <v>1.0068214933659623</v>
      </c>
      <c r="AW60" s="74">
        <f>PRODUCT(AV$4:AV60)</f>
        <v>1.4733002290728863</v>
      </c>
      <c r="AY60" s="75">
        <f t="shared" si="39"/>
        <v>57</v>
      </c>
      <c r="AZ60" s="76">
        <f t="shared" ca="1" si="51"/>
        <v>1.0068214933659623</v>
      </c>
      <c r="BA60" s="76">
        <f t="shared" ca="1" si="51"/>
        <v>1.0068214933659623</v>
      </c>
      <c r="BB60" s="76">
        <f t="shared" ca="1" si="51"/>
        <v>1.0068214933659623</v>
      </c>
      <c r="BC60" s="76">
        <f t="shared" ca="1" si="51"/>
        <v>1.0068214933659623</v>
      </c>
      <c r="BD60" s="76">
        <f t="shared" ca="1" si="51"/>
        <v>1.0068214933659623</v>
      </c>
      <c r="BE60" s="76">
        <f t="shared" ca="1" si="51"/>
        <v>1.0068214933659623</v>
      </c>
      <c r="BF60" s="76">
        <f t="shared" ca="1" si="51"/>
        <v>1.0068214933659623</v>
      </c>
      <c r="BG60" s="76">
        <f t="shared" ca="1" si="51"/>
        <v>1.0068214933659623</v>
      </c>
      <c r="BH60" s="76">
        <f t="shared" ca="1" si="51"/>
        <v>1.0068214933659623</v>
      </c>
      <c r="BI60" s="76">
        <f t="shared" ca="1" si="51"/>
        <v>1.0068214933659623</v>
      </c>
      <c r="BJ60" s="76">
        <f t="shared" ca="1" si="51"/>
        <v>1.0068214933659623</v>
      </c>
      <c r="BK60" s="76">
        <f t="shared" ca="1" si="51"/>
        <v>1.0068214933659623</v>
      </c>
      <c r="BL60" s="76">
        <f t="shared" ca="1" si="45"/>
        <v>8.5000000000000853E-2</v>
      </c>
      <c r="BM60" s="77">
        <f t="shared" ca="1" si="49"/>
        <v>104.59118331724213</v>
      </c>
    </row>
    <row r="61" spans="5:65">
      <c r="E61">
        <f t="shared" si="30"/>
        <v>58</v>
      </c>
      <c r="F61" s="64">
        <f t="shared" si="31"/>
        <v>59.750000000000135</v>
      </c>
      <c r="G61" s="55">
        <f t="shared" si="0"/>
        <v>0</v>
      </c>
      <c r="H61" s="78">
        <f t="shared" si="40"/>
        <v>1</v>
      </c>
      <c r="I61" s="79">
        <f t="shared" si="14"/>
        <v>515596.48519319238</v>
      </c>
      <c r="J61" s="79">
        <f t="shared" si="1"/>
        <v>3517.1380032588268</v>
      </c>
      <c r="K61" s="80">
        <f t="shared" si="2"/>
        <v>-20</v>
      </c>
      <c r="L61" s="80">
        <f t="shared" si="15"/>
        <v>-429.66373766099366</v>
      </c>
      <c r="M61" s="80">
        <f t="shared" si="42"/>
        <v>0</v>
      </c>
      <c r="N61" s="80">
        <f t="shared" si="17"/>
        <v>0</v>
      </c>
      <c r="O61" s="81">
        <f t="shared" si="3"/>
        <v>-2083.3333333333335</v>
      </c>
      <c r="P61" s="79">
        <f t="shared" si="4"/>
        <v>516580.62612545694</v>
      </c>
      <c r="Q61" s="35"/>
      <c r="R61">
        <f t="shared" ca="1" si="18"/>
        <v>177</v>
      </c>
      <c r="S61" s="78">
        <f t="shared" ca="1" si="19"/>
        <v>69.56</v>
      </c>
      <c r="T61" s="55">
        <f t="shared" ca="1" si="5"/>
        <v>3.5900448504841975E-3</v>
      </c>
      <c r="U61" s="78">
        <f t="shared" ca="1" si="32"/>
        <v>0.85109165297300049</v>
      </c>
      <c r="V61" s="79">
        <f t="shared" ca="1" si="20"/>
        <v>509133.94332765311</v>
      </c>
      <c r="W61" s="79">
        <f t="shared" ca="1" si="6"/>
        <v>3473.053816795797</v>
      </c>
      <c r="X61" s="80">
        <f t="shared" ca="1" si="33"/>
        <v>-17.021833059460011</v>
      </c>
      <c r="Y61" s="80">
        <f t="shared" ca="1" si="34"/>
        <v>-424.27828610637761</v>
      </c>
      <c r="Z61" s="80">
        <f t="shared" ca="1" si="22"/>
        <v>0</v>
      </c>
      <c r="AA61" s="80">
        <f t="shared" ca="1" si="35"/>
        <v>0</v>
      </c>
      <c r="AB61" s="81">
        <f t="shared" ca="1" si="7"/>
        <v>-2106.6331984934541</v>
      </c>
      <c r="AC61" s="79">
        <f t="shared" ca="1" si="8"/>
        <v>510059.06382678967</v>
      </c>
      <c r="AD61" s="35"/>
      <c r="AE61" s="62">
        <f t="shared" ca="1" si="9"/>
        <v>-2475.2130879613778</v>
      </c>
      <c r="AF61" s="62">
        <f t="shared" ca="1" si="10"/>
        <v>599299.8075413747</v>
      </c>
      <c r="AG61" s="35"/>
      <c r="AH61" s="35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46"/>
        <v>122</v>
      </c>
      <c r="AN61" s="66">
        <f t="shared" si="47"/>
        <v>0</v>
      </c>
      <c r="AO61" s="67">
        <f t="shared" si="36"/>
        <v>2.5664517644146633E-5</v>
      </c>
      <c r="AP61" s="68">
        <f t="shared" ca="1" si="48"/>
        <v>2.4537936019235928E-7</v>
      </c>
      <c r="AR61" s="69">
        <f t="shared" si="26"/>
        <v>5</v>
      </c>
      <c r="AS61" s="70">
        <f t="shared" si="37"/>
        <v>58</v>
      </c>
      <c r="AT61" s="71">
        <f t="shared" si="38"/>
        <v>0.67233252362665963</v>
      </c>
      <c r="AU61" s="72">
        <f t="shared" si="11"/>
        <v>6.8214933659622723E-3</v>
      </c>
      <c r="AV61" s="73">
        <f t="shared" si="27"/>
        <v>1.0068214933659623</v>
      </c>
      <c r="AW61" s="74">
        <f>PRODUCT(AV$4:AV61)</f>
        <v>1.4833503368115777</v>
      </c>
      <c r="AY61" s="75">
        <f t="shared" si="39"/>
        <v>58</v>
      </c>
      <c r="AZ61" s="76">
        <f t="shared" ca="1" si="51"/>
        <v>1.0068214933659623</v>
      </c>
      <c r="BA61" s="76">
        <f t="shared" ca="1" si="51"/>
        <v>1.0068214933659623</v>
      </c>
      <c r="BB61" s="76">
        <f t="shared" ca="1" si="51"/>
        <v>1.0068214933659623</v>
      </c>
      <c r="BC61" s="76">
        <f t="shared" ca="1" si="51"/>
        <v>1.0068214933659623</v>
      </c>
      <c r="BD61" s="76">
        <f t="shared" ca="1" si="51"/>
        <v>1.0068214933659623</v>
      </c>
      <c r="BE61" s="76">
        <f t="shared" ca="1" si="51"/>
        <v>1.0068214933659623</v>
      </c>
      <c r="BF61" s="76">
        <f t="shared" ca="1" si="51"/>
        <v>1.0068214933659623</v>
      </c>
      <c r="BG61" s="76">
        <f t="shared" ca="1" si="51"/>
        <v>1.0068214933659623</v>
      </c>
      <c r="BH61" s="76">
        <f t="shared" ca="1" si="51"/>
        <v>1.0068214933659623</v>
      </c>
      <c r="BI61" s="76">
        <f t="shared" ca="1" si="51"/>
        <v>1.0068214933659623</v>
      </c>
      <c r="BJ61" s="76">
        <f t="shared" ca="1" si="51"/>
        <v>1.0068214933659623</v>
      </c>
      <c r="BK61" s="76">
        <f t="shared" ca="1" si="51"/>
        <v>1.0068214933659623</v>
      </c>
      <c r="BL61" s="76">
        <f t="shared" ca="1" si="45"/>
        <v>8.5000000000000853E-2</v>
      </c>
      <c r="BM61" s="77">
        <f t="shared" ca="1" si="49"/>
        <v>113.4814338992078</v>
      </c>
    </row>
    <row r="62" spans="5:65">
      <c r="E62">
        <f t="shared" si="30"/>
        <v>59</v>
      </c>
      <c r="F62" s="64">
        <f t="shared" si="31"/>
        <v>59.833333333333471</v>
      </c>
      <c r="G62" s="55">
        <f t="shared" si="0"/>
        <v>0</v>
      </c>
      <c r="H62" s="78">
        <f t="shared" si="40"/>
        <v>1</v>
      </c>
      <c r="I62" s="79">
        <f t="shared" si="14"/>
        <v>516580.62612545694</v>
      </c>
      <c r="J62" s="79">
        <f t="shared" si="1"/>
        <v>3523.8513140994414</v>
      </c>
      <c r="K62" s="80">
        <f t="shared" si="2"/>
        <v>-20</v>
      </c>
      <c r="L62" s="80">
        <f t="shared" si="15"/>
        <v>-430.4838551045475</v>
      </c>
      <c r="M62" s="80">
        <f t="shared" si="42"/>
        <v>0</v>
      </c>
      <c r="N62" s="80">
        <f t="shared" si="17"/>
        <v>0</v>
      </c>
      <c r="O62" s="81">
        <f t="shared" si="3"/>
        <v>-2083.3333333333335</v>
      </c>
      <c r="P62" s="79">
        <f t="shared" si="4"/>
        <v>517570.66025111853</v>
      </c>
      <c r="Q62" s="35"/>
      <c r="R62">
        <f t="shared" ca="1" si="18"/>
        <v>178</v>
      </c>
      <c r="S62" s="78">
        <f t="shared" ca="1" si="19"/>
        <v>69.64</v>
      </c>
      <c r="T62" s="55">
        <f t="shared" ca="1" si="5"/>
        <v>3.5900448504841975E-3</v>
      </c>
      <c r="U62" s="78">
        <f t="shared" ca="1" si="32"/>
        <v>0.84803619576695466</v>
      </c>
      <c r="V62" s="79">
        <f t="shared" ca="1" si="20"/>
        <v>508227.9289112555</v>
      </c>
      <c r="W62" s="79">
        <f t="shared" ca="1" si="6"/>
        <v>3466.8734454648747</v>
      </c>
      <c r="X62" s="80">
        <f t="shared" ca="1" si="33"/>
        <v>-16.960723915339095</v>
      </c>
      <c r="Y62" s="80">
        <f t="shared" ca="1" si="34"/>
        <v>-423.52327409271294</v>
      </c>
      <c r="Z62" s="80">
        <f t="shared" ca="1" si="22"/>
        <v>0</v>
      </c>
      <c r="AA62" s="80">
        <f t="shared" ca="1" si="35"/>
        <v>0</v>
      </c>
      <c r="AB62" s="81">
        <f t="shared" ca="1" si="7"/>
        <v>-2099.0702908273438</v>
      </c>
      <c r="AC62" s="79">
        <f t="shared" ca="1" si="8"/>
        <v>509155.248067885</v>
      </c>
      <c r="AD62" s="35"/>
      <c r="AE62" s="62">
        <f t="shared" ca="1" si="9"/>
        <v>-2475.2130879613783</v>
      </c>
      <c r="AF62" s="62">
        <f t="shared" ca="1" si="10"/>
        <v>600393.29760849488</v>
      </c>
      <c r="AG62" s="35"/>
      <c r="AH62" s="35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46"/>
        <v>123</v>
      </c>
      <c r="AN62" s="66">
        <f t="shared" si="47"/>
        <v>0</v>
      </c>
      <c r="AO62" s="67">
        <f t="shared" si="36"/>
        <v>2.5664517644146633E-5</v>
      </c>
      <c r="AP62" s="68">
        <f t="shared" ca="1" si="48"/>
        <v>2.2615609234318807E-7</v>
      </c>
      <c r="AR62" s="69">
        <f t="shared" si="26"/>
        <v>5</v>
      </c>
      <c r="AS62" s="70">
        <f t="shared" si="37"/>
        <v>59</v>
      </c>
      <c r="AT62" s="71">
        <f t="shared" si="38"/>
        <v>0.66774621177701965</v>
      </c>
      <c r="AU62" s="72">
        <f t="shared" si="11"/>
        <v>6.8214933659622723E-3</v>
      </c>
      <c r="AV62" s="73">
        <f t="shared" si="27"/>
        <v>1.0068214933659623</v>
      </c>
      <c r="AW62" s="74">
        <f>PRODUCT(AV$4:AV62)</f>
        <v>1.4934690012935357</v>
      </c>
      <c r="AY62" s="75">
        <f t="shared" si="39"/>
        <v>59</v>
      </c>
      <c r="AZ62" s="76">
        <f t="shared" ca="1" si="51"/>
        <v>1.0068214933659623</v>
      </c>
      <c r="BA62" s="76">
        <f t="shared" ca="1" si="51"/>
        <v>1.0068214933659623</v>
      </c>
      <c r="BB62" s="76">
        <f t="shared" ca="1" si="51"/>
        <v>1.0068214933659623</v>
      </c>
      <c r="BC62" s="76">
        <f t="shared" ca="1" si="51"/>
        <v>1.0068214933659623</v>
      </c>
      <c r="BD62" s="76">
        <f t="shared" ca="1" si="51"/>
        <v>1.0068214933659623</v>
      </c>
      <c r="BE62" s="76">
        <f t="shared" ca="1" si="51"/>
        <v>1.0068214933659623</v>
      </c>
      <c r="BF62" s="76">
        <f t="shared" ca="1" si="51"/>
        <v>1.0068214933659623</v>
      </c>
      <c r="BG62" s="76">
        <f t="shared" ca="1" si="51"/>
        <v>1.0068214933659623</v>
      </c>
      <c r="BH62" s="76">
        <f t="shared" ca="1" si="51"/>
        <v>1.0068214933659623</v>
      </c>
      <c r="BI62" s="76">
        <f t="shared" ca="1" si="51"/>
        <v>1.0068214933659623</v>
      </c>
      <c r="BJ62" s="76">
        <f t="shared" ca="1" si="51"/>
        <v>1.0068214933659623</v>
      </c>
      <c r="BK62" s="76">
        <f t="shared" ca="1" si="51"/>
        <v>1.0068214933659623</v>
      </c>
      <c r="BL62" s="76">
        <f t="shared" ca="1" si="45"/>
        <v>8.5000000000000853E-2</v>
      </c>
      <c r="BM62" s="77">
        <f t="shared" ca="1" si="49"/>
        <v>123.12735578064056</v>
      </c>
    </row>
    <row r="63" spans="5:65">
      <c r="E63">
        <f t="shared" si="30"/>
        <v>60</v>
      </c>
      <c r="F63" s="64">
        <f t="shared" si="31"/>
        <v>59.916666666666806</v>
      </c>
      <c r="G63" s="55">
        <f t="shared" si="0"/>
        <v>0</v>
      </c>
      <c r="H63" s="78">
        <f t="shared" si="40"/>
        <v>1</v>
      </c>
      <c r="I63" s="79">
        <f t="shared" si="14"/>
        <v>517570.66025111853</v>
      </c>
      <c r="J63" s="79">
        <f t="shared" si="1"/>
        <v>3530.6048253197182</v>
      </c>
      <c r="K63" s="80">
        <f t="shared" si="2"/>
        <v>-20</v>
      </c>
      <c r="L63" s="80">
        <f t="shared" si="15"/>
        <v>-431.30888354259878</v>
      </c>
      <c r="M63" s="80">
        <f t="shared" si="42"/>
        <v>0</v>
      </c>
      <c r="N63" s="80">
        <f t="shared" si="17"/>
        <v>0</v>
      </c>
      <c r="O63" s="81">
        <f t="shared" si="3"/>
        <v>-2083.3333333333335</v>
      </c>
      <c r="P63" s="79">
        <f t="shared" si="4"/>
        <v>518566.62285956234</v>
      </c>
      <c r="Q63" s="35"/>
      <c r="R63">
        <f t="shared" ca="1" si="18"/>
        <v>179</v>
      </c>
      <c r="S63" s="78">
        <f t="shared" ca="1" si="19"/>
        <v>69.72</v>
      </c>
      <c r="T63" s="55">
        <f t="shared" ca="1" si="5"/>
        <v>3.5900448504841975E-3</v>
      </c>
      <c r="U63" s="78">
        <f t="shared" ca="1" si="32"/>
        <v>0.84499170778931731</v>
      </c>
      <c r="V63" s="79">
        <f t="shared" ca="1" si="20"/>
        <v>507327.35789146187</v>
      </c>
      <c r="W63" s="79">
        <f t="shared" ca="1" si="6"/>
        <v>3460.7302062277745</v>
      </c>
      <c r="X63" s="80">
        <f t="shared" ca="1" si="33"/>
        <v>-16.899834155786348</v>
      </c>
      <c r="Y63" s="80">
        <f t="shared" ca="1" si="34"/>
        <v>-422.7727982428849</v>
      </c>
      <c r="Z63" s="80">
        <f t="shared" ca="1" si="22"/>
        <v>0</v>
      </c>
      <c r="AA63" s="80">
        <f t="shared" ca="1" si="35"/>
        <v>0</v>
      </c>
      <c r="AB63" s="81">
        <f t="shared" ca="1" si="7"/>
        <v>-2091.5345343389545</v>
      </c>
      <c r="AC63" s="79">
        <f t="shared" ca="1" si="8"/>
        <v>508256.88093095203</v>
      </c>
      <c r="AD63" s="35"/>
      <c r="AE63" s="62">
        <f t="shared" ca="1" si="9"/>
        <v>-2475.2130879613778</v>
      </c>
      <c r="AF63" s="62">
        <f t="shared" ca="1" si="10"/>
        <v>601493.3356691309</v>
      </c>
      <c r="AG63" s="35"/>
      <c r="AH63" s="35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46"/>
        <v>124</v>
      </c>
      <c r="AN63" s="66">
        <f t="shared" si="47"/>
        <v>0</v>
      </c>
      <c r="AO63" s="67">
        <f t="shared" si="36"/>
        <v>2.5664517644146633E-5</v>
      </c>
      <c r="AP63" s="68">
        <f t="shared" ca="1" si="48"/>
        <v>2.084387947863483E-7</v>
      </c>
      <c r="AR63" s="69">
        <f t="shared" si="26"/>
        <v>5</v>
      </c>
      <c r="AS63" s="70">
        <f t="shared" si="37"/>
        <v>60</v>
      </c>
      <c r="AT63" s="71">
        <f t="shared" si="38"/>
        <v>0.6631911854232363</v>
      </c>
      <c r="AU63" s="72">
        <f t="shared" si="11"/>
        <v>6.8214933659622723E-3</v>
      </c>
      <c r="AV63" s="73">
        <f t="shared" si="27"/>
        <v>1.0068214933659623</v>
      </c>
      <c r="AW63" s="74">
        <f>PRODUCT(AV$4:AV63)</f>
        <v>1.5036566901781299</v>
      </c>
      <c r="AY63" s="75">
        <f t="shared" si="39"/>
        <v>60</v>
      </c>
      <c r="AZ63" s="76">
        <f t="shared" ca="1" si="51"/>
        <v>1.0068214933659623</v>
      </c>
      <c r="BA63" s="76">
        <f t="shared" ca="1" si="51"/>
        <v>1.0068214933659623</v>
      </c>
      <c r="BB63" s="76">
        <f t="shared" ca="1" si="51"/>
        <v>1.0068214933659623</v>
      </c>
      <c r="BC63" s="76">
        <f t="shared" ca="1" si="51"/>
        <v>1.0068214933659623</v>
      </c>
      <c r="BD63" s="76">
        <f t="shared" ca="1" si="51"/>
        <v>1.0068214933659623</v>
      </c>
      <c r="BE63" s="76">
        <f t="shared" ca="1" si="51"/>
        <v>1.0068214933659623</v>
      </c>
      <c r="BF63" s="76">
        <f t="shared" ca="1" si="51"/>
        <v>1.0068214933659623</v>
      </c>
      <c r="BG63" s="76">
        <f t="shared" ca="1" si="51"/>
        <v>1.0068214933659623</v>
      </c>
      <c r="BH63" s="76">
        <f t="shared" ca="1" si="51"/>
        <v>1.0068214933659623</v>
      </c>
      <c r="BI63" s="76">
        <f t="shared" ca="1" si="51"/>
        <v>1.0068214933659623</v>
      </c>
      <c r="BJ63" s="76">
        <f t="shared" ca="1" si="51"/>
        <v>1.0068214933659623</v>
      </c>
      <c r="BK63" s="76">
        <f t="shared" ca="1" si="51"/>
        <v>1.0068214933659623</v>
      </c>
      <c r="BL63" s="76">
        <f t="shared" ca="1" si="45"/>
        <v>8.5000000000000853E-2</v>
      </c>
      <c r="BM63" s="77">
        <f t="shared" ca="1" si="49"/>
        <v>133.59318102199512</v>
      </c>
    </row>
    <row r="64" spans="5:65">
      <c r="E64">
        <f t="shared" si="30"/>
        <v>61</v>
      </c>
      <c r="F64" s="64">
        <f t="shared" si="31"/>
        <v>60.000000000000142</v>
      </c>
      <c r="G64" s="55">
        <f t="shared" si="0"/>
        <v>0</v>
      </c>
      <c r="H64" s="78">
        <f t="shared" si="40"/>
        <v>1</v>
      </c>
      <c r="I64" s="79">
        <f t="shared" si="14"/>
        <v>518566.62285956234</v>
      </c>
      <c r="J64" s="79">
        <f t="shared" si="1"/>
        <v>3537.3987776459639</v>
      </c>
      <c r="K64" s="80">
        <f t="shared" si="2"/>
        <v>-20</v>
      </c>
      <c r="L64" s="80">
        <f t="shared" si="15"/>
        <v>-432.13885238296865</v>
      </c>
      <c r="M64" s="80">
        <f t="shared" si="42"/>
        <v>-3889.2496714467175</v>
      </c>
      <c r="N64" s="80">
        <f t="shared" si="17"/>
        <v>0</v>
      </c>
      <c r="O64" s="81">
        <f t="shared" si="3"/>
        <v>-2083.3333333333335</v>
      </c>
      <c r="P64" s="79">
        <f t="shared" si="4"/>
        <v>515679.29978004529</v>
      </c>
      <c r="Q64" s="35"/>
      <c r="R64">
        <f t="shared" ca="1" si="18"/>
        <v>180</v>
      </c>
      <c r="S64" s="78">
        <f t="shared" ca="1" si="19"/>
        <v>69.8</v>
      </c>
      <c r="T64" s="55">
        <f t="shared" ca="1" si="5"/>
        <v>3.5900448504841975E-3</v>
      </c>
      <c r="U64" s="78">
        <f t="shared" ca="1" si="32"/>
        <v>0.84195814966006643</v>
      </c>
      <c r="V64" s="79">
        <f t="shared" ca="1" si="20"/>
        <v>506432.21593284269</v>
      </c>
      <c r="W64" s="79">
        <f t="shared" ca="1" si="6"/>
        <v>3454.6240012954595</v>
      </c>
      <c r="X64" s="80">
        <f t="shared" ca="1" si="33"/>
        <v>-16.839162993201327</v>
      </c>
      <c r="Y64" s="80">
        <f t="shared" ca="1" si="34"/>
        <v>-422.02684661070225</v>
      </c>
      <c r="Z64" s="80">
        <f t="shared" ca="1" si="22"/>
        <v>0</v>
      </c>
      <c r="AA64" s="80">
        <f t="shared" ca="1" si="35"/>
        <v>0</v>
      </c>
      <c r="AB64" s="81">
        <f t="shared" ca="1" si="7"/>
        <v>-2084.025831554341</v>
      </c>
      <c r="AC64" s="79">
        <f t="shared" ca="1" si="8"/>
        <v>507363.94809297996</v>
      </c>
      <c r="AD64" s="35"/>
      <c r="AE64" s="62">
        <f t="shared" ca="1" si="9"/>
        <v>-2475.2130879613778</v>
      </c>
      <c r="AF64" s="62">
        <f t="shared" ca="1" si="10"/>
        <v>602599.96093371615</v>
      </c>
      <c r="AG64" s="35"/>
      <c r="AH64" s="35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46"/>
        <v>125</v>
      </c>
      <c r="AN64" s="66">
        <f t="shared" si="47"/>
        <v>0</v>
      </c>
      <c r="AO64" s="67">
        <f t="shared" si="36"/>
        <v>2.5664517644146633E-5</v>
      </c>
      <c r="AP64" s="68">
        <f t="shared" ca="1" si="48"/>
        <v>1.9210948828234849E-7</v>
      </c>
      <c r="AR64" s="69">
        <f t="shared" si="26"/>
        <v>6</v>
      </c>
      <c r="AS64" s="70">
        <f t="shared" si="37"/>
        <v>61</v>
      </c>
      <c r="AT64" s="71">
        <f t="shared" si="38"/>
        <v>0.65866723115150705</v>
      </c>
      <c r="AU64" s="72">
        <f t="shared" si="11"/>
        <v>6.8214933659622723E-3</v>
      </c>
      <c r="AV64" s="73">
        <f t="shared" si="27"/>
        <v>1.0068214933659623</v>
      </c>
      <c r="AW64" s="74">
        <f>PRODUCT(AV$4:AV64)</f>
        <v>1.5139138743148648</v>
      </c>
      <c r="AY64" s="75">
        <f t="shared" si="39"/>
        <v>61</v>
      </c>
      <c r="AZ64" s="76">
        <f t="shared" ca="1" si="51"/>
        <v>1.0068214933659623</v>
      </c>
      <c r="BA64" s="76">
        <f t="shared" ca="1" si="51"/>
        <v>1.0068214933659623</v>
      </c>
      <c r="BB64" s="76">
        <f t="shared" ca="1" si="51"/>
        <v>1.0068214933659623</v>
      </c>
      <c r="BC64" s="76">
        <f t="shared" ca="1" si="51"/>
        <v>1.0068214933659623</v>
      </c>
      <c r="BD64" s="76">
        <f t="shared" ca="1" si="51"/>
        <v>1.0068214933659623</v>
      </c>
      <c r="BE64" s="76">
        <f t="shared" ca="1" si="51"/>
        <v>1.0068214933659623</v>
      </c>
      <c r="BF64" s="76">
        <f t="shared" ca="1" si="51"/>
        <v>1.0068214933659623</v>
      </c>
      <c r="BG64" s="76">
        <f t="shared" ca="1" si="51"/>
        <v>1.0068214933659623</v>
      </c>
      <c r="BH64" s="76">
        <f t="shared" ca="1" si="51"/>
        <v>1.0068214933659623</v>
      </c>
      <c r="BI64" s="76">
        <f t="shared" ca="1" si="51"/>
        <v>1.0068214933659623</v>
      </c>
      <c r="BJ64" s="76">
        <f t="shared" ca="1" si="51"/>
        <v>1.0068214933659623</v>
      </c>
      <c r="BK64" s="76">
        <f t="shared" ca="1" si="51"/>
        <v>1.0068214933659623</v>
      </c>
      <c r="BL64" s="76">
        <f t="shared" ca="1" si="45"/>
        <v>8.5000000000000853E-2</v>
      </c>
      <c r="BM64" s="77">
        <f t="shared" ca="1" si="49"/>
        <v>144.94860140886482</v>
      </c>
    </row>
    <row r="65" spans="5:65">
      <c r="E65">
        <f t="shared" si="30"/>
        <v>62</v>
      </c>
      <c r="F65" s="64">
        <f t="shared" si="31"/>
        <v>60.083333333333478</v>
      </c>
      <c r="G65" s="55">
        <f t="shared" si="0"/>
        <v>0</v>
      </c>
      <c r="H65" s="78">
        <f t="shared" si="40"/>
        <v>1</v>
      </c>
      <c r="I65" s="79">
        <f t="shared" si="14"/>
        <v>515679.29978004529</v>
      </c>
      <c r="J65" s="79">
        <f t="shared" si="1"/>
        <v>3517.7029224136486</v>
      </c>
      <c r="K65" s="80">
        <f t="shared" si="2"/>
        <v>-20</v>
      </c>
      <c r="L65" s="80">
        <f t="shared" si="15"/>
        <v>-429.73274981670443</v>
      </c>
      <c r="M65" s="80">
        <f t="shared" si="42"/>
        <v>0</v>
      </c>
      <c r="N65" s="80">
        <f t="shared" si="17"/>
        <v>0</v>
      </c>
      <c r="O65" s="81">
        <f t="shared" si="3"/>
        <v>-2083.3333333333335</v>
      </c>
      <c r="P65" s="79">
        <f t="shared" si="4"/>
        <v>516663.93661930889</v>
      </c>
      <c r="Q65" s="35"/>
      <c r="R65">
        <f t="shared" ca="1" si="18"/>
        <v>181</v>
      </c>
      <c r="S65" s="78">
        <f t="shared" ca="1" si="19"/>
        <v>69.88</v>
      </c>
      <c r="T65" s="55">
        <f t="shared" ca="1" si="5"/>
        <v>3.5900448504841975E-3</v>
      </c>
      <c r="U65" s="78">
        <f t="shared" ca="1" si="32"/>
        <v>0.83893548214055613</v>
      </c>
      <c r="V65" s="79">
        <f t="shared" ca="1" si="20"/>
        <v>505542.4887638074</v>
      </c>
      <c r="W65" s="79">
        <f t="shared" ca="1" si="6"/>
        <v>3448.5547333143686</v>
      </c>
      <c r="X65" s="80">
        <f t="shared" ca="1" si="33"/>
        <v>-16.778709642811123</v>
      </c>
      <c r="Y65" s="80">
        <f t="shared" ca="1" si="34"/>
        <v>-421.28540730317286</v>
      </c>
      <c r="Z65" s="80">
        <f t="shared" ca="1" si="22"/>
        <v>-3791.5686657285555</v>
      </c>
      <c r="AA65" s="80">
        <f t="shared" ca="1" si="35"/>
        <v>0</v>
      </c>
      <c r="AB65" s="81">
        <f t="shared" ca="1" si="7"/>
        <v>-2076.5440853494933</v>
      </c>
      <c r="AC65" s="79">
        <f t="shared" ca="1" si="8"/>
        <v>502684.86662909773</v>
      </c>
      <c r="AD65" s="35"/>
      <c r="AE65" s="62">
        <f t="shared" ca="1" si="9"/>
        <v>-2475.2130879613778</v>
      </c>
      <c r="AF65" s="62">
        <f t="shared" ca="1" si="10"/>
        <v>599193.71314047882</v>
      </c>
      <c r="AG65" s="35"/>
      <c r="AH65" s="35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46"/>
        <v>126</v>
      </c>
      <c r="AN65" s="66">
        <f t="shared" si="47"/>
        <v>0</v>
      </c>
      <c r="AO65" s="67">
        <f t="shared" si="36"/>
        <v>2.5664517644146633E-5</v>
      </c>
      <c r="AP65" s="68">
        <f t="shared" ca="1" si="48"/>
        <v>1.7705943620492934E-7</v>
      </c>
      <c r="AR65" s="69">
        <f t="shared" si="26"/>
        <v>6</v>
      </c>
      <c r="AS65" s="70">
        <f t="shared" si="37"/>
        <v>62</v>
      </c>
      <c r="AT65" s="71">
        <f t="shared" si="38"/>
        <v>0.65417413700383031</v>
      </c>
      <c r="AU65" s="72">
        <f t="shared" si="11"/>
        <v>6.8214933659622723E-3</v>
      </c>
      <c r="AV65" s="73">
        <f t="shared" si="27"/>
        <v>1.0068214933659623</v>
      </c>
      <c r="AW65" s="74">
        <f>PRODUCT(AV$4:AV65)</f>
        <v>1.5242410277651419</v>
      </c>
      <c r="AY65" s="75">
        <f t="shared" si="39"/>
        <v>62</v>
      </c>
      <c r="AZ65" s="76">
        <f t="shared" ref="AZ65:BK74" ca="1" si="52">OFFSET($AV$3,($AY65*12-12)+AZ$3,0)</f>
        <v>1.0068214933659623</v>
      </c>
      <c r="BA65" s="76">
        <f t="shared" ca="1" si="52"/>
        <v>1.0068214933659623</v>
      </c>
      <c r="BB65" s="76">
        <f t="shared" ca="1" si="52"/>
        <v>1.0068214933659623</v>
      </c>
      <c r="BC65" s="76">
        <f t="shared" ca="1" si="52"/>
        <v>1.0068214933659623</v>
      </c>
      <c r="BD65" s="76">
        <f t="shared" ca="1" si="52"/>
        <v>1.0068214933659623</v>
      </c>
      <c r="BE65" s="76">
        <f t="shared" ca="1" si="52"/>
        <v>1.0068214933659623</v>
      </c>
      <c r="BF65" s="76">
        <f t="shared" ca="1" si="52"/>
        <v>1.0068214933659623</v>
      </c>
      <c r="BG65" s="76">
        <f t="shared" ca="1" si="52"/>
        <v>1.0068214933659623</v>
      </c>
      <c r="BH65" s="76">
        <f t="shared" ca="1" si="52"/>
        <v>1.0068214933659623</v>
      </c>
      <c r="BI65" s="76">
        <f t="shared" ca="1" si="52"/>
        <v>1.0068214933659623</v>
      </c>
      <c r="BJ65" s="76">
        <f t="shared" ca="1" si="52"/>
        <v>1.0068214933659623</v>
      </c>
      <c r="BK65" s="76">
        <f t="shared" ca="1" si="52"/>
        <v>1.0068214933659623</v>
      </c>
      <c r="BL65" s="76">
        <f t="shared" ca="1" si="45"/>
        <v>8.5000000000000853E-2</v>
      </c>
      <c r="BM65" s="77">
        <f t="shared" ca="1" si="49"/>
        <v>157.26923252861846</v>
      </c>
    </row>
    <row r="66" spans="5:65">
      <c r="E66">
        <f t="shared" si="30"/>
        <v>63</v>
      </c>
      <c r="F66" s="64">
        <f t="shared" si="31"/>
        <v>60.166666666666814</v>
      </c>
      <c r="G66" s="55">
        <f t="shared" si="0"/>
        <v>0</v>
      </c>
      <c r="H66" s="78">
        <f t="shared" si="40"/>
        <v>1</v>
      </c>
      <c r="I66" s="79">
        <f t="shared" si="14"/>
        <v>516663.93661930889</v>
      </c>
      <c r="J66" s="79">
        <f t="shared" si="1"/>
        <v>3524.4196160805677</v>
      </c>
      <c r="K66" s="80">
        <f t="shared" si="2"/>
        <v>-20</v>
      </c>
      <c r="L66" s="80">
        <f t="shared" si="15"/>
        <v>-430.55328051609075</v>
      </c>
      <c r="M66" s="80">
        <f t="shared" si="42"/>
        <v>0</v>
      </c>
      <c r="N66" s="80">
        <f t="shared" si="17"/>
        <v>0</v>
      </c>
      <c r="O66" s="81">
        <f t="shared" si="3"/>
        <v>-2083.3333333333335</v>
      </c>
      <c r="P66" s="79">
        <f t="shared" si="4"/>
        <v>517654.46962154011</v>
      </c>
      <c r="Q66" s="35"/>
      <c r="R66">
        <f t="shared" ca="1" si="18"/>
        <v>182</v>
      </c>
      <c r="S66" s="78">
        <f t="shared" ca="1" si="19"/>
        <v>69.959999999999994</v>
      </c>
      <c r="T66" s="55">
        <f t="shared" ca="1" si="5"/>
        <v>3.5900448504841975E-3</v>
      </c>
      <c r="U66" s="78">
        <f t="shared" ca="1" si="32"/>
        <v>0.83592366613300895</v>
      </c>
      <c r="V66" s="79">
        <f t="shared" ca="1" si="20"/>
        <v>500880.20541223959</v>
      </c>
      <c r="W66" s="79">
        <f t="shared" ca="1" si="6"/>
        <v>3416.7509983614127</v>
      </c>
      <c r="X66" s="80">
        <f t="shared" ca="1" si="33"/>
        <v>-16.718473322660181</v>
      </c>
      <c r="Y66" s="80">
        <f t="shared" ca="1" si="34"/>
        <v>-417.40017117686637</v>
      </c>
      <c r="Z66" s="80">
        <f t="shared" ca="1" si="22"/>
        <v>0</v>
      </c>
      <c r="AA66" s="80">
        <f t="shared" ca="1" si="35"/>
        <v>0</v>
      </c>
      <c r="AB66" s="81">
        <f t="shared" ca="1" si="7"/>
        <v>-2069.089198949081</v>
      </c>
      <c r="AC66" s="79">
        <f t="shared" ca="1" si="8"/>
        <v>501793.74856715236</v>
      </c>
      <c r="AD66" s="35"/>
      <c r="AE66" s="62">
        <f t="shared" ca="1" si="9"/>
        <v>-2475.2130879613778</v>
      </c>
      <c r="AF66" s="62">
        <f t="shared" ca="1" si="10"/>
        <v>600286.56789734773</v>
      </c>
      <c r="AG66" s="35"/>
      <c r="AH66" s="35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46"/>
        <v>127</v>
      </c>
      <c r="AN66" s="66">
        <f t="shared" si="47"/>
        <v>0</v>
      </c>
      <c r="AO66" s="67">
        <f t="shared" si="36"/>
        <v>2.5664517644146633E-5</v>
      </c>
      <c r="AP66" s="68">
        <f t="shared" ca="1" si="48"/>
        <v>1.6318842046537253E-7</v>
      </c>
      <c r="AR66" s="69">
        <f t="shared" si="26"/>
        <v>6</v>
      </c>
      <c r="AS66" s="70">
        <f t="shared" si="37"/>
        <v>63</v>
      </c>
      <c r="AT66" s="71">
        <f t="shared" si="38"/>
        <v>0.64971169246807459</v>
      </c>
      <c r="AU66" s="72">
        <f t="shared" si="11"/>
        <v>6.8214933659622723E-3</v>
      </c>
      <c r="AV66" s="73">
        <f t="shared" si="27"/>
        <v>1.0068214933659623</v>
      </c>
      <c r="AW66" s="74">
        <f>PRODUCT(AV$4:AV66)</f>
        <v>1.5346386278241693</v>
      </c>
      <c r="AY66" s="75">
        <f t="shared" si="39"/>
        <v>63</v>
      </c>
      <c r="AZ66" s="76">
        <f t="shared" ca="1" si="52"/>
        <v>1.0068214933659623</v>
      </c>
      <c r="BA66" s="76">
        <f t="shared" ca="1" si="52"/>
        <v>1.0068214933659623</v>
      </c>
      <c r="BB66" s="76">
        <f t="shared" ca="1" si="52"/>
        <v>1.0068214933659623</v>
      </c>
      <c r="BC66" s="76">
        <f t="shared" ca="1" si="52"/>
        <v>1.0068214933659623</v>
      </c>
      <c r="BD66" s="76">
        <f t="shared" ca="1" si="52"/>
        <v>1.0068214933659623</v>
      </c>
      <c r="BE66" s="76">
        <f t="shared" ca="1" si="52"/>
        <v>1.0068214933659623</v>
      </c>
      <c r="BF66" s="76">
        <f t="shared" ca="1" si="52"/>
        <v>1.0068214933659623</v>
      </c>
      <c r="BG66" s="76">
        <f t="shared" ca="1" si="52"/>
        <v>1.0068214933659623</v>
      </c>
      <c r="BH66" s="76">
        <f t="shared" ca="1" si="52"/>
        <v>1.0068214933659623</v>
      </c>
      <c r="BI66" s="76">
        <f t="shared" ca="1" si="52"/>
        <v>1.0068214933659623</v>
      </c>
      <c r="BJ66" s="76">
        <f t="shared" ca="1" si="52"/>
        <v>1.0068214933659623</v>
      </c>
      <c r="BK66" s="76">
        <f t="shared" ca="1" si="52"/>
        <v>1.0068214933659623</v>
      </c>
      <c r="BL66" s="76">
        <f t="shared" ca="1" si="45"/>
        <v>8.5000000000000853E-2</v>
      </c>
      <c r="BM66" s="77">
        <f t="shared" ca="1" si="49"/>
        <v>170.63711729355117</v>
      </c>
    </row>
    <row r="67" spans="5:65">
      <c r="E67">
        <f t="shared" si="30"/>
        <v>64</v>
      </c>
      <c r="F67" s="64">
        <f t="shared" si="31"/>
        <v>60.250000000000149</v>
      </c>
      <c r="G67" s="55">
        <f t="shared" si="0"/>
        <v>0</v>
      </c>
      <c r="H67" s="78">
        <f t="shared" si="40"/>
        <v>1</v>
      </c>
      <c r="I67" s="79">
        <f t="shared" si="14"/>
        <v>517654.46962154011</v>
      </c>
      <c r="J67" s="79">
        <f t="shared" si="1"/>
        <v>3531.1765303840543</v>
      </c>
      <c r="K67" s="80">
        <f t="shared" si="2"/>
        <v>-20</v>
      </c>
      <c r="L67" s="80">
        <f t="shared" si="15"/>
        <v>-431.37872468461677</v>
      </c>
      <c r="M67" s="80">
        <f t="shared" si="42"/>
        <v>0</v>
      </c>
      <c r="N67" s="80">
        <f t="shared" si="17"/>
        <v>0</v>
      </c>
      <c r="O67" s="81">
        <f t="shared" si="3"/>
        <v>-2083.3333333333335</v>
      </c>
      <c r="P67" s="79">
        <f t="shared" si="4"/>
        <v>518650.93409390625</v>
      </c>
      <c r="Q67" s="35"/>
      <c r="R67">
        <f t="shared" ca="1" si="18"/>
        <v>183</v>
      </c>
      <c r="S67" s="78">
        <f t="shared" ca="1" si="19"/>
        <v>70.040000000000006</v>
      </c>
      <c r="T67" s="55">
        <f t="shared" ca="1" si="5"/>
        <v>3.5900448504841975E-3</v>
      </c>
      <c r="U67" s="78">
        <f t="shared" ca="1" si="32"/>
        <v>0.83292266268001025</v>
      </c>
      <c r="V67" s="79">
        <f t="shared" ca="1" si="20"/>
        <v>499992.28650410369</v>
      </c>
      <c r="W67" s="79">
        <f t="shared" ca="1" si="6"/>
        <v>3410.6940654200512</v>
      </c>
      <c r="X67" s="80">
        <f t="shared" ca="1" si="33"/>
        <v>-16.658453253600204</v>
      </c>
      <c r="Y67" s="80">
        <f t="shared" ca="1" si="34"/>
        <v>-416.66023875341978</v>
      </c>
      <c r="Z67" s="80">
        <f t="shared" ca="1" si="22"/>
        <v>0</v>
      </c>
      <c r="AA67" s="80">
        <f t="shared" ca="1" si="35"/>
        <v>0</v>
      </c>
      <c r="AB67" s="81">
        <f t="shared" ca="1" si="7"/>
        <v>-2061.6610759252012</v>
      </c>
      <c r="AC67" s="79">
        <f t="shared" ca="1" si="8"/>
        <v>500908.00080159149</v>
      </c>
      <c r="AD67" s="35"/>
      <c r="AE67" s="62">
        <f t="shared" ca="1" si="9"/>
        <v>-2475.2130879613778</v>
      </c>
      <c r="AF67" s="62">
        <f t="shared" ca="1" si="10"/>
        <v>601385.96684339328</v>
      </c>
      <c r="AG67" s="35"/>
      <c r="AH67" s="35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46"/>
        <v>128</v>
      </c>
      <c r="AN67" s="66">
        <f t="shared" si="47"/>
        <v>0</v>
      </c>
      <c r="AO67" s="67">
        <f t="shared" si="36"/>
        <v>2.5664517644146633E-5</v>
      </c>
      <c r="AP67" s="68">
        <f t="shared" ca="1" si="48"/>
        <v>1.5040407416163356E-7</v>
      </c>
      <c r="AR67" s="69">
        <f t="shared" si="26"/>
        <v>6</v>
      </c>
      <c r="AS67" s="70">
        <f t="shared" si="37"/>
        <v>64</v>
      </c>
      <c r="AT67" s="71">
        <f t="shared" si="38"/>
        <v>0.64527968846811545</v>
      </c>
      <c r="AU67" s="72">
        <f t="shared" si="11"/>
        <v>6.8214933659622723E-3</v>
      </c>
      <c r="AV67" s="73">
        <f t="shared" si="27"/>
        <v>1.0068214933659623</v>
      </c>
      <c r="AW67" s="74">
        <f>PRODUCT(AV$4:AV67)</f>
        <v>1.5451071550430213</v>
      </c>
      <c r="AY67" s="75">
        <f t="shared" si="39"/>
        <v>64</v>
      </c>
      <c r="AZ67" s="76">
        <f t="shared" ca="1" si="52"/>
        <v>1.0068214933659623</v>
      </c>
      <c r="BA67" s="76">
        <f t="shared" ca="1" si="52"/>
        <v>1.0068214933659623</v>
      </c>
      <c r="BB67" s="76">
        <f t="shared" ca="1" si="52"/>
        <v>1.0068214933659623</v>
      </c>
      <c r="BC67" s="76">
        <f t="shared" ca="1" si="52"/>
        <v>1.0068214933659623</v>
      </c>
      <c r="BD67" s="76">
        <f t="shared" ca="1" si="52"/>
        <v>1.0068214933659623</v>
      </c>
      <c r="BE67" s="76">
        <f t="shared" ca="1" si="52"/>
        <v>1.0068214933659623</v>
      </c>
      <c r="BF67" s="76">
        <f t="shared" ca="1" si="52"/>
        <v>1.0068214933659623</v>
      </c>
      <c r="BG67" s="76">
        <f t="shared" ca="1" si="52"/>
        <v>1.0068214933659623</v>
      </c>
      <c r="BH67" s="76">
        <f t="shared" ca="1" si="52"/>
        <v>1.0068214933659623</v>
      </c>
      <c r="BI67" s="76">
        <f t="shared" ca="1" si="52"/>
        <v>1.0068214933659623</v>
      </c>
      <c r="BJ67" s="76">
        <f t="shared" ca="1" si="52"/>
        <v>1.0068214933659623</v>
      </c>
      <c r="BK67" s="76">
        <f t="shared" ca="1" si="52"/>
        <v>1.0068214933659623</v>
      </c>
      <c r="BL67" s="76">
        <f t="shared" ca="1" si="45"/>
        <v>8.5000000000000853E-2</v>
      </c>
      <c r="BM67" s="77">
        <f t="shared" ca="1" si="49"/>
        <v>185.14127226350317</v>
      </c>
    </row>
    <row r="68" spans="5:65">
      <c r="E68">
        <f t="shared" si="30"/>
        <v>65</v>
      </c>
      <c r="F68" s="64">
        <f t="shared" si="31"/>
        <v>60.333333333333485</v>
      </c>
      <c r="G68" s="55">
        <f t="shared" ref="G68:G131" si="53">(1-(1-IF(F68&gt;$AJ$90,0,VLOOKUP(ROUND(F68,0),$AJ$4:$AK$90,2,FALSE)))^(1/12))*0</f>
        <v>0</v>
      </c>
      <c r="H68" s="78">
        <f t="shared" si="40"/>
        <v>1</v>
      </c>
      <c r="I68" s="79">
        <f t="shared" si="14"/>
        <v>518650.93409390625</v>
      </c>
      <c r="J68" s="79">
        <f t="shared" ref="J68:J131" si="54">(I68)*$AU68</f>
        <v>3537.9739061717173</v>
      </c>
      <c r="K68" s="80">
        <f t="shared" ref="K68:K131" si="55">IF(I68=0,0,-$C$19)*H68</f>
        <v>-20</v>
      </c>
      <c r="L68" s="80">
        <f t="shared" si="15"/>
        <v>-432.20911174492193</v>
      </c>
      <c r="M68" s="80">
        <f t="shared" si="42"/>
        <v>0</v>
      </c>
      <c r="N68" s="80">
        <f t="shared" si="17"/>
        <v>0</v>
      </c>
      <c r="O68" s="81">
        <f t="shared" ref="O68:O131" si="56">-MIN(
IF(MOD(E68-1,IF($C$7="Annual",12,1))=0,1,0)
*IF(F68&lt;=$C$6,H68*$C$5*$C$4/IF($C$7="Monthly",12,1),$C$12),I68)</f>
        <v>-2083.3333333333335</v>
      </c>
      <c r="P68" s="79">
        <f t="shared" ref="P68:P131" si="57">SUM(I68:O68)</f>
        <v>519653.36555499973</v>
      </c>
      <c r="Q68" s="35"/>
      <c r="R68">
        <f t="shared" ca="1" si="18"/>
        <v>184</v>
      </c>
      <c r="S68" s="78">
        <f t="shared" ca="1" si="19"/>
        <v>70.12</v>
      </c>
      <c r="T68" s="55">
        <f t="shared" ref="T68:T131" ca="1" si="58">(1-(1-IF(S68&gt;$AJ$90,0,VLOOKUP(ROUND(S68,0),$AJ$4:$AK$90,2,FALSE)))^(1/12))</f>
        <v>3.5900448504841975E-3</v>
      </c>
      <c r="U68" s="78">
        <f t="shared" ca="1" si="32"/>
        <v>0.82993243296400432</v>
      </c>
      <c r="V68" s="79">
        <f t="shared" ca="1" si="20"/>
        <v>499109.71861274738</v>
      </c>
      <c r="W68" s="79">
        <f t="shared" ref="W68:W131" ca="1" si="59">(V68)*$AU68</f>
        <v>3404.6736344041528</v>
      </c>
      <c r="X68" s="80">
        <f t="shared" ca="1" si="33"/>
        <v>-16.598648659280087</v>
      </c>
      <c r="Y68" s="80">
        <f t="shared" ca="1" si="34"/>
        <v>-415.92476551062282</v>
      </c>
      <c r="Z68" s="80">
        <f t="shared" ca="1" si="22"/>
        <v>0</v>
      </c>
      <c r="AA68" s="80">
        <f t="shared" ca="1" si="35"/>
        <v>0</v>
      </c>
      <c r="AB68" s="81">
        <f t="shared" ref="AB68:AB131" ca="1" si="60">-MIN(IF(MOD(R68,IF($C$7="Annual",12,1))=0,1,0)*$C$39*U68/IF($C$7="Monthly",12,1),V68)</f>
        <v>-2054.2596201961328</v>
      </c>
      <c r="AC68" s="79">
        <f t="shared" ref="AC68:AC131" ca="1" si="61">SUM(V68:AB68)</f>
        <v>500027.60921278549</v>
      </c>
      <c r="AD68" s="35"/>
      <c r="AE68" s="62">
        <f t="shared" ref="AE68:AE131" ca="1" si="62">AB68/U68</f>
        <v>-2475.2130879613783</v>
      </c>
      <c r="AF68" s="62">
        <f t="shared" ref="AF68:AF131" ca="1" si="63">AC68/U68</f>
        <v>602491.94916626741</v>
      </c>
      <c r="AG68" s="35"/>
      <c r="AH68" s="35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46"/>
        <v>129</v>
      </c>
      <c r="AN68" s="66">
        <f t="shared" si="47"/>
        <v>0</v>
      </c>
      <c r="AO68" s="67">
        <f t="shared" si="36"/>
        <v>2.5664517644146633E-5</v>
      </c>
      <c r="AP68" s="68">
        <f t="shared" ca="1" si="48"/>
        <v>1.3862126650841791E-7</v>
      </c>
      <c r="AR68" s="69">
        <f t="shared" si="26"/>
        <v>6</v>
      </c>
      <c r="AS68" s="70">
        <f t="shared" si="37"/>
        <v>65</v>
      </c>
      <c r="AT68" s="71">
        <f t="shared" si="38"/>
        <v>0.64087791735403998</v>
      </c>
      <c r="AU68" s="72">
        <f t="shared" ref="AU68:AU131" si="64">((1+$AH$21)^(1/12))-1</f>
        <v>6.8214933659622723E-3</v>
      </c>
      <c r="AV68" s="73">
        <f t="shared" si="27"/>
        <v>1.0068214933659623</v>
      </c>
      <c r="AW68" s="74">
        <f>PRODUCT(AV$4:AV68)</f>
        <v>1.5556470932508482</v>
      </c>
      <c r="AY68" s="75">
        <f t="shared" si="39"/>
        <v>65</v>
      </c>
      <c r="AZ68" s="76">
        <f t="shared" ca="1" si="52"/>
        <v>1.0068214933659623</v>
      </c>
      <c r="BA68" s="76">
        <f t="shared" ca="1" si="52"/>
        <v>1.0068214933659623</v>
      </c>
      <c r="BB68" s="76">
        <f t="shared" ca="1" si="52"/>
        <v>1.0068214933659623</v>
      </c>
      <c r="BC68" s="76">
        <f t="shared" ca="1" si="52"/>
        <v>1.0068214933659623</v>
      </c>
      <c r="BD68" s="76">
        <f t="shared" ca="1" si="52"/>
        <v>1.0068214933659623</v>
      </c>
      <c r="BE68" s="76">
        <f t="shared" ca="1" si="52"/>
        <v>1.0068214933659623</v>
      </c>
      <c r="BF68" s="76">
        <f t="shared" ca="1" si="52"/>
        <v>1.0068214933659623</v>
      </c>
      <c r="BG68" s="76">
        <f t="shared" ca="1" si="52"/>
        <v>1.0068214933659623</v>
      </c>
      <c r="BH68" s="76">
        <f t="shared" ca="1" si="52"/>
        <v>1.0068214933659623</v>
      </c>
      <c r="BI68" s="76">
        <f t="shared" ca="1" si="52"/>
        <v>1.0068214933659623</v>
      </c>
      <c r="BJ68" s="76">
        <f t="shared" ca="1" si="52"/>
        <v>1.0068214933659623</v>
      </c>
      <c r="BK68" s="76">
        <f t="shared" ca="1" si="52"/>
        <v>1.0068214933659623</v>
      </c>
      <c r="BL68" s="76">
        <f t="shared" ref="BL68:BL99" ca="1" si="65">PRODUCT(AZ68:BK68)-1</f>
        <v>8.5000000000000853E-2</v>
      </c>
      <c r="BM68" s="77">
        <f t="shared" ca="1" si="49"/>
        <v>200.87828040590111</v>
      </c>
    </row>
    <row r="69" spans="5:65">
      <c r="E69">
        <f t="shared" si="30"/>
        <v>66</v>
      </c>
      <c r="F69" s="64">
        <f t="shared" si="31"/>
        <v>60.416666666666821</v>
      </c>
      <c r="G69" s="55">
        <f t="shared" si="53"/>
        <v>0</v>
      </c>
      <c r="H69" s="78">
        <f t="shared" si="40"/>
        <v>1</v>
      </c>
      <c r="I69" s="79">
        <f t="shared" ref="I69:I132" si="66">MAX(P68,0)*(1-G69)</f>
        <v>519653.36555499973</v>
      </c>
      <c r="J69" s="79">
        <f t="shared" si="54"/>
        <v>3544.8119857333982</v>
      </c>
      <c r="K69" s="80">
        <f t="shared" si="55"/>
        <v>-20</v>
      </c>
      <c r="L69" s="80">
        <f t="shared" ref="L69:L132" si="67">IF(OR(I68+O68=0,K68=0),0,-I69*($C$16/12))</f>
        <v>-433.04447129583315</v>
      </c>
      <c r="M69" s="80">
        <f t="shared" si="42"/>
        <v>0</v>
      </c>
      <c r="N69" s="80">
        <f t="shared" ref="N69:N132" si="68">IF(OR(I68+O68=0,K68=0),0,-I69*($C$18*(1+$C$20))/12)</f>
        <v>0</v>
      </c>
      <c r="O69" s="81">
        <f t="shared" si="56"/>
        <v>-2083.3333333333335</v>
      </c>
      <c r="P69" s="79">
        <f t="shared" si="57"/>
        <v>520661.79973610397</v>
      </c>
      <c r="Q69" s="35"/>
      <c r="R69">
        <f t="shared" ref="R69:R132" ca="1" si="69">R68+1</f>
        <v>185</v>
      </c>
      <c r="S69" s="78">
        <f t="shared" ref="S69:S132" ca="1" si="70">ROUND((R69-R68)/12+S68,2)</f>
        <v>70.2</v>
      </c>
      <c r="T69" s="55">
        <f t="shared" ca="1" si="58"/>
        <v>3.5900448504841975E-3</v>
      </c>
      <c r="U69" s="78">
        <f t="shared" ca="1" si="32"/>
        <v>0.82695293830679206</v>
      </c>
      <c r="V69" s="79">
        <f t="shared" ref="V69:V132" ca="1" si="71">MAX(AC68,0)*(1-T69)</f>
        <v>498232.4876692312</v>
      </c>
      <c r="W69" s="79">
        <f t="shared" ca="1" si="59"/>
        <v>3398.6896093425403</v>
      </c>
      <c r="X69" s="80">
        <f t="shared" ca="1" si="33"/>
        <v>-16.539058766135842</v>
      </c>
      <c r="Y69" s="80">
        <f t="shared" ca="1" si="34"/>
        <v>-415.19373972435938</v>
      </c>
      <c r="Z69" s="80">
        <f t="shared" ref="Z69:Z132" ca="1" si="72">-IF(MOD(R69-1,12)=0,1,0)*V69*($C$17)</f>
        <v>0</v>
      </c>
      <c r="AA69" s="80">
        <f t="shared" ca="1" si="35"/>
        <v>0</v>
      </c>
      <c r="AB69" s="81">
        <f t="shared" ca="1" si="60"/>
        <v>-2046.88473602509</v>
      </c>
      <c r="AC69" s="79">
        <f t="shared" ca="1" si="61"/>
        <v>499152.55974405818</v>
      </c>
      <c r="AD69" s="35"/>
      <c r="AE69" s="62">
        <f t="shared" ca="1" si="62"/>
        <v>-2475.2130879613783</v>
      </c>
      <c r="AF69" s="62">
        <f t="shared" ca="1" si="63"/>
        <v>603604.55428828415</v>
      </c>
      <c r="AG69" s="35"/>
      <c r="AH69" s="35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ref="AM69:AM90" si="73">$C$6+E69-1</f>
        <v>130</v>
      </c>
      <c r="AN69" s="66">
        <f t="shared" ref="AN69:AN90" si="74">IF(AM69&gt;$AJ$90,0,VLOOKUP($C$6+E69-1,$AJ$4:$AK$90,2,FALSE))</f>
        <v>0</v>
      </c>
      <c r="AO69" s="67">
        <f t="shared" si="36"/>
        <v>2.5664517644146633E-5</v>
      </c>
      <c r="AP69" s="68">
        <f t="shared" ref="AP69:AP90" ca="1" si="75">AO69/BM68</f>
        <v>1.2776153595245878E-7</v>
      </c>
      <c r="AR69" s="69">
        <f t="shared" ref="AR69:AR132" si="76">ROUNDDOWN((AS69-1)/12,0)+1</f>
        <v>6</v>
      </c>
      <c r="AS69" s="70">
        <f t="shared" si="37"/>
        <v>66</v>
      </c>
      <c r="AT69" s="71">
        <f t="shared" si="38"/>
        <v>0.63650617289241773</v>
      </c>
      <c r="AU69" s="72">
        <f t="shared" si="64"/>
        <v>6.8214933659622723E-3</v>
      </c>
      <c r="AV69" s="73">
        <f t="shared" ref="AV69:AV132" si="77">(1+AU69)</f>
        <v>1.0068214933659623</v>
      </c>
      <c r="AW69" s="74">
        <f>PRODUCT(AV$4:AV69)</f>
        <v>1.5662589295772373</v>
      </c>
      <c r="AY69" s="75">
        <f t="shared" si="39"/>
        <v>66</v>
      </c>
      <c r="AZ69" s="76">
        <f t="shared" ca="1" si="52"/>
        <v>1.0068214933659623</v>
      </c>
      <c r="BA69" s="76">
        <f t="shared" ca="1" si="52"/>
        <v>1.0068214933659623</v>
      </c>
      <c r="BB69" s="76">
        <f t="shared" ca="1" si="52"/>
        <v>1.0068214933659623</v>
      </c>
      <c r="BC69" s="76">
        <f t="shared" ca="1" si="52"/>
        <v>1.0068214933659623</v>
      </c>
      <c r="BD69" s="76">
        <f t="shared" ca="1" si="52"/>
        <v>1.0068214933659623</v>
      </c>
      <c r="BE69" s="76">
        <f t="shared" ca="1" si="52"/>
        <v>1.0068214933659623</v>
      </c>
      <c r="BF69" s="76">
        <f t="shared" ca="1" si="52"/>
        <v>1.0068214933659623</v>
      </c>
      <c r="BG69" s="76">
        <f t="shared" ca="1" si="52"/>
        <v>1.0068214933659623</v>
      </c>
      <c r="BH69" s="76">
        <f t="shared" ca="1" si="52"/>
        <v>1.0068214933659623</v>
      </c>
      <c r="BI69" s="76">
        <f t="shared" ca="1" si="52"/>
        <v>1.0068214933659623</v>
      </c>
      <c r="BJ69" s="76">
        <f t="shared" ca="1" si="52"/>
        <v>1.0068214933659623</v>
      </c>
      <c r="BK69" s="76">
        <f t="shared" ca="1" si="52"/>
        <v>1.0068214933659623</v>
      </c>
      <c r="BL69" s="76">
        <f t="shared" ca="1" si="65"/>
        <v>8.5000000000000853E-2</v>
      </c>
      <c r="BM69" s="77">
        <f t="shared" ref="BM69:BM100" ca="1" si="78">PRODUCT(AZ69:BK69)*BM68</f>
        <v>217.95293424040287</v>
      </c>
    </row>
    <row r="70" spans="5:65">
      <c r="E70">
        <f t="shared" ref="E70:E90" si="79">E69+1</f>
        <v>67</v>
      </c>
      <c r="F70" s="64">
        <f t="shared" ref="F70:F133" si="80">(E70-E69)/12+F69</f>
        <v>60.500000000000156</v>
      </c>
      <c r="G70" s="55">
        <f t="shared" si="53"/>
        <v>0</v>
      </c>
      <c r="H70" s="78">
        <f t="shared" si="40"/>
        <v>1</v>
      </c>
      <c r="I70" s="79">
        <f t="shared" si="66"/>
        <v>520661.79973610397</v>
      </c>
      <c r="J70" s="79">
        <f t="shared" si="54"/>
        <v>3551.6910128098102</v>
      </c>
      <c r="K70" s="80">
        <f t="shared" si="55"/>
        <v>-20</v>
      </c>
      <c r="L70" s="80">
        <f t="shared" si="67"/>
        <v>-433.88483311342003</v>
      </c>
      <c r="M70" s="80">
        <f t="shared" si="42"/>
        <v>0</v>
      </c>
      <c r="N70" s="80">
        <f t="shared" si="68"/>
        <v>0</v>
      </c>
      <c r="O70" s="81">
        <f t="shared" si="56"/>
        <v>-2083.3333333333335</v>
      </c>
      <c r="P70" s="79">
        <f t="shared" si="57"/>
        <v>521676.27258246706</v>
      </c>
      <c r="Q70" s="35"/>
      <c r="R70">
        <f t="shared" ca="1" si="69"/>
        <v>186</v>
      </c>
      <c r="S70" s="78">
        <f t="shared" ca="1" si="70"/>
        <v>70.28</v>
      </c>
      <c r="T70" s="55">
        <f t="shared" ca="1" si="58"/>
        <v>3.5900448504841975E-3</v>
      </c>
      <c r="U70" s="78">
        <f t="shared" ref="U70:U133" ca="1" si="81">U69*(1-T70)</f>
        <v>0.82398414016903099</v>
      </c>
      <c r="V70" s="79">
        <f t="shared" ca="1" si="71"/>
        <v>497360.579667343</v>
      </c>
      <c r="W70" s="79">
        <f t="shared" ca="1" si="59"/>
        <v>3392.7418946919306</v>
      </c>
      <c r="X70" s="80">
        <f t="shared" ref="X70:X133" ca="1" si="82">IF(V70=0,0,-$C$19)*U70</f>
        <v>-16.479682803380619</v>
      </c>
      <c r="Y70" s="80">
        <f t="shared" ref="Y70:Y133" ca="1" si="83">IF(OR(V69+AB69=0,X69=0),0,-V70*($C$16/12))</f>
        <v>-414.46714972278585</v>
      </c>
      <c r="Z70" s="80">
        <f t="shared" ca="1" si="72"/>
        <v>0</v>
      </c>
      <c r="AA70" s="80">
        <f t="shared" ref="AA70:AA133" ca="1" si="84">IF(OR(V69+AB69=0,X69=0),0,-V70*($C$18*(1+$C$20))/12)</f>
        <v>0</v>
      </c>
      <c r="AB70" s="81">
        <f t="shared" ca="1" si="60"/>
        <v>-2039.5363280189883</v>
      </c>
      <c r="AC70" s="79">
        <f t="shared" ca="1" si="61"/>
        <v>498282.83840148977</v>
      </c>
      <c r="AD70" s="35"/>
      <c r="AE70" s="62">
        <f t="shared" ca="1" si="62"/>
        <v>-2475.2130879613783</v>
      </c>
      <c r="AF70" s="62">
        <f t="shared" ca="1" si="63"/>
        <v>604723.82186782465</v>
      </c>
      <c r="AG70" s="35"/>
      <c r="AH70" s="35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si="73"/>
        <v>131</v>
      </c>
      <c r="AN70" s="66">
        <f t="shared" si="74"/>
        <v>0</v>
      </c>
      <c r="AO70" s="67">
        <f t="shared" ref="AO70:AO90" si="85">(1-IFERROR(AN70,1))*AO69</f>
        <v>2.5664517644146633E-5</v>
      </c>
      <c r="AP70" s="68">
        <f t="shared" ca="1" si="75"/>
        <v>1.1775256769811861E-7</v>
      </c>
      <c r="AR70" s="69">
        <f t="shared" si="76"/>
        <v>6</v>
      </c>
      <c r="AS70" s="70">
        <f t="shared" ref="AS70:AS133" si="86">AS69+1</f>
        <v>67</v>
      </c>
      <c r="AT70" s="71">
        <f t="shared" ref="AT70:AT133" si="87">(1-AU70)*AT69</f>
        <v>0.63216425025663803</v>
      </c>
      <c r="AU70" s="72">
        <f t="shared" si="64"/>
        <v>6.8214933659622723E-3</v>
      </c>
      <c r="AV70" s="73">
        <f t="shared" si="77"/>
        <v>1.0068214933659623</v>
      </c>
      <c r="AW70" s="74">
        <f>PRODUCT(AV$4:AV70)</f>
        <v>1.5769431544747277</v>
      </c>
      <c r="AY70" s="75">
        <f t="shared" ref="AY70:AY133" si="88">AY69+1</f>
        <v>67</v>
      </c>
      <c r="AZ70" s="76">
        <f t="shared" ca="1" si="52"/>
        <v>1.0068214933659623</v>
      </c>
      <c r="BA70" s="76">
        <f t="shared" ca="1" si="52"/>
        <v>1.0068214933659623</v>
      </c>
      <c r="BB70" s="76">
        <f t="shared" ca="1" si="52"/>
        <v>1.0068214933659623</v>
      </c>
      <c r="BC70" s="76">
        <f t="shared" ca="1" si="52"/>
        <v>1.0068214933659623</v>
      </c>
      <c r="BD70" s="76">
        <f t="shared" ca="1" si="52"/>
        <v>1.0068214933659623</v>
      </c>
      <c r="BE70" s="76">
        <f t="shared" ca="1" si="52"/>
        <v>1.0068214933659623</v>
      </c>
      <c r="BF70" s="76">
        <f t="shared" ca="1" si="52"/>
        <v>1.0068214933659623</v>
      </c>
      <c r="BG70" s="76">
        <f t="shared" ca="1" si="52"/>
        <v>1.0068214933659623</v>
      </c>
      <c r="BH70" s="76">
        <f t="shared" ca="1" si="52"/>
        <v>1.0068214933659623</v>
      </c>
      <c r="BI70" s="76">
        <f t="shared" ca="1" si="52"/>
        <v>1.0068214933659623</v>
      </c>
      <c r="BJ70" s="76">
        <f t="shared" ca="1" si="52"/>
        <v>1.0068214933659623</v>
      </c>
      <c r="BK70" s="76">
        <f t="shared" ca="1" si="52"/>
        <v>1.0068214933659623</v>
      </c>
      <c r="BL70" s="76">
        <f t="shared" ca="1" si="65"/>
        <v>8.5000000000000853E-2</v>
      </c>
      <c r="BM70" s="77">
        <f t="shared" ca="1" si="78"/>
        <v>236.47893365083729</v>
      </c>
    </row>
    <row r="71" spans="5:65">
      <c r="E71">
        <f t="shared" si="79"/>
        <v>68</v>
      </c>
      <c r="F71" s="64">
        <f t="shared" si="80"/>
        <v>60.583333333333492</v>
      </c>
      <c r="G71" s="55">
        <f t="shared" si="53"/>
        <v>0</v>
      </c>
      <c r="H71" s="78">
        <f t="shared" ref="H71:H134" si="89">H70*(1-G71)</f>
        <v>1</v>
      </c>
      <c r="I71" s="79">
        <f t="shared" si="66"/>
        <v>521676.27258246706</v>
      </c>
      <c r="J71" s="79">
        <f t="shared" si="54"/>
        <v>3558.6112326012253</v>
      </c>
      <c r="K71" s="80">
        <f t="shared" si="55"/>
        <v>-20</v>
      </c>
      <c r="L71" s="80">
        <f t="shared" si="67"/>
        <v>-434.73022715205593</v>
      </c>
      <c r="M71" s="80">
        <f t="shared" si="42"/>
        <v>0</v>
      </c>
      <c r="N71" s="80">
        <f t="shared" si="68"/>
        <v>0</v>
      </c>
      <c r="O71" s="81">
        <f t="shared" si="56"/>
        <v>-2083.3333333333335</v>
      </c>
      <c r="P71" s="79">
        <f t="shared" si="57"/>
        <v>522696.82025458297</v>
      </c>
      <c r="Q71" s="35"/>
      <c r="R71">
        <f t="shared" ca="1" si="69"/>
        <v>187</v>
      </c>
      <c r="S71" s="78">
        <f t="shared" ca="1" si="70"/>
        <v>70.36</v>
      </c>
      <c r="T71" s="55">
        <f t="shared" ca="1" si="58"/>
        <v>3.5900448504841975E-3</v>
      </c>
      <c r="U71" s="78">
        <f t="shared" ca="1" si="81"/>
        <v>0.82102600014973648</v>
      </c>
      <c r="V71" s="79">
        <f t="shared" ca="1" si="71"/>
        <v>496493.98066340183</v>
      </c>
      <c r="W71" s="79">
        <f t="shared" ca="1" si="59"/>
        <v>3386.8303953355962</v>
      </c>
      <c r="X71" s="80">
        <f t="shared" ca="1" si="82"/>
        <v>-16.420520002994728</v>
      </c>
      <c r="Y71" s="80">
        <f t="shared" ca="1" si="83"/>
        <v>-413.7449838861682</v>
      </c>
      <c r="Z71" s="80">
        <f t="shared" ca="1" si="72"/>
        <v>0</v>
      </c>
      <c r="AA71" s="80">
        <f t="shared" ca="1" si="84"/>
        <v>0</v>
      </c>
      <c r="AB71" s="81">
        <f t="shared" ca="1" si="60"/>
        <v>-2032.2143011272083</v>
      </c>
      <c r="AC71" s="79">
        <f t="shared" ca="1" si="61"/>
        <v>497418.43125372106</v>
      </c>
      <c r="AD71" s="35"/>
      <c r="AE71" s="62">
        <f t="shared" ca="1" si="62"/>
        <v>-2475.2130879613783</v>
      </c>
      <c r="AF71" s="62">
        <f t="shared" ca="1" si="63"/>
        <v>605849.79180075089</v>
      </c>
      <c r="AG71" s="35"/>
      <c r="AH71" s="35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73"/>
        <v>132</v>
      </c>
      <c r="AN71" s="66">
        <f t="shared" si="74"/>
        <v>0</v>
      </c>
      <c r="AO71" s="67">
        <f t="shared" si="85"/>
        <v>2.5664517644146633E-5</v>
      </c>
      <c r="AP71" s="68">
        <f t="shared" ca="1" si="75"/>
        <v>1.0852771216416453E-7</v>
      </c>
      <c r="AR71" s="69">
        <f t="shared" si="76"/>
        <v>6</v>
      </c>
      <c r="AS71" s="70">
        <f t="shared" si="86"/>
        <v>68</v>
      </c>
      <c r="AT71" s="71">
        <f t="shared" si="87"/>
        <v>0.62785194601731387</v>
      </c>
      <c r="AU71" s="72">
        <f t="shared" si="64"/>
        <v>6.8214933659622723E-3</v>
      </c>
      <c r="AV71" s="73">
        <f t="shared" si="77"/>
        <v>1.0068214933659623</v>
      </c>
      <c r="AW71" s="74">
        <f>PRODUCT(AV$4:AV71)</f>
        <v>1.5877002617414766</v>
      </c>
      <c r="AY71" s="75">
        <f t="shared" si="88"/>
        <v>68</v>
      </c>
      <c r="AZ71" s="76">
        <f t="shared" ca="1" si="52"/>
        <v>1.0068214933659623</v>
      </c>
      <c r="BA71" s="76">
        <f t="shared" ca="1" si="52"/>
        <v>1.0068214933659623</v>
      </c>
      <c r="BB71" s="76">
        <f t="shared" ca="1" si="52"/>
        <v>1.0068214933659623</v>
      </c>
      <c r="BC71" s="76">
        <f t="shared" ca="1" si="52"/>
        <v>1.0068214933659623</v>
      </c>
      <c r="BD71" s="76">
        <f t="shared" ca="1" si="52"/>
        <v>1.0068214933659623</v>
      </c>
      <c r="BE71" s="76">
        <f t="shared" ca="1" si="52"/>
        <v>1.0068214933659623</v>
      </c>
      <c r="BF71" s="76">
        <f t="shared" ca="1" si="52"/>
        <v>1.0068214933659623</v>
      </c>
      <c r="BG71" s="76">
        <f t="shared" ca="1" si="52"/>
        <v>1.0068214933659623</v>
      </c>
      <c r="BH71" s="76">
        <f t="shared" ca="1" si="52"/>
        <v>1.0068214933659623</v>
      </c>
      <c r="BI71" s="76">
        <f t="shared" ca="1" si="52"/>
        <v>1.0068214933659623</v>
      </c>
      <c r="BJ71" s="76">
        <f t="shared" ca="1" si="52"/>
        <v>1.0068214933659623</v>
      </c>
      <c r="BK71" s="76">
        <f t="shared" ca="1" si="52"/>
        <v>1.0068214933659623</v>
      </c>
      <c r="BL71" s="76">
        <f t="shared" ca="1" si="65"/>
        <v>8.5000000000000853E-2</v>
      </c>
      <c r="BM71" s="77">
        <f t="shared" ca="1" si="78"/>
        <v>256.57964301115868</v>
      </c>
    </row>
    <row r="72" spans="5:65">
      <c r="E72">
        <f t="shared" si="79"/>
        <v>69</v>
      </c>
      <c r="F72" s="64">
        <f t="shared" si="80"/>
        <v>60.666666666666828</v>
      </c>
      <c r="G72" s="55">
        <f t="shared" si="53"/>
        <v>0</v>
      </c>
      <c r="H72" s="78">
        <f t="shared" si="89"/>
        <v>1</v>
      </c>
      <c r="I72" s="79">
        <f t="shared" si="66"/>
        <v>522696.82025458297</v>
      </c>
      <c r="J72" s="79">
        <f t="shared" si="54"/>
        <v>3565.5728917762121</v>
      </c>
      <c r="K72" s="80">
        <f t="shared" si="55"/>
        <v>-20</v>
      </c>
      <c r="L72" s="80">
        <f t="shared" si="67"/>
        <v>-435.58068354548584</v>
      </c>
      <c r="M72" s="80">
        <f t="shared" si="42"/>
        <v>0</v>
      </c>
      <c r="N72" s="80">
        <f t="shared" si="68"/>
        <v>0</v>
      </c>
      <c r="O72" s="81">
        <f t="shared" si="56"/>
        <v>-2083.3333333333335</v>
      </c>
      <c r="P72" s="79">
        <f t="shared" si="57"/>
        <v>523723.47912948037</v>
      </c>
      <c r="Q72" s="35"/>
      <c r="R72">
        <f t="shared" ca="1" si="69"/>
        <v>188</v>
      </c>
      <c r="S72" s="78">
        <f t="shared" ca="1" si="70"/>
        <v>70.44</v>
      </c>
      <c r="T72" s="55">
        <f t="shared" ca="1" si="58"/>
        <v>3.5900448504841975E-3</v>
      </c>
      <c r="U72" s="78">
        <f t="shared" ca="1" si="81"/>
        <v>0.81807847998578531</v>
      </c>
      <c r="V72" s="79">
        <f t="shared" ca="1" si="71"/>
        <v>495632.6767760627</v>
      </c>
      <c r="W72" s="79">
        <f t="shared" ca="1" si="59"/>
        <v>3380.9550165820347</v>
      </c>
      <c r="X72" s="80">
        <f t="shared" ca="1" si="82"/>
        <v>-16.361569599715708</v>
      </c>
      <c r="Y72" s="80">
        <f t="shared" ca="1" si="83"/>
        <v>-413.02723064671892</v>
      </c>
      <c r="Z72" s="80">
        <f t="shared" ca="1" si="72"/>
        <v>0</v>
      </c>
      <c r="AA72" s="80">
        <f t="shared" ca="1" si="84"/>
        <v>0</v>
      </c>
      <c r="AB72" s="81">
        <f t="shared" ca="1" si="60"/>
        <v>-2024.9185606403662</v>
      </c>
      <c r="AC72" s="79">
        <f t="shared" ca="1" si="61"/>
        <v>496559.32443175797</v>
      </c>
      <c r="AD72" s="35"/>
      <c r="AE72" s="62">
        <f t="shared" ca="1" si="62"/>
        <v>-2475.2130879613783</v>
      </c>
      <c r="AF72" s="62">
        <f t="shared" ca="1" si="63"/>
        <v>606982.50422182726</v>
      </c>
      <c r="AG72" s="35"/>
      <c r="AH72" s="35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73"/>
        <v>133</v>
      </c>
      <c r="AN72" s="66">
        <f t="shared" si="74"/>
        <v>0</v>
      </c>
      <c r="AO72" s="67">
        <f t="shared" si="85"/>
        <v>2.5664517644146633E-5</v>
      </c>
      <c r="AP72" s="68">
        <f t="shared" ca="1" si="75"/>
        <v>1.0002554116512852E-7</v>
      </c>
      <c r="AR72" s="69">
        <f t="shared" si="76"/>
        <v>6</v>
      </c>
      <c r="AS72" s="70">
        <f t="shared" si="86"/>
        <v>69</v>
      </c>
      <c r="AT72" s="71">
        <f t="shared" si="87"/>
        <v>0.62356905813275021</v>
      </c>
      <c r="AU72" s="72">
        <f t="shared" si="64"/>
        <v>6.8214933659622723E-3</v>
      </c>
      <c r="AV72" s="73">
        <f t="shared" si="77"/>
        <v>1.0068214933659623</v>
      </c>
      <c r="AW72" s="74">
        <f>PRODUCT(AV$4:AV72)</f>
        <v>1.5985307485440827</v>
      </c>
      <c r="AY72" s="75">
        <f t="shared" si="88"/>
        <v>69</v>
      </c>
      <c r="AZ72" s="76">
        <f t="shared" ca="1" si="52"/>
        <v>1.0068214933659623</v>
      </c>
      <c r="BA72" s="76">
        <f t="shared" ca="1" si="52"/>
        <v>1.0068214933659623</v>
      </c>
      <c r="BB72" s="76">
        <f t="shared" ca="1" si="52"/>
        <v>1.0068214933659623</v>
      </c>
      <c r="BC72" s="76">
        <f t="shared" ca="1" si="52"/>
        <v>1.0068214933659623</v>
      </c>
      <c r="BD72" s="76">
        <f t="shared" ca="1" si="52"/>
        <v>1.0068214933659623</v>
      </c>
      <c r="BE72" s="76">
        <f t="shared" ca="1" si="52"/>
        <v>1.0068214933659623</v>
      </c>
      <c r="BF72" s="76">
        <f t="shared" ca="1" si="52"/>
        <v>1.0068214933659623</v>
      </c>
      <c r="BG72" s="76">
        <f t="shared" ca="1" si="52"/>
        <v>1.0068214933659623</v>
      </c>
      <c r="BH72" s="76">
        <f t="shared" ca="1" si="52"/>
        <v>1.0068214933659623</v>
      </c>
      <c r="BI72" s="76">
        <f t="shared" ca="1" si="52"/>
        <v>1.0068214933659623</v>
      </c>
      <c r="BJ72" s="76">
        <f t="shared" ca="1" si="52"/>
        <v>1.0068214933659623</v>
      </c>
      <c r="BK72" s="76">
        <f t="shared" ca="1" si="52"/>
        <v>1.0068214933659623</v>
      </c>
      <c r="BL72" s="76">
        <f t="shared" ca="1" si="65"/>
        <v>8.5000000000000853E-2</v>
      </c>
      <c r="BM72" s="77">
        <f t="shared" ca="1" si="78"/>
        <v>278.38891266710738</v>
      </c>
    </row>
    <row r="73" spans="5:65">
      <c r="E73">
        <f t="shared" si="79"/>
        <v>70</v>
      </c>
      <c r="F73" s="64">
        <f t="shared" si="80"/>
        <v>60.750000000000163</v>
      </c>
      <c r="G73" s="55">
        <f t="shared" si="53"/>
        <v>0</v>
      </c>
      <c r="H73" s="78">
        <f t="shared" si="89"/>
        <v>1</v>
      </c>
      <c r="I73" s="79">
        <f t="shared" si="66"/>
        <v>523723.47912948037</v>
      </c>
      <c r="J73" s="79">
        <f t="shared" si="54"/>
        <v>3572.5762384804311</v>
      </c>
      <c r="K73" s="80">
        <f t="shared" si="55"/>
        <v>-20</v>
      </c>
      <c r="L73" s="80">
        <f t="shared" si="67"/>
        <v>-436.43623260790037</v>
      </c>
      <c r="M73" s="80">
        <f t="shared" si="42"/>
        <v>0</v>
      </c>
      <c r="N73" s="80">
        <f t="shared" si="68"/>
        <v>0</v>
      </c>
      <c r="O73" s="81">
        <f t="shared" si="56"/>
        <v>-2083.3333333333335</v>
      </c>
      <c r="P73" s="79">
        <f t="shared" si="57"/>
        <v>524756.28580201953</v>
      </c>
      <c r="Q73" s="35"/>
      <c r="R73">
        <f t="shared" ca="1" si="69"/>
        <v>189</v>
      </c>
      <c r="S73" s="78">
        <f t="shared" ca="1" si="70"/>
        <v>70.52</v>
      </c>
      <c r="T73" s="55">
        <f t="shared" ca="1" si="58"/>
        <v>3.9263561977341821E-3</v>
      </c>
      <c r="U73" s="78">
        <f t="shared" ca="1" si="81"/>
        <v>0.81486641247566016</v>
      </c>
      <c r="V73" s="79">
        <f t="shared" ca="1" si="71"/>
        <v>494609.65565073263</v>
      </c>
      <c r="W73" s="79">
        <f t="shared" ca="1" si="59"/>
        <v>3373.9764847623564</v>
      </c>
      <c r="X73" s="80">
        <f t="shared" ca="1" si="82"/>
        <v>-16.297328249513203</v>
      </c>
      <c r="Y73" s="80">
        <f t="shared" ca="1" si="83"/>
        <v>-412.17471304227723</v>
      </c>
      <c r="Z73" s="80">
        <f t="shared" ca="1" si="72"/>
        <v>0</v>
      </c>
      <c r="AA73" s="80">
        <f t="shared" ca="1" si="84"/>
        <v>0</v>
      </c>
      <c r="AB73" s="81">
        <f t="shared" ca="1" si="60"/>
        <v>-2016.9680090998888</v>
      </c>
      <c r="AC73" s="79">
        <f t="shared" ca="1" si="61"/>
        <v>495538.19208510331</v>
      </c>
      <c r="AD73" s="35"/>
      <c r="AE73" s="62">
        <f t="shared" ca="1" si="62"/>
        <v>-2475.2130879613783</v>
      </c>
      <c r="AF73" s="62">
        <f t="shared" ca="1" si="63"/>
        <v>608121.999506152</v>
      </c>
      <c r="AG73" s="35"/>
      <c r="AH73" s="35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73"/>
        <v>134</v>
      </c>
      <c r="AN73" s="66">
        <f t="shared" si="74"/>
        <v>0</v>
      </c>
      <c r="AO73" s="67">
        <f t="shared" si="85"/>
        <v>2.5664517644146633E-5</v>
      </c>
      <c r="AP73" s="68">
        <f t="shared" ca="1" si="75"/>
        <v>9.218943886186953E-8</v>
      </c>
      <c r="AR73" s="69">
        <f t="shared" si="76"/>
        <v>6</v>
      </c>
      <c r="AS73" s="70">
        <f t="shared" si="86"/>
        <v>70</v>
      </c>
      <c r="AT73" s="71">
        <f t="shared" si="87"/>
        <v>0.61931538593947832</v>
      </c>
      <c r="AU73" s="72">
        <f t="shared" si="64"/>
        <v>6.8214933659622723E-3</v>
      </c>
      <c r="AV73" s="73">
        <f t="shared" si="77"/>
        <v>1.0068214933659623</v>
      </c>
      <c r="AW73" s="74">
        <f>PRODUCT(AV$4:AV73)</f>
        <v>1.6094351154405628</v>
      </c>
      <c r="AY73" s="75">
        <f t="shared" si="88"/>
        <v>70</v>
      </c>
      <c r="AZ73" s="76">
        <f t="shared" ca="1" si="52"/>
        <v>1.0068214933659623</v>
      </c>
      <c r="BA73" s="76">
        <f t="shared" ca="1" si="52"/>
        <v>1.0068214933659623</v>
      </c>
      <c r="BB73" s="76">
        <f t="shared" ca="1" si="52"/>
        <v>1.0068214933659623</v>
      </c>
      <c r="BC73" s="76">
        <f t="shared" ca="1" si="52"/>
        <v>1.0068214933659623</v>
      </c>
      <c r="BD73" s="76">
        <f t="shared" ca="1" si="52"/>
        <v>1.0068214933659623</v>
      </c>
      <c r="BE73" s="76">
        <f t="shared" ca="1" si="52"/>
        <v>1.0068214933659623</v>
      </c>
      <c r="BF73" s="76">
        <f t="shared" ca="1" si="52"/>
        <v>1.0068214933659623</v>
      </c>
      <c r="BG73" s="76">
        <f t="shared" ca="1" si="52"/>
        <v>1.0068214933659623</v>
      </c>
      <c r="BH73" s="76">
        <f t="shared" ca="1" si="52"/>
        <v>1.0068214933659623</v>
      </c>
      <c r="BI73" s="76">
        <f t="shared" ca="1" si="52"/>
        <v>1.0068214933659623</v>
      </c>
      <c r="BJ73" s="76">
        <f t="shared" ca="1" si="52"/>
        <v>1.0068214933659623</v>
      </c>
      <c r="BK73" s="76">
        <f t="shared" ca="1" si="52"/>
        <v>1.0068214933659623</v>
      </c>
      <c r="BL73" s="76">
        <f t="shared" ca="1" si="65"/>
        <v>8.5000000000000853E-2</v>
      </c>
      <c r="BM73" s="77">
        <f t="shared" ca="1" si="78"/>
        <v>302.05197024381175</v>
      </c>
    </row>
    <row r="74" spans="5:65">
      <c r="E74">
        <f t="shared" si="79"/>
        <v>71</v>
      </c>
      <c r="F74" s="64">
        <f t="shared" si="80"/>
        <v>60.833333333333499</v>
      </c>
      <c r="G74" s="55">
        <f t="shared" si="53"/>
        <v>0</v>
      </c>
      <c r="H74" s="78">
        <f t="shared" si="89"/>
        <v>1</v>
      </c>
      <c r="I74" s="79">
        <f t="shared" si="66"/>
        <v>524756.28580201953</v>
      </c>
      <c r="J74" s="79">
        <f t="shared" si="54"/>
        <v>3579.6215223454783</v>
      </c>
      <c r="K74" s="80">
        <f t="shared" si="55"/>
        <v>-20</v>
      </c>
      <c r="L74" s="80">
        <f t="shared" si="67"/>
        <v>-437.29690483501628</v>
      </c>
      <c r="M74" s="80">
        <f t="shared" si="42"/>
        <v>0</v>
      </c>
      <c r="N74" s="80">
        <f t="shared" si="68"/>
        <v>0</v>
      </c>
      <c r="O74" s="81">
        <f t="shared" si="56"/>
        <v>-2083.3333333333335</v>
      </c>
      <c r="P74" s="79">
        <f t="shared" si="57"/>
        <v>525795.27708619658</v>
      </c>
      <c r="Q74" s="35"/>
      <c r="R74">
        <f t="shared" ca="1" si="69"/>
        <v>190</v>
      </c>
      <c r="S74" s="78">
        <f t="shared" ca="1" si="70"/>
        <v>70.599999999999994</v>
      </c>
      <c r="T74" s="55">
        <f t="shared" ca="1" si="58"/>
        <v>3.9263561977341821E-3</v>
      </c>
      <c r="U74" s="78">
        <f t="shared" ca="1" si="81"/>
        <v>0.81166695668671096</v>
      </c>
      <c r="V74" s="79">
        <f t="shared" ca="1" si="71"/>
        <v>493592.53263339598</v>
      </c>
      <c r="W74" s="79">
        <f t="shared" ca="1" si="59"/>
        <v>3367.0381868472273</v>
      </c>
      <c r="X74" s="80">
        <f t="shared" ca="1" si="82"/>
        <v>-16.233339133734219</v>
      </c>
      <c r="Y74" s="80">
        <f t="shared" ca="1" si="83"/>
        <v>-411.32711052783003</v>
      </c>
      <c r="Z74" s="80">
        <f t="shared" ca="1" si="72"/>
        <v>0</v>
      </c>
      <c r="AA74" s="80">
        <f t="shared" ca="1" si="84"/>
        <v>0</v>
      </c>
      <c r="AB74" s="81">
        <f t="shared" ca="1" si="60"/>
        <v>-2009.048674256728</v>
      </c>
      <c r="AC74" s="79">
        <f t="shared" ca="1" si="61"/>
        <v>494522.96169632493</v>
      </c>
      <c r="AD74" s="35"/>
      <c r="AE74" s="62">
        <f t="shared" ca="1" si="62"/>
        <v>-2475.2130879613783</v>
      </c>
      <c r="AF74" s="62">
        <f t="shared" ca="1" si="63"/>
        <v>609268.31827059586</v>
      </c>
      <c r="AG74" s="35"/>
      <c r="AH74" s="35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73"/>
        <v>135</v>
      </c>
      <c r="AN74" s="66">
        <f t="shared" si="74"/>
        <v>0</v>
      </c>
      <c r="AO74" s="67">
        <f t="shared" si="85"/>
        <v>2.5664517644146633E-5</v>
      </c>
      <c r="AP74" s="68">
        <f t="shared" ca="1" si="75"/>
        <v>8.4967224757483368E-8</v>
      </c>
      <c r="AR74" s="69">
        <f t="shared" si="76"/>
        <v>6</v>
      </c>
      <c r="AS74" s="70">
        <f t="shared" si="86"/>
        <v>71</v>
      </c>
      <c r="AT74" s="71">
        <f t="shared" si="87"/>
        <v>0.61509073014285376</v>
      </c>
      <c r="AU74" s="72">
        <f t="shared" si="64"/>
        <v>6.8214933659622723E-3</v>
      </c>
      <c r="AV74" s="73">
        <f t="shared" si="77"/>
        <v>1.0068214933659623</v>
      </c>
      <c r="AW74" s="74">
        <f>PRODUCT(AV$4:AV74)</f>
        <v>1.6204138664034873</v>
      </c>
      <c r="AY74" s="75">
        <f t="shared" si="88"/>
        <v>71</v>
      </c>
      <c r="AZ74" s="76">
        <f t="shared" ca="1" si="52"/>
        <v>1.0068214933659623</v>
      </c>
      <c r="BA74" s="76">
        <f t="shared" ca="1" si="52"/>
        <v>1.0068214933659623</v>
      </c>
      <c r="BB74" s="76">
        <f t="shared" ca="1" si="52"/>
        <v>1.0068214933659623</v>
      </c>
      <c r="BC74" s="76">
        <f t="shared" ca="1" si="52"/>
        <v>1.0068214933659623</v>
      </c>
      <c r="BD74" s="76">
        <f t="shared" ca="1" si="52"/>
        <v>1.0068214933659623</v>
      </c>
      <c r="BE74" s="76">
        <f t="shared" ca="1" si="52"/>
        <v>1.0068214933659623</v>
      </c>
      <c r="BF74" s="76">
        <f t="shared" ca="1" si="52"/>
        <v>1.0068214933659623</v>
      </c>
      <c r="BG74" s="76">
        <f t="shared" ca="1" si="52"/>
        <v>1.0068214933659623</v>
      </c>
      <c r="BH74" s="76">
        <f t="shared" ca="1" si="52"/>
        <v>1.0068214933659623</v>
      </c>
      <c r="BI74" s="76">
        <f t="shared" ca="1" si="52"/>
        <v>1.0068214933659623</v>
      </c>
      <c r="BJ74" s="76">
        <f t="shared" ca="1" si="52"/>
        <v>1.0068214933659623</v>
      </c>
      <c r="BK74" s="76">
        <f t="shared" ca="1" si="52"/>
        <v>1.0068214933659623</v>
      </c>
      <c r="BL74" s="76">
        <f t="shared" ca="1" si="65"/>
        <v>8.5000000000000853E-2</v>
      </c>
      <c r="BM74" s="77">
        <f t="shared" ca="1" si="78"/>
        <v>327.72638771453603</v>
      </c>
    </row>
    <row r="75" spans="5:65">
      <c r="E75">
        <f t="shared" si="79"/>
        <v>72</v>
      </c>
      <c r="F75" s="64">
        <f t="shared" si="80"/>
        <v>60.916666666666835</v>
      </c>
      <c r="G75" s="55">
        <f t="shared" si="53"/>
        <v>0</v>
      </c>
      <c r="H75" s="78">
        <f t="shared" si="89"/>
        <v>1</v>
      </c>
      <c r="I75" s="79">
        <f t="shared" si="66"/>
        <v>525795.27708619658</v>
      </c>
      <c r="J75" s="79">
        <f t="shared" si="54"/>
        <v>3586.7089944977847</v>
      </c>
      <c r="K75" s="80">
        <f t="shared" si="55"/>
        <v>-20</v>
      </c>
      <c r="L75" s="80">
        <f t="shared" si="67"/>
        <v>-438.16273090516387</v>
      </c>
      <c r="M75" s="80">
        <f t="shared" si="42"/>
        <v>0</v>
      </c>
      <c r="N75" s="80">
        <f t="shared" si="68"/>
        <v>0</v>
      </c>
      <c r="O75" s="81">
        <f t="shared" si="56"/>
        <v>-2083.3333333333335</v>
      </c>
      <c r="P75" s="79">
        <f t="shared" si="57"/>
        <v>526840.49001645588</v>
      </c>
      <c r="Q75" s="35"/>
      <c r="R75">
        <f t="shared" ca="1" si="69"/>
        <v>191</v>
      </c>
      <c r="S75" s="78">
        <f t="shared" ca="1" si="70"/>
        <v>70.680000000000007</v>
      </c>
      <c r="T75" s="55">
        <f t="shared" ca="1" si="58"/>
        <v>3.9263561977341821E-3</v>
      </c>
      <c r="U75" s="78">
        <f t="shared" ca="1" si="81"/>
        <v>0.80848006310082809</v>
      </c>
      <c r="V75" s="79">
        <f t="shared" ca="1" si="71"/>
        <v>492581.28840074671</v>
      </c>
      <c r="W75" s="79">
        <f t="shared" ca="1" si="59"/>
        <v>3360.1399910228424</v>
      </c>
      <c r="X75" s="80">
        <f t="shared" ca="1" si="82"/>
        <v>-16.169601262016563</v>
      </c>
      <c r="Y75" s="80">
        <f t="shared" ca="1" si="83"/>
        <v>-410.4844070006223</v>
      </c>
      <c r="Z75" s="80">
        <f t="shared" ca="1" si="72"/>
        <v>0</v>
      </c>
      <c r="AA75" s="80">
        <f t="shared" ca="1" si="84"/>
        <v>0</v>
      </c>
      <c r="AB75" s="81">
        <f t="shared" ca="1" si="60"/>
        <v>-2001.1604335430104</v>
      </c>
      <c r="AC75" s="79">
        <f t="shared" ca="1" si="61"/>
        <v>493513.61394996382</v>
      </c>
      <c r="AD75" s="35"/>
      <c r="AE75" s="62">
        <f t="shared" ca="1" si="62"/>
        <v>-2475.2130879613778</v>
      </c>
      <c r="AF75" s="62">
        <f t="shared" ca="1" si="63"/>
        <v>610421.50137524935</v>
      </c>
      <c r="AG75" s="35"/>
      <c r="AH75" s="35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73"/>
        <v>136</v>
      </c>
      <c r="AN75" s="66">
        <f t="shared" si="74"/>
        <v>0</v>
      </c>
      <c r="AO75" s="67">
        <f t="shared" si="85"/>
        <v>2.5664517644146633E-5</v>
      </c>
      <c r="AP75" s="68">
        <f t="shared" ca="1" si="75"/>
        <v>7.8310806228095203E-8</v>
      </c>
      <c r="AR75" s="69">
        <f t="shared" si="76"/>
        <v>6</v>
      </c>
      <c r="AS75" s="70">
        <f t="shared" si="86"/>
        <v>72</v>
      </c>
      <c r="AT75" s="71">
        <f t="shared" si="87"/>
        <v>0.61089489280771936</v>
      </c>
      <c r="AU75" s="72">
        <f t="shared" si="64"/>
        <v>6.8214933659622723E-3</v>
      </c>
      <c r="AV75" s="73">
        <f t="shared" si="77"/>
        <v>1.0068214933659623</v>
      </c>
      <c r="AW75" s="74">
        <f>PRODUCT(AV$4:AV75)</f>
        <v>1.631467508843272</v>
      </c>
      <c r="AY75" s="75">
        <f t="shared" si="88"/>
        <v>72</v>
      </c>
      <c r="AZ75" s="76">
        <f t="shared" ref="AZ75:BK84" ca="1" si="90">OFFSET($AV$3,($AY75*12-12)+AZ$3,0)</f>
        <v>1.0068214933659623</v>
      </c>
      <c r="BA75" s="76">
        <f t="shared" ca="1" si="90"/>
        <v>1.0068214933659623</v>
      </c>
      <c r="BB75" s="76">
        <f t="shared" ca="1" si="90"/>
        <v>1.0068214933659623</v>
      </c>
      <c r="BC75" s="76">
        <f t="shared" ca="1" si="90"/>
        <v>1.0068214933659623</v>
      </c>
      <c r="BD75" s="76">
        <f t="shared" ca="1" si="90"/>
        <v>1.0068214933659623</v>
      </c>
      <c r="BE75" s="76">
        <f t="shared" ca="1" si="90"/>
        <v>1.0068214933659623</v>
      </c>
      <c r="BF75" s="76">
        <f t="shared" ca="1" si="90"/>
        <v>1.0068214933659623</v>
      </c>
      <c r="BG75" s="76">
        <f t="shared" ca="1" si="90"/>
        <v>1.0068214933659623</v>
      </c>
      <c r="BH75" s="76">
        <f t="shared" ca="1" si="90"/>
        <v>1.0068214933659623</v>
      </c>
      <c r="BI75" s="76">
        <f t="shared" ca="1" si="90"/>
        <v>1.0068214933659623</v>
      </c>
      <c r="BJ75" s="76">
        <f t="shared" ca="1" si="90"/>
        <v>1.0068214933659623</v>
      </c>
      <c r="BK75" s="76">
        <f t="shared" ca="1" si="90"/>
        <v>1.0068214933659623</v>
      </c>
      <c r="BL75" s="76">
        <f t="shared" ca="1" si="65"/>
        <v>8.5000000000000853E-2</v>
      </c>
      <c r="BM75" s="77">
        <f t="shared" ca="1" si="78"/>
        <v>355.58313067027188</v>
      </c>
    </row>
    <row r="76" spans="5:65">
      <c r="E76">
        <f t="shared" si="79"/>
        <v>73</v>
      </c>
      <c r="F76" s="64">
        <f t="shared" si="80"/>
        <v>61.000000000000171</v>
      </c>
      <c r="G76" s="55">
        <f t="shared" si="53"/>
        <v>0</v>
      </c>
      <c r="H76" s="78">
        <f t="shared" si="89"/>
        <v>1</v>
      </c>
      <c r="I76" s="79">
        <f t="shared" si="66"/>
        <v>526840.49001645588</v>
      </c>
      <c r="J76" s="79">
        <f t="shared" si="54"/>
        <v>3593.8389075675664</v>
      </c>
      <c r="K76" s="80">
        <f t="shared" si="55"/>
        <v>-20</v>
      </c>
      <c r="L76" s="80">
        <f t="shared" si="67"/>
        <v>-439.03374168037993</v>
      </c>
      <c r="M76" s="80">
        <f t="shared" si="42"/>
        <v>-3951.303675123419</v>
      </c>
      <c r="N76" s="80">
        <f t="shared" si="68"/>
        <v>0</v>
      </c>
      <c r="O76" s="81">
        <f t="shared" si="56"/>
        <v>-2083.3333333333335</v>
      </c>
      <c r="P76" s="79">
        <f t="shared" si="57"/>
        <v>523940.65817388642</v>
      </c>
      <c r="Q76" s="35"/>
      <c r="R76">
        <f t="shared" ca="1" si="69"/>
        <v>192</v>
      </c>
      <c r="S76" s="78">
        <f t="shared" ca="1" si="70"/>
        <v>70.760000000000005</v>
      </c>
      <c r="T76" s="55">
        <f t="shared" ca="1" si="58"/>
        <v>3.9263561977341821E-3</v>
      </c>
      <c r="U76" s="78">
        <f t="shared" ca="1" si="81"/>
        <v>0.80530568239432765</v>
      </c>
      <c r="V76" s="79">
        <f t="shared" ca="1" si="71"/>
        <v>491575.9037131652</v>
      </c>
      <c r="W76" s="79">
        <f t="shared" ca="1" si="59"/>
        <v>3353.2817660462651</v>
      </c>
      <c r="X76" s="80">
        <f t="shared" ca="1" si="82"/>
        <v>-16.106113647886552</v>
      </c>
      <c r="Y76" s="80">
        <f t="shared" ca="1" si="83"/>
        <v>-409.64658642763771</v>
      </c>
      <c r="Z76" s="80">
        <f t="shared" ca="1" si="72"/>
        <v>0</v>
      </c>
      <c r="AA76" s="80">
        <f t="shared" ca="1" si="84"/>
        <v>0</v>
      </c>
      <c r="AB76" s="81">
        <f t="shared" ca="1" si="60"/>
        <v>-1993.3031648721087</v>
      </c>
      <c r="AC76" s="79">
        <f t="shared" ca="1" si="61"/>
        <v>492510.12961426383</v>
      </c>
      <c r="AD76" s="35"/>
      <c r="AE76" s="62">
        <f t="shared" ca="1" si="62"/>
        <v>-2475.2130879613783</v>
      </c>
      <c r="AF76" s="62">
        <f t="shared" ca="1" si="63"/>
        <v>611581.58992488065</v>
      </c>
      <c r="AG76" s="35"/>
      <c r="AH76" s="35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73"/>
        <v>137</v>
      </c>
      <c r="AN76" s="66">
        <f t="shared" si="74"/>
        <v>0</v>
      </c>
      <c r="AO76" s="67">
        <f t="shared" si="85"/>
        <v>2.5664517644146633E-5</v>
      </c>
      <c r="AP76" s="68">
        <f t="shared" ca="1" si="75"/>
        <v>7.217585827474207E-8</v>
      </c>
      <c r="AR76" s="69">
        <f t="shared" si="76"/>
        <v>7</v>
      </c>
      <c r="AS76" s="70">
        <f t="shared" si="86"/>
        <v>73</v>
      </c>
      <c r="AT76" s="71">
        <f t="shared" si="87"/>
        <v>0.60672767734913124</v>
      </c>
      <c r="AU76" s="72">
        <f t="shared" si="64"/>
        <v>6.8214933659622723E-3</v>
      </c>
      <c r="AV76" s="73">
        <f t="shared" si="77"/>
        <v>1.0068214933659623</v>
      </c>
      <c r="AW76" s="74">
        <f>PRODUCT(AV$4:AV76)</f>
        <v>1.6425965536316294</v>
      </c>
      <c r="AY76" s="75">
        <f t="shared" si="88"/>
        <v>73</v>
      </c>
      <c r="AZ76" s="76">
        <f t="shared" ca="1" si="90"/>
        <v>1.0068214933659623</v>
      </c>
      <c r="BA76" s="76">
        <f t="shared" ca="1" si="90"/>
        <v>1.0068214933659623</v>
      </c>
      <c r="BB76" s="76">
        <f t="shared" ca="1" si="90"/>
        <v>1.0068214933659623</v>
      </c>
      <c r="BC76" s="76">
        <f t="shared" ca="1" si="90"/>
        <v>1.0068214933659623</v>
      </c>
      <c r="BD76" s="76">
        <f t="shared" ca="1" si="90"/>
        <v>1.0068214933659623</v>
      </c>
      <c r="BE76" s="76">
        <f t="shared" ca="1" si="90"/>
        <v>1.0068214933659623</v>
      </c>
      <c r="BF76" s="76">
        <f t="shared" ca="1" si="90"/>
        <v>1.0068214933659623</v>
      </c>
      <c r="BG76" s="76">
        <f t="shared" ca="1" si="90"/>
        <v>1.0068214933659623</v>
      </c>
      <c r="BH76" s="76">
        <f t="shared" ca="1" si="90"/>
        <v>1.0068214933659623</v>
      </c>
      <c r="BI76" s="76">
        <f t="shared" ca="1" si="90"/>
        <v>1.0068214933659623</v>
      </c>
      <c r="BJ76" s="76">
        <f t="shared" ca="1" si="90"/>
        <v>1.0068214933659623</v>
      </c>
      <c r="BK76" s="76">
        <f t="shared" ca="1" si="90"/>
        <v>1.0068214933659623</v>
      </c>
      <c r="BL76" s="76">
        <f t="shared" ca="1" si="65"/>
        <v>8.5000000000000853E-2</v>
      </c>
      <c r="BM76" s="77">
        <f t="shared" ca="1" si="78"/>
        <v>385.80769677724533</v>
      </c>
    </row>
    <row r="77" spans="5:65">
      <c r="E77">
        <f t="shared" si="79"/>
        <v>74</v>
      </c>
      <c r="F77" s="64">
        <f t="shared" si="80"/>
        <v>61.083333333333506</v>
      </c>
      <c r="G77" s="55">
        <f t="shared" si="53"/>
        <v>0</v>
      </c>
      <c r="H77" s="78">
        <f t="shared" si="89"/>
        <v>1</v>
      </c>
      <c r="I77" s="79">
        <f t="shared" si="66"/>
        <v>523940.65817388642</v>
      </c>
      <c r="J77" s="79">
        <f t="shared" si="54"/>
        <v>3574.0577238910728</v>
      </c>
      <c r="K77" s="80">
        <f t="shared" si="55"/>
        <v>-20</v>
      </c>
      <c r="L77" s="80">
        <f t="shared" si="67"/>
        <v>-436.6172151449054</v>
      </c>
      <c r="M77" s="80">
        <f t="shared" si="42"/>
        <v>0</v>
      </c>
      <c r="N77" s="80">
        <f t="shared" si="68"/>
        <v>0</v>
      </c>
      <c r="O77" s="81">
        <f t="shared" si="56"/>
        <v>-2083.3333333333335</v>
      </c>
      <c r="P77" s="79">
        <f t="shared" si="57"/>
        <v>524974.76534929918</v>
      </c>
      <c r="Q77" s="35"/>
      <c r="R77">
        <f t="shared" ca="1" si="69"/>
        <v>193</v>
      </c>
      <c r="S77" s="78">
        <f t="shared" ca="1" si="70"/>
        <v>70.84</v>
      </c>
      <c r="T77" s="55">
        <f t="shared" ca="1" si="58"/>
        <v>3.9263561977341821E-3</v>
      </c>
      <c r="U77" s="78">
        <f t="shared" ca="1" si="81"/>
        <v>0.80214376543718813</v>
      </c>
      <c r="V77" s="79">
        <f t="shared" ca="1" si="71"/>
        <v>490576.359414406</v>
      </c>
      <c r="W77" s="79">
        <f t="shared" ca="1" si="59"/>
        <v>3346.463381243294</v>
      </c>
      <c r="X77" s="80">
        <f t="shared" ca="1" si="82"/>
        <v>-16.042875308743763</v>
      </c>
      <c r="Y77" s="80">
        <f t="shared" ca="1" si="83"/>
        <v>-408.81363284533836</v>
      </c>
      <c r="Z77" s="80">
        <f t="shared" ca="1" si="72"/>
        <v>-3679.3226956080448</v>
      </c>
      <c r="AA77" s="80">
        <f t="shared" ca="1" si="84"/>
        <v>0</v>
      </c>
      <c r="AB77" s="81">
        <f t="shared" ca="1" si="60"/>
        <v>-1985.47674663675</v>
      </c>
      <c r="AC77" s="79">
        <f t="shared" ca="1" si="61"/>
        <v>487833.16684525047</v>
      </c>
      <c r="AD77" s="35"/>
      <c r="AE77" s="62">
        <f t="shared" ca="1" si="62"/>
        <v>-2475.2130879613783</v>
      </c>
      <c r="AF77" s="62">
        <f t="shared" ca="1" si="63"/>
        <v>608161.76334596251</v>
      </c>
      <c r="AG77" s="35"/>
      <c r="AH77" s="35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73"/>
        <v>138</v>
      </c>
      <c r="AN77" s="66">
        <f t="shared" si="74"/>
        <v>0</v>
      </c>
      <c r="AO77" s="67">
        <f t="shared" si="85"/>
        <v>2.5664517644146633E-5</v>
      </c>
      <c r="AP77" s="68">
        <f t="shared" ca="1" si="75"/>
        <v>6.6521528363817512E-8</v>
      </c>
      <c r="AR77" s="69">
        <f t="shared" si="76"/>
        <v>7</v>
      </c>
      <c r="AS77" s="70">
        <f t="shared" si="86"/>
        <v>74</v>
      </c>
      <c r="AT77" s="71">
        <f t="shared" si="87"/>
        <v>0.6025888885231484</v>
      </c>
      <c r="AU77" s="72">
        <f t="shared" si="64"/>
        <v>6.8214933659622723E-3</v>
      </c>
      <c r="AV77" s="73">
        <f t="shared" si="77"/>
        <v>1.0068214933659623</v>
      </c>
      <c r="AW77" s="74">
        <f>PRODUCT(AV$4:AV77)</f>
        <v>1.6538015151251799</v>
      </c>
      <c r="AY77" s="75">
        <f t="shared" si="88"/>
        <v>74</v>
      </c>
      <c r="AZ77" s="76">
        <f t="shared" ca="1" si="90"/>
        <v>1.0068214933659623</v>
      </c>
      <c r="BA77" s="76">
        <f t="shared" ca="1" si="90"/>
        <v>1.0068214933659623</v>
      </c>
      <c r="BB77" s="76">
        <f t="shared" ca="1" si="90"/>
        <v>1.0068214933659623</v>
      </c>
      <c r="BC77" s="76">
        <f t="shared" ca="1" si="90"/>
        <v>1.0068214933659623</v>
      </c>
      <c r="BD77" s="76">
        <f t="shared" ca="1" si="90"/>
        <v>1.0068214933659623</v>
      </c>
      <c r="BE77" s="76">
        <f t="shared" ca="1" si="90"/>
        <v>1.0068214933659623</v>
      </c>
      <c r="BF77" s="76">
        <f t="shared" ca="1" si="90"/>
        <v>1.0068214933659623</v>
      </c>
      <c r="BG77" s="76">
        <f t="shared" ca="1" si="90"/>
        <v>1.0068214933659623</v>
      </c>
      <c r="BH77" s="76">
        <f t="shared" ca="1" si="90"/>
        <v>1.0068214933659623</v>
      </c>
      <c r="BI77" s="76">
        <f t="shared" ca="1" si="90"/>
        <v>1.0068214933659623</v>
      </c>
      <c r="BJ77" s="76">
        <f t="shared" ca="1" si="90"/>
        <v>1.0068214933659623</v>
      </c>
      <c r="BK77" s="76">
        <f t="shared" ca="1" si="90"/>
        <v>1.0068214933659623</v>
      </c>
      <c r="BL77" s="76">
        <f t="shared" ca="1" si="65"/>
        <v>8.5000000000000853E-2</v>
      </c>
      <c r="BM77" s="77">
        <f t="shared" ca="1" si="78"/>
        <v>418.60135100331149</v>
      </c>
    </row>
    <row r="78" spans="5:65">
      <c r="E78">
        <f t="shared" si="79"/>
        <v>75</v>
      </c>
      <c r="F78" s="64">
        <f t="shared" si="80"/>
        <v>61.166666666666842</v>
      </c>
      <c r="G78" s="55">
        <f t="shared" si="53"/>
        <v>0</v>
      </c>
      <c r="H78" s="78">
        <f t="shared" si="89"/>
        <v>1</v>
      </c>
      <c r="I78" s="79">
        <f t="shared" si="66"/>
        <v>524974.76534929918</v>
      </c>
      <c r="J78" s="79">
        <f t="shared" si="54"/>
        <v>3581.111879127845</v>
      </c>
      <c r="K78" s="80">
        <f t="shared" si="55"/>
        <v>-20</v>
      </c>
      <c r="L78" s="80">
        <f t="shared" si="67"/>
        <v>-437.47897112441603</v>
      </c>
      <c r="M78" s="80">
        <f t="shared" si="42"/>
        <v>0</v>
      </c>
      <c r="N78" s="80">
        <f t="shared" si="68"/>
        <v>0</v>
      </c>
      <c r="O78" s="81">
        <f t="shared" si="56"/>
        <v>-2083.3333333333335</v>
      </c>
      <c r="P78" s="79">
        <f t="shared" si="57"/>
        <v>526015.06492396921</v>
      </c>
      <c r="Q78" s="35"/>
      <c r="R78">
        <f t="shared" ca="1" si="69"/>
        <v>194</v>
      </c>
      <c r="S78" s="78">
        <f t="shared" ca="1" si="70"/>
        <v>70.92</v>
      </c>
      <c r="T78" s="55">
        <f t="shared" ca="1" si="58"/>
        <v>3.9263561977341821E-3</v>
      </c>
      <c r="U78" s="78">
        <f t="shared" ca="1" si="81"/>
        <v>0.79899426329228995</v>
      </c>
      <c r="V78" s="79">
        <f t="shared" ca="1" si="71"/>
        <v>485917.76006714732</v>
      </c>
      <c r="W78" s="79">
        <f t="shared" ca="1" si="59"/>
        <v>3314.6847767012928</v>
      </c>
      <c r="X78" s="80">
        <f t="shared" ca="1" si="82"/>
        <v>-15.979885265845798</v>
      </c>
      <c r="Y78" s="80">
        <f t="shared" ca="1" si="83"/>
        <v>-404.93146672262282</v>
      </c>
      <c r="Z78" s="80">
        <f t="shared" ca="1" si="72"/>
        <v>0</v>
      </c>
      <c r="AA78" s="80">
        <f t="shared" ca="1" si="84"/>
        <v>0</v>
      </c>
      <c r="AB78" s="81">
        <f t="shared" ca="1" si="60"/>
        <v>-1977.6810577071356</v>
      </c>
      <c r="AC78" s="79">
        <f t="shared" ca="1" si="61"/>
        <v>486833.85243415297</v>
      </c>
      <c r="AD78" s="35"/>
      <c r="AE78" s="62">
        <f t="shared" ca="1" si="62"/>
        <v>-2475.2130879613783</v>
      </c>
      <c r="AF78" s="62">
        <f t="shared" ca="1" si="63"/>
        <v>609308.32022264251</v>
      </c>
      <c r="AG78" s="35"/>
      <c r="AH78" s="35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73"/>
        <v>139</v>
      </c>
      <c r="AN78" s="66">
        <f t="shared" si="74"/>
        <v>0</v>
      </c>
      <c r="AO78" s="67">
        <f t="shared" si="85"/>
        <v>2.5664517644146633E-5</v>
      </c>
      <c r="AP78" s="68">
        <f t="shared" ca="1" si="75"/>
        <v>6.1310164390615183E-8</v>
      </c>
      <c r="AR78" s="69">
        <f t="shared" si="76"/>
        <v>7</v>
      </c>
      <c r="AS78" s="70">
        <f t="shared" si="86"/>
        <v>75</v>
      </c>
      <c r="AT78" s="71">
        <f t="shared" si="87"/>
        <v>0.59847833241768522</v>
      </c>
      <c r="AU78" s="72">
        <f t="shared" si="64"/>
        <v>6.8214933659622723E-3</v>
      </c>
      <c r="AV78" s="73">
        <f t="shared" si="77"/>
        <v>1.0068214933659623</v>
      </c>
      <c r="AW78" s="74">
        <f>PRODUCT(AV$4:AV78)</f>
        <v>1.6650829111892247</v>
      </c>
      <c r="AY78" s="75">
        <f t="shared" si="88"/>
        <v>75</v>
      </c>
      <c r="AZ78" s="76">
        <f t="shared" ca="1" si="90"/>
        <v>1.0068214933659623</v>
      </c>
      <c r="BA78" s="76">
        <f t="shared" ca="1" si="90"/>
        <v>1.0068214933659623</v>
      </c>
      <c r="BB78" s="76">
        <f t="shared" ca="1" si="90"/>
        <v>1.0068214933659623</v>
      </c>
      <c r="BC78" s="76">
        <f t="shared" ca="1" si="90"/>
        <v>1.0068214933659623</v>
      </c>
      <c r="BD78" s="76">
        <f t="shared" ca="1" si="90"/>
        <v>1.0068214933659623</v>
      </c>
      <c r="BE78" s="76">
        <f t="shared" ca="1" si="90"/>
        <v>1.0068214933659623</v>
      </c>
      <c r="BF78" s="76">
        <f t="shared" ca="1" si="90"/>
        <v>1.0068214933659623</v>
      </c>
      <c r="BG78" s="76">
        <f t="shared" ca="1" si="90"/>
        <v>1.0068214933659623</v>
      </c>
      <c r="BH78" s="76">
        <f t="shared" ca="1" si="90"/>
        <v>1.0068214933659623</v>
      </c>
      <c r="BI78" s="76">
        <f t="shared" ca="1" si="90"/>
        <v>1.0068214933659623</v>
      </c>
      <c r="BJ78" s="76">
        <f t="shared" ca="1" si="90"/>
        <v>1.0068214933659623</v>
      </c>
      <c r="BK78" s="76">
        <f t="shared" ca="1" si="90"/>
        <v>1.0068214933659623</v>
      </c>
      <c r="BL78" s="76">
        <f t="shared" ca="1" si="65"/>
        <v>8.5000000000000853E-2</v>
      </c>
      <c r="BM78" s="77">
        <f t="shared" ca="1" si="78"/>
        <v>454.18246583859332</v>
      </c>
    </row>
    <row r="79" spans="5:65">
      <c r="E79">
        <f t="shared" si="79"/>
        <v>76</v>
      </c>
      <c r="F79" s="64">
        <f t="shared" si="80"/>
        <v>61.250000000000178</v>
      </c>
      <c r="G79" s="55">
        <f t="shared" si="53"/>
        <v>0</v>
      </c>
      <c r="H79" s="78">
        <f t="shared" si="89"/>
        <v>1</v>
      </c>
      <c r="I79" s="79">
        <f t="shared" si="66"/>
        <v>526015.06492396921</v>
      </c>
      <c r="J79" s="79">
        <f t="shared" si="54"/>
        <v>3588.20827577507</v>
      </c>
      <c r="K79" s="80">
        <f t="shared" si="55"/>
        <v>-20</v>
      </c>
      <c r="L79" s="80">
        <f t="shared" si="67"/>
        <v>-438.34588743664102</v>
      </c>
      <c r="M79" s="80">
        <f t="shared" si="42"/>
        <v>0</v>
      </c>
      <c r="N79" s="80">
        <f t="shared" si="68"/>
        <v>0</v>
      </c>
      <c r="O79" s="81">
        <f t="shared" si="56"/>
        <v>-2083.3333333333335</v>
      </c>
      <c r="P79" s="79">
        <f t="shared" si="57"/>
        <v>527061.59397897427</v>
      </c>
      <c r="Q79" s="35"/>
      <c r="R79">
        <f t="shared" ca="1" si="69"/>
        <v>195</v>
      </c>
      <c r="S79" s="78">
        <f t="shared" ca="1" si="70"/>
        <v>71</v>
      </c>
      <c r="T79" s="55">
        <f t="shared" ca="1" si="58"/>
        <v>3.9263561977341821E-3</v>
      </c>
      <c r="U79" s="78">
        <f t="shared" ca="1" si="81"/>
        <v>0.79585712721465818</v>
      </c>
      <c r="V79" s="79">
        <f t="shared" ca="1" si="71"/>
        <v>484922.36932038132</v>
      </c>
      <c r="W79" s="79">
        <f t="shared" ca="1" si="59"/>
        <v>3307.8947253256879</v>
      </c>
      <c r="X79" s="80">
        <f t="shared" ca="1" si="82"/>
        <v>-15.917142544293164</v>
      </c>
      <c r="Y79" s="80">
        <f t="shared" ca="1" si="83"/>
        <v>-404.10197443365115</v>
      </c>
      <c r="Z79" s="80">
        <f t="shared" ca="1" si="72"/>
        <v>0</v>
      </c>
      <c r="AA79" s="80">
        <f t="shared" ca="1" si="84"/>
        <v>0</v>
      </c>
      <c r="AB79" s="81">
        <f t="shared" ca="1" si="60"/>
        <v>-1969.9159774290654</v>
      </c>
      <c r="AC79" s="79">
        <f t="shared" ca="1" si="61"/>
        <v>485840.32895130001</v>
      </c>
      <c r="AD79" s="35"/>
      <c r="AE79" s="62">
        <f t="shared" ca="1" si="62"/>
        <v>-2475.2130879613783</v>
      </c>
      <c r="AF79" s="62">
        <f t="shared" ca="1" si="63"/>
        <v>610461.74286538665</v>
      </c>
      <c r="AG79" s="35"/>
      <c r="AH79" s="35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73"/>
        <v>140</v>
      </c>
      <c r="AN79" s="66">
        <f t="shared" si="74"/>
        <v>0</v>
      </c>
      <c r="AO79" s="67">
        <f t="shared" si="85"/>
        <v>2.5664517644146633E-5</v>
      </c>
      <c r="AP79" s="68">
        <f t="shared" ca="1" si="75"/>
        <v>5.6507063954483988E-8</v>
      </c>
      <c r="AR79" s="69">
        <f t="shared" si="76"/>
        <v>7</v>
      </c>
      <c r="AS79" s="70">
        <f t="shared" si="86"/>
        <v>76</v>
      </c>
      <c r="AT79" s="71">
        <f t="shared" si="87"/>
        <v>0.59439581644342587</v>
      </c>
      <c r="AU79" s="72">
        <f t="shared" si="64"/>
        <v>6.8214933659622723E-3</v>
      </c>
      <c r="AV79" s="73">
        <f t="shared" si="77"/>
        <v>1.0068214933659623</v>
      </c>
      <c r="AW79" s="74">
        <f>PRODUCT(AV$4:AV79)</f>
        <v>1.6764412632216792</v>
      </c>
      <c r="AY79" s="75">
        <f t="shared" si="88"/>
        <v>76</v>
      </c>
      <c r="AZ79" s="76">
        <f t="shared" ca="1" si="90"/>
        <v>1.0068214933659623</v>
      </c>
      <c r="BA79" s="76">
        <f t="shared" ca="1" si="90"/>
        <v>1.0068214933659623</v>
      </c>
      <c r="BB79" s="76">
        <f t="shared" ca="1" si="90"/>
        <v>1.0068214933659623</v>
      </c>
      <c r="BC79" s="76">
        <f t="shared" ca="1" si="90"/>
        <v>1.0068214933659623</v>
      </c>
      <c r="BD79" s="76">
        <f t="shared" ca="1" si="90"/>
        <v>1.0068214933659623</v>
      </c>
      <c r="BE79" s="76">
        <f t="shared" ca="1" si="90"/>
        <v>1.0068214933659623</v>
      </c>
      <c r="BF79" s="76">
        <f t="shared" ca="1" si="90"/>
        <v>1.0068214933659623</v>
      </c>
      <c r="BG79" s="76">
        <f t="shared" ca="1" si="90"/>
        <v>1.0068214933659623</v>
      </c>
      <c r="BH79" s="76">
        <f t="shared" ca="1" si="90"/>
        <v>1.0068214933659623</v>
      </c>
      <c r="BI79" s="76">
        <f t="shared" ca="1" si="90"/>
        <v>1.0068214933659623</v>
      </c>
      <c r="BJ79" s="76">
        <f t="shared" ca="1" si="90"/>
        <v>1.0068214933659623</v>
      </c>
      <c r="BK79" s="76">
        <f t="shared" ca="1" si="90"/>
        <v>1.0068214933659623</v>
      </c>
      <c r="BL79" s="76">
        <f t="shared" ca="1" si="65"/>
        <v>8.5000000000000853E-2</v>
      </c>
      <c r="BM79" s="77">
        <f t="shared" ca="1" si="78"/>
        <v>492.78797543487411</v>
      </c>
    </row>
    <row r="80" spans="5:65">
      <c r="E80">
        <f t="shared" si="79"/>
        <v>77</v>
      </c>
      <c r="F80" s="64">
        <f t="shared" si="80"/>
        <v>61.333333333333513</v>
      </c>
      <c r="G80" s="55">
        <f t="shared" si="53"/>
        <v>0</v>
      </c>
      <c r="H80" s="78">
        <f t="shared" si="89"/>
        <v>1</v>
      </c>
      <c r="I80" s="79">
        <f t="shared" si="66"/>
        <v>527061.59397897427</v>
      </c>
      <c r="J80" s="79">
        <f t="shared" si="54"/>
        <v>3595.3471667810736</v>
      </c>
      <c r="K80" s="80">
        <f t="shared" si="55"/>
        <v>-20</v>
      </c>
      <c r="L80" s="80">
        <f t="shared" si="67"/>
        <v>-439.21799498247856</v>
      </c>
      <c r="M80" s="80">
        <f t="shared" ref="M80:M143" si="91">IF(OR(I79+O79=0,K79=0),0,-IF(MOD(E80-1,12)=0,1,0)*I80*($C$17))</f>
        <v>0</v>
      </c>
      <c r="N80" s="80">
        <f t="shared" si="68"/>
        <v>0</v>
      </c>
      <c r="O80" s="81">
        <f t="shared" si="56"/>
        <v>-2083.3333333333335</v>
      </c>
      <c r="P80" s="79">
        <f t="shared" si="57"/>
        <v>528114.38981743949</v>
      </c>
      <c r="Q80" s="35"/>
      <c r="R80">
        <f t="shared" ca="1" si="69"/>
        <v>196</v>
      </c>
      <c r="S80" s="78">
        <f t="shared" ca="1" si="70"/>
        <v>71.08</v>
      </c>
      <c r="T80" s="55">
        <f t="shared" ca="1" si="58"/>
        <v>3.9263561977341821E-3</v>
      </c>
      <c r="U80" s="78">
        <f t="shared" ca="1" si="81"/>
        <v>0.79273230865070798</v>
      </c>
      <c r="V80" s="79">
        <f t="shared" ca="1" si="71"/>
        <v>483932.74676461285</v>
      </c>
      <c r="W80" s="79">
        <f t="shared" ca="1" si="59"/>
        <v>3301.1440216267069</v>
      </c>
      <c r="X80" s="80">
        <f t="shared" ca="1" si="82"/>
        <v>-15.85464617301416</v>
      </c>
      <c r="Y80" s="80">
        <f t="shared" ca="1" si="83"/>
        <v>-403.27728897051071</v>
      </c>
      <c r="Z80" s="80">
        <f t="shared" ca="1" si="72"/>
        <v>0</v>
      </c>
      <c r="AA80" s="80">
        <f t="shared" ca="1" si="84"/>
        <v>0</v>
      </c>
      <c r="AB80" s="81">
        <f t="shared" ca="1" si="60"/>
        <v>-1962.1813856220713</v>
      </c>
      <c r="AC80" s="79">
        <f t="shared" ca="1" si="61"/>
        <v>484852.57746547391</v>
      </c>
      <c r="AD80" s="35"/>
      <c r="AE80" s="62">
        <f t="shared" ca="1" si="62"/>
        <v>-2475.2130879613783</v>
      </c>
      <c r="AF80" s="62">
        <f t="shared" ca="1" si="63"/>
        <v>611622.07238750078</v>
      </c>
      <c r="AG80" s="35"/>
      <c r="AH80" s="35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73"/>
        <v>141</v>
      </c>
      <c r="AN80" s="66">
        <f t="shared" si="74"/>
        <v>0</v>
      </c>
      <c r="AO80" s="67">
        <f t="shared" si="85"/>
        <v>2.5664517644146633E-5</v>
      </c>
      <c r="AP80" s="68">
        <f t="shared" ca="1" si="75"/>
        <v>5.2080243276022072E-8</v>
      </c>
      <c r="AR80" s="69">
        <f t="shared" si="76"/>
        <v>7</v>
      </c>
      <c r="AS80" s="70">
        <f t="shared" si="86"/>
        <v>77</v>
      </c>
      <c r="AT80" s="71">
        <f t="shared" si="87"/>
        <v>0.59034114932480131</v>
      </c>
      <c r="AU80" s="72">
        <f t="shared" si="64"/>
        <v>6.8214933659622723E-3</v>
      </c>
      <c r="AV80" s="73">
        <f t="shared" si="77"/>
        <v>1.0068214933659623</v>
      </c>
      <c r="AW80" s="74">
        <f>PRODUCT(AV$4:AV80)</f>
        <v>1.6878770961771712</v>
      </c>
      <c r="AY80" s="75">
        <f t="shared" si="88"/>
        <v>77</v>
      </c>
      <c r="AZ80" s="76">
        <f t="shared" ca="1" si="90"/>
        <v>1.0068214933659623</v>
      </c>
      <c r="BA80" s="76">
        <f t="shared" ca="1" si="90"/>
        <v>1.0068214933659623</v>
      </c>
      <c r="BB80" s="76">
        <f t="shared" ca="1" si="90"/>
        <v>1.0068214933659623</v>
      </c>
      <c r="BC80" s="76">
        <f t="shared" ca="1" si="90"/>
        <v>1.0068214933659623</v>
      </c>
      <c r="BD80" s="76">
        <f t="shared" ca="1" si="90"/>
        <v>1.0068214933659623</v>
      </c>
      <c r="BE80" s="76">
        <f t="shared" ca="1" si="90"/>
        <v>1.0068214933659623</v>
      </c>
      <c r="BF80" s="76">
        <f t="shared" ca="1" si="90"/>
        <v>1.0068214933659623</v>
      </c>
      <c r="BG80" s="76">
        <f t="shared" ca="1" si="90"/>
        <v>1.0068214933659623</v>
      </c>
      <c r="BH80" s="76">
        <f t="shared" ca="1" si="90"/>
        <v>1.0068214933659623</v>
      </c>
      <c r="BI80" s="76">
        <f t="shared" ca="1" si="90"/>
        <v>1.0068214933659623</v>
      </c>
      <c r="BJ80" s="76">
        <f t="shared" ca="1" si="90"/>
        <v>1.0068214933659623</v>
      </c>
      <c r="BK80" s="76">
        <f t="shared" ca="1" si="90"/>
        <v>1.0068214933659623</v>
      </c>
      <c r="BL80" s="76">
        <f t="shared" ca="1" si="65"/>
        <v>8.5000000000000853E-2</v>
      </c>
      <c r="BM80" s="77">
        <f t="shared" ca="1" si="78"/>
        <v>534.67495334683883</v>
      </c>
    </row>
    <row r="81" spans="5:65">
      <c r="E81">
        <f t="shared" si="79"/>
        <v>78</v>
      </c>
      <c r="F81" s="64">
        <f t="shared" si="80"/>
        <v>61.416666666666849</v>
      </c>
      <c r="G81" s="55">
        <f t="shared" si="53"/>
        <v>0</v>
      </c>
      <c r="H81" s="78">
        <f t="shared" si="89"/>
        <v>1</v>
      </c>
      <c r="I81" s="79">
        <f t="shared" si="66"/>
        <v>528114.38981743949</v>
      </c>
      <c r="J81" s="79">
        <f t="shared" si="54"/>
        <v>3602.5288066088769</v>
      </c>
      <c r="K81" s="80">
        <f t="shared" si="55"/>
        <v>-20</v>
      </c>
      <c r="L81" s="80">
        <f t="shared" si="67"/>
        <v>-440.09532484786627</v>
      </c>
      <c r="M81" s="80">
        <f t="shared" si="91"/>
        <v>0</v>
      </c>
      <c r="N81" s="80">
        <f t="shared" si="68"/>
        <v>0</v>
      </c>
      <c r="O81" s="81">
        <f t="shared" si="56"/>
        <v>-2083.3333333333335</v>
      </c>
      <c r="P81" s="79">
        <f t="shared" si="57"/>
        <v>529173.48996586713</v>
      </c>
      <c r="Q81" s="35"/>
      <c r="R81">
        <f t="shared" ca="1" si="69"/>
        <v>197</v>
      </c>
      <c r="S81" s="78">
        <f t="shared" ca="1" si="70"/>
        <v>71.16</v>
      </c>
      <c r="T81" s="55">
        <f t="shared" ca="1" si="58"/>
        <v>3.9263561977341821E-3</v>
      </c>
      <c r="U81" s="78">
        <f t="shared" ca="1" si="81"/>
        <v>0.78961975923749317</v>
      </c>
      <c r="V81" s="79">
        <f t="shared" ca="1" si="71"/>
        <v>482948.87354295497</v>
      </c>
      <c r="W81" s="79">
        <f t="shared" ca="1" si="59"/>
        <v>3294.4325369722196</v>
      </c>
      <c r="X81" s="80">
        <f t="shared" ca="1" si="82"/>
        <v>-15.792395184749864</v>
      </c>
      <c r="Y81" s="80">
        <f t="shared" ca="1" si="83"/>
        <v>-402.45739461912916</v>
      </c>
      <c r="Z81" s="80">
        <f t="shared" ca="1" si="72"/>
        <v>0</v>
      </c>
      <c r="AA81" s="80">
        <f t="shared" ca="1" si="84"/>
        <v>0</v>
      </c>
      <c r="AB81" s="81">
        <f t="shared" ca="1" si="60"/>
        <v>-1954.4771625775554</v>
      </c>
      <c r="AC81" s="79">
        <f t="shared" ca="1" si="61"/>
        <v>483870.57912754576</v>
      </c>
      <c r="AD81" s="35"/>
      <c r="AE81" s="62">
        <f t="shared" ca="1" si="62"/>
        <v>-2475.2130879613783</v>
      </c>
      <c r="AF81" s="62">
        <f t="shared" ca="1" si="63"/>
        <v>612789.35014848388</v>
      </c>
      <c r="AG81" s="35"/>
      <c r="AH81" s="35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73"/>
        <v>142</v>
      </c>
      <c r="AN81" s="66">
        <f t="shared" si="74"/>
        <v>0</v>
      </c>
      <c r="AO81" s="67">
        <f t="shared" si="85"/>
        <v>2.5664517644146633E-5</v>
      </c>
      <c r="AP81" s="68">
        <f t="shared" ca="1" si="75"/>
        <v>4.8000224217531823E-8</v>
      </c>
      <c r="AR81" s="69">
        <f t="shared" si="76"/>
        <v>7</v>
      </c>
      <c r="AS81" s="70">
        <f t="shared" si="86"/>
        <v>78</v>
      </c>
      <c r="AT81" s="71">
        <f t="shared" si="87"/>
        <v>0.58631414109102764</v>
      </c>
      <c r="AU81" s="72">
        <f t="shared" si="64"/>
        <v>6.8214933659622723E-3</v>
      </c>
      <c r="AV81" s="73">
        <f t="shared" si="77"/>
        <v>1.0068214933659623</v>
      </c>
      <c r="AW81" s="74">
        <f>PRODUCT(AV$4:AV81)</f>
        <v>1.6993909385913035</v>
      </c>
      <c r="AY81" s="75">
        <f t="shared" si="88"/>
        <v>78</v>
      </c>
      <c r="AZ81" s="76">
        <f t="shared" ca="1" si="90"/>
        <v>1.0068214933659623</v>
      </c>
      <c r="BA81" s="76">
        <f t="shared" ca="1" si="90"/>
        <v>1.0068214933659623</v>
      </c>
      <c r="BB81" s="76">
        <f t="shared" ca="1" si="90"/>
        <v>1.0068214933659623</v>
      </c>
      <c r="BC81" s="76">
        <f t="shared" ca="1" si="90"/>
        <v>1.0068214933659623</v>
      </c>
      <c r="BD81" s="76">
        <f t="shared" ca="1" si="90"/>
        <v>1.0068214933659623</v>
      </c>
      <c r="BE81" s="76">
        <f t="shared" ca="1" si="90"/>
        <v>1.0068214933659623</v>
      </c>
      <c r="BF81" s="76">
        <f t="shared" ca="1" si="90"/>
        <v>1.0068214933659623</v>
      </c>
      <c r="BG81" s="76">
        <f t="shared" ca="1" si="90"/>
        <v>1.0068214933659623</v>
      </c>
      <c r="BH81" s="76">
        <f t="shared" ca="1" si="90"/>
        <v>1.0068214933659623</v>
      </c>
      <c r="BI81" s="76">
        <f t="shared" ca="1" si="90"/>
        <v>1.0068214933659623</v>
      </c>
      <c r="BJ81" s="76">
        <f t="shared" ca="1" si="90"/>
        <v>1.0068214933659623</v>
      </c>
      <c r="BK81" s="76">
        <f t="shared" ca="1" si="90"/>
        <v>1.0068214933659623</v>
      </c>
      <c r="BL81" s="76">
        <f t="shared" ca="1" si="65"/>
        <v>8.5000000000000853E-2</v>
      </c>
      <c r="BM81" s="77">
        <f t="shared" ca="1" si="78"/>
        <v>580.1223243813206</v>
      </c>
    </row>
    <row r="82" spans="5:65">
      <c r="E82">
        <f t="shared" si="79"/>
        <v>79</v>
      </c>
      <c r="F82" s="64">
        <f t="shared" si="80"/>
        <v>61.500000000000185</v>
      </c>
      <c r="G82" s="55">
        <f t="shared" si="53"/>
        <v>0</v>
      </c>
      <c r="H82" s="78">
        <f t="shared" si="89"/>
        <v>1</v>
      </c>
      <c r="I82" s="79">
        <f t="shared" si="66"/>
        <v>529173.48996586713</v>
      </c>
      <c r="J82" s="79">
        <f t="shared" si="54"/>
        <v>3609.7534512452658</v>
      </c>
      <c r="K82" s="80">
        <f t="shared" si="55"/>
        <v>-20</v>
      </c>
      <c r="L82" s="80">
        <f t="shared" si="67"/>
        <v>-440.9779083048893</v>
      </c>
      <c r="M82" s="80">
        <f t="shared" si="91"/>
        <v>0</v>
      </c>
      <c r="N82" s="80">
        <f t="shared" si="68"/>
        <v>0</v>
      </c>
      <c r="O82" s="81">
        <f t="shared" si="56"/>
        <v>-2083.3333333333335</v>
      </c>
      <c r="P82" s="79">
        <f t="shared" si="57"/>
        <v>530238.93217547412</v>
      </c>
      <c r="Q82" s="35"/>
      <c r="R82">
        <f t="shared" ca="1" si="69"/>
        <v>198</v>
      </c>
      <c r="S82" s="78">
        <f t="shared" ca="1" si="70"/>
        <v>71.239999999999995</v>
      </c>
      <c r="T82" s="55">
        <f t="shared" ca="1" si="58"/>
        <v>3.9263561977341821E-3</v>
      </c>
      <c r="U82" s="78">
        <f t="shared" ca="1" si="81"/>
        <v>0.78651943080195763</v>
      </c>
      <c r="V82" s="79">
        <f t="shared" ca="1" si="71"/>
        <v>481970.73088028707</v>
      </c>
      <c r="W82" s="79">
        <f t="shared" ca="1" si="59"/>
        <v>3287.760143287866</v>
      </c>
      <c r="X82" s="80">
        <f t="shared" ca="1" si="82"/>
        <v>-15.730388616039154</v>
      </c>
      <c r="Y82" s="80">
        <f t="shared" ca="1" si="83"/>
        <v>-401.6422757335726</v>
      </c>
      <c r="Z82" s="80">
        <f t="shared" ca="1" si="72"/>
        <v>0</v>
      </c>
      <c r="AA82" s="80">
        <f t="shared" ca="1" si="84"/>
        <v>0</v>
      </c>
      <c r="AB82" s="81">
        <f t="shared" ca="1" si="60"/>
        <v>-1946.8031890569391</v>
      </c>
      <c r="AC82" s="79">
        <f t="shared" ca="1" si="61"/>
        <v>482894.31517016841</v>
      </c>
      <c r="AD82" s="35"/>
      <c r="AE82" s="62">
        <f t="shared" ca="1" si="62"/>
        <v>-2475.2130879613783</v>
      </c>
      <c r="AF82" s="62">
        <f t="shared" ca="1" si="63"/>
        <v>613963.61775550235</v>
      </c>
      <c r="AG82" s="35"/>
      <c r="AH82" s="35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73"/>
        <v>143</v>
      </c>
      <c r="AN82" s="66">
        <f t="shared" si="74"/>
        <v>0</v>
      </c>
      <c r="AO82" s="67">
        <f t="shared" si="85"/>
        <v>2.5664517644146633E-5</v>
      </c>
      <c r="AP82" s="68">
        <f t="shared" ca="1" si="75"/>
        <v>4.4239837988508561E-8</v>
      </c>
      <c r="AR82" s="69">
        <f t="shared" si="76"/>
        <v>7</v>
      </c>
      <c r="AS82" s="70">
        <f t="shared" si="86"/>
        <v>79</v>
      </c>
      <c r="AT82" s="71">
        <f t="shared" si="87"/>
        <v>0.58231460306720528</v>
      </c>
      <c r="AU82" s="72">
        <f t="shared" si="64"/>
        <v>6.8214933659622723E-3</v>
      </c>
      <c r="AV82" s="73">
        <f t="shared" si="77"/>
        <v>1.0068214933659623</v>
      </c>
      <c r="AW82" s="74">
        <f>PRODUCT(AV$4:AV82)</f>
        <v>1.7109833226050806</v>
      </c>
      <c r="AY82" s="75">
        <f t="shared" si="88"/>
        <v>79</v>
      </c>
      <c r="AZ82" s="76">
        <f t="shared" ca="1" si="90"/>
        <v>1.0068214933659623</v>
      </c>
      <c r="BA82" s="76">
        <f t="shared" ca="1" si="90"/>
        <v>1.0068214933659623</v>
      </c>
      <c r="BB82" s="76">
        <f t="shared" ca="1" si="90"/>
        <v>1.0068214933659623</v>
      </c>
      <c r="BC82" s="76">
        <f t="shared" ca="1" si="90"/>
        <v>1.0068214933659623</v>
      </c>
      <c r="BD82" s="76">
        <f t="shared" ca="1" si="90"/>
        <v>1.0068214933659623</v>
      </c>
      <c r="BE82" s="76">
        <f t="shared" ca="1" si="90"/>
        <v>1.0068214933659623</v>
      </c>
      <c r="BF82" s="76">
        <f t="shared" ca="1" si="90"/>
        <v>1.0068214933659623</v>
      </c>
      <c r="BG82" s="76">
        <f t="shared" ca="1" si="90"/>
        <v>1.0068214933659623</v>
      </c>
      <c r="BH82" s="76">
        <f t="shared" ca="1" si="90"/>
        <v>1.0068214933659623</v>
      </c>
      <c r="BI82" s="76">
        <f t="shared" ca="1" si="90"/>
        <v>1.0068214933659623</v>
      </c>
      <c r="BJ82" s="76">
        <f t="shared" ca="1" si="90"/>
        <v>1.0068214933659623</v>
      </c>
      <c r="BK82" s="76">
        <f t="shared" ca="1" si="90"/>
        <v>1.0068214933659623</v>
      </c>
      <c r="BL82" s="76">
        <f t="shared" ca="1" si="65"/>
        <v>8.5000000000000853E-2</v>
      </c>
      <c r="BM82" s="77">
        <f t="shared" ca="1" si="78"/>
        <v>629.43272195373333</v>
      </c>
    </row>
    <row r="83" spans="5:65">
      <c r="E83">
        <f t="shared" si="79"/>
        <v>80</v>
      </c>
      <c r="F83" s="64">
        <f t="shared" si="80"/>
        <v>61.58333333333352</v>
      </c>
      <c r="G83" s="55">
        <f t="shared" si="53"/>
        <v>0</v>
      </c>
      <c r="H83" s="78">
        <f t="shared" si="89"/>
        <v>1</v>
      </c>
      <c r="I83" s="79">
        <f t="shared" si="66"/>
        <v>530238.93217547412</v>
      </c>
      <c r="J83" s="79">
        <f t="shared" si="54"/>
        <v>3617.0213582099159</v>
      </c>
      <c r="K83" s="80">
        <f t="shared" si="55"/>
        <v>-20</v>
      </c>
      <c r="L83" s="80">
        <f t="shared" si="67"/>
        <v>-441.86577681289515</v>
      </c>
      <c r="M83" s="80">
        <f t="shared" si="91"/>
        <v>0</v>
      </c>
      <c r="N83" s="80">
        <f t="shared" si="68"/>
        <v>0</v>
      </c>
      <c r="O83" s="81">
        <f t="shared" si="56"/>
        <v>-2083.3333333333335</v>
      </c>
      <c r="P83" s="79">
        <f t="shared" si="57"/>
        <v>531310.75442353776</v>
      </c>
      <c r="Q83" s="35"/>
      <c r="R83">
        <f t="shared" ca="1" si="69"/>
        <v>199</v>
      </c>
      <c r="S83" s="78">
        <f t="shared" ca="1" si="70"/>
        <v>71.319999999999993</v>
      </c>
      <c r="T83" s="55">
        <f t="shared" ca="1" si="58"/>
        <v>3.9263561977341821E-3</v>
      </c>
      <c r="U83" s="78">
        <f t="shared" ca="1" si="81"/>
        <v>0.78343127536018997</v>
      </c>
      <c r="V83" s="79">
        <f t="shared" ca="1" si="71"/>
        <v>480998.3000829494</v>
      </c>
      <c r="W83" s="79">
        <f t="shared" ca="1" si="59"/>
        <v>3281.1267130549695</v>
      </c>
      <c r="X83" s="80">
        <f t="shared" ca="1" si="82"/>
        <v>-15.668625507203799</v>
      </c>
      <c r="Y83" s="80">
        <f t="shared" ca="1" si="83"/>
        <v>-400.8319167357912</v>
      </c>
      <c r="Z83" s="80">
        <f t="shared" ca="1" si="72"/>
        <v>0</v>
      </c>
      <c r="AA83" s="80">
        <f t="shared" ca="1" si="84"/>
        <v>0</v>
      </c>
      <c r="AB83" s="81">
        <f t="shared" ca="1" si="60"/>
        <v>-1939.1593462898165</v>
      </c>
      <c r="AC83" s="79">
        <f t="shared" ca="1" si="61"/>
        <v>481923.76690747152</v>
      </c>
      <c r="AD83" s="35"/>
      <c r="AE83" s="62">
        <f t="shared" ca="1" si="62"/>
        <v>-2475.2130879613783</v>
      </c>
      <c r="AF83" s="62">
        <f t="shared" ca="1" si="63"/>
        <v>615144.91706487269</v>
      </c>
      <c r="AG83" s="35"/>
      <c r="AH83" s="35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73"/>
        <v>144</v>
      </c>
      <c r="AN83" s="66">
        <f t="shared" si="74"/>
        <v>0</v>
      </c>
      <c r="AO83" s="67">
        <f t="shared" si="85"/>
        <v>2.5664517644146633E-5</v>
      </c>
      <c r="AP83" s="68">
        <f t="shared" ca="1" si="75"/>
        <v>4.0774044229040117E-8</v>
      </c>
      <c r="AR83" s="69">
        <f t="shared" si="76"/>
        <v>7</v>
      </c>
      <c r="AS83" s="70">
        <f t="shared" si="86"/>
        <v>80</v>
      </c>
      <c r="AT83" s="71">
        <f t="shared" si="87"/>
        <v>0.57834234786547933</v>
      </c>
      <c r="AU83" s="72">
        <f t="shared" si="64"/>
        <v>6.8214933659622723E-3</v>
      </c>
      <c r="AV83" s="73">
        <f t="shared" si="77"/>
        <v>1.0068214933659623</v>
      </c>
      <c r="AW83" s="74">
        <f>PRODUCT(AV$4:AV83)</f>
        <v>1.7226547839895032</v>
      </c>
      <c r="AY83" s="75">
        <f t="shared" si="88"/>
        <v>80</v>
      </c>
      <c r="AZ83" s="76">
        <f t="shared" ca="1" si="90"/>
        <v>1.0068214933659623</v>
      </c>
      <c r="BA83" s="76">
        <f t="shared" ca="1" si="90"/>
        <v>1.0068214933659623</v>
      </c>
      <c r="BB83" s="76">
        <f t="shared" ca="1" si="90"/>
        <v>1.0068214933659623</v>
      </c>
      <c r="BC83" s="76">
        <f t="shared" ca="1" si="90"/>
        <v>1.0068214933659623</v>
      </c>
      <c r="BD83" s="76">
        <f t="shared" ca="1" si="90"/>
        <v>1.0068214933659623</v>
      </c>
      <c r="BE83" s="76">
        <f t="shared" ca="1" si="90"/>
        <v>1.0068214933659623</v>
      </c>
      <c r="BF83" s="76">
        <f t="shared" ca="1" si="90"/>
        <v>1.0068214933659623</v>
      </c>
      <c r="BG83" s="76">
        <f t="shared" ca="1" si="90"/>
        <v>1.0068214933659623</v>
      </c>
      <c r="BH83" s="76">
        <f t="shared" ca="1" si="90"/>
        <v>1.0068214933659623</v>
      </c>
      <c r="BI83" s="76">
        <f t="shared" ca="1" si="90"/>
        <v>1.0068214933659623</v>
      </c>
      <c r="BJ83" s="76">
        <f t="shared" ca="1" si="90"/>
        <v>1.0068214933659623</v>
      </c>
      <c r="BK83" s="76">
        <f t="shared" ca="1" si="90"/>
        <v>1.0068214933659623</v>
      </c>
      <c r="BL83" s="76">
        <f t="shared" ca="1" si="65"/>
        <v>8.5000000000000853E-2</v>
      </c>
      <c r="BM83" s="77">
        <f t="shared" ca="1" si="78"/>
        <v>682.93450331980125</v>
      </c>
    </row>
    <row r="84" spans="5:65">
      <c r="E84">
        <f t="shared" si="79"/>
        <v>81</v>
      </c>
      <c r="F84" s="64">
        <f t="shared" si="80"/>
        <v>61.666666666666856</v>
      </c>
      <c r="G84" s="55">
        <f t="shared" si="53"/>
        <v>0</v>
      </c>
      <c r="H84" s="78">
        <f t="shared" si="89"/>
        <v>1</v>
      </c>
      <c r="I84" s="79">
        <f t="shared" si="66"/>
        <v>531310.75442353776</v>
      </c>
      <c r="J84" s="79">
        <f t="shared" si="54"/>
        <v>3624.3327865645729</v>
      </c>
      <c r="K84" s="80">
        <f t="shared" si="55"/>
        <v>-20</v>
      </c>
      <c r="L84" s="80">
        <f t="shared" si="67"/>
        <v>-442.75896201961484</v>
      </c>
      <c r="M84" s="80">
        <f t="shared" si="91"/>
        <v>0</v>
      </c>
      <c r="N84" s="80">
        <f t="shared" si="68"/>
        <v>0</v>
      </c>
      <c r="O84" s="81">
        <f t="shared" si="56"/>
        <v>-2083.3333333333335</v>
      </c>
      <c r="P84" s="79">
        <f t="shared" si="57"/>
        <v>532388.9949147494</v>
      </c>
      <c r="Q84" s="35"/>
      <c r="R84">
        <f t="shared" ca="1" si="69"/>
        <v>200</v>
      </c>
      <c r="S84" s="78">
        <f t="shared" ca="1" si="70"/>
        <v>71.400000000000006</v>
      </c>
      <c r="T84" s="55">
        <f t="shared" ca="1" si="58"/>
        <v>3.9263561977341821E-3</v>
      </c>
      <c r="U84" s="78">
        <f t="shared" ca="1" si="81"/>
        <v>0.78035524511668064</v>
      </c>
      <c r="V84" s="79">
        <f t="shared" ca="1" si="71"/>
        <v>480031.56253843894</v>
      </c>
      <c r="W84" s="79">
        <f t="shared" ca="1" si="59"/>
        <v>3274.5321193084651</v>
      </c>
      <c r="X84" s="80">
        <f t="shared" ca="1" si="82"/>
        <v>-15.607104902333614</v>
      </c>
      <c r="Y84" s="80">
        <f t="shared" ca="1" si="83"/>
        <v>-400.02630211536581</v>
      </c>
      <c r="Z84" s="80">
        <f t="shared" ca="1" si="72"/>
        <v>0</v>
      </c>
      <c r="AA84" s="80">
        <f t="shared" ca="1" si="84"/>
        <v>0</v>
      </c>
      <c r="AB84" s="81">
        <f t="shared" ca="1" si="60"/>
        <v>-1931.5455159721171</v>
      </c>
      <c r="AC84" s="79">
        <f t="shared" ca="1" si="61"/>
        <v>480958.91573475761</v>
      </c>
      <c r="AD84" s="35"/>
      <c r="AE84" s="62">
        <f t="shared" ca="1" si="62"/>
        <v>-2475.2130879613778</v>
      </c>
      <c r="AF84" s="62">
        <f t="shared" ca="1" si="63"/>
        <v>616333.29018355405</v>
      </c>
      <c r="AG84" s="35"/>
      <c r="AH84" s="35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73"/>
        <v>145</v>
      </c>
      <c r="AN84" s="66">
        <f t="shared" si="74"/>
        <v>0</v>
      </c>
      <c r="AO84" s="67">
        <f t="shared" si="85"/>
        <v>2.5664517644146633E-5</v>
      </c>
      <c r="AP84" s="68">
        <f t="shared" ca="1" si="75"/>
        <v>3.7579764266396389E-8</v>
      </c>
      <c r="AR84" s="69">
        <f t="shared" si="76"/>
        <v>7</v>
      </c>
      <c r="AS84" s="70">
        <f t="shared" si="86"/>
        <v>81</v>
      </c>
      <c r="AT84" s="71">
        <f t="shared" si="87"/>
        <v>0.57439718937625994</v>
      </c>
      <c r="AU84" s="72">
        <f t="shared" si="64"/>
        <v>6.8214933659622723E-3</v>
      </c>
      <c r="AV84" s="73">
        <f t="shared" si="77"/>
        <v>1.0068214933659623</v>
      </c>
      <c r="AW84" s="74">
        <f>PRODUCT(AV$4:AV84)</f>
        <v>1.7344058621703309</v>
      </c>
      <c r="AY84" s="75">
        <f t="shared" si="88"/>
        <v>81</v>
      </c>
      <c r="AZ84" s="76">
        <f t="shared" ca="1" si="90"/>
        <v>1.0068214933659623</v>
      </c>
      <c r="BA84" s="76">
        <f t="shared" ca="1" si="90"/>
        <v>1.0068214933659623</v>
      </c>
      <c r="BB84" s="76">
        <f t="shared" ca="1" si="90"/>
        <v>1.0068214933659623</v>
      </c>
      <c r="BC84" s="76">
        <f t="shared" ca="1" si="90"/>
        <v>1.0068214933659623</v>
      </c>
      <c r="BD84" s="76">
        <f t="shared" ca="1" si="90"/>
        <v>1.0068214933659623</v>
      </c>
      <c r="BE84" s="76">
        <f t="shared" ca="1" si="90"/>
        <v>1.0068214933659623</v>
      </c>
      <c r="BF84" s="76">
        <f t="shared" ca="1" si="90"/>
        <v>1.0068214933659623</v>
      </c>
      <c r="BG84" s="76">
        <f t="shared" ca="1" si="90"/>
        <v>1.0068214933659623</v>
      </c>
      <c r="BH84" s="76">
        <f t="shared" ca="1" si="90"/>
        <v>1.0068214933659623</v>
      </c>
      <c r="BI84" s="76">
        <f t="shared" ca="1" si="90"/>
        <v>1.0068214933659623</v>
      </c>
      <c r="BJ84" s="76">
        <f t="shared" ca="1" si="90"/>
        <v>1.0068214933659623</v>
      </c>
      <c r="BK84" s="76">
        <f t="shared" ca="1" si="90"/>
        <v>1.0068214933659623</v>
      </c>
      <c r="BL84" s="76">
        <f t="shared" ca="1" si="65"/>
        <v>8.5000000000000853E-2</v>
      </c>
      <c r="BM84" s="77">
        <f t="shared" ca="1" si="78"/>
        <v>740.98393610198491</v>
      </c>
    </row>
    <row r="85" spans="5:65">
      <c r="E85">
        <f t="shared" si="79"/>
        <v>82</v>
      </c>
      <c r="F85" s="64">
        <f t="shared" si="80"/>
        <v>61.750000000000192</v>
      </c>
      <c r="G85" s="55">
        <f t="shared" si="53"/>
        <v>0</v>
      </c>
      <c r="H85" s="78">
        <f t="shared" si="89"/>
        <v>1</v>
      </c>
      <c r="I85" s="79">
        <f t="shared" si="66"/>
        <v>532388.9949147494</v>
      </c>
      <c r="J85" s="79">
        <f t="shared" si="54"/>
        <v>3631.687996922285</v>
      </c>
      <c r="K85" s="80">
        <f t="shared" si="55"/>
        <v>-20</v>
      </c>
      <c r="L85" s="80">
        <f t="shared" si="67"/>
        <v>-443.65749576229121</v>
      </c>
      <c r="M85" s="80">
        <f t="shared" si="91"/>
        <v>0</v>
      </c>
      <c r="N85" s="80">
        <f t="shared" si="68"/>
        <v>0</v>
      </c>
      <c r="O85" s="81">
        <f t="shared" si="56"/>
        <v>-2083.3333333333335</v>
      </c>
      <c r="P85" s="79">
        <f t="shared" si="57"/>
        <v>533473.69208257599</v>
      </c>
      <c r="Q85" s="35"/>
      <c r="R85">
        <f t="shared" ca="1" si="69"/>
        <v>201</v>
      </c>
      <c r="S85" s="78">
        <f t="shared" ca="1" si="70"/>
        <v>71.48</v>
      </c>
      <c r="T85" s="55">
        <f t="shared" ca="1" si="58"/>
        <v>3.9263561977341821E-3</v>
      </c>
      <c r="U85" s="78">
        <f t="shared" ca="1" si="81"/>
        <v>0.77729129246358242</v>
      </c>
      <c r="V85" s="79">
        <f t="shared" ca="1" si="71"/>
        <v>479070.49971510691</v>
      </c>
      <c r="W85" s="79">
        <f t="shared" ca="1" si="59"/>
        <v>3267.9762356348324</v>
      </c>
      <c r="X85" s="80">
        <f t="shared" ca="1" si="82"/>
        <v>-15.545825849271647</v>
      </c>
      <c r="Y85" s="80">
        <f t="shared" ca="1" si="83"/>
        <v>-399.2254164292558</v>
      </c>
      <c r="Z85" s="80">
        <f t="shared" ca="1" si="72"/>
        <v>0</v>
      </c>
      <c r="AA85" s="80">
        <f t="shared" ca="1" si="84"/>
        <v>0</v>
      </c>
      <c r="AB85" s="81">
        <f t="shared" ca="1" si="60"/>
        <v>-1923.9615802642745</v>
      </c>
      <c r="AC85" s="79">
        <f t="shared" ca="1" si="61"/>
        <v>479999.7431281989</v>
      </c>
      <c r="AD85" s="35"/>
      <c r="AE85" s="62">
        <f t="shared" ca="1" si="62"/>
        <v>-2475.2130879613783</v>
      </c>
      <c r="AF85" s="62">
        <f t="shared" ca="1" si="63"/>
        <v>617528.7794706485</v>
      </c>
      <c r="AG85" s="35"/>
      <c r="AH85" s="35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73"/>
        <v>146</v>
      </c>
      <c r="AN85" s="66">
        <f t="shared" si="74"/>
        <v>0</v>
      </c>
      <c r="AO85" s="67">
        <f t="shared" si="85"/>
        <v>2.5664517644146633E-5</v>
      </c>
      <c r="AP85" s="68">
        <f t="shared" ca="1" si="75"/>
        <v>3.4635727434466693E-8</v>
      </c>
      <c r="AR85" s="69">
        <f t="shared" si="76"/>
        <v>7</v>
      </c>
      <c r="AS85" s="70">
        <f t="shared" si="86"/>
        <v>82</v>
      </c>
      <c r="AT85" s="71">
        <f t="shared" si="87"/>
        <v>0.57047894275950239</v>
      </c>
      <c r="AU85" s="72">
        <f t="shared" si="64"/>
        <v>6.8214933659622723E-3</v>
      </c>
      <c r="AV85" s="73">
        <f t="shared" si="77"/>
        <v>1.0068214933659623</v>
      </c>
      <c r="AW85" s="74">
        <f>PRODUCT(AV$4:AV85)</f>
        <v>1.7462371002530119</v>
      </c>
      <c r="AY85" s="75">
        <f t="shared" si="88"/>
        <v>82</v>
      </c>
      <c r="AZ85" s="76">
        <f t="shared" ref="AZ85:BK94" ca="1" si="92">OFFSET($AV$3,($AY85*12-12)+AZ$3,0)</f>
        <v>1.0068214933659623</v>
      </c>
      <c r="BA85" s="76">
        <f t="shared" ca="1" si="92"/>
        <v>1.0068214933659623</v>
      </c>
      <c r="BB85" s="76">
        <f t="shared" ca="1" si="92"/>
        <v>1.0068214933659623</v>
      </c>
      <c r="BC85" s="76">
        <f t="shared" ca="1" si="92"/>
        <v>1.0068214933659623</v>
      </c>
      <c r="BD85" s="76">
        <f t="shared" ca="1" si="92"/>
        <v>1.0068214933659623</v>
      </c>
      <c r="BE85" s="76">
        <f t="shared" ca="1" si="92"/>
        <v>1.0068214933659623</v>
      </c>
      <c r="BF85" s="76">
        <f t="shared" ca="1" si="92"/>
        <v>1.0068214933659623</v>
      </c>
      <c r="BG85" s="76">
        <f t="shared" ca="1" si="92"/>
        <v>1.0068214933659623</v>
      </c>
      <c r="BH85" s="76">
        <f t="shared" ca="1" si="92"/>
        <v>1.0068214933659623</v>
      </c>
      <c r="BI85" s="76">
        <f t="shared" ca="1" si="92"/>
        <v>1.0068214933659623</v>
      </c>
      <c r="BJ85" s="76">
        <f t="shared" ca="1" si="92"/>
        <v>1.0068214933659623</v>
      </c>
      <c r="BK85" s="76">
        <f t="shared" ca="1" si="92"/>
        <v>1.0068214933659623</v>
      </c>
      <c r="BL85" s="76">
        <f t="shared" ca="1" si="65"/>
        <v>8.5000000000000853E-2</v>
      </c>
      <c r="BM85" s="77">
        <f t="shared" ca="1" si="78"/>
        <v>803.96757067065425</v>
      </c>
    </row>
    <row r="86" spans="5:65">
      <c r="E86">
        <f t="shared" si="79"/>
        <v>83</v>
      </c>
      <c r="F86" s="64">
        <f t="shared" si="80"/>
        <v>61.833333333333528</v>
      </c>
      <c r="G86" s="55">
        <f t="shared" si="53"/>
        <v>0</v>
      </c>
      <c r="H86" s="78">
        <f t="shared" si="89"/>
        <v>1</v>
      </c>
      <c r="I86" s="79">
        <f t="shared" si="66"/>
        <v>533473.69208257599</v>
      </c>
      <c r="J86" s="79">
        <f t="shared" si="54"/>
        <v>3639.0872514566922</v>
      </c>
      <c r="K86" s="80">
        <f t="shared" si="55"/>
        <v>-20</v>
      </c>
      <c r="L86" s="80">
        <f t="shared" si="67"/>
        <v>-444.56141006881336</v>
      </c>
      <c r="M86" s="80">
        <f t="shared" si="91"/>
        <v>0</v>
      </c>
      <c r="N86" s="80">
        <f t="shared" si="68"/>
        <v>0</v>
      </c>
      <c r="O86" s="81">
        <f t="shared" si="56"/>
        <v>-2083.3333333333335</v>
      </c>
      <c r="P86" s="79">
        <f t="shared" si="57"/>
        <v>534564.88459063054</v>
      </c>
      <c r="Q86" s="35"/>
      <c r="R86">
        <f t="shared" ca="1" si="69"/>
        <v>202</v>
      </c>
      <c r="S86" s="78">
        <f t="shared" ca="1" si="70"/>
        <v>71.56</v>
      </c>
      <c r="T86" s="55">
        <f t="shared" ca="1" si="58"/>
        <v>4.2908271543715681E-3</v>
      </c>
      <c r="U86" s="78">
        <f t="shared" ca="1" si="81"/>
        <v>0.7739560698790231</v>
      </c>
      <c r="V86" s="79">
        <f t="shared" ca="1" si="71"/>
        <v>477940.14719629305</v>
      </c>
      <c r="W86" s="79">
        <f t="shared" ca="1" si="59"/>
        <v>3260.2655434265448</v>
      </c>
      <c r="X86" s="80">
        <f t="shared" ca="1" si="82"/>
        <v>-15.479121397580462</v>
      </c>
      <c r="Y86" s="80">
        <f t="shared" ca="1" si="83"/>
        <v>-398.2834559969109</v>
      </c>
      <c r="Z86" s="80">
        <f t="shared" ca="1" si="72"/>
        <v>0</v>
      </c>
      <c r="AA86" s="80">
        <f t="shared" ca="1" si="84"/>
        <v>0</v>
      </c>
      <c r="AB86" s="81">
        <f t="shared" ca="1" si="60"/>
        <v>-1915.7061936717089</v>
      </c>
      <c r="AC86" s="79">
        <f t="shared" ca="1" si="61"/>
        <v>478870.94396865339</v>
      </c>
      <c r="AD86" s="35"/>
      <c r="AE86" s="62">
        <f t="shared" ca="1" si="62"/>
        <v>-2475.2130879613783</v>
      </c>
      <c r="AF86" s="62">
        <f t="shared" ca="1" si="63"/>
        <v>618731.42753891135</v>
      </c>
      <c r="AG86" s="35"/>
      <c r="AH86" s="35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73"/>
        <v>147</v>
      </c>
      <c r="AN86" s="66">
        <f t="shared" si="74"/>
        <v>0</v>
      </c>
      <c r="AO86" s="67">
        <f t="shared" si="85"/>
        <v>2.5664517644146633E-5</v>
      </c>
      <c r="AP86" s="68">
        <f t="shared" ca="1" si="75"/>
        <v>3.1922329432688168E-8</v>
      </c>
      <c r="AR86" s="69">
        <f t="shared" si="76"/>
        <v>7</v>
      </c>
      <c r="AS86" s="70">
        <f t="shared" si="86"/>
        <v>83</v>
      </c>
      <c r="AT86" s="71">
        <f t="shared" si="87"/>
        <v>0.56658742443604726</v>
      </c>
      <c r="AU86" s="72">
        <f t="shared" si="64"/>
        <v>6.8214933659622723E-3</v>
      </c>
      <c r="AV86" s="73">
        <f t="shared" si="77"/>
        <v>1.0068214933659623</v>
      </c>
      <c r="AW86" s="74">
        <f>PRODUCT(AV$4:AV86)</f>
        <v>1.758149045047785</v>
      </c>
      <c r="AY86" s="75">
        <f t="shared" si="88"/>
        <v>83</v>
      </c>
      <c r="AZ86" s="76">
        <f t="shared" ca="1" si="92"/>
        <v>1.0068214933659623</v>
      </c>
      <c r="BA86" s="76">
        <f t="shared" ca="1" si="92"/>
        <v>1.0068214933659623</v>
      </c>
      <c r="BB86" s="76">
        <f t="shared" ca="1" si="92"/>
        <v>1.0068214933659623</v>
      </c>
      <c r="BC86" s="76">
        <f t="shared" ca="1" si="92"/>
        <v>1.0068214933659623</v>
      </c>
      <c r="BD86" s="76">
        <f t="shared" ca="1" si="92"/>
        <v>1.0068214933659623</v>
      </c>
      <c r="BE86" s="76">
        <f t="shared" ca="1" si="92"/>
        <v>1.0068214933659623</v>
      </c>
      <c r="BF86" s="76">
        <f t="shared" ca="1" si="92"/>
        <v>1.0068214933659623</v>
      </c>
      <c r="BG86" s="76">
        <f t="shared" ca="1" si="92"/>
        <v>1.0068214933659623</v>
      </c>
      <c r="BH86" s="76">
        <f t="shared" ca="1" si="92"/>
        <v>1.0068214933659623</v>
      </c>
      <c r="BI86" s="76">
        <f t="shared" ca="1" si="92"/>
        <v>1.0068214933659623</v>
      </c>
      <c r="BJ86" s="76">
        <f t="shared" ca="1" si="92"/>
        <v>1.0068214933659623</v>
      </c>
      <c r="BK86" s="76">
        <f t="shared" ca="1" si="92"/>
        <v>1.0068214933659623</v>
      </c>
      <c r="BL86" s="76">
        <f t="shared" ca="1" si="65"/>
        <v>8.5000000000000853E-2</v>
      </c>
      <c r="BM86" s="77">
        <f t="shared" ca="1" si="78"/>
        <v>872.30481417766055</v>
      </c>
    </row>
    <row r="87" spans="5:65">
      <c r="E87">
        <f t="shared" si="79"/>
        <v>84</v>
      </c>
      <c r="F87" s="64">
        <f t="shared" si="80"/>
        <v>61.916666666666863</v>
      </c>
      <c r="G87" s="55">
        <f t="shared" si="53"/>
        <v>0</v>
      </c>
      <c r="H87" s="78">
        <f t="shared" si="89"/>
        <v>1</v>
      </c>
      <c r="I87" s="79">
        <f t="shared" si="66"/>
        <v>534564.88459063054</v>
      </c>
      <c r="J87" s="79">
        <f t="shared" si="54"/>
        <v>3646.530813911374</v>
      </c>
      <c r="K87" s="80">
        <f t="shared" si="55"/>
        <v>-20</v>
      </c>
      <c r="L87" s="80">
        <f t="shared" si="67"/>
        <v>-445.47073715885881</v>
      </c>
      <c r="M87" s="80">
        <f t="shared" si="91"/>
        <v>0</v>
      </c>
      <c r="N87" s="80">
        <f t="shared" si="68"/>
        <v>0</v>
      </c>
      <c r="O87" s="81">
        <f t="shared" si="56"/>
        <v>-2083.3333333333335</v>
      </c>
      <c r="P87" s="79">
        <f t="shared" si="57"/>
        <v>535662.61133404961</v>
      </c>
      <c r="Q87" s="35"/>
      <c r="R87">
        <f t="shared" ca="1" si="69"/>
        <v>203</v>
      </c>
      <c r="S87" s="78">
        <f t="shared" ca="1" si="70"/>
        <v>71.64</v>
      </c>
      <c r="T87" s="55">
        <f t="shared" ca="1" si="58"/>
        <v>4.2908271543715681E-3</v>
      </c>
      <c r="U87" s="78">
        <f t="shared" ca="1" si="81"/>
        <v>0.77063515815809547</v>
      </c>
      <c r="V87" s="79">
        <f t="shared" ca="1" si="71"/>
        <v>476816.19151883316</v>
      </c>
      <c r="W87" s="79">
        <f t="shared" ca="1" si="59"/>
        <v>3252.5984872291165</v>
      </c>
      <c r="X87" s="80">
        <f t="shared" ca="1" si="82"/>
        <v>-15.412703163161909</v>
      </c>
      <c r="Y87" s="80">
        <f t="shared" ca="1" si="83"/>
        <v>-397.34682626569435</v>
      </c>
      <c r="Z87" s="80">
        <f t="shared" ca="1" si="72"/>
        <v>0</v>
      </c>
      <c r="AA87" s="80">
        <f t="shared" ca="1" si="84"/>
        <v>0</v>
      </c>
      <c r="AB87" s="81">
        <f t="shared" ca="1" si="60"/>
        <v>-1907.4862295161045</v>
      </c>
      <c r="AC87" s="79">
        <f t="shared" ca="1" si="61"/>
        <v>477748.54424711736</v>
      </c>
      <c r="AD87" s="35"/>
      <c r="AE87" s="62">
        <f t="shared" ca="1" si="62"/>
        <v>-2475.2130879613783</v>
      </c>
      <c r="AF87" s="62">
        <f t="shared" ca="1" si="63"/>
        <v>619941.27725627006</v>
      </c>
      <c r="AG87" s="35"/>
      <c r="AH87" s="35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73"/>
        <v>148</v>
      </c>
      <c r="AN87" s="66">
        <f t="shared" si="74"/>
        <v>0</v>
      </c>
      <c r="AO87" s="67">
        <f t="shared" si="85"/>
        <v>2.5664517644146633E-5</v>
      </c>
      <c r="AP87" s="68">
        <f t="shared" ca="1" si="75"/>
        <v>2.9421501781279398E-8</v>
      </c>
      <c r="AR87" s="69">
        <f t="shared" si="76"/>
        <v>7</v>
      </c>
      <c r="AS87" s="70">
        <f t="shared" si="86"/>
        <v>84</v>
      </c>
      <c r="AT87" s="71">
        <f t="shared" si="87"/>
        <v>0.56272245207901916</v>
      </c>
      <c r="AU87" s="72">
        <f t="shared" si="64"/>
        <v>6.8214933659622723E-3</v>
      </c>
      <c r="AV87" s="73">
        <f t="shared" si="77"/>
        <v>1.0068214933659623</v>
      </c>
      <c r="AW87" s="74">
        <f>PRODUCT(AV$4:AV87)</f>
        <v>1.7701422470949515</v>
      </c>
      <c r="AY87" s="75">
        <f t="shared" si="88"/>
        <v>84</v>
      </c>
      <c r="AZ87" s="76">
        <f t="shared" ca="1" si="92"/>
        <v>1.0068214933659623</v>
      </c>
      <c r="BA87" s="76">
        <f t="shared" ca="1" si="92"/>
        <v>1.0068214933659623</v>
      </c>
      <c r="BB87" s="76">
        <f t="shared" ca="1" si="92"/>
        <v>1.0068214933659623</v>
      </c>
      <c r="BC87" s="76">
        <f t="shared" ca="1" si="92"/>
        <v>1.0068214933659623</v>
      </c>
      <c r="BD87" s="76">
        <f t="shared" ca="1" si="92"/>
        <v>1.0068214933659623</v>
      </c>
      <c r="BE87" s="76">
        <f t="shared" ca="1" si="92"/>
        <v>1.0068214933659623</v>
      </c>
      <c r="BF87" s="76">
        <f t="shared" ca="1" si="92"/>
        <v>1.0068214933659623</v>
      </c>
      <c r="BG87" s="76">
        <f t="shared" ca="1" si="92"/>
        <v>1.0068214933659623</v>
      </c>
      <c r="BH87" s="76">
        <f t="shared" ca="1" si="92"/>
        <v>1.0068214933659623</v>
      </c>
      <c r="BI87" s="76">
        <f t="shared" ca="1" si="92"/>
        <v>1.0068214933659623</v>
      </c>
      <c r="BJ87" s="76">
        <f t="shared" ca="1" si="92"/>
        <v>1.0068214933659623</v>
      </c>
      <c r="BK87" s="76">
        <f t="shared" ca="1" si="92"/>
        <v>1.0068214933659623</v>
      </c>
      <c r="BL87" s="76">
        <f t="shared" ca="1" si="65"/>
        <v>8.5000000000000853E-2</v>
      </c>
      <c r="BM87" s="77">
        <f t="shared" ca="1" si="78"/>
        <v>946.45072338276248</v>
      </c>
    </row>
    <row r="88" spans="5:65">
      <c r="E88">
        <f t="shared" si="79"/>
        <v>85</v>
      </c>
      <c r="F88" s="64">
        <f t="shared" si="80"/>
        <v>62.000000000000199</v>
      </c>
      <c r="G88" s="55">
        <f t="shared" si="53"/>
        <v>0</v>
      </c>
      <c r="H88" s="78">
        <f t="shared" si="89"/>
        <v>1</v>
      </c>
      <c r="I88" s="79">
        <f t="shared" si="66"/>
        <v>535662.61133404961</v>
      </c>
      <c r="J88" s="79">
        <f t="shared" si="54"/>
        <v>3654.0189496092466</v>
      </c>
      <c r="K88" s="80">
        <f t="shared" si="55"/>
        <v>-20</v>
      </c>
      <c r="L88" s="80">
        <f t="shared" si="67"/>
        <v>-446.38550944504135</v>
      </c>
      <c r="M88" s="80">
        <f t="shared" si="91"/>
        <v>-4017.4695850053718</v>
      </c>
      <c r="N88" s="80">
        <f t="shared" si="68"/>
        <v>0</v>
      </c>
      <c r="O88" s="81">
        <f t="shared" si="56"/>
        <v>-2083.3333333333335</v>
      </c>
      <c r="P88" s="79">
        <f t="shared" si="57"/>
        <v>532749.44185587496</v>
      </c>
      <c r="Q88" s="35"/>
      <c r="R88">
        <f t="shared" ca="1" si="69"/>
        <v>204</v>
      </c>
      <c r="S88" s="78">
        <f t="shared" ca="1" si="70"/>
        <v>71.72</v>
      </c>
      <c r="T88" s="55">
        <f t="shared" ca="1" si="58"/>
        <v>4.2908271543715681E-3</v>
      </c>
      <c r="U88" s="78">
        <f t="shared" ca="1" si="81"/>
        <v>0.76732849589535723</v>
      </c>
      <c r="V88" s="79">
        <f t="shared" ca="1" si="71"/>
        <v>475698.60782050033</v>
      </c>
      <c r="W88" s="79">
        <f t="shared" ca="1" si="59"/>
        <v>3244.9748974450317</v>
      </c>
      <c r="X88" s="80">
        <f t="shared" ca="1" si="82"/>
        <v>-15.346569917907145</v>
      </c>
      <c r="Y88" s="80">
        <f t="shared" ca="1" si="83"/>
        <v>-396.41550651708366</v>
      </c>
      <c r="Z88" s="80">
        <f t="shared" ca="1" si="72"/>
        <v>0</v>
      </c>
      <c r="AA88" s="80">
        <f t="shared" ca="1" si="84"/>
        <v>0</v>
      </c>
      <c r="AB88" s="81">
        <f t="shared" ca="1" si="60"/>
        <v>-1899.3015358059067</v>
      </c>
      <c r="AC88" s="79">
        <f t="shared" ca="1" si="61"/>
        <v>476632.51910570438</v>
      </c>
      <c r="AD88" s="35"/>
      <c r="AE88" s="62">
        <f t="shared" ca="1" si="62"/>
        <v>-2475.2130879613778</v>
      </c>
      <c r="AF88" s="62">
        <f t="shared" ca="1" si="63"/>
        <v>621158.37174735148</v>
      </c>
      <c r="AG88" s="35"/>
      <c r="AH88" s="35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73"/>
        <v>149</v>
      </c>
      <c r="AN88" s="66">
        <f t="shared" si="74"/>
        <v>0</v>
      </c>
      <c r="AO88" s="67">
        <f t="shared" si="85"/>
        <v>2.5664517644146633E-5</v>
      </c>
      <c r="AP88" s="68">
        <f t="shared" ca="1" si="75"/>
        <v>2.7116591503483292E-8</v>
      </c>
      <c r="AR88" s="69">
        <f t="shared" si="76"/>
        <v>8</v>
      </c>
      <c r="AS88" s="70">
        <f t="shared" si="86"/>
        <v>85</v>
      </c>
      <c r="AT88" s="71">
        <f t="shared" si="87"/>
        <v>0.55888384460528406</v>
      </c>
      <c r="AU88" s="72">
        <f t="shared" si="64"/>
        <v>6.8214933659622723E-3</v>
      </c>
      <c r="AV88" s="73">
        <f t="shared" si="77"/>
        <v>1.0068214933659623</v>
      </c>
      <c r="AW88" s="74">
        <f>PRODUCT(AV$4:AV88)</f>
        <v>1.7822172606903193</v>
      </c>
      <c r="AY88" s="75">
        <f t="shared" si="88"/>
        <v>85</v>
      </c>
      <c r="AZ88" s="76">
        <f t="shared" ca="1" si="92"/>
        <v>1.0068214933659623</v>
      </c>
      <c r="BA88" s="76">
        <f t="shared" ca="1" si="92"/>
        <v>1.0068214933659623</v>
      </c>
      <c r="BB88" s="76">
        <f t="shared" ca="1" si="92"/>
        <v>1.0068214933659623</v>
      </c>
      <c r="BC88" s="76">
        <f t="shared" ca="1" si="92"/>
        <v>1.0068214933659623</v>
      </c>
      <c r="BD88" s="76">
        <f t="shared" ca="1" si="92"/>
        <v>1.0068214933659623</v>
      </c>
      <c r="BE88" s="76">
        <f t="shared" ca="1" si="92"/>
        <v>1.0068214933659623</v>
      </c>
      <c r="BF88" s="76">
        <f t="shared" ca="1" si="92"/>
        <v>1.0068214933659623</v>
      </c>
      <c r="BG88" s="76">
        <f t="shared" ca="1" si="92"/>
        <v>1.0068214933659623</v>
      </c>
      <c r="BH88" s="76">
        <f t="shared" ca="1" si="92"/>
        <v>1.0068214933659623</v>
      </c>
      <c r="BI88" s="76">
        <f t="shared" ca="1" si="92"/>
        <v>1.0068214933659623</v>
      </c>
      <c r="BJ88" s="76">
        <f t="shared" ca="1" si="92"/>
        <v>1.0068214933659623</v>
      </c>
      <c r="BK88" s="76">
        <f t="shared" ca="1" si="92"/>
        <v>1.0068214933659623</v>
      </c>
      <c r="BL88" s="76">
        <f t="shared" ca="1" si="65"/>
        <v>8.5000000000000853E-2</v>
      </c>
      <c r="BM88" s="77">
        <f t="shared" ca="1" si="78"/>
        <v>1026.899034870298</v>
      </c>
    </row>
    <row r="89" spans="5:65">
      <c r="E89">
        <f t="shared" si="79"/>
        <v>86</v>
      </c>
      <c r="F89" s="64">
        <f t="shared" si="80"/>
        <v>62.083333333333535</v>
      </c>
      <c r="G89" s="55">
        <f t="shared" si="53"/>
        <v>0</v>
      </c>
      <c r="H89" s="78">
        <f t="shared" si="89"/>
        <v>1</v>
      </c>
      <c r="I89" s="79">
        <f t="shared" si="66"/>
        <v>532749.44185587496</v>
      </c>
      <c r="J89" s="79">
        <f t="shared" si="54"/>
        <v>3634.1467833399543</v>
      </c>
      <c r="K89" s="80">
        <f t="shared" si="55"/>
        <v>-20</v>
      </c>
      <c r="L89" s="80">
        <f t="shared" si="67"/>
        <v>-443.95786821322918</v>
      </c>
      <c r="M89" s="80">
        <f t="shared" si="91"/>
        <v>0</v>
      </c>
      <c r="N89" s="80">
        <f t="shared" si="68"/>
        <v>0</v>
      </c>
      <c r="O89" s="81">
        <f t="shared" si="56"/>
        <v>-2083.3333333333335</v>
      </c>
      <c r="P89" s="79">
        <f t="shared" si="57"/>
        <v>533836.29743766831</v>
      </c>
      <c r="Q89" s="35"/>
      <c r="R89">
        <f t="shared" ca="1" si="69"/>
        <v>205</v>
      </c>
      <c r="S89" s="78">
        <f t="shared" ca="1" si="70"/>
        <v>71.8</v>
      </c>
      <c r="T89" s="55">
        <f t="shared" ca="1" si="58"/>
        <v>4.2908271543715681E-3</v>
      </c>
      <c r="U89" s="78">
        <f t="shared" ca="1" si="81"/>
        <v>0.76403602194884634</v>
      </c>
      <c r="V89" s="79">
        <f t="shared" ca="1" si="71"/>
        <v>474587.37135006912</v>
      </c>
      <c r="W89" s="79">
        <f t="shared" ca="1" si="59"/>
        <v>3237.3946052339697</v>
      </c>
      <c r="X89" s="80">
        <f t="shared" ca="1" si="82"/>
        <v>-15.280720438976926</v>
      </c>
      <c r="Y89" s="80">
        <f t="shared" ca="1" si="83"/>
        <v>-395.48947612505765</v>
      </c>
      <c r="Z89" s="80">
        <f t="shared" ca="1" si="72"/>
        <v>-3559.4052851255183</v>
      </c>
      <c r="AA89" s="80">
        <f t="shared" ca="1" si="84"/>
        <v>0</v>
      </c>
      <c r="AB89" s="81">
        <f t="shared" ca="1" si="60"/>
        <v>-1891.1519612017312</v>
      </c>
      <c r="AC89" s="79">
        <f t="shared" ca="1" si="61"/>
        <v>471963.43851241178</v>
      </c>
      <c r="AD89" s="35"/>
      <c r="AE89" s="62">
        <f t="shared" ca="1" si="62"/>
        <v>-2475.2130879613783</v>
      </c>
      <c r="AF89" s="62">
        <f t="shared" ca="1" si="63"/>
        <v>617724.06660691532</v>
      </c>
      <c r="AG89" s="35"/>
      <c r="AH89" s="35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73"/>
        <v>150</v>
      </c>
      <c r="AN89" s="66">
        <f t="shared" si="74"/>
        <v>0</v>
      </c>
      <c r="AO89" s="67">
        <f t="shared" si="85"/>
        <v>2.5664517644146633E-5</v>
      </c>
      <c r="AP89" s="68">
        <f t="shared" ca="1" si="75"/>
        <v>2.4992250233625137E-8</v>
      </c>
      <c r="AR89" s="69">
        <f t="shared" si="76"/>
        <v>8</v>
      </c>
      <c r="AS89" s="70">
        <f t="shared" si="86"/>
        <v>86</v>
      </c>
      <c r="AT89" s="71">
        <f t="shared" si="87"/>
        <v>0.55507142216696559</v>
      </c>
      <c r="AU89" s="72">
        <f t="shared" si="64"/>
        <v>6.8214933659622723E-3</v>
      </c>
      <c r="AV89" s="73">
        <f t="shared" si="77"/>
        <v>1.0068214933659623</v>
      </c>
      <c r="AW89" s="74">
        <f>PRODUCT(AV$4:AV89)</f>
        <v>1.7943746439108217</v>
      </c>
      <c r="AY89" s="75">
        <f t="shared" si="88"/>
        <v>86</v>
      </c>
      <c r="AZ89" s="76">
        <f t="shared" ca="1" si="92"/>
        <v>1.0068214933659623</v>
      </c>
      <c r="BA89" s="76">
        <f t="shared" ca="1" si="92"/>
        <v>1.0068214933659623</v>
      </c>
      <c r="BB89" s="76">
        <f t="shared" ca="1" si="92"/>
        <v>1.0068214933659623</v>
      </c>
      <c r="BC89" s="76">
        <f t="shared" ca="1" si="92"/>
        <v>1.0068214933659623</v>
      </c>
      <c r="BD89" s="76">
        <f t="shared" ca="1" si="92"/>
        <v>1.0068214933659623</v>
      </c>
      <c r="BE89" s="76">
        <f t="shared" ca="1" si="92"/>
        <v>1.0068214933659623</v>
      </c>
      <c r="BF89" s="76">
        <f t="shared" ca="1" si="92"/>
        <v>1.0068214933659623</v>
      </c>
      <c r="BG89" s="76">
        <f t="shared" ca="1" si="92"/>
        <v>1.0068214933659623</v>
      </c>
      <c r="BH89" s="76">
        <f t="shared" ca="1" si="92"/>
        <v>1.0068214933659623</v>
      </c>
      <c r="BI89" s="76">
        <f t="shared" ca="1" si="92"/>
        <v>1.0068214933659623</v>
      </c>
      <c r="BJ89" s="76">
        <f t="shared" ca="1" si="92"/>
        <v>1.0068214933659623</v>
      </c>
      <c r="BK89" s="76">
        <f t="shared" ca="1" si="92"/>
        <v>1.0068214933659623</v>
      </c>
      <c r="BL89" s="76">
        <f t="shared" ca="1" si="65"/>
        <v>8.5000000000000853E-2</v>
      </c>
      <c r="BM89" s="77">
        <f t="shared" ca="1" si="78"/>
        <v>1114.1854528342742</v>
      </c>
    </row>
    <row r="90" spans="5:65">
      <c r="E90">
        <f t="shared" si="79"/>
        <v>87</v>
      </c>
      <c r="F90" s="64">
        <f t="shared" si="80"/>
        <v>62.16666666666687</v>
      </c>
      <c r="G90" s="55">
        <f t="shared" si="53"/>
        <v>0</v>
      </c>
      <c r="H90" s="78">
        <f t="shared" si="89"/>
        <v>1</v>
      </c>
      <c r="I90" s="79">
        <f t="shared" si="66"/>
        <v>533836.29743766831</v>
      </c>
      <c r="J90" s="79">
        <f t="shared" si="54"/>
        <v>3641.5607614809169</v>
      </c>
      <c r="K90" s="80">
        <f t="shared" si="55"/>
        <v>-20</v>
      </c>
      <c r="L90" s="80">
        <f t="shared" si="67"/>
        <v>-444.86358119805698</v>
      </c>
      <c r="M90" s="80">
        <f t="shared" si="91"/>
        <v>0</v>
      </c>
      <c r="N90" s="80">
        <f t="shared" si="68"/>
        <v>0</v>
      </c>
      <c r="O90" s="81">
        <f t="shared" si="56"/>
        <v>-2083.3333333333335</v>
      </c>
      <c r="P90" s="79">
        <f t="shared" si="57"/>
        <v>534929.66128461785</v>
      </c>
      <c r="Q90" s="35"/>
      <c r="R90">
        <f t="shared" ca="1" si="69"/>
        <v>206</v>
      </c>
      <c r="S90" s="78">
        <f t="shared" ca="1" si="70"/>
        <v>71.88</v>
      </c>
      <c r="T90" s="55">
        <f t="shared" ca="1" si="58"/>
        <v>4.2908271543715681E-3</v>
      </c>
      <c r="U90" s="78">
        <f t="shared" ca="1" si="81"/>
        <v>0.76075767543895023</v>
      </c>
      <c r="V90" s="79">
        <f t="shared" ca="1" si="71"/>
        <v>469938.32497457217</v>
      </c>
      <c r="W90" s="79">
        <f t="shared" ca="1" si="59"/>
        <v>3205.6811662254663</v>
      </c>
      <c r="X90" s="80">
        <f t="shared" ca="1" si="82"/>
        <v>-15.215153508779004</v>
      </c>
      <c r="Y90" s="80">
        <f t="shared" ca="1" si="83"/>
        <v>-391.61527081214348</v>
      </c>
      <c r="Z90" s="80">
        <f t="shared" ca="1" si="72"/>
        <v>0</v>
      </c>
      <c r="AA90" s="80">
        <f t="shared" ca="1" si="84"/>
        <v>0</v>
      </c>
      <c r="AB90" s="81">
        <f t="shared" ca="1" si="60"/>
        <v>-1883.0373550135639</v>
      </c>
      <c r="AC90" s="79">
        <f t="shared" ca="1" si="61"/>
        <v>470854.13836146321</v>
      </c>
      <c r="AD90" s="35"/>
      <c r="AE90" s="62">
        <f t="shared" ca="1" si="62"/>
        <v>-2475.2130879613783</v>
      </c>
      <c r="AF90" s="62">
        <f t="shared" ca="1" si="63"/>
        <v>618927.88408580259</v>
      </c>
      <c r="AG90" s="35"/>
      <c r="AH90" s="35"/>
      <c r="AI90" s="35"/>
      <c r="AJ90" s="127">
        <v>104</v>
      </c>
      <c r="AK90" s="129">
        <f>'SA85-90'!F96*(1+$AH$22)</f>
        <v>0.62164300000000006</v>
      </c>
      <c r="AL90" s="129">
        <f>'SA85-90 (light)'!F96*(1+$AH$22)</f>
        <v>0.62670300000000001</v>
      </c>
      <c r="AM90" s="66">
        <f t="shared" si="73"/>
        <v>151</v>
      </c>
      <c r="AN90" s="66">
        <f t="shared" si="74"/>
        <v>0</v>
      </c>
      <c r="AO90" s="130">
        <f t="shared" si="85"/>
        <v>2.5664517644146633E-5</v>
      </c>
      <c r="AP90" s="131">
        <f t="shared" ca="1" si="75"/>
        <v>2.3034332012557713E-8</v>
      </c>
      <c r="AR90" s="69">
        <f t="shared" si="76"/>
        <v>8</v>
      </c>
      <c r="AS90" s="70">
        <f t="shared" si="86"/>
        <v>87</v>
      </c>
      <c r="AT90" s="71">
        <f t="shared" si="87"/>
        <v>0.55128500614301834</v>
      </c>
      <c r="AU90" s="72">
        <f t="shared" si="64"/>
        <v>6.8214933659622723E-3</v>
      </c>
      <c r="AV90" s="73">
        <f t="shared" si="77"/>
        <v>1.0068214933659623</v>
      </c>
      <c r="AW90" s="74">
        <f>PRODUCT(AV$4:AV90)</f>
        <v>1.8066149586403102</v>
      </c>
      <c r="AY90" s="75">
        <f t="shared" si="88"/>
        <v>87</v>
      </c>
      <c r="AZ90" s="76">
        <f t="shared" ca="1" si="92"/>
        <v>1.0068214933659623</v>
      </c>
      <c r="BA90" s="76">
        <f t="shared" ca="1" si="92"/>
        <v>1.0068214933659623</v>
      </c>
      <c r="BB90" s="76">
        <f t="shared" ca="1" si="92"/>
        <v>1.0068214933659623</v>
      </c>
      <c r="BC90" s="76">
        <f t="shared" ca="1" si="92"/>
        <v>1.0068214933659623</v>
      </c>
      <c r="BD90" s="76">
        <f t="shared" ca="1" si="92"/>
        <v>1.0068214933659623</v>
      </c>
      <c r="BE90" s="76">
        <f t="shared" ca="1" si="92"/>
        <v>1.0068214933659623</v>
      </c>
      <c r="BF90" s="76">
        <f t="shared" ca="1" si="92"/>
        <v>1.0068214933659623</v>
      </c>
      <c r="BG90" s="76">
        <f t="shared" ca="1" si="92"/>
        <v>1.0068214933659623</v>
      </c>
      <c r="BH90" s="76">
        <f t="shared" ca="1" si="92"/>
        <v>1.0068214933659623</v>
      </c>
      <c r="BI90" s="76">
        <f t="shared" ca="1" si="92"/>
        <v>1.0068214933659623</v>
      </c>
      <c r="BJ90" s="76">
        <f t="shared" ca="1" si="92"/>
        <v>1.0068214933659623</v>
      </c>
      <c r="BK90" s="76">
        <f t="shared" ca="1" si="92"/>
        <v>1.0068214933659623</v>
      </c>
      <c r="BL90" s="76">
        <f t="shared" ca="1" si="65"/>
        <v>8.5000000000000853E-2</v>
      </c>
      <c r="BM90" s="77">
        <f t="shared" ca="1" si="78"/>
        <v>1208.8912163251885</v>
      </c>
    </row>
    <row r="91" spans="5:65">
      <c r="E91">
        <f t="shared" ref="E91:E154" si="93">E90+1</f>
        <v>88</v>
      </c>
      <c r="F91" s="64">
        <f t="shared" si="80"/>
        <v>62.250000000000206</v>
      </c>
      <c r="G91" s="55">
        <f t="shared" si="53"/>
        <v>0</v>
      </c>
      <c r="H91" s="78">
        <f t="shared" si="89"/>
        <v>1</v>
      </c>
      <c r="I91" s="79">
        <f t="shared" si="66"/>
        <v>534929.66128461785</v>
      </c>
      <c r="J91" s="79">
        <f t="shared" si="54"/>
        <v>3649.0191357094659</v>
      </c>
      <c r="K91" s="80">
        <f t="shared" si="55"/>
        <v>-20</v>
      </c>
      <c r="L91" s="80">
        <f t="shared" si="67"/>
        <v>-445.77471773718156</v>
      </c>
      <c r="M91" s="80">
        <f t="shared" si="91"/>
        <v>0</v>
      </c>
      <c r="N91" s="80">
        <f t="shared" si="68"/>
        <v>0</v>
      </c>
      <c r="O91" s="81">
        <f t="shared" si="56"/>
        <v>-2083.3333333333335</v>
      </c>
      <c r="P91" s="79">
        <f t="shared" si="57"/>
        <v>536029.57236925676</v>
      </c>
      <c r="Q91" s="35"/>
      <c r="R91">
        <f t="shared" ca="1" si="69"/>
        <v>207</v>
      </c>
      <c r="S91" s="78">
        <f t="shared" ca="1" si="70"/>
        <v>71.959999999999994</v>
      </c>
      <c r="T91" s="55">
        <f t="shared" ca="1" si="58"/>
        <v>4.2908271543715681E-3</v>
      </c>
      <c r="U91" s="78">
        <f t="shared" ca="1" si="81"/>
        <v>0.75749339574728014</v>
      </c>
      <c r="V91" s="79">
        <f t="shared" ca="1" si="71"/>
        <v>468833.7846388336</v>
      </c>
      <c r="W91" s="79">
        <f t="shared" ca="1" si="59"/>
        <v>3198.1465516527883</v>
      </c>
      <c r="X91" s="80">
        <f t="shared" ca="1" si="82"/>
        <v>-15.149867914945602</v>
      </c>
      <c r="Y91" s="80">
        <f t="shared" ca="1" si="83"/>
        <v>-390.69482053236135</v>
      </c>
      <c r="Z91" s="80">
        <f t="shared" ca="1" si="72"/>
        <v>0</v>
      </c>
      <c r="AA91" s="80">
        <f t="shared" ca="1" si="84"/>
        <v>0</v>
      </c>
      <c r="AB91" s="81">
        <f t="shared" ca="1" si="60"/>
        <v>-1874.9575671979755</v>
      </c>
      <c r="AC91" s="79">
        <f t="shared" ca="1" si="61"/>
        <v>469751.12893484114</v>
      </c>
      <c r="AD91" s="35"/>
      <c r="AE91" s="62">
        <f t="shared" ca="1" si="62"/>
        <v>-2475.2130879613783</v>
      </c>
      <c r="AF91" s="62">
        <f t="shared" ca="1" si="63"/>
        <v>620138.91021640343</v>
      </c>
      <c r="AG91" s="35"/>
      <c r="AH91" s="35"/>
      <c r="AK91" s="66"/>
      <c r="AL91" s="66"/>
      <c r="AM91" s="66"/>
      <c r="AN91" s="66"/>
      <c r="AR91" s="69">
        <f t="shared" si="76"/>
        <v>8</v>
      </c>
      <c r="AS91" s="70">
        <f t="shared" si="86"/>
        <v>88</v>
      </c>
      <c r="AT91" s="71">
        <f t="shared" si="87"/>
        <v>0.54752441913085925</v>
      </c>
      <c r="AU91" s="72">
        <f t="shared" si="64"/>
        <v>6.8214933659622723E-3</v>
      </c>
      <c r="AV91" s="73">
        <f t="shared" si="77"/>
        <v>1.0068214933659623</v>
      </c>
      <c r="AW91" s="74">
        <f>PRODUCT(AV$4:AV91)</f>
        <v>1.8189387705955233</v>
      </c>
      <c r="AY91" s="75">
        <f t="shared" si="88"/>
        <v>88</v>
      </c>
      <c r="AZ91" s="76">
        <f t="shared" ca="1" si="92"/>
        <v>1.0068214933659623</v>
      </c>
      <c r="BA91" s="76">
        <f t="shared" ca="1" si="92"/>
        <v>1.0068214933659623</v>
      </c>
      <c r="BB91" s="76">
        <f t="shared" ca="1" si="92"/>
        <v>1.0068214933659623</v>
      </c>
      <c r="BC91" s="76">
        <f t="shared" ca="1" si="92"/>
        <v>1.0068214933659623</v>
      </c>
      <c r="BD91" s="76">
        <f t="shared" ca="1" si="92"/>
        <v>1.0068214933659623</v>
      </c>
      <c r="BE91" s="76">
        <f t="shared" ca="1" si="92"/>
        <v>1.0068214933659623</v>
      </c>
      <c r="BF91" s="76">
        <f t="shared" ca="1" si="92"/>
        <v>1.0068214933659623</v>
      </c>
      <c r="BG91" s="76">
        <f t="shared" ca="1" si="92"/>
        <v>1.0068214933659623</v>
      </c>
      <c r="BH91" s="76">
        <f t="shared" ca="1" si="92"/>
        <v>1.0068214933659623</v>
      </c>
      <c r="BI91" s="76">
        <f t="shared" ca="1" si="92"/>
        <v>1.0068214933659623</v>
      </c>
      <c r="BJ91" s="76">
        <f t="shared" ca="1" si="92"/>
        <v>1.0068214933659623</v>
      </c>
      <c r="BK91" s="76">
        <f t="shared" ca="1" si="92"/>
        <v>1.0068214933659623</v>
      </c>
      <c r="BL91" s="76">
        <f t="shared" ca="1" si="65"/>
        <v>8.5000000000000853E-2</v>
      </c>
      <c r="BM91" s="77">
        <f t="shared" ca="1" si="78"/>
        <v>1311.6469697128305</v>
      </c>
    </row>
    <row r="92" spans="5:65">
      <c r="E92">
        <f t="shared" si="93"/>
        <v>89</v>
      </c>
      <c r="F92" s="64">
        <f t="shared" si="80"/>
        <v>62.333333333333542</v>
      </c>
      <c r="G92" s="55">
        <f t="shared" si="53"/>
        <v>0</v>
      </c>
      <c r="H92" s="78">
        <f t="shared" si="89"/>
        <v>1</v>
      </c>
      <c r="I92" s="79">
        <f t="shared" si="66"/>
        <v>536029.57236925676</v>
      </c>
      <c r="J92" s="79">
        <f t="shared" si="54"/>
        <v>3656.5221718764788</v>
      </c>
      <c r="K92" s="80">
        <f t="shared" si="55"/>
        <v>-20</v>
      </c>
      <c r="L92" s="80">
        <f t="shared" si="67"/>
        <v>-446.69131030771399</v>
      </c>
      <c r="M92" s="80">
        <f t="shared" si="91"/>
        <v>0</v>
      </c>
      <c r="N92" s="80">
        <f t="shared" si="68"/>
        <v>0</v>
      </c>
      <c r="O92" s="81">
        <f t="shared" si="56"/>
        <v>-2083.3333333333335</v>
      </c>
      <c r="P92" s="79">
        <f t="shared" si="57"/>
        <v>537136.06989749218</v>
      </c>
      <c r="Q92" s="35"/>
      <c r="R92">
        <f t="shared" ca="1" si="69"/>
        <v>208</v>
      </c>
      <c r="S92" s="78">
        <f t="shared" ca="1" si="70"/>
        <v>72.040000000000006</v>
      </c>
      <c r="T92" s="55">
        <f t="shared" ca="1" si="58"/>
        <v>4.2908271543715681E-3</v>
      </c>
      <c r="U92" s="78">
        <f t="shared" ca="1" si="81"/>
        <v>0.75424312251555059</v>
      </c>
      <c r="V92" s="79">
        <f t="shared" ca="1" si="71"/>
        <v>467735.50803501083</v>
      </c>
      <c r="W92" s="79">
        <f t="shared" ca="1" si="59"/>
        <v>3190.6546650858195</v>
      </c>
      <c r="X92" s="80">
        <f t="shared" ca="1" si="82"/>
        <v>-15.084862450311011</v>
      </c>
      <c r="Y92" s="80">
        <f t="shared" ca="1" si="83"/>
        <v>-389.77959002917572</v>
      </c>
      <c r="Z92" s="80">
        <f t="shared" ca="1" si="72"/>
        <v>0</v>
      </c>
      <c r="AA92" s="80">
        <f t="shared" ca="1" si="84"/>
        <v>0</v>
      </c>
      <c r="AB92" s="81">
        <f t="shared" ca="1" si="60"/>
        <v>-1866.912448355348</v>
      </c>
      <c r="AC92" s="79">
        <f t="shared" ca="1" si="61"/>
        <v>468654.38579926186</v>
      </c>
      <c r="AD92" s="35"/>
      <c r="AE92" s="62">
        <f t="shared" ca="1" si="62"/>
        <v>-2475.2130879613783</v>
      </c>
      <c r="AF92" s="62">
        <f t="shared" ca="1" si="63"/>
        <v>621357.18816527806</v>
      </c>
      <c r="AG92" s="35"/>
      <c r="AH92" s="35"/>
      <c r="AK92" s="66"/>
      <c r="AL92" s="66"/>
      <c r="AM92" s="66"/>
      <c r="AN92" s="66"/>
      <c r="AR92" s="69">
        <f t="shared" si="76"/>
        <v>8</v>
      </c>
      <c r="AS92" s="70">
        <f t="shared" si="86"/>
        <v>89</v>
      </c>
      <c r="AT92" s="71">
        <f t="shared" si="87"/>
        <v>0.54378948493805579</v>
      </c>
      <c r="AU92" s="72">
        <f t="shared" si="64"/>
        <v>6.8214933659622723E-3</v>
      </c>
      <c r="AV92" s="73">
        <f t="shared" si="77"/>
        <v>1.0068214933659623</v>
      </c>
      <c r="AW92" s="74">
        <f>PRODUCT(AV$4:AV92)</f>
        <v>1.8313466493522323</v>
      </c>
      <c r="AY92" s="75">
        <f t="shared" si="88"/>
        <v>89</v>
      </c>
      <c r="AZ92" s="76">
        <f t="shared" ca="1" si="92"/>
        <v>1.0068214933659623</v>
      </c>
      <c r="BA92" s="76">
        <f t="shared" ca="1" si="92"/>
        <v>1.0068214933659623</v>
      </c>
      <c r="BB92" s="76">
        <f t="shared" ca="1" si="92"/>
        <v>1.0068214933659623</v>
      </c>
      <c r="BC92" s="76">
        <f t="shared" ca="1" si="92"/>
        <v>1.0068214933659623</v>
      </c>
      <c r="BD92" s="76">
        <f t="shared" ca="1" si="92"/>
        <v>1.0068214933659623</v>
      </c>
      <c r="BE92" s="76">
        <f t="shared" ca="1" si="92"/>
        <v>1.0068214933659623</v>
      </c>
      <c r="BF92" s="76">
        <f t="shared" ca="1" si="92"/>
        <v>1.0068214933659623</v>
      </c>
      <c r="BG92" s="76">
        <f t="shared" ca="1" si="92"/>
        <v>1.0068214933659623</v>
      </c>
      <c r="BH92" s="76">
        <f t="shared" ca="1" si="92"/>
        <v>1.0068214933659623</v>
      </c>
      <c r="BI92" s="76">
        <f t="shared" ca="1" si="92"/>
        <v>1.0068214933659623</v>
      </c>
      <c r="BJ92" s="76">
        <f t="shared" ca="1" si="92"/>
        <v>1.0068214933659623</v>
      </c>
      <c r="BK92" s="76">
        <f t="shared" ca="1" si="92"/>
        <v>1.0068214933659623</v>
      </c>
      <c r="BL92" s="76">
        <f t="shared" ca="1" si="65"/>
        <v>8.5000000000000853E-2</v>
      </c>
      <c r="BM92" s="77">
        <f t="shared" ca="1" si="78"/>
        <v>1423.1369621384222</v>
      </c>
    </row>
    <row r="93" spans="5:65">
      <c r="E93">
        <f t="shared" si="93"/>
        <v>90</v>
      </c>
      <c r="F93" s="64">
        <f t="shared" si="80"/>
        <v>62.416666666666877</v>
      </c>
      <c r="G93" s="55">
        <f t="shared" si="53"/>
        <v>0</v>
      </c>
      <c r="H93" s="78">
        <f t="shared" si="89"/>
        <v>1</v>
      </c>
      <c r="I93" s="79">
        <f t="shared" si="66"/>
        <v>537136.06989749218</v>
      </c>
      <c r="J93" s="79">
        <f t="shared" si="54"/>
        <v>3664.0701374247901</v>
      </c>
      <c r="K93" s="80">
        <f t="shared" si="55"/>
        <v>-20</v>
      </c>
      <c r="L93" s="80">
        <f t="shared" si="67"/>
        <v>-447.61339158124349</v>
      </c>
      <c r="M93" s="80">
        <f t="shared" si="91"/>
        <v>0</v>
      </c>
      <c r="N93" s="80">
        <f t="shared" si="68"/>
        <v>0</v>
      </c>
      <c r="O93" s="81">
        <f t="shared" si="56"/>
        <v>-2083.3333333333335</v>
      </c>
      <c r="P93" s="79">
        <f t="shared" si="57"/>
        <v>538249.19331000233</v>
      </c>
      <c r="Q93" s="35"/>
      <c r="R93">
        <f t="shared" ca="1" si="69"/>
        <v>209</v>
      </c>
      <c r="S93" s="78">
        <f t="shared" ca="1" si="70"/>
        <v>72.12</v>
      </c>
      <c r="T93" s="55">
        <f t="shared" ca="1" si="58"/>
        <v>4.2908271543715681E-3</v>
      </c>
      <c r="U93" s="78">
        <f t="shared" ca="1" si="81"/>
        <v>0.75100679564446282</v>
      </c>
      <c r="V93" s="79">
        <f t="shared" ca="1" si="71"/>
        <v>466643.47083465906</v>
      </c>
      <c r="W93" s="79">
        <f t="shared" ca="1" si="59"/>
        <v>3183.2053405682359</v>
      </c>
      <c r="X93" s="80">
        <f t="shared" ca="1" si="82"/>
        <v>-15.020135912889256</v>
      </c>
      <c r="Y93" s="80">
        <f t="shared" ca="1" si="83"/>
        <v>-388.86955902888258</v>
      </c>
      <c r="Z93" s="80">
        <f t="shared" ca="1" si="72"/>
        <v>0</v>
      </c>
      <c r="AA93" s="80">
        <f t="shared" ca="1" si="84"/>
        <v>0</v>
      </c>
      <c r="AB93" s="81">
        <f t="shared" ca="1" si="60"/>
        <v>-1858.9018497271106</v>
      </c>
      <c r="AC93" s="79">
        <f t="shared" ca="1" si="61"/>
        <v>467563.88463055843</v>
      </c>
      <c r="AD93" s="35"/>
      <c r="AE93" s="62">
        <f t="shared" ca="1" si="62"/>
        <v>-2475.2130879613783</v>
      </c>
      <c r="AF93" s="62">
        <f t="shared" ca="1" si="63"/>
        <v>622582.76135747484</v>
      </c>
      <c r="AG93" s="35"/>
      <c r="AH93" s="35"/>
      <c r="AK93" s="66"/>
      <c r="AL93" s="66"/>
      <c r="AM93" s="66"/>
      <c r="AN93" s="66"/>
      <c r="AR93" s="69">
        <f t="shared" si="76"/>
        <v>8</v>
      </c>
      <c r="AS93" s="70">
        <f t="shared" si="86"/>
        <v>90</v>
      </c>
      <c r="AT93" s="71">
        <f t="shared" si="87"/>
        <v>0.54008002857407078</v>
      </c>
      <c r="AU93" s="72">
        <f t="shared" si="64"/>
        <v>6.8214933659622723E-3</v>
      </c>
      <c r="AV93" s="73">
        <f t="shared" si="77"/>
        <v>1.0068214933659623</v>
      </c>
      <c r="AW93" s="74">
        <f>PRODUCT(AV$4:AV93)</f>
        <v>1.8438391683715658</v>
      </c>
      <c r="AY93" s="75">
        <f t="shared" si="88"/>
        <v>90</v>
      </c>
      <c r="AZ93" s="76">
        <f t="shared" ca="1" si="92"/>
        <v>1.0068214933659623</v>
      </c>
      <c r="BA93" s="76">
        <f t="shared" ca="1" si="92"/>
        <v>1.0068214933659623</v>
      </c>
      <c r="BB93" s="76">
        <f t="shared" ca="1" si="92"/>
        <v>1.0068214933659623</v>
      </c>
      <c r="BC93" s="76">
        <f t="shared" ca="1" si="92"/>
        <v>1.0068214933659623</v>
      </c>
      <c r="BD93" s="76">
        <f t="shared" ca="1" si="92"/>
        <v>1.0068214933659623</v>
      </c>
      <c r="BE93" s="76">
        <f t="shared" ca="1" si="92"/>
        <v>1.0068214933659623</v>
      </c>
      <c r="BF93" s="76">
        <f t="shared" ca="1" si="92"/>
        <v>1.0068214933659623</v>
      </c>
      <c r="BG93" s="76">
        <f t="shared" ca="1" si="92"/>
        <v>1.0068214933659623</v>
      </c>
      <c r="BH93" s="76">
        <f t="shared" ca="1" si="92"/>
        <v>1.0068214933659623</v>
      </c>
      <c r="BI93" s="76">
        <f t="shared" ca="1" si="92"/>
        <v>1.0068214933659623</v>
      </c>
      <c r="BJ93" s="76">
        <f t="shared" ca="1" si="92"/>
        <v>1.0068214933659623</v>
      </c>
      <c r="BK93" s="76">
        <f t="shared" ca="1" si="92"/>
        <v>1.0068214933659623</v>
      </c>
      <c r="BL93" s="76">
        <f t="shared" ca="1" si="65"/>
        <v>8.5000000000000853E-2</v>
      </c>
      <c r="BM93" s="77">
        <f t="shared" ca="1" si="78"/>
        <v>1544.1036039201892</v>
      </c>
    </row>
    <row r="94" spans="5:65">
      <c r="E94">
        <f t="shared" si="93"/>
        <v>91</v>
      </c>
      <c r="F94" s="64">
        <f t="shared" si="80"/>
        <v>62.500000000000213</v>
      </c>
      <c r="G94" s="55">
        <f t="shared" si="53"/>
        <v>0</v>
      </c>
      <c r="H94" s="78">
        <f t="shared" si="89"/>
        <v>1</v>
      </c>
      <c r="I94" s="79">
        <f t="shared" si="66"/>
        <v>538249.19331000233</v>
      </c>
      <c r="J94" s="79">
        <f t="shared" si="54"/>
        <v>3671.6633013987257</v>
      </c>
      <c r="K94" s="80">
        <f t="shared" si="55"/>
        <v>-20</v>
      </c>
      <c r="L94" s="80">
        <f t="shared" si="67"/>
        <v>-448.540994425002</v>
      </c>
      <c r="M94" s="80">
        <f t="shared" si="91"/>
        <v>0</v>
      </c>
      <c r="N94" s="80">
        <f t="shared" si="68"/>
        <v>0</v>
      </c>
      <c r="O94" s="81">
        <f t="shared" si="56"/>
        <v>-2083.3333333333335</v>
      </c>
      <c r="P94" s="79">
        <f t="shared" si="57"/>
        <v>539368.98228364275</v>
      </c>
      <c r="Q94" s="35"/>
      <c r="R94">
        <f t="shared" ca="1" si="69"/>
        <v>210</v>
      </c>
      <c r="S94" s="78">
        <f t="shared" ca="1" si="70"/>
        <v>72.2</v>
      </c>
      <c r="T94" s="55">
        <f t="shared" ca="1" si="58"/>
        <v>4.2908271543715681E-3</v>
      </c>
      <c r="U94" s="78">
        <f t="shared" ca="1" si="81"/>
        <v>0.74778435529259402</v>
      </c>
      <c r="V94" s="79">
        <f t="shared" ca="1" si="71"/>
        <v>465557.64881798218</v>
      </c>
      <c r="W94" s="79">
        <f t="shared" ca="1" si="59"/>
        <v>3175.7984128848589</v>
      </c>
      <c r="X94" s="80">
        <f t="shared" ca="1" si="82"/>
        <v>-14.955687105851879</v>
      </c>
      <c r="Y94" s="80">
        <f t="shared" ca="1" si="83"/>
        <v>-387.96470734831848</v>
      </c>
      <c r="Z94" s="80">
        <f t="shared" ca="1" si="72"/>
        <v>0</v>
      </c>
      <c r="AA94" s="80">
        <f t="shared" ca="1" si="84"/>
        <v>0</v>
      </c>
      <c r="AB94" s="81">
        <f t="shared" ca="1" si="60"/>
        <v>-1850.9256231929901</v>
      </c>
      <c r="AC94" s="79">
        <f t="shared" ca="1" si="61"/>
        <v>466479.60121321992</v>
      </c>
      <c r="AD94" s="35"/>
      <c r="AE94" s="62">
        <f t="shared" ca="1" si="62"/>
        <v>-2475.2130879613783</v>
      </c>
      <c r="AF94" s="62">
        <f t="shared" ca="1" si="63"/>
        <v>623815.67347807798</v>
      </c>
      <c r="AG94" s="35"/>
      <c r="AH94" s="35"/>
      <c r="AK94" s="66"/>
      <c r="AL94" s="66"/>
      <c r="AM94" s="66"/>
      <c r="AN94" s="66"/>
      <c r="AR94" s="69">
        <f t="shared" si="76"/>
        <v>8</v>
      </c>
      <c r="AS94" s="70">
        <f t="shared" si="86"/>
        <v>91</v>
      </c>
      <c r="AT94" s="71">
        <f t="shared" si="87"/>
        <v>0.53639587624206408</v>
      </c>
      <c r="AU94" s="72">
        <f t="shared" si="64"/>
        <v>6.8214933659622723E-3</v>
      </c>
      <c r="AV94" s="73">
        <f t="shared" si="77"/>
        <v>1.0068214933659623</v>
      </c>
      <c r="AW94" s="74">
        <f>PRODUCT(AV$4:AV94)</f>
        <v>1.8564169050265138</v>
      </c>
      <c r="AY94" s="75">
        <f t="shared" si="88"/>
        <v>91</v>
      </c>
      <c r="AZ94" s="76">
        <f t="shared" ca="1" si="92"/>
        <v>1.0068214933659623</v>
      </c>
      <c r="BA94" s="76">
        <f t="shared" ca="1" si="92"/>
        <v>1.0068214933659623</v>
      </c>
      <c r="BB94" s="76">
        <f t="shared" ca="1" si="92"/>
        <v>1.0068214933659623</v>
      </c>
      <c r="BC94" s="76">
        <f t="shared" ca="1" si="92"/>
        <v>1.0068214933659623</v>
      </c>
      <c r="BD94" s="76">
        <f t="shared" ca="1" si="92"/>
        <v>1.0068214933659623</v>
      </c>
      <c r="BE94" s="76">
        <f t="shared" ca="1" si="92"/>
        <v>1.0068214933659623</v>
      </c>
      <c r="BF94" s="76">
        <f t="shared" ca="1" si="92"/>
        <v>1.0068214933659623</v>
      </c>
      <c r="BG94" s="76">
        <f t="shared" ca="1" si="92"/>
        <v>1.0068214933659623</v>
      </c>
      <c r="BH94" s="76">
        <f t="shared" ca="1" si="92"/>
        <v>1.0068214933659623</v>
      </c>
      <c r="BI94" s="76">
        <f t="shared" ca="1" si="92"/>
        <v>1.0068214933659623</v>
      </c>
      <c r="BJ94" s="76">
        <f t="shared" ca="1" si="92"/>
        <v>1.0068214933659623</v>
      </c>
      <c r="BK94" s="76">
        <f t="shared" ca="1" si="92"/>
        <v>1.0068214933659623</v>
      </c>
      <c r="BL94" s="76">
        <f t="shared" ca="1" si="65"/>
        <v>8.5000000000000853E-2</v>
      </c>
      <c r="BM94" s="77">
        <f t="shared" ca="1" si="78"/>
        <v>1675.3524102534066</v>
      </c>
    </row>
    <row r="95" spans="5:65">
      <c r="E95">
        <f t="shared" si="93"/>
        <v>92</v>
      </c>
      <c r="F95" s="64">
        <f t="shared" si="80"/>
        <v>62.583333333333549</v>
      </c>
      <c r="G95" s="55">
        <f t="shared" si="53"/>
        <v>0</v>
      </c>
      <c r="H95" s="78">
        <f t="shared" si="89"/>
        <v>1</v>
      </c>
      <c r="I95" s="79">
        <f t="shared" si="66"/>
        <v>539368.98228364275</v>
      </c>
      <c r="J95" s="79">
        <f t="shared" si="54"/>
        <v>3679.3019344536915</v>
      </c>
      <c r="K95" s="80">
        <f t="shared" si="55"/>
        <v>-20</v>
      </c>
      <c r="L95" s="80">
        <f t="shared" si="67"/>
        <v>-449.47415190303565</v>
      </c>
      <c r="M95" s="80">
        <f t="shared" si="91"/>
        <v>0</v>
      </c>
      <c r="N95" s="80">
        <f t="shared" si="68"/>
        <v>0</v>
      </c>
      <c r="O95" s="81">
        <f t="shared" si="56"/>
        <v>-2083.3333333333335</v>
      </c>
      <c r="P95" s="79">
        <f t="shared" si="57"/>
        <v>540495.47673285997</v>
      </c>
      <c r="Q95" s="35"/>
      <c r="R95">
        <f t="shared" ca="1" si="69"/>
        <v>211</v>
      </c>
      <c r="S95" s="78">
        <f t="shared" ca="1" si="70"/>
        <v>72.28</v>
      </c>
      <c r="T95" s="55">
        <f t="shared" ca="1" si="58"/>
        <v>4.2908271543715681E-3</v>
      </c>
      <c r="U95" s="78">
        <f t="shared" ca="1" si="81"/>
        <v>0.7445757418752903</v>
      </c>
      <c r="V95" s="79">
        <f t="shared" ca="1" si="71"/>
        <v>464478.01787337381</v>
      </c>
      <c r="W95" s="79">
        <f t="shared" ca="1" si="59"/>
        <v>3168.4337175585251</v>
      </c>
      <c r="X95" s="80">
        <f t="shared" ca="1" si="82"/>
        <v>-14.891514837505806</v>
      </c>
      <c r="Y95" s="80">
        <f t="shared" ca="1" si="83"/>
        <v>-387.06501489447822</v>
      </c>
      <c r="Z95" s="80">
        <f t="shared" ca="1" si="72"/>
        <v>0</v>
      </c>
      <c r="AA95" s="80">
        <f t="shared" ca="1" si="84"/>
        <v>0</v>
      </c>
      <c r="AB95" s="81">
        <f t="shared" ca="1" si="60"/>
        <v>-1842.9836212682712</v>
      </c>
      <c r="AC95" s="79">
        <f t="shared" ca="1" si="61"/>
        <v>465401.51143993204</v>
      </c>
      <c r="AD95" s="35"/>
      <c r="AE95" s="62">
        <f t="shared" ca="1" si="62"/>
        <v>-2475.2130879613778</v>
      </c>
      <c r="AF95" s="62">
        <f t="shared" ca="1" si="63"/>
        <v>625055.96847376553</v>
      </c>
      <c r="AG95" s="35"/>
      <c r="AH95" s="35"/>
      <c r="AK95" s="66"/>
      <c r="AL95" s="66"/>
      <c r="AM95" s="66"/>
      <c r="AN95" s="66"/>
      <c r="AR95" s="69">
        <f t="shared" si="76"/>
        <v>8</v>
      </c>
      <c r="AS95" s="70">
        <f t="shared" si="86"/>
        <v>92</v>
      </c>
      <c r="AT95" s="71">
        <f t="shared" si="87"/>
        <v>0.53273685533074933</v>
      </c>
      <c r="AU95" s="72">
        <f t="shared" si="64"/>
        <v>6.8214933659622723E-3</v>
      </c>
      <c r="AV95" s="73">
        <f t="shared" si="77"/>
        <v>1.0068214933659623</v>
      </c>
      <c r="AW95" s="74">
        <f>PRODUCT(AV$4:AV95)</f>
        <v>1.8690804406286123</v>
      </c>
      <c r="AY95" s="75">
        <f t="shared" si="88"/>
        <v>92</v>
      </c>
      <c r="AZ95" s="76">
        <f t="shared" ref="AZ95:BK104" ca="1" si="94">OFFSET($AV$3,($AY95*12-12)+AZ$3,0)</f>
        <v>1.0068214933659623</v>
      </c>
      <c r="BA95" s="76">
        <f t="shared" ca="1" si="94"/>
        <v>1.0068214933659623</v>
      </c>
      <c r="BB95" s="76">
        <f t="shared" ca="1" si="94"/>
        <v>1.0068214933659623</v>
      </c>
      <c r="BC95" s="76">
        <f t="shared" ca="1" si="94"/>
        <v>1.0068214933659623</v>
      </c>
      <c r="BD95" s="76">
        <f t="shared" ca="1" si="94"/>
        <v>1.0068214933659623</v>
      </c>
      <c r="BE95" s="76">
        <f t="shared" ca="1" si="94"/>
        <v>1.0068214933659623</v>
      </c>
      <c r="BF95" s="76">
        <f t="shared" ca="1" si="94"/>
        <v>1.0068214933659623</v>
      </c>
      <c r="BG95" s="76">
        <f t="shared" ca="1" si="94"/>
        <v>1.0068214933659623</v>
      </c>
      <c r="BH95" s="76">
        <f t="shared" ca="1" si="94"/>
        <v>1.0068214933659623</v>
      </c>
      <c r="BI95" s="76">
        <f t="shared" ca="1" si="94"/>
        <v>1.0068214933659623</v>
      </c>
      <c r="BJ95" s="76">
        <f t="shared" ca="1" si="94"/>
        <v>1.0068214933659623</v>
      </c>
      <c r="BK95" s="76">
        <f t="shared" ca="1" si="94"/>
        <v>1.0068214933659623</v>
      </c>
      <c r="BL95" s="76">
        <f t="shared" ca="1" si="65"/>
        <v>8.5000000000000853E-2</v>
      </c>
      <c r="BM95" s="77">
        <f t="shared" ca="1" si="78"/>
        <v>1817.7573651249475</v>
      </c>
    </row>
    <row r="96" spans="5:65">
      <c r="E96">
        <f t="shared" si="93"/>
        <v>93</v>
      </c>
      <c r="F96" s="64">
        <f t="shared" si="80"/>
        <v>62.666666666666885</v>
      </c>
      <c r="G96" s="55">
        <f t="shared" si="53"/>
        <v>0</v>
      </c>
      <c r="H96" s="78">
        <f t="shared" si="89"/>
        <v>1</v>
      </c>
      <c r="I96" s="79">
        <f t="shared" si="66"/>
        <v>540495.47673285997</v>
      </c>
      <c r="J96" s="79">
        <f t="shared" si="54"/>
        <v>3686.9863088658199</v>
      </c>
      <c r="K96" s="80">
        <f t="shared" si="55"/>
        <v>-20</v>
      </c>
      <c r="L96" s="80">
        <f t="shared" si="67"/>
        <v>-450.41289727738337</v>
      </c>
      <c r="M96" s="80">
        <f t="shared" si="91"/>
        <v>0</v>
      </c>
      <c r="N96" s="80">
        <f t="shared" si="68"/>
        <v>0</v>
      </c>
      <c r="O96" s="81">
        <f t="shared" si="56"/>
        <v>-2083.3333333333335</v>
      </c>
      <c r="P96" s="79">
        <f t="shared" si="57"/>
        <v>541628.71681111504</v>
      </c>
      <c r="Q96" s="35"/>
      <c r="R96">
        <f t="shared" ca="1" si="69"/>
        <v>212</v>
      </c>
      <c r="S96" s="78">
        <f t="shared" ca="1" si="70"/>
        <v>72.36</v>
      </c>
      <c r="T96" s="55">
        <f t="shared" ca="1" si="58"/>
        <v>4.2908271543715681E-3</v>
      </c>
      <c r="U96" s="78">
        <f t="shared" ca="1" si="81"/>
        <v>0.7413808960635655</v>
      </c>
      <c r="V96" s="79">
        <f t="shared" ca="1" si="71"/>
        <v>463404.55399695999</v>
      </c>
      <c r="W96" s="79">
        <f t="shared" ca="1" si="59"/>
        <v>3161.1110908469682</v>
      </c>
      <c r="X96" s="80">
        <f t="shared" ca="1" si="82"/>
        <v>-14.82761792127131</v>
      </c>
      <c r="Y96" s="80">
        <f t="shared" ca="1" si="83"/>
        <v>-386.17046166413337</v>
      </c>
      <c r="Z96" s="80">
        <f t="shared" ca="1" si="72"/>
        <v>0</v>
      </c>
      <c r="AA96" s="80">
        <f t="shared" ca="1" si="84"/>
        <v>0</v>
      </c>
      <c r="AB96" s="81">
        <f t="shared" ca="1" si="60"/>
        <v>-1835.0756971010715</v>
      </c>
      <c r="AC96" s="79">
        <f t="shared" ca="1" si="61"/>
        <v>464329.59131112043</v>
      </c>
      <c r="AD96" s="35"/>
      <c r="AE96" s="62">
        <f t="shared" ca="1" si="62"/>
        <v>-2475.2130879613783</v>
      </c>
      <c r="AF96" s="62">
        <f t="shared" ca="1" si="63"/>
        <v>626303.69055437483</v>
      </c>
      <c r="AG96" s="35"/>
      <c r="AH96" s="35"/>
      <c r="AK96" s="66"/>
      <c r="AL96" s="66"/>
      <c r="AM96" s="66"/>
      <c r="AN96" s="66"/>
      <c r="AR96" s="69">
        <f t="shared" si="76"/>
        <v>8</v>
      </c>
      <c r="AS96" s="70">
        <f t="shared" si="86"/>
        <v>93</v>
      </c>
      <c r="AT96" s="71">
        <f t="shared" si="87"/>
        <v>0.52910279440630703</v>
      </c>
      <c r="AU96" s="72">
        <f t="shared" si="64"/>
        <v>6.8214933659622723E-3</v>
      </c>
      <c r="AV96" s="73">
        <f t="shared" si="77"/>
        <v>1.0068214933659623</v>
      </c>
      <c r="AW96" s="74">
        <f>PRODUCT(AV$4:AV96)</f>
        <v>1.8818303604548103</v>
      </c>
      <c r="AY96" s="75">
        <f t="shared" si="88"/>
        <v>93</v>
      </c>
      <c r="AZ96" s="76">
        <f t="shared" ca="1" si="94"/>
        <v>1.0068214933659623</v>
      </c>
      <c r="BA96" s="76">
        <f t="shared" ca="1" si="94"/>
        <v>1.0068214933659623</v>
      </c>
      <c r="BB96" s="76">
        <f t="shared" ca="1" si="94"/>
        <v>1.0068214933659623</v>
      </c>
      <c r="BC96" s="76">
        <f t="shared" ca="1" si="94"/>
        <v>1.0068214933659623</v>
      </c>
      <c r="BD96" s="76">
        <f t="shared" ca="1" si="94"/>
        <v>1.0068214933659623</v>
      </c>
      <c r="BE96" s="76">
        <f t="shared" ca="1" si="94"/>
        <v>1.0068214933659623</v>
      </c>
      <c r="BF96" s="76">
        <f t="shared" ca="1" si="94"/>
        <v>1.0068214933659623</v>
      </c>
      <c r="BG96" s="76">
        <f t="shared" ca="1" si="94"/>
        <v>1.0068214933659623</v>
      </c>
      <c r="BH96" s="76">
        <f t="shared" ca="1" si="94"/>
        <v>1.0068214933659623</v>
      </c>
      <c r="BI96" s="76">
        <f t="shared" ca="1" si="94"/>
        <v>1.0068214933659623</v>
      </c>
      <c r="BJ96" s="76">
        <f t="shared" ca="1" si="94"/>
        <v>1.0068214933659623</v>
      </c>
      <c r="BK96" s="76">
        <f t="shared" ca="1" si="94"/>
        <v>1.0068214933659623</v>
      </c>
      <c r="BL96" s="76">
        <f t="shared" ca="1" si="65"/>
        <v>8.5000000000000853E-2</v>
      </c>
      <c r="BM96" s="77">
        <f t="shared" ca="1" si="78"/>
        <v>1972.2667411605696</v>
      </c>
    </row>
    <row r="97" spans="5:65">
      <c r="E97">
        <f t="shared" si="93"/>
        <v>94</v>
      </c>
      <c r="F97" s="64">
        <f t="shared" si="80"/>
        <v>62.75000000000022</v>
      </c>
      <c r="G97" s="55">
        <f t="shared" si="53"/>
        <v>0</v>
      </c>
      <c r="H97" s="78">
        <f t="shared" si="89"/>
        <v>1</v>
      </c>
      <c r="I97" s="79">
        <f t="shared" si="66"/>
        <v>541628.71681111504</v>
      </c>
      <c r="J97" s="79">
        <f t="shared" si="54"/>
        <v>3694.7166985416793</v>
      </c>
      <c r="K97" s="80">
        <f t="shared" si="55"/>
        <v>-20</v>
      </c>
      <c r="L97" s="80">
        <f t="shared" si="67"/>
        <v>-451.35726400926256</v>
      </c>
      <c r="M97" s="80">
        <f t="shared" si="91"/>
        <v>0</v>
      </c>
      <c r="N97" s="80">
        <f t="shared" si="68"/>
        <v>0</v>
      </c>
      <c r="O97" s="81">
        <f t="shared" si="56"/>
        <v>-2083.3333333333335</v>
      </c>
      <c r="P97" s="79">
        <f t="shared" si="57"/>
        <v>542768.74291231402</v>
      </c>
      <c r="Q97" s="35"/>
      <c r="R97">
        <f t="shared" ca="1" si="69"/>
        <v>213</v>
      </c>
      <c r="S97" s="78">
        <f t="shared" ca="1" si="70"/>
        <v>72.44</v>
      </c>
      <c r="T97" s="55">
        <f t="shared" ca="1" si="58"/>
        <v>4.2908271543715681E-3</v>
      </c>
      <c r="U97" s="78">
        <f t="shared" ca="1" si="81"/>
        <v>0.73819975878300359</v>
      </c>
      <c r="V97" s="79">
        <f t="shared" ca="1" si="71"/>
        <v>462337.23329214443</v>
      </c>
      <c r="W97" s="79">
        <f t="shared" ca="1" si="59"/>
        <v>3153.8303697397146</v>
      </c>
      <c r="X97" s="80">
        <f t="shared" ca="1" si="82"/>
        <v>-14.763995175660071</v>
      </c>
      <c r="Y97" s="80">
        <f t="shared" ca="1" si="83"/>
        <v>-385.28102774345371</v>
      </c>
      <c r="Z97" s="80">
        <f t="shared" ca="1" si="72"/>
        <v>0</v>
      </c>
      <c r="AA97" s="80">
        <f t="shared" ca="1" si="84"/>
        <v>0</v>
      </c>
      <c r="AB97" s="81">
        <f t="shared" ca="1" si="60"/>
        <v>-1827.2017044696229</v>
      </c>
      <c r="AC97" s="79">
        <f t="shared" ca="1" si="61"/>
        <v>463263.81693449541</v>
      </c>
      <c r="AD97" s="35"/>
      <c r="AE97" s="62">
        <f t="shared" ca="1" si="62"/>
        <v>-2475.2130879613783</v>
      </c>
      <c r="AF97" s="62">
        <f t="shared" ca="1" si="63"/>
        <v>627558.88419447921</v>
      </c>
      <c r="AG97" s="35"/>
      <c r="AH97" s="35"/>
      <c r="AK97" s="66"/>
      <c r="AL97" s="66"/>
      <c r="AM97" s="66"/>
      <c r="AN97" s="66"/>
      <c r="AR97" s="69">
        <f t="shared" si="76"/>
        <v>8</v>
      </c>
      <c r="AS97" s="70">
        <f t="shared" si="86"/>
        <v>94</v>
      </c>
      <c r="AT97" s="71">
        <f t="shared" si="87"/>
        <v>0.52549352320435228</v>
      </c>
      <c r="AU97" s="72">
        <f t="shared" si="64"/>
        <v>6.8214933659622723E-3</v>
      </c>
      <c r="AV97" s="73">
        <f t="shared" si="77"/>
        <v>1.0068214933659623</v>
      </c>
      <c r="AW97" s="74">
        <f>PRODUCT(AV$4:AV97)</f>
        <v>1.8946672537745193</v>
      </c>
      <c r="AY97" s="75">
        <f t="shared" si="88"/>
        <v>94</v>
      </c>
      <c r="AZ97" s="76">
        <f t="shared" ca="1" si="94"/>
        <v>1.0068214933659623</v>
      </c>
      <c r="BA97" s="76">
        <f t="shared" ca="1" si="94"/>
        <v>1.0068214933659623</v>
      </c>
      <c r="BB97" s="76">
        <f t="shared" ca="1" si="94"/>
        <v>1.0068214933659623</v>
      </c>
      <c r="BC97" s="76">
        <f t="shared" ca="1" si="94"/>
        <v>1.0068214933659623</v>
      </c>
      <c r="BD97" s="76">
        <f t="shared" ca="1" si="94"/>
        <v>1.0068214933659623</v>
      </c>
      <c r="BE97" s="76">
        <f t="shared" ca="1" si="94"/>
        <v>1.0068214933659623</v>
      </c>
      <c r="BF97" s="76">
        <f t="shared" ca="1" si="94"/>
        <v>1.0068214933659623</v>
      </c>
      <c r="BG97" s="76">
        <f t="shared" ca="1" si="94"/>
        <v>1.0068214933659623</v>
      </c>
      <c r="BH97" s="76">
        <f t="shared" ca="1" si="94"/>
        <v>1.0068214933659623</v>
      </c>
      <c r="BI97" s="76">
        <f t="shared" ca="1" si="94"/>
        <v>1.0068214933659623</v>
      </c>
      <c r="BJ97" s="76">
        <f t="shared" ca="1" si="94"/>
        <v>1.0068214933659623</v>
      </c>
      <c r="BK97" s="76">
        <f t="shared" ca="1" si="94"/>
        <v>1.0068214933659623</v>
      </c>
      <c r="BL97" s="76">
        <f t="shared" ca="1" si="65"/>
        <v>8.5000000000000853E-2</v>
      </c>
      <c r="BM97" s="77">
        <f t="shared" ca="1" si="78"/>
        <v>2139.9094141592195</v>
      </c>
    </row>
    <row r="98" spans="5:65">
      <c r="E98">
        <f t="shared" si="93"/>
        <v>95</v>
      </c>
      <c r="F98" s="64">
        <f t="shared" si="80"/>
        <v>62.833333333333556</v>
      </c>
      <c r="G98" s="55">
        <f t="shared" si="53"/>
        <v>0</v>
      </c>
      <c r="H98" s="78">
        <f t="shared" si="89"/>
        <v>1</v>
      </c>
      <c r="I98" s="79">
        <f t="shared" si="66"/>
        <v>542768.74291231402</v>
      </c>
      <c r="J98" s="79">
        <f t="shared" si="54"/>
        <v>3702.493379028032</v>
      </c>
      <c r="K98" s="80">
        <f t="shared" si="55"/>
        <v>-20</v>
      </c>
      <c r="L98" s="80">
        <f t="shared" si="67"/>
        <v>-452.30728576026172</v>
      </c>
      <c r="M98" s="80">
        <f t="shared" si="91"/>
        <v>0</v>
      </c>
      <c r="N98" s="80">
        <f t="shared" si="68"/>
        <v>0</v>
      </c>
      <c r="O98" s="81">
        <f t="shared" si="56"/>
        <v>-2083.3333333333335</v>
      </c>
      <c r="P98" s="79">
        <f t="shared" si="57"/>
        <v>543915.5956722484</v>
      </c>
      <c r="Q98" s="35"/>
      <c r="R98">
        <f t="shared" ca="1" si="69"/>
        <v>214</v>
      </c>
      <c r="S98" s="78">
        <f t="shared" ca="1" si="70"/>
        <v>72.52</v>
      </c>
      <c r="T98" s="55">
        <f t="shared" ca="1" si="58"/>
        <v>4.6837945252553581E-3</v>
      </c>
      <c r="U98" s="78">
        <f t="shared" ca="1" si="81"/>
        <v>0.73474218279427095</v>
      </c>
      <c r="V98" s="79">
        <f t="shared" ca="1" si="71"/>
        <v>461093.9844049887</v>
      </c>
      <c r="W98" s="79">
        <f t="shared" ca="1" si="59"/>
        <v>3145.3495557037418</v>
      </c>
      <c r="X98" s="80">
        <f t="shared" ca="1" si="82"/>
        <v>-14.694843655885419</v>
      </c>
      <c r="Y98" s="80">
        <f t="shared" ca="1" si="83"/>
        <v>-384.24498700415728</v>
      </c>
      <c r="Z98" s="80">
        <f t="shared" ca="1" si="72"/>
        <v>0</v>
      </c>
      <c r="AA98" s="80">
        <f t="shared" ca="1" si="84"/>
        <v>0</v>
      </c>
      <c r="AB98" s="81">
        <f t="shared" ca="1" si="60"/>
        <v>-1818.6434671296909</v>
      </c>
      <c r="AC98" s="79">
        <f t="shared" ca="1" si="61"/>
        <v>462021.75066290278</v>
      </c>
      <c r="AD98" s="35"/>
      <c r="AE98" s="62">
        <f t="shared" ca="1" si="62"/>
        <v>-2475.2130879613783</v>
      </c>
      <c r="AF98" s="62">
        <f t="shared" ca="1" si="63"/>
        <v>628821.59413497243</v>
      </c>
      <c r="AG98" s="35"/>
      <c r="AH98" s="35"/>
      <c r="AK98" s="66"/>
      <c r="AL98" s="66"/>
      <c r="AM98" s="66"/>
      <c r="AN98" s="66"/>
      <c r="AR98" s="69">
        <f t="shared" si="76"/>
        <v>8</v>
      </c>
      <c r="AS98" s="70">
        <f t="shared" si="86"/>
        <v>95</v>
      </c>
      <c r="AT98" s="71">
        <f t="shared" si="87"/>
        <v>0.52190887262195762</v>
      </c>
      <c r="AU98" s="72">
        <f t="shared" si="64"/>
        <v>6.8214933659622723E-3</v>
      </c>
      <c r="AV98" s="73">
        <f t="shared" si="77"/>
        <v>1.0068214933659623</v>
      </c>
      <c r="AW98" s="74">
        <f>PRODUCT(AV$4:AV98)</f>
        <v>1.9075917138768481</v>
      </c>
      <c r="AY98" s="75">
        <f t="shared" si="88"/>
        <v>95</v>
      </c>
      <c r="AZ98" s="76">
        <f t="shared" ca="1" si="94"/>
        <v>1.0068214933659623</v>
      </c>
      <c r="BA98" s="76">
        <f t="shared" ca="1" si="94"/>
        <v>1.0068214933659623</v>
      </c>
      <c r="BB98" s="76">
        <f t="shared" ca="1" si="94"/>
        <v>1.0068214933659623</v>
      </c>
      <c r="BC98" s="76">
        <f t="shared" ca="1" si="94"/>
        <v>1.0068214933659623</v>
      </c>
      <c r="BD98" s="76">
        <f t="shared" ca="1" si="94"/>
        <v>1.0068214933659623</v>
      </c>
      <c r="BE98" s="76">
        <f t="shared" ca="1" si="94"/>
        <v>1.0068214933659623</v>
      </c>
      <c r="BF98" s="76">
        <f t="shared" ca="1" si="94"/>
        <v>1.0068214933659623</v>
      </c>
      <c r="BG98" s="76">
        <f t="shared" ca="1" si="94"/>
        <v>1.0068214933659623</v>
      </c>
      <c r="BH98" s="76">
        <f t="shared" ca="1" si="94"/>
        <v>1.0068214933659623</v>
      </c>
      <c r="BI98" s="76">
        <f t="shared" ca="1" si="94"/>
        <v>1.0068214933659623</v>
      </c>
      <c r="BJ98" s="76">
        <f t="shared" ca="1" si="94"/>
        <v>1.0068214933659623</v>
      </c>
      <c r="BK98" s="76">
        <f t="shared" ca="1" si="94"/>
        <v>1.0068214933659623</v>
      </c>
      <c r="BL98" s="76">
        <f t="shared" ca="1" si="65"/>
        <v>8.5000000000000853E-2</v>
      </c>
      <c r="BM98" s="77">
        <f t="shared" ca="1" si="78"/>
        <v>2321.8017143627549</v>
      </c>
    </row>
    <row r="99" spans="5:65">
      <c r="E99">
        <f t="shared" si="93"/>
        <v>96</v>
      </c>
      <c r="F99" s="64">
        <f t="shared" si="80"/>
        <v>62.916666666666892</v>
      </c>
      <c r="G99" s="55">
        <f t="shared" si="53"/>
        <v>0</v>
      </c>
      <c r="H99" s="78">
        <f t="shared" si="89"/>
        <v>1</v>
      </c>
      <c r="I99" s="79">
        <f t="shared" si="66"/>
        <v>543915.5956722484</v>
      </c>
      <c r="J99" s="79">
        <f t="shared" si="54"/>
        <v>3710.3166275216599</v>
      </c>
      <c r="K99" s="80">
        <f t="shared" si="55"/>
        <v>-20</v>
      </c>
      <c r="L99" s="80">
        <f t="shared" si="67"/>
        <v>-453.26299639354033</v>
      </c>
      <c r="M99" s="80">
        <f t="shared" si="91"/>
        <v>0</v>
      </c>
      <c r="N99" s="80">
        <f t="shared" si="68"/>
        <v>0</v>
      </c>
      <c r="O99" s="81">
        <f t="shared" si="56"/>
        <v>-2083.3333333333335</v>
      </c>
      <c r="P99" s="79">
        <f t="shared" si="57"/>
        <v>545069.31597004319</v>
      </c>
      <c r="Q99" s="35"/>
      <c r="R99">
        <f t="shared" ca="1" si="69"/>
        <v>215</v>
      </c>
      <c r="S99" s="78">
        <f t="shared" ca="1" si="70"/>
        <v>72.599999999999994</v>
      </c>
      <c r="T99" s="55">
        <f t="shared" ca="1" si="58"/>
        <v>4.6837945252553581E-3</v>
      </c>
      <c r="U99" s="78">
        <f t="shared" ca="1" si="81"/>
        <v>0.73130080138102493</v>
      </c>
      <c r="V99" s="79">
        <f t="shared" ca="1" si="71"/>
        <v>459857.73571659898</v>
      </c>
      <c r="W99" s="79">
        <f t="shared" ca="1" si="59"/>
        <v>3136.916493477212</v>
      </c>
      <c r="X99" s="80">
        <f t="shared" ca="1" si="82"/>
        <v>-14.626016027620498</v>
      </c>
      <c r="Y99" s="80">
        <f t="shared" ca="1" si="83"/>
        <v>-383.2147797638325</v>
      </c>
      <c r="Z99" s="80">
        <f t="shared" ca="1" si="72"/>
        <v>0</v>
      </c>
      <c r="AA99" s="80">
        <f t="shared" ca="1" si="84"/>
        <v>0</v>
      </c>
      <c r="AB99" s="81">
        <f t="shared" ca="1" si="60"/>
        <v>-1810.1253148149572</v>
      </c>
      <c r="AC99" s="79">
        <f t="shared" ca="1" si="61"/>
        <v>460786.68609946972</v>
      </c>
      <c r="AD99" s="35"/>
      <c r="AE99" s="62">
        <f t="shared" ca="1" si="62"/>
        <v>-2475.2130879613783</v>
      </c>
      <c r="AF99" s="62">
        <f t="shared" ca="1" si="63"/>
        <v>630091.86538466404</v>
      </c>
      <c r="AG99" s="35"/>
      <c r="AH99" s="35"/>
      <c r="AK99" s="66"/>
      <c r="AL99" s="66"/>
      <c r="AM99" s="66"/>
      <c r="AN99" s="66"/>
      <c r="AR99" s="69">
        <f t="shared" si="76"/>
        <v>8</v>
      </c>
      <c r="AS99" s="70">
        <f t="shared" si="86"/>
        <v>96</v>
      </c>
      <c r="AT99" s="71">
        <f t="shared" si="87"/>
        <v>0.51834867470973012</v>
      </c>
      <c r="AU99" s="72">
        <f t="shared" si="64"/>
        <v>6.8214933659622723E-3</v>
      </c>
      <c r="AV99" s="73">
        <f t="shared" si="77"/>
        <v>1.0068214933659623</v>
      </c>
      <c r="AW99" s="74">
        <f>PRODUCT(AV$4:AV99)</f>
        <v>1.9206043380980236</v>
      </c>
      <c r="AY99" s="75">
        <f t="shared" si="88"/>
        <v>96</v>
      </c>
      <c r="AZ99" s="76">
        <f t="shared" ca="1" si="94"/>
        <v>1.0068214933659623</v>
      </c>
      <c r="BA99" s="76">
        <f t="shared" ca="1" si="94"/>
        <v>1.0068214933659623</v>
      </c>
      <c r="BB99" s="76">
        <f t="shared" ca="1" si="94"/>
        <v>1.0068214933659623</v>
      </c>
      <c r="BC99" s="76">
        <f t="shared" ca="1" si="94"/>
        <v>1.0068214933659623</v>
      </c>
      <c r="BD99" s="76">
        <f t="shared" ca="1" si="94"/>
        <v>1.0068214933659623</v>
      </c>
      <c r="BE99" s="76">
        <f t="shared" ca="1" si="94"/>
        <v>1.0068214933659623</v>
      </c>
      <c r="BF99" s="76">
        <f t="shared" ca="1" si="94"/>
        <v>1.0068214933659623</v>
      </c>
      <c r="BG99" s="76">
        <f t="shared" ca="1" si="94"/>
        <v>1.0068214933659623</v>
      </c>
      <c r="BH99" s="76">
        <f t="shared" ca="1" si="94"/>
        <v>1.0068214933659623</v>
      </c>
      <c r="BI99" s="76">
        <f t="shared" ca="1" si="94"/>
        <v>1.0068214933659623</v>
      </c>
      <c r="BJ99" s="76">
        <f t="shared" ca="1" si="94"/>
        <v>1.0068214933659623</v>
      </c>
      <c r="BK99" s="76">
        <f t="shared" ca="1" si="94"/>
        <v>1.0068214933659623</v>
      </c>
      <c r="BL99" s="76">
        <f t="shared" ca="1" si="65"/>
        <v>8.5000000000000853E-2</v>
      </c>
      <c r="BM99" s="77">
        <f t="shared" ca="1" si="78"/>
        <v>2519.1548600835908</v>
      </c>
    </row>
    <row r="100" spans="5:65">
      <c r="E100">
        <f t="shared" si="93"/>
        <v>97</v>
      </c>
      <c r="F100" s="64">
        <f t="shared" si="80"/>
        <v>63.000000000000227</v>
      </c>
      <c r="G100" s="55">
        <f t="shared" si="53"/>
        <v>0</v>
      </c>
      <c r="H100" s="78">
        <f t="shared" si="89"/>
        <v>1</v>
      </c>
      <c r="I100" s="79">
        <f t="shared" si="66"/>
        <v>545069.31597004319</v>
      </c>
      <c r="J100" s="79">
        <f t="shared" si="54"/>
        <v>3718.186722879243</v>
      </c>
      <c r="K100" s="80">
        <f t="shared" si="55"/>
        <v>-20</v>
      </c>
      <c r="L100" s="80">
        <f t="shared" si="67"/>
        <v>-454.224429975036</v>
      </c>
      <c r="M100" s="80">
        <f t="shared" si="91"/>
        <v>-4088.019869775324</v>
      </c>
      <c r="N100" s="80">
        <f t="shared" si="68"/>
        <v>0</v>
      </c>
      <c r="O100" s="81">
        <f t="shared" si="56"/>
        <v>-2083.3333333333335</v>
      </c>
      <c r="P100" s="79">
        <f t="shared" si="57"/>
        <v>542141.9250598388</v>
      </c>
      <c r="Q100" s="35"/>
      <c r="R100">
        <f t="shared" ca="1" si="69"/>
        <v>216</v>
      </c>
      <c r="S100" s="78">
        <f t="shared" ca="1" si="70"/>
        <v>72.680000000000007</v>
      </c>
      <c r="T100" s="55">
        <f t="shared" ca="1" si="58"/>
        <v>4.6837945252553581E-3</v>
      </c>
      <c r="U100" s="78">
        <f t="shared" ca="1" si="81"/>
        <v>0.72787553869120158</v>
      </c>
      <c r="V100" s="79">
        <f t="shared" ca="1" si="71"/>
        <v>458628.45594180649</v>
      </c>
      <c r="W100" s="79">
        <f t="shared" ca="1" si="59"/>
        <v>3128.5309696485533</v>
      </c>
      <c r="X100" s="80">
        <f t="shared" ca="1" si="82"/>
        <v>-14.557510773824031</v>
      </c>
      <c r="Y100" s="80">
        <f t="shared" ca="1" si="83"/>
        <v>-382.19037995150541</v>
      </c>
      <c r="Z100" s="80">
        <f t="shared" ca="1" si="72"/>
        <v>0</v>
      </c>
      <c r="AA100" s="80">
        <f t="shared" ca="1" si="84"/>
        <v>0</v>
      </c>
      <c r="AB100" s="81">
        <f t="shared" ca="1" si="60"/>
        <v>-1801.6470597754005</v>
      </c>
      <c r="AC100" s="79">
        <f t="shared" ca="1" si="61"/>
        <v>459558.59196095431</v>
      </c>
      <c r="AD100" s="35"/>
      <c r="AE100" s="62">
        <f t="shared" ca="1" si="62"/>
        <v>-2475.2130879613778</v>
      </c>
      <c r="AF100" s="62">
        <f t="shared" ca="1" si="63"/>
        <v>631369.74322188378</v>
      </c>
      <c r="AG100" s="35"/>
      <c r="AH100" s="35"/>
      <c r="AK100" s="66"/>
      <c r="AL100" s="66"/>
      <c r="AM100" s="66"/>
      <c r="AN100" s="66"/>
      <c r="AR100" s="69">
        <f t="shared" si="76"/>
        <v>9</v>
      </c>
      <c r="AS100" s="70">
        <f t="shared" si="86"/>
        <v>97</v>
      </c>
      <c r="AT100" s="71">
        <f t="shared" si="87"/>
        <v>0.51481276266394238</v>
      </c>
      <c r="AU100" s="72">
        <f t="shared" si="64"/>
        <v>6.8214933659622723E-3</v>
      </c>
      <c r="AV100" s="73">
        <f t="shared" si="77"/>
        <v>1.0068214933659623</v>
      </c>
      <c r="AW100" s="74">
        <f>PRODUCT(AV$4:AV100)</f>
        <v>1.9337057278489975</v>
      </c>
      <c r="AY100" s="75">
        <f t="shared" si="88"/>
        <v>97</v>
      </c>
      <c r="AZ100" s="76">
        <f t="shared" ca="1" si="94"/>
        <v>1.0068214933659623</v>
      </c>
      <c r="BA100" s="76">
        <f t="shared" ca="1" si="94"/>
        <v>1.0068214933659623</v>
      </c>
      <c r="BB100" s="76">
        <f t="shared" ca="1" si="94"/>
        <v>1.0068214933659623</v>
      </c>
      <c r="BC100" s="76">
        <f t="shared" ca="1" si="94"/>
        <v>1.0068214933659623</v>
      </c>
      <c r="BD100" s="76">
        <f t="shared" ca="1" si="94"/>
        <v>1.0068214933659623</v>
      </c>
      <c r="BE100" s="76">
        <f t="shared" ca="1" si="94"/>
        <v>1.0068214933659623</v>
      </c>
      <c r="BF100" s="76">
        <f t="shared" ca="1" si="94"/>
        <v>1.0068214933659623</v>
      </c>
      <c r="BG100" s="76">
        <f t="shared" ca="1" si="94"/>
        <v>1.0068214933659623</v>
      </c>
      <c r="BH100" s="76">
        <f t="shared" ca="1" si="94"/>
        <v>1.0068214933659623</v>
      </c>
      <c r="BI100" s="76">
        <f t="shared" ca="1" si="94"/>
        <v>1.0068214933659623</v>
      </c>
      <c r="BJ100" s="76">
        <f t="shared" ca="1" si="94"/>
        <v>1.0068214933659623</v>
      </c>
      <c r="BK100" s="76">
        <f t="shared" ca="1" si="94"/>
        <v>1.0068214933659623</v>
      </c>
      <c r="BL100" s="76">
        <f t="shared" ref="BL100:BL131" ca="1" si="95">PRODUCT(AZ100:BK100)-1</f>
        <v>8.5000000000000853E-2</v>
      </c>
      <c r="BM100" s="77">
        <f t="shared" ca="1" si="78"/>
        <v>2733.2830231906983</v>
      </c>
    </row>
    <row r="101" spans="5:65">
      <c r="E101">
        <f t="shared" si="93"/>
        <v>98</v>
      </c>
      <c r="F101" s="64">
        <f t="shared" si="80"/>
        <v>63.083333333333563</v>
      </c>
      <c r="G101" s="55">
        <f t="shared" si="53"/>
        <v>0</v>
      </c>
      <c r="H101" s="78">
        <f t="shared" si="89"/>
        <v>1</v>
      </c>
      <c r="I101" s="79">
        <f t="shared" si="66"/>
        <v>542141.9250598388</v>
      </c>
      <c r="J101" s="79">
        <f t="shared" si="54"/>
        <v>3698.2175452057058</v>
      </c>
      <c r="K101" s="80">
        <f t="shared" si="55"/>
        <v>-20</v>
      </c>
      <c r="L101" s="80">
        <f t="shared" si="67"/>
        <v>-451.78493754986567</v>
      </c>
      <c r="M101" s="80">
        <f t="shared" si="91"/>
        <v>0</v>
      </c>
      <c r="N101" s="80">
        <f t="shared" si="68"/>
        <v>0</v>
      </c>
      <c r="O101" s="81">
        <f t="shared" si="56"/>
        <v>-2083.3333333333335</v>
      </c>
      <c r="P101" s="79">
        <f t="shared" si="57"/>
        <v>543285.02433416131</v>
      </c>
      <c r="Q101" s="35"/>
      <c r="R101">
        <f t="shared" ca="1" si="69"/>
        <v>217</v>
      </c>
      <c r="S101" s="78">
        <f t="shared" ca="1" si="70"/>
        <v>72.760000000000005</v>
      </c>
      <c r="T101" s="55">
        <f t="shared" ca="1" si="58"/>
        <v>4.6837945252553581E-3</v>
      </c>
      <c r="U101" s="78">
        <f t="shared" ca="1" si="81"/>
        <v>0.72446631922801241</v>
      </c>
      <c r="V101" s="79">
        <f t="shared" ca="1" si="71"/>
        <v>457406.11394389352</v>
      </c>
      <c r="W101" s="79">
        <f t="shared" ca="1" si="59"/>
        <v>3120.1927718188531</v>
      </c>
      <c r="X101" s="80">
        <f t="shared" ca="1" si="82"/>
        <v>-14.489326384560249</v>
      </c>
      <c r="Y101" s="80">
        <f t="shared" ca="1" si="83"/>
        <v>-381.17176161991131</v>
      </c>
      <c r="Z101" s="80">
        <f t="shared" ca="1" si="72"/>
        <v>-3430.5458545792012</v>
      </c>
      <c r="AA101" s="80">
        <f t="shared" ca="1" si="84"/>
        <v>0</v>
      </c>
      <c r="AB101" s="81">
        <f t="shared" ca="1" si="60"/>
        <v>-1793.2085151403819</v>
      </c>
      <c r="AC101" s="79">
        <f t="shared" ca="1" si="61"/>
        <v>454906.89125798829</v>
      </c>
      <c r="AD101" s="35"/>
      <c r="AE101" s="62">
        <f t="shared" ca="1" si="62"/>
        <v>-2475.2130879613778</v>
      </c>
      <c r="AF101" s="62">
        <f t="shared" ca="1" si="63"/>
        <v>627920.00012193073</v>
      </c>
      <c r="AG101" s="35"/>
      <c r="AH101" s="35"/>
      <c r="AK101" s="66"/>
      <c r="AL101" s="66"/>
      <c r="AM101" s="66"/>
      <c r="AN101" s="66"/>
      <c r="AR101" s="69">
        <f t="shared" si="76"/>
        <v>9</v>
      </c>
      <c r="AS101" s="70">
        <f t="shared" si="86"/>
        <v>98</v>
      </c>
      <c r="AT101" s="71">
        <f t="shared" si="87"/>
        <v>0.51130097081871761</v>
      </c>
      <c r="AU101" s="72">
        <f t="shared" si="64"/>
        <v>6.8214933659622723E-3</v>
      </c>
      <c r="AV101" s="73">
        <f t="shared" si="77"/>
        <v>1.0068214933659623</v>
      </c>
      <c r="AW101" s="74">
        <f>PRODUCT(AV$4:AV101)</f>
        <v>1.9468964886432427</v>
      </c>
      <c r="AY101" s="75">
        <f t="shared" si="88"/>
        <v>98</v>
      </c>
      <c r="AZ101" s="76">
        <f t="shared" ca="1" si="94"/>
        <v>1.0068214933659623</v>
      </c>
      <c r="BA101" s="76">
        <f t="shared" ca="1" si="94"/>
        <v>1.0068214933659623</v>
      </c>
      <c r="BB101" s="76">
        <f t="shared" ca="1" si="94"/>
        <v>1.0068214933659623</v>
      </c>
      <c r="BC101" s="76">
        <f t="shared" ca="1" si="94"/>
        <v>1.0068214933659623</v>
      </c>
      <c r="BD101" s="76">
        <f t="shared" ca="1" si="94"/>
        <v>1.0068214933659623</v>
      </c>
      <c r="BE101" s="76">
        <f t="shared" ca="1" si="94"/>
        <v>1.0068214933659623</v>
      </c>
      <c r="BF101" s="76">
        <f t="shared" ca="1" si="94"/>
        <v>1.0068214933659623</v>
      </c>
      <c r="BG101" s="76">
        <f t="shared" ca="1" si="94"/>
        <v>1.0068214933659623</v>
      </c>
      <c r="BH101" s="76">
        <f t="shared" ca="1" si="94"/>
        <v>1.0068214933659623</v>
      </c>
      <c r="BI101" s="76">
        <f t="shared" ca="1" si="94"/>
        <v>1.0068214933659623</v>
      </c>
      <c r="BJ101" s="76">
        <f t="shared" ca="1" si="94"/>
        <v>1.0068214933659623</v>
      </c>
      <c r="BK101" s="76">
        <f t="shared" ca="1" si="94"/>
        <v>1.0068214933659623</v>
      </c>
      <c r="BL101" s="76">
        <f t="shared" ca="1" si="95"/>
        <v>8.5000000000000853E-2</v>
      </c>
      <c r="BM101" s="77">
        <f t="shared" ref="BM101:BM132" ca="1" si="96">PRODUCT(AZ101:BK101)*BM100</f>
        <v>2965.6120801619099</v>
      </c>
    </row>
    <row r="102" spans="5:65">
      <c r="E102">
        <f t="shared" si="93"/>
        <v>99</v>
      </c>
      <c r="F102" s="64">
        <f t="shared" si="80"/>
        <v>63.166666666666899</v>
      </c>
      <c r="G102" s="55">
        <f t="shared" si="53"/>
        <v>0</v>
      </c>
      <c r="H102" s="78">
        <f t="shared" si="89"/>
        <v>1</v>
      </c>
      <c r="I102" s="79">
        <f t="shared" si="66"/>
        <v>543285.02433416131</v>
      </c>
      <c r="J102" s="79">
        <f t="shared" si="54"/>
        <v>3706.0151893221332</v>
      </c>
      <c r="K102" s="80">
        <f t="shared" si="55"/>
        <v>-20</v>
      </c>
      <c r="L102" s="80">
        <f t="shared" si="67"/>
        <v>-452.7375202784678</v>
      </c>
      <c r="M102" s="80">
        <f t="shared" si="91"/>
        <v>0</v>
      </c>
      <c r="N102" s="80">
        <f t="shared" si="68"/>
        <v>0</v>
      </c>
      <c r="O102" s="81">
        <f t="shared" si="56"/>
        <v>-2083.3333333333335</v>
      </c>
      <c r="P102" s="79">
        <f t="shared" si="57"/>
        <v>544434.96866987168</v>
      </c>
      <c r="Q102" s="35"/>
      <c r="R102">
        <f t="shared" ca="1" si="69"/>
        <v>218</v>
      </c>
      <c r="S102" s="78">
        <f t="shared" ca="1" si="70"/>
        <v>72.84</v>
      </c>
      <c r="T102" s="55">
        <f t="shared" ca="1" si="58"/>
        <v>4.6837945252553581E-3</v>
      </c>
      <c r="U102" s="78">
        <f t="shared" ca="1" si="81"/>
        <v>0.7210730678482804</v>
      </c>
      <c r="V102" s="79">
        <f t="shared" ca="1" si="71"/>
        <v>452776.20085121319</v>
      </c>
      <c r="W102" s="79">
        <f t="shared" ca="1" si="59"/>
        <v>3088.6098503721523</v>
      </c>
      <c r="X102" s="80">
        <f t="shared" ca="1" si="82"/>
        <v>-14.421461356965608</v>
      </c>
      <c r="Y102" s="80">
        <f t="shared" ca="1" si="83"/>
        <v>-377.31350070934434</v>
      </c>
      <c r="Z102" s="80">
        <f t="shared" ca="1" si="72"/>
        <v>0</v>
      </c>
      <c r="AA102" s="80">
        <f t="shared" ca="1" si="84"/>
        <v>0</v>
      </c>
      <c r="AB102" s="81">
        <f t="shared" ca="1" si="60"/>
        <v>-1784.8094949145263</v>
      </c>
      <c r="AC102" s="79">
        <f t="shared" ca="1" si="61"/>
        <v>453688.26624460443</v>
      </c>
      <c r="AD102" s="35"/>
      <c r="AE102" s="62">
        <f t="shared" ca="1" si="62"/>
        <v>-2475.2130879613778</v>
      </c>
      <c r="AF102" s="62">
        <f t="shared" ca="1" si="63"/>
        <v>629184.8724823877</v>
      </c>
      <c r="AG102" s="35"/>
      <c r="AH102" s="35"/>
      <c r="AK102" s="66"/>
      <c r="AL102" s="66"/>
      <c r="AM102" s="66"/>
      <c r="AN102" s="66"/>
      <c r="AR102" s="69">
        <f t="shared" si="76"/>
        <v>9</v>
      </c>
      <c r="AS102" s="70">
        <f t="shared" si="86"/>
        <v>99</v>
      </c>
      <c r="AT102" s="71">
        <f t="shared" si="87"/>
        <v>0.50781313463826772</v>
      </c>
      <c r="AU102" s="72">
        <f t="shared" si="64"/>
        <v>6.8214933659622723E-3</v>
      </c>
      <c r="AV102" s="73">
        <f t="shared" si="77"/>
        <v>1.0068214933659623</v>
      </c>
      <c r="AW102" s="74">
        <f>PRODUCT(AV$4:AV102)</f>
        <v>1.9601772301247378</v>
      </c>
      <c r="AY102" s="75">
        <f t="shared" si="88"/>
        <v>99</v>
      </c>
      <c r="AZ102" s="76">
        <f t="shared" ca="1" si="94"/>
        <v>1.0068214933659623</v>
      </c>
      <c r="BA102" s="76">
        <f t="shared" ca="1" si="94"/>
        <v>1.0068214933659623</v>
      </c>
      <c r="BB102" s="76">
        <f t="shared" ca="1" si="94"/>
        <v>1.0068214933659623</v>
      </c>
      <c r="BC102" s="76">
        <f t="shared" ca="1" si="94"/>
        <v>1.0068214933659623</v>
      </c>
      <c r="BD102" s="76">
        <f t="shared" ca="1" si="94"/>
        <v>1.0068214933659623</v>
      </c>
      <c r="BE102" s="76">
        <f t="shared" ca="1" si="94"/>
        <v>1.0068214933659623</v>
      </c>
      <c r="BF102" s="76">
        <f t="shared" ca="1" si="94"/>
        <v>1.0068214933659623</v>
      </c>
      <c r="BG102" s="76">
        <f t="shared" ca="1" si="94"/>
        <v>1.0068214933659623</v>
      </c>
      <c r="BH102" s="76">
        <f t="shared" ca="1" si="94"/>
        <v>1.0068214933659623</v>
      </c>
      <c r="BI102" s="76">
        <f t="shared" ca="1" si="94"/>
        <v>1.0068214933659623</v>
      </c>
      <c r="BJ102" s="76">
        <f t="shared" ca="1" si="94"/>
        <v>1.0068214933659623</v>
      </c>
      <c r="BK102" s="76">
        <f t="shared" ca="1" si="94"/>
        <v>1.0068214933659623</v>
      </c>
      <c r="BL102" s="76">
        <f t="shared" ca="1" si="95"/>
        <v>8.5000000000000853E-2</v>
      </c>
      <c r="BM102" s="77">
        <f t="shared" ca="1" si="96"/>
        <v>3217.6891069756748</v>
      </c>
    </row>
    <row r="103" spans="5:65">
      <c r="E103">
        <f t="shared" si="93"/>
        <v>100</v>
      </c>
      <c r="F103" s="64">
        <f t="shared" si="80"/>
        <v>63.250000000000234</v>
      </c>
      <c r="G103" s="55">
        <f t="shared" si="53"/>
        <v>0</v>
      </c>
      <c r="H103" s="78">
        <f t="shared" si="89"/>
        <v>1</v>
      </c>
      <c r="I103" s="79">
        <f t="shared" si="66"/>
        <v>544434.96866987168</v>
      </c>
      <c r="J103" s="79">
        <f t="shared" si="54"/>
        <v>3713.8595269794073</v>
      </c>
      <c r="K103" s="80">
        <f t="shared" si="55"/>
        <v>-20</v>
      </c>
      <c r="L103" s="80">
        <f t="shared" si="67"/>
        <v>-453.69580722489309</v>
      </c>
      <c r="M103" s="80">
        <f t="shared" si="91"/>
        <v>0</v>
      </c>
      <c r="N103" s="80">
        <f t="shared" si="68"/>
        <v>0</v>
      </c>
      <c r="O103" s="81">
        <f t="shared" si="56"/>
        <v>-2083.3333333333335</v>
      </c>
      <c r="P103" s="79">
        <f t="shared" si="57"/>
        <v>545591.79905629286</v>
      </c>
      <c r="Q103" s="35"/>
      <c r="R103">
        <f t="shared" ca="1" si="69"/>
        <v>219</v>
      </c>
      <c r="S103" s="78">
        <f t="shared" ca="1" si="70"/>
        <v>72.92</v>
      </c>
      <c r="T103" s="55">
        <f t="shared" ca="1" si="58"/>
        <v>4.6837945252553581E-3</v>
      </c>
      <c r="U103" s="78">
        <f t="shared" ca="1" si="81"/>
        <v>0.71769570976078356</v>
      </c>
      <c r="V103" s="79">
        <f t="shared" ca="1" si="71"/>
        <v>451563.28362699534</v>
      </c>
      <c r="W103" s="79">
        <f t="shared" ca="1" si="59"/>
        <v>3080.3359435736888</v>
      </c>
      <c r="X103" s="80">
        <f t="shared" ca="1" si="82"/>
        <v>-14.353914195215671</v>
      </c>
      <c r="Y103" s="80">
        <f t="shared" ca="1" si="83"/>
        <v>-376.3027363558295</v>
      </c>
      <c r="Z103" s="80">
        <f t="shared" ca="1" si="72"/>
        <v>0</v>
      </c>
      <c r="AA103" s="80">
        <f t="shared" ca="1" si="84"/>
        <v>0</v>
      </c>
      <c r="AB103" s="81">
        <f t="shared" ca="1" si="60"/>
        <v>-1776.4498139736222</v>
      </c>
      <c r="AC103" s="79">
        <f t="shared" ca="1" si="61"/>
        <v>452476.51310604438</v>
      </c>
      <c r="AD103" s="35"/>
      <c r="AE103" s="62">
        <f t="shared" ca="1" si="62"/>
        <v>-2475.2130879613783</v>
      </c>
      <c r="AF103" s="62">
        <f t="shared" ca="1" si="63"/>
        <v>630457.31910096016</v>
      </c>
      <c r="AG103" s="35"/>
      <c r="AH103" s="35"/>
      <c r="AK103" s="66"/>
      <c r="AL103" s="66"/>
      <c r="AM103" s="66"/>
      <c r="AN103" s="66"/>
      <c r="AR103" s="69">
        <f t="shared" si="76"/>
        <v>9</v>
      </c>
      <c r="AS103" s="70">
        <f t="shared" si="86"/>
        <v>100</v>
      </c>
      <c r="AT103" s="71">
        <f t="shared" si="87"/>
        <v>0.50434909070918421</v>
      </c>
      <c r="AU103" s="72">
        <f t="shared" si="64"/>
        <v>6.8214933659622723E-3</v>
      </c>
      <c r="AV103" s="73">
        <f t="shared" si="77"/>
        <v>1.0068214933659623</v>
      </c>
      <c r="AW103" s="74">
        <f>PRODUCT(AV$4:AV103)</f>
        <v>1.973548566096144</v>
      </c>
      <c r="AY103" s="75">
        <f t="shared" si="88"/>
        <v>100</v>
      </c>
      <c r="AZ103" s="76">
        <f t="shared" ca="1" si="94"/>
        <v>1.0068214933659623</v>
      </c>
      <c r="BA103" s="76">
        <f t="shared" ca="1" si="94"/>
        <v>1.0068214933659623</v>
      </c>
      <c r="BB103" s="76">
        <f t="shared" ca="1" si="94"/>
        <v>1.0068214933659623</v>
      </c>
      <c r="BC103" s="76">
        <f t="shared" ca="1" si="94"/>
        <v>1.0068214933659623</v>
      </c>
      <c r="BD103" s="76">
        <f t="shared" ca="1" si="94"/>
        <v>1.0068214933659623</v>
      </c>
      <c r="BE103" s="76">
        <f t="shared" ca="1" si="94"/>
        <v>1.0068214933659623</v>
      </c>
      <c r="BF103" s="76">
        <f t="shared" ca="1" si="94"/>
        <v>1.0068214933659623</v>
      </c>
      <c r="BG103" s="76">
        <f t="shared" ca="1" si="94"/>
        <v>1.0068214933659623</v>
      </c>
      <c r="BH103" s="76">
        <f t="shared" ca="1" si="94"/>
        <v>1.0068214933659623</v>
      </c>
      <c r="BI103" s="76">
        <f t="shared" ca="1" si="94"/>
        <v>1.0068214933659623</v>
      </c>
      <c r="BJ103" s="76">
        <f t="shared" ca="1" si="94"/>
        <v>1.0068214933659623</v>
      </c>
      <c r="BK103" s="76">
        <f t="shared" ca="1" si="94"/>
        <v>1.0068214933659623</v>
      </c>
      <c r="BL103" s="76">
        <f t="shared" ca="1" si="95"/>
        <v>8.5000000000000853E-2</v>
      </c>
      <c r="BM103" s="77">
        <f t="shared" ca="1" si="96"/>
        <v>3491.19268106861</v>
      </c>
    </row>
    <row r="104" spans="5:65">
      <c r="E104">
        <f t="shared" si="93"/>
        <v>101</v>
      </c>
      <c r="F104" s="64">
        <f t="shared" si="80"/>
        <v>63.33333333333357</v>
      </c>
      <c r="G104" s="55">
        <f t="shared" si="53"/>
        <v>0</v>
      </c>
      <c r="H104" s="78">
        <f t="shared" si="89"/>
        <v>1</v>
      </c>
      <c r="I104" s="79">
        <f t="shared" si="66"/>
        <v>545591.79905629286</v>
      </c>
      <c r="J104" s="79">
        <f t="shared" si="54"/>
        <v>3721.7508377859231</v>
      </c>
      <c r="K104" s="80">
        <f t="shared" si="55"/>
        <v>-20</v>
      </c>
      <c r="L104" s="80">
        <f t="shared" si="67"/>
        <v>-454.65983254691076</v>
      </c>
      <c r="M104" s="80">
        <f t="shared" si="91"/>
        <v>0</v>
      </c>
      <c r="N104" s="80">
        <f t="shared" si="68"/>
        <v>0</v>
      </c>
      <c r="O104" s="81">
        <f t="shared" si="56"/>
        <v>-2083.3333333333335</v>
      </c>
      <c r="P104" s="79">
        <f t="shared" si="57"/>
        <v>546755.55672819843</v>
      </c>
      <c r="Q104" s="35"/>
      <c r="R104">
        <f t="shared" ca="1" si="69"/>
        <v>220</v>
      </c>
      <c r="S104" s="78">
        <f t="shared" ca="1" si="70"/>
        <v>73</v>
      </c>
      <c r="T104" s="55">
        <f t="shared" ca="1" si="58"/>
        <v>4.6837945252553581E-3</v>
      </c>
      <c r="U104" s="78">
        <f t="shared" ca="1" si="81"/>
        <v>0.71433417052460679</v>
      </c>
      <c r="V104" s="79">
        <f t="shared" ca="1" si="71"/>
        <v>450357.20609115163</v>
      </c>
      <c r="W104" s="79">
        <f t="shared" ca="1" si="59"/>
        <v>3072.1086936640945</v>
      </c>
      <c r="X104" s="80">
        <f t="shared" ca="1" si="82"/>
        <v>-14.286683410492136</v>
      </c>
      <c r="Y104" s="80">
        <f t="shared" ca="1" si="83"/>
        <v>-375.29767174262639</v>
      </c>
      <c r="Z104" s="80">
        <f t="shared" ca="1" si="72"/>
        <v>0</v>
      </c>
      <c r="AA104" s="80">
        <f t="shared" ca="1" si="84"/>
        <v>0</v>
      </c>
      <c r="AB104" s="81">
        <f t="shared" ca="1" si="60"/>
        <v>-1768.1292880605415</v>
      </c>
      <c r="AC104" s="79">
        <f t="shared" ca="1" si="61"/>
        <v>451271.60114160209</v>
      </c>
      <c r="AD104" s="35"/>
      <c r="AE104" s="62">
        <f t="shared" ca="1" si="62"/>
        <v>-2475.2130879613778</v>
      </c>
      <c r="AF104" s="62">
        <f t="shared" ca="1" si="63"/>
        <v>631737.38533351745</v>
      </c>
      <c r="AG104" s="35"/>
      <c r="AH104" s="35"/>
      <c r="AK104" s="66"/>
      <c r="AL104" s="66"/>
      <c r="AM104" s="66"/>
      <c r="AN104" s="66"/>
      <c r="AR104" s="69">
        <f t="shared" si="76"/>
        <v>9</v>
      </c>
      <c r="AS104" s="70">
        <f t="shared" si="86"/>
        <v>101</v>
      </c>
      <c r="AT104" s="71">
        <f t="shared" si="87"/>
        <v>0.50090867673278239</v>
      </c>
      <c r="AU104" s="72">
        <f t="shared" si="64"/>
        <v>6.8214933659622723E-3</v>
      </c>
      <c r="AV104" s="73">
        <f t="shared" si="77"/>
        <v>1.0068214933659623</v>
      </c>
      <c r="AW104" s="74">
        <f>PRODUCT(AV$4:AV104)</f>
        <v>1.9870111145471732</v>
      </c>
      <c r="AY104" s="75">
        <f t="shared" si="88"/>
        <v>101</v>
      </c>
      <c r="AZ104" s="76">
        <f t="shared" ca="1" si="94"/>
        <v>1.0068214933659623</v>
      </c>
      <c r="BA104" s="76">
        <f t="shared" ca="1" si="94"/>
        <v>1.0068214933659623</v>
      </c>
      <c r="BB104" s="76">
        <f t="shared" ca="1" si="94"/>
        <v>1.0068214933659623</v>
      </c>
      <c r="BC104" s="76">
        <f t="shared" ca="1" si="94"/>
        <v>1.0068214933659623</v>
      </c>
      <c r="BD104" s="76">
        <f t="shared" ca="1" si="94"/>
        <v>1.0068214933659623</v>
      </c>
      <c r="BE104" s="76">
        <f t="shared" ca="1" si="94"/>
        <v>1.0068214933659623</v>
      </c>
      <c r="BF104" s="76">
        <f t="shared" ca="1" si="94"/>
        <v>1.0068214933659623</v>
      </c>
      <c r="BG104" s="76">
        <f t="shared" ca="1" si="94"/>
        <v>1.0068214933659623</v>
      </c>
      <c r="BH104" s="76">
        <f t="shared" ca="1" si="94"/>
        <v>1.0068214933659623</v>
      </c>
      <c r="BI104" s="76">
        <f t="shared" ca="1" si="94"/>
        <v>1.0068214933659623</v>
      </c>
      <c r="BJ104" s="76">
        <f t="shared" ca="1" si="94"/>
        <v>1.0068214933659623</v>
      </c>
      <c r="BK104" s="76">
        <f t="shared" ca="1" si="94"/>
        <v>1.0068214933659623</v>
      </c>
      <c r="BL104" s="76">
        <f t="shared" ca="1" si="95"/>
        <v>8.5000000000000853E-2</v>
      </c>
      <c r="BM104" s="77">
        <f t="shared" ca="1" si="96"/>
        <v>3787.9440589594446</v>
      </c>
    </row>
    <row r="105" spans="5:65">
      <c r="E105">
        <f t="shared" si="93"/>
        <v>102</v>
      </c>
      <c r="F105" s="64">
        <f t="shared" si="80"/>
        <v>63.416666666666906</v>
      </c>
      <c r="G105" s="55">
        <f t="shared" si="53"/>
        <v>0</v>
      </c>
      <c r="H105" s="78">
        <f t="shared" si="89"/>
        <v>1</v>
      </c>
      <c r="I105" s="79">
        <f t="shared" si="66"/>
        <v>546755.55672819843</v>
      </c>
      <c r="J105" s="79">
        <f t="shared" si="54"/>
        <v>3729.6894030244143</v>
      </c>
      <c r="K105" s="80">
        <f t="shared" si="55"/>
        <v>-20</v>
      </c>
      <c r="L105" s="80">
        <f t="shared" si="67"/>
        <v>-455.62963060683205</v>
      </c>
      <c r="M105" s="80">
        <f t="shared" si="91"/>
        <v>0</v>
      </c>
      <c r="N105" s="80">
        <f t="shared" si="68"/>
        <v>0</v>
      </c>
      <c r="O105" s="81">
        <f t="shared" si="56"/>
        <v>-2083.3333333333335</v>
      </c>
      <c r="P105" s="79">
        <f t="shared" si="57"/>
        <v>547926.28316728259</v>
      </c>
      <c r="Q105" s="35"/>
      <c r="R105">
        <f t="shared" ca="1" si="69"/>
        <v>221</v>
      </c>
      <c r="S105" s="78">
        <f t="shared" ca="1" si="70"/>
        <v>73.08</v>
      </c>
      <c r="T105" s="55">
        <f t="shared" ca="1" si="58"/>
        <v>4.6837945252553581E-3</v>
      </c>
      <c r="U105" s="78">
        <f t="shared" ca="1" si="81"/>
        <v>0.71098837604750076</v>
      </c>
      <c r="V105" s="79">
        <f t="shared" ca="1" si="71"/>
        <v>449157.93768677185</v>
      </c>
      <c r="W105" s="79">
        <f t="shared" ca="1" si="59"/>
        <v>3063.9278921996097</v>
      </c>
      <c r="X105" s="80">
        <f t="shared" ca="1" si="82"/>
        <v>-14.219767520950015</v>
      </c>
      <c r="Y105" s="80">
        <f t="shared" ca="1" si="83"/>
        <v>-374.29828140564325</v>
      </c>
      <c r="Z105" s="80">
        <f t="shared" ca="1" si="72"/>
        <v>0</v>
      </c>
      <c r="AA105" s="80">
        <f t="shared" ca="1" si="84"/>
        <v>0</v>
      </c>
      <c r="AB105" s="81">
        <f t="shared" ca="1" si="60"/>
        <v>-1759.8477337811798</v>
      </c>
      <c r="AC105" s="79">
        <f t="shared" ca="1" si="61"/>
        <v>450073.49979626364</v>
      </c>
      <c r="AD105" s="35"/>
      <c r="AE105" s="62">
        <f t="shared" ca="1" si="62"/>
        <v>-2475.2130879613783</v>
      </c>
      <c r="AF105" s="62">
        <f t="shared" ca="1" si="63"/>
        <v>633025.11680752772</v>
      </c>
      <c r="AG105" s="35"/>
      <c r="AH105" s="35"/>
      <c r="AK105" s="66"/>
      <c r="AL105" s="66"/>
      <c r="AM105" s="66"/>
      <c r="AN105" s="66"/>
      <c r="AR105" s="69">
        <f t="shared" si="76"/>
        <v>9</v>
      </c>
      <c r="AS105" s="70">
        <f t="shared" si="86"/>
        <v>102</v>
      </c>
      <c r="AT105" s="71">
        <f t="shared" si="87"/>
        <v>0.49749173151749676</v>
      </c>
      <c r="AU105" s="72">
        <f t="shared" si="64"/>
        <v>6.8214933659622723E-3</v>
      </c>
      <c r="AV105" s="73">
        <f t="shared" si="77"/>
        <v>1.0068214933659623</v>
      </c>
      <c r="AW105" s="74">
        <f>PRODUCT(AV$4:AV105)</f>
        <v>2.0005654976831502</v>
      </c>
      <c r="AY105" s="75">
        <f t="shared" si="88"/>
        <v>102</v>
      </c>
      <c r="AZ105" s="76">
        <f t="shared" ref="AZ105:BK114" ca="1" si="97">OFFSET($AV$3,($AY105*12-12)+AZ$3,0)</f>
        <v>1.0068214933659623</v>
      </c>
      <c r="BA105" s="76">
        <f t="shared" ca="1" si="97"/>
        <v>1.0068214933659623</v>
      </c>
      <c r="BB105" s="76">
        <f t="shared" ca="1" si="97"/>
        <v>1.0068214933659623</v>
      </c>
      <c r="BC105" s="76">
        <f t="shared" ca="1" si="97"/>
        <v>1.0068214933659623</v>
      </c>
      <c r="BD105" s="76">
        <f t="shared" ca="1" si="97"/>
        <v>1.0068214933659623</v>
      </c>
      <c r="BE105" s="76">
        <f t="shared" ca="1" si="97"/>
        <v>1.0068214933659623</v>
      </c>
      <c r="BF105" s="76">
        <f t="shared" ca="1" si="97"/>
        <v>1.0068214933659623</v>
      </c>
      <c r="BG105" s="76">
        <f t="shared" ca="1" si="97"/>
        <v>1.0068214933659623</v>
      </c>
      <c r="BH105" s="76">
        <f t="shared" ca="1" si="97"/>
        <v>1.0068214933659623</v>
      </c>
      <c r="BI105" s="76">
        <f t="shared" ca="1" si="97"/>
        <v>1.0068214933659623</v>
      </c>
      <c r="BJ105" s="76">
        <f t="shared" ca="1" si="97"/>
        <v>1.0068214933659623</v>
      </c>
      <c r="BK105" s="76">
        <f t="shared" ca="1" si="97"/>
        <v>1.0068214933659623</v>
      </c>
      <c r="BL105" s="76">
        <f t="shared" ca="1" si="95"/>
        <v>8.5000000000000853E-2</v>
      </c>
      <c r="BM105" s="77">
        <f t="shared" ca="1" si="96"/>
        <v>4109.9193039710008</v>
      </c>
    </row>
    <row r="106" spans="5:65">
      <c r="E106">
        <f t="shared" si="93"/>
        <v>103</v>
      </c>
      <c r="F106" s="64">
        <f t="shared" si="80"/>
        <v>63.500000000000242</v>
      </c>
      <c r="G106" s="55">
        <f t="shared" si="53"/>
        <v>0</v>
      </c>
      <c r="H106" s="78">
        <f t="shared" si="89"/>
        <v>1</v>
      </c>
      <c r="I106" s="79">
        <f t="shared" si="66"/>
        <v>547926.28316728259</v>
      </c>
      <c r="J106" s="79">
        <f t="shared" si="54"/>
        <v>3737.6755056619836</v>
      </c>
      <c r="K106" s="80">
        <f t="shared" si="55"/>
        <v>-20</v>
      </c>
      <c r="L106" s="80">
        <f t="shared" si="67"/>
        <v>-456.6052359727355</v>
      </c>
      <c r="M106" s="80">
        <f t="shared" si="91"/>
        <v>0</v>
      </c>
      <c r="N106" s="80">
        <f t="shared" si="68"/>
        <v>0</v>
      </c>
      <c r="O106" s="81">
        <f t="shared" si="56"/>
        <v>-2083.3333333333335</v>
      </c>
      <c r="P106" s="79">
        <f t="shared" si="57"/>
        <v>549104.02010363841</v>
      </c>
      <c r="Q106" s="35"/>
      <c r="R106">
        <f t="shared" ca="1" si="69"/>
        <v>222</v>
      </c>
      <c r="S106" s="78">
        <f t="shared" ca="1" si="70"/>
        <v>73.16</v>
      </c>
      <c r="T106" s="55">
        <f t="shared" ca="1" si="58"/>
        <v>4.6837945252553581E-3</v>
      </c>
      <c r="U106" s="78">
        <f t="shared" ca="1" si="81"/>
        <v>0.7076582525842493</v>
      </c>
      <c r="V106" s="79">
        <f t="shared" ca="1" si="71"/>
        <v>447965.4480019554</v>
      </c>
      <c r="W106" s="79">
        <f t="shared" ca="1" si="59"/>
        <v>3055.7933317256561</v>
      </c>
      <c r="X106" s="80">
        <f t="shared" ca="1" si="82"/>
        <v>-14.153165051684987</v>
      </c>
      <c r="Y106" s="80">
        <f t="shared" ca="1" si="83"/>
        <v>-373.3045400016295</v>
      </c>
      <c r="Z106" s="80">
        <f t="shared" ca="1" si="72"/>
        <v>0</v>
      </c>
      <c r="AA106" s="80">
        <f t="shared" ca="1" si="84"/>
        <v>0</v>
      </c>
      <c r="AB106" s="81">
        <f t="shared" ca="1" si="60"/>
        <v>-1751.6049686004126</v>
      </c>
      <c r="AC106" s="79">
        <f t="shared" ca="1" si="61"/>
        <v>448882.17866002728</v>
      </c>
      <c r="AD106" s="35"/>
      <c r="AE106" s="62">
        <f t="shared" ca="1" si="62"/>
        <v>-2475.2130879613783</v>
      </c>
      <c r="AF106" s="62">
        <f t="shared" ca="1" si="63"/>
        <v>634320.55942368344</v>
      </c>
      <c r="AG106" s="35"/>
      <c r="AH106" s="35"/>
      <c r="AK106" s="66"/>
      <c r="AL106" s="66"/>
      <c r="AM106" s="66"/>
      <c r="AN106" s="66"/>
      <c r="AR106" s="69">
        <f t="shared" si="76"/>
        <v>9</v>
      </c>
      <c r="AS106" s="70">
        <f t="shared" si="86"/>
        <v>103</v>
      </c>
      <c r="AT106" s="71">
        <f t="shared" si="87"/>
        <v>0.49409809497132906</v>
      </c>
      <c r="AU106" s="72">
        <f t="shared" si="64"/>
        <v>6.8214933659622723E-3</v>
      </c>
      <c r="AV106" s="73">
        <f t="shared" si="77"/>
        <v>1.0068214933659623</v>
      </c>
      <c r="AW106" s="74">
        <f>PRODUCT(AV$4:AV106)</f>
        <v>2.014212341953769</v>
      </c>
      <c r="AY106" s="75">
        <f t="shared" si="88"/>
        <v>103</v>
      </c>
      <c r="AZ106" s="76">
        <f t="shared" ca="1" si="97"/>
        <v>1.0068214933659623</v>
      </c>
      <c r="BA106" s="76">
        <f t="shared" ca="1" si="97"/>
        <v>1.0068214933659623</v>
      </c>
      <c r="BB106" s="76">
        <f t="shared" ca="1" si="97"/>
        <v>1.0068214933659623</v>
      </c>
      <c r="BC106" s="76">
        <f t="shared" ca="1" si="97"/>
        <v>1.0068214933659623</v>
      </c>
      <c r="BD106" s="76">
        <f t="shared" ca="1" si="97"/>
        <v>1.0068214933659623</v>
      </c>
      <c r="BE106" s="76">
        <f t="shared" ca="1" si="97"/>
        <v>1.0068214933659623</v>
      </c>
      <c r="BF106" s="76">
        <f t="shared" ca="1" si="97"/>
        <v>1.0068214933659623</v>
      </c>
      <c r="BG106" s="76">
        <f t="shared" ca="1" si="97"/>
        <v>1.0068214933659623</v>
      </c>
      <c r="BH106" s="76">
        <f t="shared" ca="1" si="97"/>
        <v>1.0068214933659623</v>
      </c>
      <c r="BI106" s="76">
        <f t="shared" ca="1" si="97"/>
        <v>1.0068214933659623</v>
      </c>
      <c r="BJ106" s="76">
        <f t="shared" ca="1" si="97"/>
        <v>1.0068214933659623</v>
      </c>
      <c r="BK106" s="76">
        <f t="shared" ca="1" si="97"/>
        <v>1.0068214933659623</v>
      </c>
      <c r="BL106" s="76">
        <f t="shared" ca="1" si="95"/>
        <v>8.5000000000000853E-2</v>
      </c>
      <c r="BM106" s="77">
        <f t="shared" ca="1" si="96"/>
        <v>4459.2624448085389</v>
      </c>
    </row>
    <row r="107" spans="5:65">
      <c r="E107">
        <f t="shared" si="93"/>
        <v>104</v>
      </c>
      <c r="F107" s="64">
        <f t="shared" si="80"/>
        <v>63.583333333333577</v>
      </c>
      <c r="G107" s="55">
        <f t="shared" si="53"/>
        <v>0</v>
      </c>
      <c r="H107" s="78">
        <f t="shared" si="89"/>
        <v>1</v>
      </c>
      <c r="I107" s="79">
        <f t="shared" si="66"/>
        <v>549104.02010363841</v>
      </c>
      <c r="J107" s="79">
        <f t="shared" si="54"/>
        <v>3745.7094303601834</v>
      </c>
      <c r="K107" s="80">
        <f t="shared" si="55"/>
        <v>-20</v>
      </c>
      <c r="L107" s="80">
        <f t="shared" si="67"/>
        <v>-457.58668341969872</v>
      </c>
      <c r="M107" s="80">
        <f t="shared" si="91"/>
        <v>0</v>
      </c>
      <c r="N107" s="80">
        <f t="shared" si="68"/>
        <v>0</v>
      </c>
      <c r="O107" s="81">
        <f t="shared" si="56"/>
        <v>-2083.3333333333335</v>
      </c>
      <c r="P107" s="79">
        <f t="shared" si="57"/>
        <v>550288.80951724562</v>
      </c>
      <c r="Q107" s="35"/>
      <c r="R107">
        <f t="shared" ca="1" si="69"/>
        <v>223</v>
      </c>
      <c r="S107" s="78">
        <f t="shared" ca="1" si="70"/>
        <v>73.239999999999995</v>
      </c>
      <c r="T107" s="55">
        <f t="shared" ca="1" si="58"/>
        <v>4.6837945252553581E-3</v>
      </c>
      <c r="U107" s="78">
        <f t="shared" ca="1" si="81"/>
        <v>0.70434372673504342</v>
      </c>
      <c r="V107" s="79">
        <f t="shared" ca="1" si="71"/>
        <v>446779.70676913473</v>
      </c>
      <c r="W107" s="79">
        <f t="shared" ca="1" si="59"/>
        <v>3047.7048057722218</v>
      </c>
      <c r="X107" s="80">
        <f t="shared" ca="1" si="82"/>
        <v>-14.086874534700868</v>
      </c>
      <c r="Y107" s="80">
        <f t="shared" ca="1" si="83"/>
        <v>-372.3164223076123</v>
      </c>
      <c r="Z107" s="80">
        <f t="shared" ca="1" si="72"/>
        <v>0</v>
      </c>
      <c r="AA107" s="80">
        <f t="shared" ca="1" si="84"/>
        <v>0</v>
      </c>
      <c r="AB107" s="81">
        <f t="shared" ca="1" si="60"/>
        <v>-1743.4008108380719</v>
      </c>
      <c r="AC107" s="79">
        <f t="shared" ca="1" si="61"/>
        <v>447697.60746722651</v>
      </c>
      <c r="AD107" s="35"/>
      <c r="AE107" s="62">
        <f t="shared" ca="1" si="62"/>
        <v>-2475.2130879613783</v>
      </c>
      <c r="AF107" s="62">
        <f t="shared" ca="1" si="63"/>
        <v>635623.75935753773</v>
      </c>
      <c r="AG107" s="35"/>
      <c r="AH107" s="35"/>
      <c r="AK107" s="66"/>
      <c r="AL107" s="66"/>
      <c r="AM107" s="66"/>
      <c r="AN107" s="66"/>
      <c r="AR107" s="69">
        <f t="shared" si="76"/>
        <v>9</v>
      </c>
      <c r="AS107" s="70">
        <f t="shared" si="86"/>
        <v>104</v>
      </c>
      <c r="AT107" s="71">
        <f t="shared" si="87"/>
        <v>0.49072760809434757</v>
      </c>
      <c r="AU107" s="72">
        <f t="shared" si="64"/>
        <v>6.8214933659622723E-3</v>
      </c>
      <c r="AV107" s="73">
        <f t="shared" si="77"/>
        <v>1.0068214933659623</v>
      </c>
      <c r="AW107" s="74">
        <f>PRODUCT(AV$4:AV107)</f>
        <v>2.0279522780820458</v>
      </c>
      <c r="AY107" s="75">
        <f t="shared" si="88"/>
        <v>104</v>
      </c>
      <c r="AZ107" s="76">
        <f t="shared" ca="1" si="97"/>
        <v>1.0068214933659623</v>
      </c>
      <c r="BA107" s="76">
        <f t="shared" ca="1" si="97"/>
        <v>1.0068214933659623</v>
      </c>
      <c r="BB107" s="76">
        <f t="shared" ca="1" si="97"/>
        <v>1.0068214933659623</v>
      </c>
      <c r="BC107" s="76">
        <f t="shared" ca="1" si="97"/>
        <v>1.0068214933659623</v>
      </c>
      <c r="BD107" s="76">
        <f t="shared" ca="1" si="97"/>
        <v>1.0068214933659623</v>
      </c>
      <c r="BE107" s="76">
        <f t="shared" ca="1" si="97"/>
        <v>1.0068214933659623</v>
      </c>
      <c r="BF107" s="76">
        <f t="shared" ca="1" si="97"/>
        <v>1.0068214933659623</v>
      </c>
      <c r="BG107" s="76">
        <f t="shared" ca="1" si="97"/>
        <v>1.0068214933659623</v>
      </c>
      <c r="BH107" s="76">
        <f t="shared" ca="1" si="97"/>
        <v>1.0068214933659623</v>
      </c>
      <c r="BI107" s="76">
        <f t="shared" ca="1" si="97"/>
        <v>1.0068214933659623</v>
      </c>
      <c r="BJ107" s="76">
        <f t="shared" ca="1" si="97"/>
        <v>1.0068214933659623</v>
      </c>
      <c r="BK107" s="76">
        <f t="shared" ca="1" si="97"/>
        <v>1.0068214933659623</v>
      </c>
      <c r="BL107" s="76">
        <f t="shared" ca="1" si="95"/>
        <v>8.5000000000000853E-2</v>
      </c>
      <c r="BM107" s="77">
        <f t="shared" ca="1" si="96"/>
        <v>4838.2997526172685</v>
      </c>
    </row>
    <row r="108" spans="5:65">
      <c r="E108">
        <f t="shared" si="93"/>
        <v>105</v>
      </c>
      <c r="F108" s="64">
        <f t="shared" si="80"/>
        <v>63.666666666666913</v>
      </c>
      <c r="G108" s="55">
        <f t="shared" si="53"/>
        <v>0</v>
      </c>
      <c r="H108" s="78">
        <f t="shared" si="89"/>
        <v>1</v>
      </c>
      <c r="I108" s="79">
        <f t="shared" si="66"/>
        <v>550288.80951724562</v>
      </c>
      <c r="J108" s="79">
        <f t="shared" si="54"/>
        <v>3753.7914634851677</v>
      </c>
      <c r="K108" s="80">
        <f t="shared" si="55"/>
        <v>-20</v>
      </c>
      <c r="L108" s="80">
        <f t="shared" si="67"/>
        <v>-458.57400793103807</v>
      </c>
      <c r="M108" s="80">
        <f t="shared" si="91"/>
        <v>0</v>
      </c>
      <c r="N108" s="80">
        <f t="shared" si="68"/>
        <v>0</v>
      </c>
      <c r="O108" s="81">
        <f t="shared" si="56"/>
        <v>-2083.3333333333335</v>
      </c>
      <c r="P108" s="79">
        <f t="shared" si="57"/>
        <v>551480.69363946642</v>
      </c>
      <c r="Q108" s="35"/>
      <c r="R108">
        <f t="shared" ca="1" si="69"/>
        <v>224</v>
      </c>
      <c r="S108" s="78">
        <f t="shared" ca="1" si="70"/>
        <v>73.319999999999993</v>
      </c>
      <c r="T108" s="55">
        <f t="shared" ca="1" si="58"/>
        <v>4.6837945252553581E-3</v>
      </c>
      <c r="U108" s="78">
        <f t="shared" ca="1" si="81"/>
        <v>0.70104472544386387</v>
      </c>
      <c r="V108" s="79">
        <f t="shared" ca="1" si="71"/>
        <v>445600.6838644016</v>
      </c>
      <c r="W108" s="79">
        <f t="shared" ca="1" si="59"/>
        <v>3039.662108849267</v>
      </c>
      <c r="X108" s="80">
        <f t="shared" ca="1" si="82"/>
        <v>-14.020894508877277</v>
      </c>
      <c r="Y108" s="80">
        <f t="shared" ca="1" si="83"/>
        <v>-371.33390322033466</v>
      </c>
      <c r="Z108" s="80">
        <f t="shared" ca="1" si="72"/>
        <v>0</v>
      </c>
      <c r="AA108" s="80">
        <f t="shared" ca="1" si="84"/>
        <v>0</v>
      </c>
      <c r="AB108" s="81">
        <f t="shared" ca="1" si="60"/>
        <v>-1735.2350796649428</v>
      </c>
      <c r="AC108" s="79">
        <f t="shared" ca="1" si="61"/>
        <v>446519.75609585672</v>
      </c>
      <c r="AD108" s="35"/>
      <c r="AE108" s="62">
        <f t="shared" ca="1" si="62"/>
        <v>-2475.2130879613783</v>
      </c>
      <c r="AF108" s="62">
        <f t="shared" ca="1" si="63"/>
        <v>636934.76306115044</v>
      </c>
      <c r="AG108" s="35"/>
      <c r="AH108" s="35"/>
      <c r="AK108" s="66"/>
      <c r="AL108" s="66"/>
      <c r="AM108" s="66"/>
      <c r="AN108" s="66"/>
      <c r="AR108" s="69">
        <f t="shared" si="76"/>
        <v>9</v>
      </c>
      <c r="AS108" s="70">
        <f t="shared" si="86"/>
        <v>105</v>
      </c>
      <c r="AT108" s="71">
        <f t="shared" si="87"/>
        <v>0.48738011297123746</v>
      </c>
      <c r="AU108" s="72">
        <f t="shared" si="64"/>
        <v>6.8214933659622723E-3</v>
      </c>
      <c r="AV108" s="73">
        <f t="shared" si="77"/>
        <v>1.0068214933659623</v>
      </c>
      <c r="AW108" s="74">
        <f>PRODUCT(AV$4:AV108)</f>
        <v>2.0417859410934707</v>
      </c>
      <c r="AY108" s="75">
        <f t="shared" si="88"/>
        <v>105</v>
      </c>
      <c r="AZ108" s="76">
        <f t="shared" ca="1" si="97"/>
        <v>1.0068214933659623</v>
      </c>
      <c r="BA108" s="76">
        <f t="shared" ca="1" si="97"/>
        <v>1.0068214933659623</v>
      </c>
      <c r="BB108" s="76">
        <f t="shared" ca="1" si="97"/>
        <v>1.0068214933659623</v>
      </c>
      <c r="BC108" s="76">
        <f t="shared" ca="1" si="97"/>
        <v>1.0068214933659623</v>
      </c>
      <c r="BD108" s="76">
        <f t="shared" ca="1" si="97"/>
        <v>1.0068214933659623</v>
      </c>
      <c r="BE108" s="76">
        <f t="shared" ca="1" si="97"/>
        <v>1.0068214933659623</v>
      </c>
      <c r="BF108" s="76">
        <f t="shared" ca="1" si="97"/>
        <v>1.0068214933659623</v>
      </c>
      <c r="BG108" s="76">
        <f t="shared" ca="1" si="97"/>
        <v>1.0068214933659623</v>
      </c>
      <c r="BH108" s="76">
        <f t="shared" ca="1" si="97"/>
        <v>1.0068214933659623</v>
      </c>
      <c r="BI108" s="76">
        <f t="shared" ca="1" si="97"/>
        <v>1.0068214933659623</v>
      </c>
      <c r="BJ108" s="76">
        <f t="shared" ca="1" si="97"/>
        <v>1.0068214933659623</v>
      </c>
      <c r="BK108" s="76">
        <f t="shared" ca="1" si="97"/>
        <v>1.0068214933659623</v>
      </c>
      <c r="BL108" s="76">
        <f t="shared" ca="1" si="95"/>
        <v>8.5000000000000853E-2</v>
      </c>
      <c r="BM108" s="77">
        <f t="shared" ca="1" si="96"/>
        <v>5249.5552315897403</v>
      </c>
    </row>
    <row r="109" spans="5:65">
      <c r="E109">
        <f t="shared" si="93"/>
        <v>106</v>
      </c>
      <c r="F109" s="64">
        <f t="shared" si="80"/>
        <v>63.750000000000249</v>
      </c>
      <c r="G109" s="55">
        <f t="shared" si="53"/>
        <v>0</v>
      </c>
      <c r="H109" s="78">
        <f t="shared" si="89"/>
        <v>1</v>
      </c>
      <c r="I109" s="79">
        <f t="shared" si="66"/>
        <v>551480.69363946642</v>
      </c>
      <c r="J109" s="79">
        <f t="shared" si="54"/>
        <v>3761.9218931178925</v>
      </c>
      <c r="K109" s="80">
        <f t="shared" si="55"/>
        <v>-20</v>
      </c>
      <c r="L109" s="80">
        <f t="shared" si="67"/>
        <v>-459.56724469955537</v>
      </c>
      <c r="M109" s="80">
        <f t="shared" si="91"/>
        <v>0</v>
      </c>
      <c r="N109" s="80">
        <f t="shared" si="68"/>
        <v>0</v>
      </c>
      <c r="O109" s="81">
        <f t="shared" si="56"/>
        <v>-2083.3333333333335</v>
      </c>
      <c r="P109" s="79">
        <f t="shared" si="57"/>
        <v>552679.71495455143</v>
      </c>
      <c r="Q109" s="35"/>
      <c r="R109">
        <f t="shared" ca="1" si="69"/>
        <v>225</v>
      </c>
      <c r="S109" s="78">
        <f t="shared" ca="1" si="70"/>
        <v>73.400000000000006</v>
      </c>
      <c r="T109" s="55">
        <f t="shared" ca="1" si="58"/>
        <v>4.6837945252553581E-3</v>
      </c>
      <c r="U109" s="78">
        <f t="shared" ca="1" si="81"/>
        <v>0.69776117599687071</v>
      </c>
      <c r="V109" s="79">
        <f t="shared" ca="1" si="71"/>
        <v>444428.34930683661</v>
      </c>
      <c r="W109" s="79">
        <f t="shared" ca="1" si="59"/>
        <v>3031.6650364421494</v>
      </c>
      <c r="X109" s="80">
        <f t="shared" ca="1" si="82"/>
        <v>-13.955223519937414</v>
      </c>
      <c r="Y109" s="80">
        <f t="shared" ca="1" si="83"/>
        <v>-370.35695775569718</v>
      </c>
      <c r="Z109" s="80">
        <f t="shared" ca="1" si="72"/>
        <v>0</v>
      </c>
      <c r="AA109" s="80">
        <f t="shared" ca="1" si="84"/>
        <v>0</v>
      </c>
      <c r="AB109" s="81">
        <f t="shared" ca="1" si="60"/>
        <v>-1727.107595098777</v>
      </c>
      <c r="AC109" s="79">
        <f t="shared" ca="1" si="61"/>
        <v>445348.59456690436</v>
      </c>
      <c r="AD109" s="35"/>
      <c r="AE109" s="62">
        <f t="shared" ca="1" si="62"/>
        <v>-2475.2130879613783</v>
      </c>
      <c r="AF109" s="62">
        <f t="shared" ca="1" si="63"/>
        <v>638253.61726474389</v>
      </c>
      <c r="AG109" s="35"/>
      <c r="AH109" s="35"/>
      <c r="AK109" s="66"/>
      <c r="AL109" s="66"/>
      <c r="AM109" s="66"/>
      <c r="AN109" s="66"/>
      <c r="AR109" s="69">
        <f t="shared" si="76"/>
        <v>9</v>
      </c>
      <c r="AS109" s="70">
        <f t="shared" si="86"/>
        <v>106</v>
      </c>
      <c r="AT109" s="71">
        <f t="shared" si="87"/>
        <v>0.48405545276390222</v>
      </c>
      <c r="AU109" s="72">
        <f t="shared" si="64"/>
        <v>6.8214933659622723E-3</v>
      </c>
      <c r="AV109" s="73">
        <f t="shared" si="77"/>
        <v>1.0068214933659623</v>
      </c>
      <c r="AW109" s="74">
        <f>PRODUCT(AV$4:AV109)</f>
        <v>2.0557139703453546</v>
      </c>
      <c r="AY109" s="75">
        <f t="shared" si="88"/>
        <v>106</v>
      </c>
      <c r="AZ109" s="76">
        <f t="shared" ca="1" si="97"/>
        <v>1.0068214933659623</v>
      </c>
      <c r="BA109" s="76">
        <f t="shared" ca="1" si="97"/>
        <v>1.0068214933659623</v>
      </c>
      <c r="BB109" s="76">
        <f t="shared" ca="1" si="97"/>
        <v>1.0068214933659623</v>
      </c>
      <c r="BC109" s="76">
        <f t="shared" ca="1" si="97"/>
        <v>1.0068214933659623</v>
      </c>
      <c r="BD109" s="76">
        <f t="shared" ca="1" si="97"/>
        <v>1.0068214933659623</v>
      </c>
      <c r="BE109" s="76">
        <f t="shared" ca="1" si="97"/>
        <v>1.0068214933659623</v>
      </c>
      <c r="BF109" s="76">
        <f t="shared" ca="1" si="97"/>
        <v>1.0068214933659623</v>
      </c>
      <c r="BG109" s="76">
        <f t="shared" ca="1" si="97"/>
        <v>1.0068214933659623</v>
      </c>
      <c r="BH109" s="76">
        <f t="shared" ca="1" si="97"/>
        <v>1.0068214933659623</v>
      </c>
      <c r="BI109" s="76">
        <f t="shared" ca="1" si="97"/>
        <v>1.0068214933659623</v>
      </c>
      <c r="BJ109" s="76">
        <f t="shared" ca="1" si="97"/>
        <v>1.0068214933659623</v>
      </c>
      <c r="BK109" s="76">
        <f t="shared" ca="1" si="97"/>
        <v>1.0068214933659623</v>
      </c>
      <c r="BL109" s="76">
        <f t="shared" ca="1" si="95"/>
        <v>8.5000000000000853E-2</v>
      </c>
      <c r="BM109" s="77">
        <f t="shared" ca="1" si="96"/>
        <v>5695.7674262748724</v>
      </c>
    </row>
    <row r="110" spans="5:65">
      <c r="E110">
        <f t="shared" si="93"/>
        <v>107</v>
      </c>
      <c r="F110" s="64">
        <f t="shared" si="80"/>
        <v>63.833333333333584</v>
      </c>
      <c r="G110" s="55">
        <f t="shared" si="53"/>
        <v>0</v>
      </c>
      <c r="H110" s="78">
        <f t="shared" si="89"/>
        <v>1</v>
      </c>
      <c r="I110" s="79">
        <f t="shared" si="66"/>
        <v>552679.71495455143</v>
      </c>
      <c r="J110" s="79">
        <f t="shared" si="54"/>
        <v>3770.1010090643922</v>
      </c>
      <c r="K110" s="80">
        <f t="shared" si="55"/>
        <v>-20</v>
      </c>
      <c r="L110" s="80">
        <f t="shared" si="67"/>
        <v>-460.56642912879289</v>
      </c>
      <c r="M110" s="80">
        <f t="shared" si="91"/>
        <v>0</v>
      </c>
      <c r="N110" s="80">
        <f t="shared" si="68"/>
        <v>0</v>
      </c>
      <c r="O110" s="81">
        <f t="shared" si="56"/>
        <v>-2083.3333333333335</v>
      </c>
      <c r="P110" s="79">
        <f t="shared" si="57"/>
        <v>553885.91620115365</v>
      </c>
      <c r="Q110" s="35"/>
      <c r="R110">
        <f t="shared" ca="1" si="69"/>
        <v>226</v>
      </c>
      <c r="S110" s="78">
        <f t="shared" ca="1" si="70"/>
        <v>73.48</v>
      </c>
      <c r="T110" s="55">
        <f t="shared" ca="1" si="58"/>
        <v>4.6837945252553581E-3</v>
      </c>
      <c r="U110" s="78">
        <f t="shared" ca="1" si="81"/>
        <v>0.69449300602080077</v>
      </c>
      <c r="V110" s="79">
        <f t="shared" ca="1" si="71"/>
        <v>443262.67325784173</v>
      </c>
      <c r="W110" s="79">
        <f t="shared" ca="1" si="59"/>
        <v>3023.7133850070695</v>
      </c>
      <c r="X110" s="80">
        <f t="shared" ca="1" si="82"/>
        <v>-13.889860120416015</v>
      </c>
      <c r="Y110" s="80">
        <f t="shared" ca="1" si="83"/>
        <v>-369.38556104820145</v>
      </c>
      <c r="Z110" s="80">
        <f t="shared" ca="1" si="72"/>
        <v>0</v>
      </c>
      <c r="AA110" s="80">
        <f t="shared" ca="1" si="84"/>
        <v>0</v>
      </c>
      <c r="AB110" s="81">
        <f t="shared" ca="1" si="60"/>
        <v>-1719.0181780003261</v>
      </c>
      <c r="AC110" s="79">
        <f t="shared" ca="1" si="61"/>
        <v>444184.09304367978</v>
      </c>
      <c r="AD110" s="35"/>
      <c r="AE110" s="62">
        <f t="shared" ca="1" si="62"/>
        <v>-2475.2130879613778</v>
      </c>
      <c r="AF110" s="62">
        <f t="shared" ca="1" si="63"/>
        <v>639580.36897836812</v>
      </c>
      <c r="AG110" s="35"/>
      <c r="AH110" s="35"/>
      <c r="AK110" s="66"/>
      <c r="AL110" s="66"/>
      <c r="AM110" s="66"/>
      <c r="AN110" s="66"/>
      <c r="AR110" s="69">
        <f t="shared" si="76"/>
        <v>9</v>
      </c>
      <c r="AS110" s="70">
        <f t="shared" si="86"/>
        <v>107</v>
      </c>
      <c r="AT110" s="71">
        <f t="shared" si="87"/>
        <v>0.48075347170411542</v>
      </c>
      <c r="AU110" s="72">
        <f t="shared" si="64"/>
        <v>6.8214933659622723E-3</v>
      </c>
      <c r="AV110" s="73">
        <f t="shared" si="77"/>
        <v>1.0068214933659623</v>
      </c>
      <c r="AW110" s="74">
        <f>PRODUCT(AV$4:AV110)</f>
        <v>2.0697370095563814</v>
      </c>
      <c r="AY110" s="75">
        <f t="shared" si="88"/>
        <v>107</v>
      </c>
      <c r="AZ110" s="76">
        <f t="shared" ca="1" si="97"/>
        <v>1.0068214933659623</v>
      </c>
      <c r="BA110" s="76">
        <f t="shared" ca="1" si="97"/>
        <v>1.0068214933659623</v>
      </c>
      <c r="BB110" s="76">
        <f t="shared" ca="1" si="97"/>
        <v>1.0068214933659623</v>
      </c>
      <c r="BC110" s="76">
        <f t="shared" ca="1" si="97"/>
        <v>1.0068214933659623</v>
      </c>
      <c r="BD110" s="76">
        <f t="shared" ca="1" si="97"/>
        <v>1.0068214933659623</v>
      </c>
      <c r="BE110" s="76">
        <f t="shared" ca="1" si="97"/>
        <v>1.0068214933659623</v>
      </c>
      <c r="BF110" s="76">
        <f t="shared" ca="1" si="97"/>
        <v>1.0068214933659623</v>
      </c>
      <c r="BG110" s="76">
        <f t="shared" ca="1" si="97"/>
        <v>1.0068214933659623</v>
      </c>
      <c r="BH110" s="76">
        <f t="shared" ca="1" si="97"/>
        <v>1.0068214933659623</v>
      </c>
      <c r="BI110" s="76">
        <f t="shared" ca="1" si="97"/>
        <v>1.0068214933659623</v>
      </c>
      <c r="BJ110" s="76">
        <f t="shared" ca="1" si="97"/>
        <v>1.0068214933659623</v>
      </c>
      <c r="BK110" s="76">
        <f t="shared" ca="1" si="97"/>
        <v>1.0068214933659623</v>
      </c>
      <c r="BL110" s="76">
        <f t="shared" ca="1" si="95"/>
        <v>8.5000000000000853E-2</v>
      </c>
      <c r="BM110" s="77">
        <f t="shared" ca="1" si="96"/>
        <v>6179.9076575082418</v>
      </c>
    </row>
    <row r="111" spans="5:65">
      <c r="E111">
        <f t="shared" si="93"/>
        <v>108</v>
      </c>
      <c r="F111" s="64">
        <f t="shared" si="80"/>
        <v>63.91666666666692</v>
      </c>
      <c r="G111" s="55">
        <f t="shared" si="53"/>
        <v>0</v>
      </c>
      <c r="H111" s="78">
        <f t="shared" si="89"/>
        <v>1</v>
      </c>
      <c r="I111" s="79">
        <f t="shared" si="66"/>
        <v>553885.91620115365</v>
      </c>
      <c r="J111" s="79">
        <f t="shared" si="54"/>
        <v>3778.3291028661047</v>
      </c>
      <c r="K111" s="80">
        <f t="shared" si="55"/>
        <v>-20</v>
      </c>
      <c r="L111" s="80">
        <f t="shared" si="67"/>
        <v>-461.57159683429472</v>
      </c>
      <c r="M111" s="80">
        <f t="shared" si="91"/>
        <v>0</v>
      </c>
      <c r="N111" s="80">
        <f t="shared" si="68"/>
        <v>0</v>
      </c>
      <c r="O111" s="81">
        <f t="shared" si="56"/>
        <v>-2083.3333333333335</v>
      </c>
      <c r="P111" s="79">
        <f t="shared" si="57"/>
        <v>555099.34037385206</v>
      </c>
      <c r="Q111" s="35"/>
      <c r="R111">
        <f t="shared" ca="1" si="69"/>
        <v>227</v>
      </c>
      <c r="S111" s="78">
        <f t="shared" ca="1" si="70"/>
        <v>73.56</v>
      </c>
      <c r="T111" s="55">
        <f t="shared" ca="1" si="58"/>
        <v>5.1085345568211427E-3</v>
      </c>
      <c r="U111" s="78">
        <f t="shared" ca="1" si="81"/>
        <v>0.69094516450007293</v>
      </c>
      <c r="V111" s="79">
        <f t="shared" ca="1" si="71"/>
        <v>441914.96325477591</v>
      </c>
      <c r="W111" s="79">
        <f t="shared" ca="1" si="59"/>
        <v>3014.5199901619153</v>
      </c>
      <c r="X111" s="80">
        <f t="shared" ca="1" si="82"/>
        <v>-13.818903290001458</v>
      </c>
      <c r="Y111" s="80">
        <f t="shared" ca="1" si="83"/>
        <v>-368.26246937897997</v>
      </c>
      <c r="Z111" s="80">
        <f t="shared" ca="1" si="72"/>
        <v>0</v>
      </c>
      <c r="AA111" s="80">
        <f t="shared" ca="1" si="84"/>
        <v>0</v>
      </c>
      <c r="AB111" s="81">
        <f t="shared" ca="1" si="60"/>
        <v>-1710.2365142342078</v>
      </c>
      <c r="AC111" s="79">
        <f t="shared" ca="1" si="61"/>
        <v>442837.1653580346</v>
      </c>
      <c r="AD111" s="35"/>
      <c r="AE111" s="62">
        <f t="shared" ca="1" si="62"/>
        <v>-2475.2130879613778</v>
      </c>
      <c r="AF111" s="62">
        <f t="shared" ca="1" si="63"/>
        <v>640915.06549357704</v>
      </c>
      <c r="AG111" s="35"/>
      <c r="AH111" s="35"/>
      <c r="AK111" s="66"/>
      <c r="AL111" s="66"/>
      <c r="AM111" s="66"/>
      <c r="AN111" s="66"/>
      <c r="AR111" s="69">
        <f t="shared" si="76"/>
        <v>9</v>
      </c>
      <c r="AS111" s="70">
        <f t="shared" si="86"/>
        <v>108</v>
      </c>
      <c r="AT111" s="71">
        <f t="shared" si="87"/>
        <v>0.47747401508622245</v>
      </c>
      <c r="AU111" s="72">
        <f t="shared" si="64"/>
        <v>6.8214933659622723E-3</v>
      </c>
      <c r="AV111" s="73">
        <f t="shared" si="77"/>
        <v>1.0068214933659623</v>
      </c>
      <c r="AW111" s="74">
        <f>PRODUCT(AV$4:AV111)</f>
        <v>2.0838557068363568</v>
      </c>
      <c r="AY111" s="75">
        <f t="shared" si="88"/>
        <v>108</v>
      </c>
      <c r="AZ111" s="76">
        <f t="shared" ca="1" si="97"/>
        <v>1.0068214933659623</v>
      </c>
      <c r="BA111" s="76">
        <f t="shared" ca="1" si="97"/>
        <v>1.0068214933659623</v>
      </c>
      <c r="BB111" s="76">
        <f t="shared" ca="1" si="97"/>
        <v>1.0068214933659623</v>
      </c>
      <c r="BC111" s="76">
        <f t="shared" ca="1" si="97"/>
        <v>1.0068214933659623</v>
      </c>
      <c r="BD111" s="76">
        <f t="shared" ca="1" si="97"/>
        <v>1.0068214933659623</v>
      </c>
      <c r="BE111" s="76">
        <f t="shared" ca="1" si="97"/>
        <v>1.0068214933659623</v>
      </c>
      <c r="BF111" s="76">
        <f t="shared" ca="1" si="97"/>
        <v>1.0068214933659623</v>
      </c>
      <c r="BG111" s="76">
        <f t="shared" ca="1" si="97"/>
        <v>1.0068214933659623</v>
      </c>
      <c r="BH111" s="76">
        <f t="shared" ca="1" si="97"/>
        <v>1.0068214933659623</v>
      </c>
      <c r="BI111" s="76">
        <f t="shared" ca="1" si="97"/>
        <v>1.0068214933659623</v>
      </c>
      <c r="BJ111" s="76">
        <f t="shared" ca="1" si="97"/>
        <v>1.0068214933659623</v>
      </c>
      <c r="BK111" s="76">
        <f t="shared" ca="1" si="97"/>
        <v>1.0068214933659623</v>
      </c>
      <c r="BL111" s="76">
        <f t="shared" ca="1" si="95"/>
        <v>8.5000000000000853E-2</v>
      </c>
      <c r="BM111" s="77">
        <f t="shared" ca="1" si="96"/>
        <v>6705.1998083964472</v>
      </c>
    </row>
    <row r="112" spans="5:65">
      <c r="E112">
        <f t="shared" si="93"/>
        <v>109</v>
      </c>
      <c r="F112" s="64">
        <f t="shared" si="80"/>
        <v>64.000000000000256</v>
      </c>
      <c r="G112" s="55">
        <f t="shared" si="53"/>
        <v>0</v>
      </c>
      <c r="H112" s="78">
        <f t="shared" si="89"/>
        <v>1</v>
      </c>
      <c r="I112" s="79">
        <f t="shared" si="66"/>
        <v>555099.34037385206</v>
      </c>
      <c r="J112" s="79">
        <f t="shared" si="54"/>
        <v>3786.6064678102653</v>
      </c>
      <c r="K112" s="80">
        <f t="shared" si="55"/>
        <v>-20</v>
      </c>
      <c r="L112" s="80">
        <f t="shared" si="67"/>
        <v>-462.58278364487677</v>
      </c>
      <c r="M112" s="80">
        <f t="shared" si="91"/>
        <v>-4163.2450528038898</v>
      </c>
      <c r="N112" s="80">
        <f t="shared" si="68"/>
        <v>0</v>
      </c>
      <c r="O112" s="81">
        <f t="shared" si="56"/>
        <v>-2083.3333333333335</v>
      </c>
      <c r="P112" s="79">
        <f t="shared" si="57"/>
        <v>552156.78567188012</v>
      </c>
      <c r="Q112" s="35"/>
      <c r="R112">
        <f t="shared" ca="1" si="69"/>
        <v>228</v>
      </c>
      <c r="S112" s="78">
        <f t="shared" ca="1" si="70"/>
        <v>73.64</v>
      </c>
      <c r="T112" s="55">
        <f t="shared" ca="1" si="58"/>
        <v>5.1085345568211427E-3</v>
      </c>
      <c r="U112" s="78">
        <f t="shared" ca="1" si="81"/>
        <v>0.68741544725035586</v>
      </c>
      <c r="V112" s="79">
        <f t="shared" ca="1" si="71"/>
        <v>440574.91639575834</v>
      </c>
      <c r="W112" s="79">
        <f t="shared" ca="1" si="59"/>
        <v>3005.3788694030482</v>
      </c>
      <c r="X112" s="80">
        <f t="shared" ca="1" si="82"/>
        <v>-13.748308945007118</v>
      </c>
      <c r="Y112" s="80">
        <f t="shared" ca="1" si="83"/>
        <v>-367.14576366313196</v>
      </c>
      <c r="Z112" s="80">
        <f t="shared" ca="1" si="72"/>
        <v>0</v>
      </c>
      <c r="AA112" s="80">
        <f t="shared" ca="1" si="84"/>
        <v>0</v>
      </c>
      <c r="AB112" s="81">
        <f t="shared" ca="1" si="60"/>
        <v>-1701.4997119009051</v>
      </c>
      <c r="AC112" s="79">
        <f t="shared" ca="1" si="61"/>
        <v>441497.90148065239</v>
      </c>
      <c r="AD112" s="35"/>
      <c r="AE112" s="62">
        <f t="shared" ca="1" si="62"/>
        <v>-2475.2130879613783</v>
      </c>
      <c r="AF112" s="62">
        <f t="shared" ca="1" si="63"/>
        <v>642257.75438511407</v>
      </c>
      <c r="AG112" s="35"/>
      <c r="AH112" s="35"/>
      <c r="AK112" s="66"/>
      <c r="AL112" s="66"/>
      <c r="AM112" s="66"/>
      <c r="AN112" s="66"/>
      <c r="AR112" s="69">
        <f t="shared" si="76"/>
        <v>10</v>
      </c>
      <c r="AS112" s="70">
        <f t="shared" si="86"/>
        <v>109</v>
      </c>
      <c r="AT112" s="71">
        <f t="shared" si="87"/>
        <v>0.47421692925989239</v>
      </c>
      <c r="AU112" s="72">
        <f t="shared" si="64"/>
        <v>6.8214933659622723E-3</v>
      </c>
      <c r="AV112" s="73">
        <f t="shared" si="77"/>
        <v>1.0068214933659623</v>
      </c>
      <c r="AW112" s="74">
        <f>PRODUCT(AV$4:AV112)</f>
        <v>2.0980707147161635</v>
      </c>
      <c r="AY112" s="75">
        <f t="shared" si="88"/>
        <v>109</v>
      </c>
      <c r="AZ112" s="76">
        <f t="shared" ca="1" si="97"/>
        <v>1.0068214933659623</v>
      </c>
      <c r="BA112" s="76">
        <f t="shared" ca="1" si="97"/>
        <v>1.0068214933659623</v>
      </c>
      <c r="BB112" s="76">
        <f t="shared" ca="1" si="97"/>
        <v>1.0068214933659623</v>
      </c>
      <c r="BC112" s="76">
        <f t="shared" ca="1" si="97"/>
        <v>1.0068214933659623</v>
      </c>
      <c r="BD112" s="76">
        <f t="shared" ca="1" si="97"/>
        <v>1.0068214933659623</v>
      </c>
      <c r="BE112" s="76">
        <f t="shared" ca="1" si="97"/>
        <v>1.0068214933659623</v>
      </c>
      <c r="BF112" s="76">
        <f t="shared" ca="1" si="97"/>
        <v>1.0068214933659623</v>
      </c>
      <c r="BG112" s="76">
        <f t="shared" ca="1" si="97"/>
        <v>1.0068214933659623</v>
      </c>
      <c r="BH112" s="76">
        <f t="shared" ca="1" si="97"/>
        <v>1.0068214933659623</v>
      </c>
      <c r="BI112" s="76">
        <f t="shared" ca="1" si="97"/>
        <v>1.0068214933659623</v>
      </c>
      <c r="BJ112" s="76">
        <f t="shared" ca="1" si="97"/>
        <v>1.0068214933659623</v>
      </c>
      <c r="BK112" s="76">
        <f t="shared" ca="1" si="97"/>
        <v>1.0068214933659623</v>
      </c>
      <c r="BL112" s="76">
        <f t="shared" ca="1" si="95"/>
        <v>8.5000000000000853E-2</v>
      </c>
      <c r="BM112" s="77">
        <f t="shared" ca="1" si="96"/>
        <v>7275.1417921101511</v>
      </c>
    </row>
    <row r="113" spans="5:65">
      <c r="E113">
        <f t="shared" si="93"/>
        <v>110</v>
      </c>
      <c r="F113" s="64">
        <f t="shared" si="80"/>
        <v>64.083333333333584</v>
      </c>
      <c r="G113" s="55">
        <f t="shared" si="53"/>
        <v>0</v>
      </c>
      <c r="H113" s="78">
        <f t="shared" si="89"/>
        <v>1</v>
      </c>
      <c r="I113" s="79">
        <f t="shared" si="66"/>
        <v>552156.78567188012</v>
      </c>
      <c r="J113" s="79">
        <f t="shared" si="54"/>
        <v>3766.5338504317824</v>
      </c>
      <c r="K113" s="80">
        <f t="shared" si="55"/>
        <v>-20</v>
      </c>
      <c r="L113" s="80">
        <f t="shared" si="67"/>
        <v>-460.13065472656677</v>
      </c>
      <c r="M113" s="80">
        <f t="shared" si="91"/>
        <v>0</v>
      </c>
      <c r="N113" s="80">
        <f t="shared" si="68"/>
        <v>0</v>
      </c>
      <c r="O113" s="81">
        <f t="shared" si="56"/>
        <v>-2083.3333333333335</v>
      </c>
      <c r="P113" s="79">
        <f t="shared" si="57"/>
        <v>553359.85553425201</v>
      </c>
      <c r="Q113" s="35"/>
      <c r="R113">
        <f t="shared" ca="1" si="69"/>
        <v>229</v>
      </c>
      <c r="S113" s="78">
        <f t="shared" ca="1" si="70"/>
        <v>73.72</v>
      </c>
      <c r="T113" s="55">
        <f t="shared" ca="1" si="58"/>
        <v>5.1085345568211427E-3</v>
      </c>
      <c r="U113" s="78">
        <f t="shared" ca="1" si="81"/>
        <v>0.68390376168318479</v>
      </c>
      <c r="V113" s="79">
        <f t="shared" ca="1" si="71"/>
        <v>439242.49419417448</v>
      </c>
      <c r="W113" s="79">
        <f t="shared" ca="1" si="59"/>
        <v>2996.2897601942832</v>
      </c>
      <c r="X113" s="80">
        <f t="shared" ca="1" si="82"/>
        <v>-13.678075233663696</v>
      </c>
      <c r="Y113" s="80">
        <f t="shared" ca="1" si="83"/>
        <v>-366.03541182847874</v>
      </c>
      <c r="Z113" s="80">
        <f t="shared" ca="1" si="72"/>
        <v>-3294.3187064563085</v>
      </c>
      <c r="AA113" s="80">
        <f t="shared" ca="1" si="84"/>
        <v>0</v>
      </c>
      <c r="AB113" s="81">
        <f t="shared" ca="1" si="60"/>
        <v>-1692.8075418242381</v>
      </c>
      <c r="AC113" s="79">
        <f t="shared" ca="1" si="61"/>
        <v>436871.94421902613</v>
      </c>
      <c r="AD113" s="35"/>
      <c r="AE113" s="62">
        <f t="shared" ca="1" si="62"/>
        <v>-2475.2130879613778</v>
      </c>
      <c r="AF113" s="62">
        <f t="shared" ca="1" si="63"/>
        <v>638791.55035471939</v>
      </c>
      <c r="AG113" s="35"/>
      <c r="AH113" s="35"/>
      <c r="AK113" s="66"/>
      <c r="AL113" s="66"/>
      <c r="AM113" s="66"/>
      <c r="AN113" s="66"/>
      <c r="AR113" s="69">
        <f t="shared" si="76"/>
        <v>10</v>
      </c>
      <c r="AS113" s="70">
        <f t="shared" si="86"/>
        <v>110</v>
      </c>
      <c r="AT113" s="71">
        <f t="shared" si="87"/>
        <v>0.47098206162291906</v>
      </c>
      <c r="AU113" s="72">
        <f t="shared" si="64"/>
        <v>6.8214933659622723E-3</v>
      </c>
      <c r="AV113" s="73">
        <f t="shared" si="77"/>
        <v>1.0068214933659623</v>
      </c>
      <c r="AW113" s="74">
        <f>PRODUCT(AV$4:AV113)</f>
        <v>2.1123826901779195</v>
      </c>
      <c r="AY113" s="75">
        <f t="shared" si="88"/>
        <v>110</v>
      </c>
      <c r="AZ113" s="76">
        <f t="shared" ca="1" si="97"/>
        <v>1.0068214933659623</v>
      </c>
      <c r="BA113" s="76">
        <f t="shared" ca="1" si="97"/>
        <v>1.0068214933659623</v>
      </c>
      <c r="BB113" s="76">
        <f t="shared" ca="1" si="97"/>
        <v>1.0068214933659623</v>
      </c>
      <c r="BC113" s="76">
        <f t="shared" ca="1" si="97"/>
        <v>1.0068214933659623</v>
      </c>
      <c r="BD113" s="76">
        <f t="shared" ca="1" si="97"/>
        <v>1.0068214933659623</v>
      </c>
      <c r="BE113" s="76">
        <f t="shared" ca="1" si="97"/>
        <v>1.0068214933659623</v>
      </c>
      <c r="BF113" s="76">
        <f t="shared" ca="1" si="97"/>
        <v>1.0068214933659623</v>
      </c>
      <c r="BG113" s="76">
        <f t="shared" ca="1" si="97"/>
        <v>1.0068214933659623</v>
      </c>
      <c r="BH113" s="76">
        <f t="shared" ca="1" si="97"/>
        <v>1.0068214933659623</v>
      </c>
      <c r="BI113" s="76">
        <f t="shared" ca="1" si="97"/>
        <v>1.0068214933659623</v>
      </c>
      <c r="BJ113" s="76">
        <f t="shared" ca="1" si="97"/>
        <v>1.0068214933659623</v>
      </c>
      <c r="BK113" s="76">
        <f t="shared" ca="1" si="97"/>
        <v>1.0068214933659623</v>
      </c>
      <c r="BL113" s="76">
        <f t="shared" ca="1" si="95"/>
        <v>8.5000000000000853E-2</v>
      </c>
      <c r="BM113" s="77">
        <f t="shared" ca="1" si="96"/>
        <v>7893.5288444395201</v>
      </c>
    </row>
    <row r="114" spans="5:65">
      <c r="E114">
        <f t="shared" si="93"/>
        <v>111</v>
      </c>
      <c r="F114" s="64">
        <f t="shared" si="80"/>
        <v>64.166666666666913</v>
      </c>
      <c r="G114" s="55">
        <f t="shared" si="53"/>
        <v>0</v>
      </c>
      <c r="H114" s="78">
        <f t="shared" si="89"/>
        <v>1</v>
      </c>
      <c r="I114" s="79">
        <f t="shared" si="66"/>
        <v>553359.85553425201</v>
      </c>
      <c r="J114" s="79">
        <f t="shared" si="54"/>
        <v>3774.7405835167415</v>
      </c>
      <c r="K114" s="80">
        <f t="shared" si="55"/>
        <v>-20</v>
      </c>
      <c r="L114" s="80">
        <f t="shared" si="67"/>
        <v>-461.13321294521006</v>
      </c>
      <c r="M114" s="80">
        <f t="shared" si="91"/>
        <v>0</v>
      </c>
      <c r="N114" s="80">
        <f t="shared" si="68"/>
        <v>0</v>
      </c>
      <c r="O114" s="81">
        <f t="shared" si="56"/>
        <v>-2083.3333333333335</v>
      </c>
      <c r="P114" s="79">
        <f t="shared" si="57"/>
        <v>554570.12957149022</v>
      </c>
      <c r="Q114" s="35"/>
      <c r="R114">
        <f t="shared" ca="1" si="69"/>
        <v>230</v>
      </c>
      <c r="S114" s="78">
        <f t="shared" ca="1" si="70"/>
        <v>73.8</v>
      </c>
      <c r="T114" s="55">
        <f t="shared" ca="1" si="58"/>
        <v>5.1085345568211427E-3</v>
      </c>
      <c r="U114" s="78">
        <f t="shared" ca="1" si="81"/>
        <v>0.68041001568308623</v>
      </c>
      <c r="V114" s="79">
        <f t="shared" ca="1" si="71"/>
        <v>434640.1687950776</v>
      </c>
      <c r="W114" s="79">
        <f t="shared" ca="1" si="59"/>
        <v>2964.895028016344</v>
      </c>
      <c r="X114" s="80">
        <f t="shared" ca="1" si="82"/>
        <v>-13.608200313661724</v>
      </c>
      <c r="Y114" s="80">
        <f t="shared" ca="1" si="83"/>
        <v>-362.20014066256471</v>
      </c>
      <c r="Z114" s="80">
        <f t="shared" ca="1" si="72"/>
        <v>0</v>
      </c>
      <c r="AA114" s="80">
        <f t="shared" ca="1" si="84"/>
        <v>0</v>
      </c>
      <c r="AB114" s="81">
        <f t="shared" ca="1" si="60"/>
        <v>-1684.1597759987817</v>
      </c>
      <c r="AC114" s="79">
        <f t="shared" ca="1" si="61"/>
        <v>435545.09570611897</v>
      </c>
      <c r="AD114" s="35"/>
      <c r="AE114" s="62">
        <f t="shared" ca="1" si="62"/>
        <v>-2475.2130879613783</v>
      </c>
      <c r="AF114" s="62">
        <f t="shared" ca="1" si="63"/>
        <v>640121.52329777332</v>
      </c>
      <c r="AG114" s="35"/>
      <c r="AH114" s="35"/>
      <c r="AK114" s="66"/>
      <c r="AL114" s="66"/>
      <c r="AM114" s="66"/>
      <c r="AN114" s="66"/>
      <c r="AR114" s="69">
        <f t="shared" si="76"/>
        <v>10</v>
      </c>
      <c r="AS114" s="70">
        <f t="shared" si="86"/>
        <v>111</v>
      </c>
      <c r="AT114" s="71">
        <f t="shared" si="87"/>
        <v>0.46776926061407109</v>
      </c>
      <c r="AU114" s="72">
        <f t="shared" si="64"/>
        <v>6.8214933659622723E-3</v>
      </c>
      <c r="AV114" s="73">
        <f t="shared" si="77"/>
        <v>1.0068214933659623</v>
      </c>
      <c r="AW114" s="74">
        <f>PRODUCT(AV$4:AV114)</f>
        <v>2.1267922946853415</v>
      </c>
      <c r="AY114" s="75">
        <f t="shared" si="88"/>
        <v>111</v>
      </c>
      <c r="AZ114" s="76">
        <f t="shared" ca="1" si="97"/>
        <v>1.0068214933659623</v>
      </c>
      <c r="BA114" s="76">
        <f t="shared" ca="1" si="97"/>
        <v>1.0068214933659623</v>
      </c>
      <c r="BB114" s="76">
        <f t="shared" ca="1" si="97"/>
        <v>1.0068214933659623</v>
      </c>
      <c r="BC114" s="76">
        <f t="shared" ca="1" si="97"/>
        <v>1.0068214933659623</v>
      </c>
      <c r="BD114" s="76">
        <f t="shared" ca="1" si="97"/>
        <v>1.0068214933659623</v>
      </c>
      <c r="BE114" s="76">
        <f t="shared" ca="1" si="97"/>
        <v>1.0068214933659623</v>
      </c>
      <c r="BF114" s="76">
        <f t="shared" ca="1" si="97"/>
        <v>1.0068214933659623</v>
      </c>
      <c r="BG114" s="76">
        <f t="shared" ca="1" si="97"/>
        <v>1.0068214933659623</v>
      </c>
      <c r="BH114" s="76">
        <f t="shared" ca="1" si="97"/>
        <v>1.0068214933659623</v>
      </c>
      <c r="BI114" s="76">
        <f t="shared" ca="1" si="97"/>
        <v>1.0068214933659623</v>
      </c>
      <c r="BJ114" s="76">
        <f t="shared" ca="1" si="97"/>
        <v>1.0068214933659623</v>
      </c>
      <c r="BK114" s="76">
        <f t="shared" ca="1" si="97"/>
        <v>1.0068214933659623</v>
      </c>
      <c r="BL114" s="76">
        <f t="shared" ca="1" si="95"/>
        <v>8.5000000000000853E-2</v>
      </c>
      <c r="BM114" s="77">
        <f t="shared" ca="1" si="96"/>
        <v>8564.4787962168866</v>
      </c>
    </row>
    <row r="115" spans="5:65">
      <c r="E115">
        <f t="shared" si="93"/>
        <v>112</v>
      </c>
      <c r="F115" s="64">
        <f t="shared" si="80"/>
        <v>64.250000000000242</v>
      </c>
      <c r="G115" s="55">
        <f t="shared" si="53"/>
        <v>0</v>
      </c>
      <c r="H115" s="78">
        <f t="shared" si="89"/>
        <v>1</v>
      </c>
      <c r="I115" s="79">
        <f t="shared" si="66"/>
        <v>554570.12957149022</v>
      </c>
      <c r="J115" s="79">
        <f t="shared" si="54"/>
        <v>3782.9964598327583</v>
      </c>
      <c r="K115" s="80">
        <f t="shared" si="55"/>
        <v>-20</v>
      </c>
      <c r="L115" s="80">
        <f t="shared" si="67"/>
        <v>-462.14177464290856</v>
      </c>
      <c r="M115" s="80">
        <f t="shared" si="91"/>
        <v>0</v>
      </c>
      <c r="N115" s="80">
        <f t="shared" si="68"/>
        <v>0</v>
      </c>
      <c r="O115" s="81">
        <f t="shared" si="56"/>
        <v>-2083.3333333333335</v>
      </c>
      <c r="P115" s="79">
        <f t="shared" si="57"/>
        <v>555787.65092334675</v>
      </c>
      <c r="Q115" s="35"/>
      <c r="R115">
        <f t="shared" ca="1" si="69"/>
        <v>231</v>
      </c>
      <c r="S115" s="78">
        <f t="shared" ca="1" si="70"/>
        <v>73.88</v>
      </c>
      <c r="T115" s="55">
        <f t="shared" ca="1" si="58"/>
        <v>5.1085345568211427E-3</v>
      </c>
      <c r="U115" s="78">
        <f t="shared" ca="1" si="81"/>
        <v>0.67693411760516198</v>
      </c>
      <c r="V115" s="79">
        <f t="shared" ca="1" si="71"/>
        <v>433320.09853365028</v>
      </c>
      <c r="W115" s="79">
        <f t="shared" ca="1" si="59"/>
        <v>2955.8901774854135</v>
      </c>
      <c r="X115" s="80">
        <f t="shared" ca="1" si="82"/>
        <v>-13.53868235210324</v>
      </c>
      <c r="Y115" s="80">
        <f t="shared" ca="1" si="83"/>
        <v>-361.10008211137523</v>
      </c>
      <c r="Z115" s="80">
        <f t="shared" ca="1" si="72"/>
        <v>0</v>
      </c>
      <c r="AA115" s="80">
        <f t="shared" ca="1" si="84"/>
        <v>0</v>
      </c>
      <c r="AB115" s="81">
        <f t="shared" ca="1" si="60"/>
        <v>-1675.5561875838837</v>
      </c>
      <c r="AC115" s="79">
        <f t="shared" ca="1" si="61"/>
        <v>434225.79375908832</v>
      </c>
      <c r="AD115" s="35"/>
      <c r="AE115" s="62">
        <f t="shared" ca="1" si="62"/>
        <v>-2475.2130879613783</v>
      </c>
      <c r="AF115" s="62">
        <f t="shared" ca="1" si="63"/>
        <v>641459.46033164917</v>
      </c>
      <c r="AG115" s="35"/>
      <c r="AH115" s="35"/>
      <c r="AK115" s="66"/>
      <c r="AL115" s="66"/>
      <c r="AM115" s="66"/>
      <c r="AN115" s="66"/>
      <c r="AR115" s="69">
        <f t="shared" si="76"/>
        <v>10</v>
      </c>
      <c r="AS115" s="70">
        <f t="shared" si="86"/>
        <v>112</v>
      </c>
      <c r="AT115" s="71">
        <f t="shared" si="87"/>
        <v>0.46457837570599114</v>
      </c>
      <c r="AU115" s="72">
        <f t="shared" si="64"/>
        <v>6.8214933659622723E-3</v>
      </c>
      <c r="AV115" s="73">
        <f t="shared" si="77"/>
        <v>1.0068214933659623</v>
      </c>
      <c r="AW115" s="74">
        <f>PRODUCT(AV$4:AV115)</f>
        <v>2.1413001942143173</v>
      </c>
      <c r="AY115" s="75">
        <f t="shared" si="88"/>
        <v>112</v>
      </c>
      <c r="AZ115" s="76">
        <f t="shared" ref="AZ115:BK124" ca="1" si="98">OFFSET($AV$3,($AY115*12-12)+AZ$3,0)</f>
        <v>1.0068214933659623</v>
      </c>
      <c r="BA115" s="76">
        <f t="shared" ca="1" si="98"/>
        <v>1.0068214933659623</v>
      </c>
      <c r="BB115" s="76">
        <f t="shared" ca="1" si="98"/>
        <v>1.0068214933659623</v>
      </c>
      <c r="BC115" s="76">
        <f t="shared" ca="1" si="98"/>
        <v>1.0068214933659623</v>
      </c>
      <c r="BD115" s="76">
        <f t="shared" ca="1" si="98"/>
        <v>1.0068214933659623</v>
      </c>
      <c r="BE115" s="76">
        <f t="shared" ca="1" si="98"/>
        <v>1.0068214933659623</v>
      </c>
      <c r="BF115" s="76">
        <f t="shared" ca="1" si="98"/>
        <v>1.0068214933659623</v>
      </c>
      <c r="BG115" s="76">
        <f t="shared" ca="1" si="98"/>
        <v>1.0068214933659623</v>
      </c>
      <c r="BH115" s="76">
        <f t="shared" ca="1" si="98"/>
        <v>1.0068214933659623</v>
      </c>
      <c r="BI115" s="76">
        <f t="shared" ca="1" si="98"/>
        <v>1.0068214933659623</v>
      </c>
      <c r="BJ115" s="76">
        <f t="shared" ca="1" si="98"/>
        <v>1.0068214933659623</v>
      </c>
      <c r="BK115" s="76">
        <f t="shared" ca="1" si="98"/>
        <v>1.0068214933659623</v>
      </c>
      <c r="BL115" s="76">
        <f t="shared" ca="1" si="95"/>
        <v>8.5000000000000853E-2</v>
      </c>
      <c r="BM115" s="77">
        <f t="shared" ca="1" si="96"/>
        <v>9292.4594938953287</v>
      </c>
    </row>
    <row r="116" spans="5:65">
      <c r="E116">
        <f t="shared" si="93"/>
        <v>113</v>
      </c>
      <c r="F116" s="64">
        <f t="shared" si="80"/>
        <v>64.33333333333357</v>
      </c>
      <c r="G116" s="55">
        <f t="shared" si="53"/>
        <v>0</v>
      </c>
      <c r="H116" s="78">
        <f t="shared" si="89"/>
        <v>1</v>
      </c>
      <c r="I116" s="79">
        <f t="shared" si="66"/>
        <v>555787.65092334675</v>
      </c>
      <c r="J116" s="79">
        <f t="shared" si="54"/>
        <v>3791.3017736573652</v>
      </c>
      <c r="K116" s="80">
        <f t="shared" si="55"/>
        <v>-20</v>
      </c>
      <c r="L116" s="80">
        <f t="shared" si="67"/>
        <v>-463.15637576945568</v>
      </c>
      <c r="M116" s="80">
        <f t="shared" si="91"/>
        <v>0</v>
      </c>
      <c r="N116" s="80">
        <f t="shared" si="68"/>
        <v>0</v>
      </c>
      <c r="O116" s="81">
        <f t="shared" si="56"/>
        <v>-2083.3333333333335</v>
      </c>
      <c r="P116" s="79">
        <f t="shared" si="57"/>
        <v>557012.46298790129</v>
      </c>
      <c r="Q116" s="35"/>
      <c r="R116">
        <f t="shared" ca="1" si="69"/>
        <v>232</v>
      </c>
      <c r="S116" s="78">
        <f t="shared" ca="1" si="70"/>
        <v>73.959999999999994</v>
      </c>
      <c r="T116" s="55">
        <f t="shared" ca="1" si="58"/>
        <v>5.1085345568211427E-3</v>
      </c>
      <c r="U116" s="78">
        <f t="shared" ca="1" si="81"/>
        <v>0.67347597627268474</v>
      </c>
      <c r="V116" s="79">
        <f t="shared" ca="1" si="71"/>
        <v>432007.53628620692</v>
      </c>
      <c r="W116" s="79">
        <f t="shared" ca="1" si="59"/>
        <v>2946.9365428220663</v>
      </c>
      <c r="X116" s="80">
        <f t="shared" ca="1" si="82"/>
        <v>-13.469519525453695</v>
      </c>
      <c r="Y116" s="80">
        <f t="shared" ca="1" si="83"/>
        <v>-360.00628023850578</v>
      </c>
      <c r="Z116" s="80">
        <f t="shared" ca="1" si="72"/>
        <v>0</v>
      </c>
      <c r="AA116" s="80">
        <f t="shared" ca="1" si="84"/>
        <v>0</v>
      </c>
      <c r="AB116" s="81">
        <f t="shared" ca="1" si="60"/>
        <v>-1666.9965508977157</v>
      </c>
      <c r="AC116" s="79">
        <f t="shared" ca="1" si="61"/>
        <v>432914.00047836726</v>
      </c>
      <c r="AD116" s="35"/>
      <c r="AE116" s="62">
        <f t="shared" ca="1" si="62"/>
        <v>-2475.2130879613778</v>
      </c>
      <c r="AF116" s="62">
        <f t="shared" ca="1" si="63"/>
        <v>642805.40914659749</v>
      </c>
      <c r="AG116" s="35"/>
      <c r="AH116" s="35"/>
      <c r="AK116" s="66"/>
      <c r="AL116" s="66"/>
      <c r="AM116" s="66"/>
      <c r="AN116" s="66"/>
      <c r="AR116" s="69">
        <f t="shared" si="76"/>
        <v>10</v>
      </c>
      <c r="AS116" s="70">
        <f t="shared" si="86"/>
        <v>113</v>
      </c>
      <c r="AT116" s="71">
        <f t="shared" si="87"/>
        <v>0.4614092573981432</v>
      </c>
      <c r="AU116" s="72">
        <f t="shared" si="64"/>
        <v>6.8214933659622723E-3</v>
      </c>
      <c r="AV116" s="73">
        <f t="shared" si="77"/>
        <v>1.0068214933659623</v>
      </c>
      <c r="AW116" s="74">
        <f>PRODUCT(AV$4:AV116)</f>
        <v>2.1559070592836838</v>
      </c>
      <c r="AY116" s="75">
        <f t="shared" si="88"/>
        <v>113</v>
      </c>
      <c r="AZ116" s="76">
        <f t="shared" ca="1" si="98"/>
        <v>1.0068214933659623</v>
      </c>
      <c r="BA116" s="76">
        <f t="shared" ca="1" si="98"/>
        <v>1.0068214933659623</v>
      </c>
      <c r="BB116" s="76">
        <f t="shared" ca="1" si="98"/>
        <v>1.0068214933659623</v>
      </c>
      <c r="BC116" s="76">
        <f t="shared" ca="1" si="98"/>
        <v>1.0068214933659623</v>
      </c>
      <c r="BD116" s="76">
        <f t="shared" ca="1" si="98"/>
        <v>1.0068214933659623</v>
      </c>
      <c r="BE116" s="76">
        <f t="shared" ca="1" si="98"/>
        <v>1.0068214933659623</v>
      </c>
      <c r="BF116" s="76">
        <f t="shared" ca="1" si="98"/>
        <v>1.0068214933659623</v>
      </c>
      <c r="BG116" s="76">
        <f t="shared" ca="1" si="98"/>
        <v>1.0068214933659623</v>
      </c>
      <c r="BH116" s="76">
        <f t="shared" ca="1" si="98"/>
        <v>1.0068214933659623</v>
      </c>
      <c r="BI116" s="76">
        <f t="shared" ca="1" si="98"/>
        <v>1.0068214933659623</v>
      </c>
      <c r="BJ116" s="76">
        <f t="shared" ca="1" si="98"/>
        <v>1.0068214933659623</v>
      </c>
      <c r="BK116" s="76">
        <f t="shared" ca="1" si="98"/>
        <v>1.0068214933659623</v>
      </c>
      <c r="BL116" s="76">
        <f t="shared" ca="1" si="95"/>
        <v>8.5000000000000853E-2</v>
      </c>
      <c r="BM116" s="77">
        <f t="shared" ca="1" si="96"/>
        <v>10082.31855087644</v>
      </c>
    </row>
    <row r="117" spans="5:65">
      <c r="E117">
        <f t="shared" si="93"/>
        <v>114</v>
      </c>
      <c r="F117" s="64">
        <f t="shared" si="80"/>
        <v>64.416666666666899</v>
      </c>
      <c r="G117" s="55">
        <f t="shared" si="53"/>
        <v>0</v>
      </c>
      <c r="H117" s="78">
        <f t="shared" si="89"/>
        <v>1</v>
      </c>
      <c r="I117" s="79">
        <f t="shared" si="66"/>
        <v>557012.46298790129</v>
      </c>
      <c r="J117" s="79">
        <f t="shared" si="54"/>
        <v>3799.6568210302744</v>
      </c>
      <c r="K117" s="80">
        <f t="shared" si="55"/>
        <v>-20</v>
      </c>
      <c r="L117" s="80">
        <f t="shared" si="67"/>
        <v>-464.1770524899178</v>
      </c>
      <c r="M117" s="80">
        <f t="shared" si="91"/>
        <v>0</v>
      </c>
      <c r="N117" s="80">
        <f t="shared" si="68"/>
        <v>0</v>
      </c>
      <c r="O117" s="81">
        <f t="shared" si="56"/>
        <v>-2083.3333333333335</v>
      </c>
      <c r="P117" s="79">
        <f t="shared" si="57"/>
        <v>558244.60942310828</v>
      </c>
      <c r="Q117" s="35"/>
      <c r="R117">
        <f t="shared" ca="1" si="69"/>
        <v>233</v>
      </c>
      <c r="S117" s="78">
        <f t="shared" ca="1" si="70"/>
        <v>74.040000000000006</v>
      </c>
      <c r="T117" s="55">
        <f t="shared" ca="1" si="58"/>
        <v>5.1085345568211427E-3</v>
      </c>
      <c r="U117" s="78">
        <f t="shared" ca="1" si="81"/>
        <v>0.67003550097470688</v>
      </c>
      <c r="V117" s="79">
        <f t="shared" ca="1" si="71"/>
        <v>430702.44434679183</v>
      </c>
      <c r="W117" s="79">
        <f t="shared" ca="1" si="59"/>
        <v>2938.0338668153754</v>
      </c>
      <c r="X117" s="80">
        <f t="shared" ca="1" si="82"/>
        <v>-13.400710019494138</v>
      </c>
      <c r="Y117" s="80">
        <f t="shared" ca="1" si="83"/>
        <v>-358.91870362232657</v>
      </c>
      <c r="Z117" s="80">
        <f t="shared" ca="1" si="72"/>
        <v>0</v>
      </c>
      <c r="AA117" s="80">
        <f t="shared" ca="1" si="84"/>
        <v>0</v>
      </c>
      <c r="AB117" s="81">
        <f t="shared" ca="1" si="60"/>
        <v>-1658.4806414113534</v>
      </c>
      <c r="AC117" s="79">
        <f t="shared" ca="1" si="61"/>
        <v>431609.67815855407</v>
      </c>
      <c r="AD117" s="35"/>
      <c r="AE117" s="62">
        <f t="shared" ca="1" si="62"/>
        <v>-2475.2130879613783</v>
      </c>
      <c r="AF117" s="62">
        <f t="shared" ca="1" si="63"/>
        <v>644159.41771844542</v>
      </c>
      <c r="AG117" s="35"/>
      <c r="AH117" s="35"/>
      <c r="AK117" s="66"/>
      <c r="AL117" s="66"/>
      <c r="AM117" s="66"/>
      <c r="AN117" s="66"/>
      <c r="AR117" s="69">
        <f t="shared" si="76"/>
        <v>10</v>
      </c>
      <c r="AS117" s="70">
        <f t="shared" si="86"/>
        <v>114</v>
      </c>
      <c r="AT117" s="71">
        <f t="shared" si="87"/>
        <v>0.45826175720980816</v>
      </c>
      <c r="AU117" s="72">
        <f t="shared" si="64"/>
        <v>6.8214933659622723E-3</v>
      </c>
      <c r="AV117" s="73">
        <f t="shared" si="77"/>
        <v>1.0068214933659623</v>
      </c>
      <c r="AW117" s="74">
        <f>PRODUCT(AV$4:AV117)</f>
        <v>2.1706135649862186</v>
      </c>
      <c r="AY117" s="75">
        <f t="shared" si="88"/>
        <v>114</v>
      </c>
      <c r="AZ117" s="76">
        <f t="shared" ca="1" si="98"/>
        <v>1.0068214933659623</v>
      </c>
      <c r="BA117" s="76">
        <f t="shared" ca="1" si="98"/>
        <v>1.0068214933659623</v>
      </c>
      <c r="BB117" s="76">
        <f t="shared" ca="1" si="98"/>
        <v>1.0068214933659623</v>
      </c>
      <c r="BC117" s="76">
        <f t="shared" ca="1" si="98"/>
        <v>1.0068214933659623</v>
      </c>
      <c r="BD117" s="76">
        <f t="shared" ca="1" si="98"/>
        <v>1.0068214933659623</v>
      </c>
      <c r="BE117" s="76">
        <f t="shared" ca="1" si="98"/>
        <v>1.0068214933659623</v>
      </c>
      <c r="BF117" s="76">
        <f t="shared" ca="1" si="98"/>
        <v>1.0068214933659623</v>
      </c>
      <c r="BG117" s="76">
        <f t="shared" ca="1" si="98"/>
        <v>1.0068214933659623</v>
      </c>
      <c r="BH117" s="76">
        <f t="shared" ca="1" si="98"/>
        <v>1.0068214933659623</v>
      </c>
      <c r="BI117" s="76">
        <f t="shared" ca="1" si="98"/>
        <v>1.0068214933659623</v>
      </c>
      <c r="BJ117" s="76">
        <f t="shared" ca="1" si="98"/>
        <v>1.0068214933659623</v>
      </c>
      <c r="BK117" s="76">
        <f t="shared" ca="1" si="98"/>
        <v>1.0068214933659623</v>
      </c>
      <c r="BL117" s="76">
        <f t="shared" ca="1" si="95"/>
        <v>8.5000000000000853E-2</v>
      </c>
      <c r="BM117" s="77">
        <f t="shared" ca="1" si="96"/>
        <v>10939.315627700946</v>
      </c>
    </row>
    <row r="118" spans="5:65">
      <c r="E118">
        <f t="shared" si="93"/>
        <v>115</v>
      </c>
      <c r="F118" s="64">
        <f t="shared" si="80"/>
        <v>64.500000000000227</v>
      </c>
      <c r="G118" s="55">
        <f t="shared" si="53"/>
        <v>0</v>
      </c>
      <c r="H118" s="78">
        <f t="shared" si="89"/>
        <v>1</v>
      </c>
      <c r="I118" s="79">
        <f t="shared" si="66"/>
        <v>558244.60942310828</v>
      </c>
      <c r="J118" s="79">
        <f t="shared" si="54"/>
        <v>3808.0618997639331</v>
      </c>
      <c r="K118" s="80">
        <f t="shared" si="55"/>
        <v>-20</v>
      </c>
      <c r="L118" s="80">
        <f t="shared" si="67"/>
        <v>-465.20384118592358</v>
      </c>
      <c r="M118" s="80">
        <f t="shared" si="91"/>
        <v>0</v>
      </c>
      <c r="N118" s="80">
        <f t="shared" si="68"/>
        <v>0</v>
      </c>
      <c r="O118" s="81">
        <f t="shared" si="56"/>
        <v>-2083.3333333333335</v>
      </c>
      <c r="P118" s="79">
        <f t="shared" si="57"/>
        <v>559484.1341483529</v>
      </c>
      <c r="Q118" s="35"/>
      <c r="R118">
        <f t="shared" ca="1" si="69"/>
        <v>234</v>
      </c>
      <c r="S118" s="78">
        <f t="shared" ca="1" si="70"/>
        <v>74.12</v>
      </c>
      <c r="T118" s="55">
        <f t="shared" ca="1" si="58"/>
        <v>5.1085345568211427E-3</v>
      </c>
      <c r="U118" s="78">
        <f t="shared" ca="1" si="81"/>
        <v>0.66661260146368062</v>
      </c>
      <c r="V118" s="79">
        <f t="shared" ca="1" si="71"/>
        <v>429404.78520262265</v>
      </c>
      <c r="W118" s="79">
        <f t="shared" ca="1" si="59"/>
        <v>2929.1818935721449</v>
      </c>
      <c r="X118" s="80">
        <f t="shared" ca="1" si="82"/>
        <v>-13.332252029273612</v>
      </c>
      <c r="Y118" s="80">
        <f t="shared" ca="1" si="83"/>
        <v>-357.83732100218555</v>
      </c>
      <c r="Z118" s="80">
        <f t="shared" ca="1" si="72"/>
        <v>0</v>
      </c>
      <c r="AA118" s="80">
        <f t="shared" ca="1" si="84"/>
        <v>0</v>
      </c>
      <c r="AB118" s="81">
        <f t="shared" ca="1" si="60"/>
        <v>-1650.0082357428844</v>
      </c>
      <c r="AC118" s="79">
        <f t="shared" ca="1" si="61"/>
        <v>430312.78928742046</v>
      </c>
      <c r="AD118" s="35"/>
      <c r="AE118" s="62">
        <f t="shared" ca="1" si="62"/>
        <v>-2475.2130879613783</v>
      </c>
      <c r="AF118" s="62">
        <f t="shared" ca="1" si="63"/>
        <v>645521.53431030724</v>
      </c>
      <c r="AG118" s="35"/>
      <c r="AH118" s="35"/>
      <c r="AK118" s="66"/>
      <c r="AL118" s="66"/>
      <c r="AM118" s="66"/>
      <c r="AN118" s="66"/>
      <c r="AR118" s="69">
        <f t="shared" si="76"/>
        <v>10</v>
      </c>
      <c r="AS118" s="70">
        <f t="shared" si="86"/>
        <v>115</v>
      </c>
      <c r="AT118" s="71">
        <f t="shared" si="87"/>
        <v>0.45513572767312727</v>
      </c>
      <c r="AU118" s="72">
        <f t="shared" si="64"/>
        <v>6.8214933659622723E-3</v>
      </c>
      <c r="AV118" s="73">
        <f t="shared" si="77"/>
        <v>1.0068214933659623</v>
      </c>
      <c r="AW118" s="74">
        <f>PRODUCT(AV$4:AV118)</f>
        <v>2.1854203910198398</v>
      </c>
      <c r="AY118" s="75">
        <f t="shared" si="88"/>
        <v>115</v>
      </c>
      <c r="AZ118" s="76">
        <f t="shared" ca="1" si="98"/>
        <v>1.0068214933659623</v>
      </c>
      <c r="BA118" s="76">
        <f t="shared" ca="1" si="98"/>
        <v>1.0068214933659623</v>
      </c>
      <c r="BB118" s="76">
        <f t="shared" ca="1" si="98"/>
        <v>1.0068214933659623</v>
      </c>
      <c r="BC118" s="76">
        <f t="shared" ca="1" si="98"/>
        <v>1.0068214933659623</v>
      </c>
      <c r="BD118" s="76">
        <f t="shared" ca="1" si="98"/>
        <v>1.0068214933659623</v>
      </c>
      <c r="BE118" s="76">
        <f t="shared" ca="1" si="98"/>
        <v>1.0068214933659623</v>
      </c>
      <c r="BF118" s="76">
        <f t="shared" ca="1" si="98"/>
        <v>1.0068214933659623</v>
      </c>
      <c r="BG118" s="76">
        <f t="shared" ca="1" si="98"/>
        <v>1.0068214933659623</v>
      </c>
      <c r="BH118" s="76">
        <f t="shared" ca="1" si="98"/>
        <v>1.0068214933659623</v>
      </c>
      <c r="BI118" s="76">
        <f t="shared" ca="1" si="98"/>
        <v>1.0068214933659623</v>
      </c>
      <c r="BJ118" s="76">
        <f t="shared" ca="1" si="98"/>
        <v>1.0068214933659623</v>
      </c>
      <c r="BK118" s="76">
        <f t="shared" ca="1" si="98"/>
        <v>1.0068214933659623</v>
      </c>
      <c r="BL118" s="76">
        <f t="shared" ca="1" si="95"/>
        <v>8.5000000000000853E-2</v>
      </c>
      <c r="BM118" s="77">
        <f t="shared" ca="1" si="96"/>
        <v>11869.157456055535</v>
      </c>
    </row>
    <row r="119" spans="5:65">
      <c r="E119">
        <f t="shared" si="93"/>
        <v>116</v>
      </c>
      <c r="F119" s="64">
        <f t="shared" si="80"/>
        <v>64.583333333333556</v>
      </c>
      <c r="G119" s="55">
        <f t="shared" si="53"/>
        <v>0</v>
      </c>
      <c r="H119" s="78">
        <f t="shared" si="89"/>
        <v>1</v>
      </c>
      <c r="I119" s="79">
        <f t="shared" si="66"/>
        <v>559484.1341483529</v>
      </c>
      <c r="J119" s="79">
        <f t="shared" si="54"/>
        <v>3816.5173094541351</v>
      </c>
      <c r="K119" s="80">
        <f t="shared" si="55"/>
        <v>-20</v>
      </c>
      <c r="L119" s="80">
        <f t="shared" si="67"/>
        <v>-466.23677845696079</v>
      </c>
      <c r="M119" s="80">
        <f t="shared" si="91"/>
        <v>0</v>
      </c>
      <c r="N119" s="80">
        <f t="shared" si="68"/>
        <v>0</v>
      </c>
      <c r="O119" s="81">
        <f t="shared" si="56"/>
        <v>-2083.3333333333335</v>
      </c>
      <c r="P119" s="79">
        <f t="shared" si="57"/>
        <v>560731.08134601673</v>
      </c>
      <c r="Q119" s="35"/>
      <c r="R119">
        <f t="shared" ca="1" si="69"/>
        <v>235</v>
      </c>
      <c r="S119" s="78">
        <f t="shared" ca="1" si="70"/>
        <v>74.2</v>
      </c>
      <c r="T119" s="55">
        <f t="shared" ca="1" si="58"/>
        <v>5.1085345568211427E-3</v>
      </c>
      <c r="U119" s="78">
        <f t="shared" ca="1" si="81"/>
        <v>0.66320718795309097</v>
      </c>
      <c r="V119" s="79">
        <f t="shared" ca="1" si="71"/>
        <v>428114.5215331036</v>
      </c>
      <c r="W119" s="79">
        <f t="shared" ca="1" si="59"/>
        <v>2920.3803685101784</v>
      </c>
      <c r="X119" s="80">
        <f t="shared" ca="1" si="82"/>
        <v>-13.26414375906182</v>
      </c>
      <c r="Y119" s="80">
        <f t="shared" ca="1" si="83"/>
        <v>-356.76210127758634</v>
      </c>
      <c r="Z119" s="80">
        <f t="shared" ca="1" si="72"/>
        <v>0</v>
      </c>
      <c r="AA119" s="80">
        <f t="shared" ca="1" si="84"/>
        <v>0</v>
      </c>
      <c r="AB119" s="81">
        <f t="shared" ca="1" si="60"/>
        <v>-1641.5791116515522</v>
      </c>
      <c r="AC119" s="79">
        <f t="shared" ca="1" si="61"/>
        <v>429023.2965449256</v>
      </c>
      <c r="AD119" s="35"/>
      <c r="AE119" s="62">
        <f t="shared" ca="1" si="62"/>
        <v>-2475.2130879613778</v>
      </c>
      <c r="AF119" s="62">
        <f t="shared" ca="1" si="63"/>
        <v>646891.80747430422</v>
      </c>
      <c r="AG119" s="35"/>
      <c r="AH119" s="35"/>
      <c r="AK119" s="66"/>
      <c r="AL119" s="66"/>
      <c r="AM119" s="66"/>
      <c r="AN119" s="66"/>
      <c r="AR119" s="69">
        <f t="shared" si="76"/>
        <v>10</v>
      </c>
      <c r="AS119" s="70">
        <f t="shared" si="86"/>
        <v>116</v>
      </c>
      <c r="AT119" s="71">
        <f t="shared" si="87"/>
        <v>0.45203102232619263</v>
      </c>
      <c r="AU119" s="72">
        <f t="shared" si="64"/>
        <v>6.8214933659622723E-3</v>
      </c>
      <c r="AV119" s="73">
        <f t="shared" si="77"/>
        <v>1.0068214933659623</v>
      </c>
      <c r="AW119" s="74">
        <f>PRODUCT(AV$4:AV119)</f>
        <v>2.2003282217190203</v>
      </c>
      <c r="AY119" s="75">
        <f t="shared" si="88"/>
        <v>116</v>
      </c>
      <c r="AZ119" s="76">
        <f t="shared" ca="1" si="98"/>
        <v>1.0068214933659623</v>
      </c>
      <c r="BA119" s="76">
        <f t="shared" ca="1" si="98"/>
        <v>1.0068214933659623</v>
      </c>
      <c r="BB119" s="76">
        <f t="shared" ca="1" si="98"/>
        <v>1.0068214933659623</v>
      </c>
      <c r="BC119" s="76">
        <f t="shared" ca="1" si="98"/>
        <v>1.0068214933659623</v>
      </c>
      <c r="BD119" s="76">
        <f t="shared" ca="1" si="98"/>
        <v>1.0068214933659623</v>
      </c>
      <c r="BE119" s="76">
        <f t="shared" ca="1" si="98"/>
        <v>1.0068214933659623</v>
      </c>
      <c r="BF119" s="76">
        <f t="shared" ca="1" si="98"/>
        <v>1.0068214933659623</v>
      </c>
      <c r="BG119" s="76">
        <f t="shared" ca="1" si="98"/>
        <v>1.0068214933659623</v>
      </c>
      <c r="BH119" s="76">
        <f t="shared" ca="1" si="98"/>
        <v>1.0068214933659623</v>
      </c>
      <c r="BI119" s="76">
        <f t="shared" ca="1" si="98"/>
        <v>1.0068214933659623</v>
      </c>
      <c r="BJ119" s="76">
        <f t="shared" ca="1" si="98"/>
        <v>1.0068214933659623</v>
      </c>
      <c r="BK119" s="76">
        <f t="shared" ca="1" si="98"/>
        <v>1.0068214933659623</v>
      </c>
      <c r="BL119" s="76">
        <f t="shared" ca="1" si="95"/>
        <v>8.5000000000000853E-2</v>
      </c>
      <c r="BM119" s="77">
        <f t="shared" ca="1" si="96"/>
        <v>12878.035839820264</v>
      </c>
    </row>
    <row r="120" spans="5:65">
      <c r="E120">
        <f t="shared" si="93"/>
        <v>117</v>
      </c>
      <c r="F120" s="64">
        <f t="shared" si="80"/>
        <v>64.666666666666885</v>
      </c>
      <c r="G120" s="55">
        <f t="shared" si="53"/>
        <v>0</v>
      </c>
      <c r="H120" s="78">
        <f t="shared" si="89"/>
        <v>1</v>
      </c>
      <c r="I120" s="79">
        <f t="shared" si="66"/>
        <v>560731.08134601673</v>
      </c>
      <c r="J120" s="79">
        <f t="shared" si="54"/>
        <v>3825.0233514907045</v>
      </c>
      <c r="K120" s="80">
        <f t="shared" si="55"/>
        <v>-20</v>
      </c>
      <c r="L120" s="80">
        <f t="shared" si="67"/>
        <v>-467.27590112168065</v>
      </c>
      <c r="M120" s="80">
        <f t="shared" si="91"/>
        <v>0</v>
      </c>
      <c r="N120" s="80">
        <f t="shared" si="68"/>
        <v>0</v>
      </c>
      <c r="O120" s="81">
        <f t="shared" si="56"/>
        <v>-2083.3333333333335</v>
      </c>
      <c r="P120" s="79">
        <f t="shared" si="57"/>
        <v>561985.49546305242</v>
      </c>
      <c r="Q120" s="35"/>
      <c r="R120">
        <f t="shared" ca="1" si="69"/>
        <v>236</v>
      </c>
      <c r="S120" s="78">
        <f t="shared" ca="1" si="70"/>
        <v>74.28</v>
      </c>
      <c r="T120" s="55">
        <f t="shared" ca="1" si="58"/>
        <v>5.1085345568211427E-3</v>
      </c>
      <c r="U120" s="78">
        <f t="shared" ca="1" si="81"/>
        <v>0.65981917111510047</v>
      </c>
      <c r="V120" s="79">
        <f t="shared" ca="1" si="71"/>
        <v>426831.61620884453</v>
      </c>
      <c r="W120" s="79">
        <f t="shared" ca="1" si="59"/>
        <v>2911.6290383515875</v>
      </c>
      <c r="X120" s="80">
        <f t="shared" ca="1" si="82"/>
        <v>-13.196383422302009</v>
      </c>
      <c r="Y120" s="80">
        <f t="shared" ca="1" si="83"/>
        <v>-355.69301350737044</v>
      </c>
      <c r="Z120" s="80">
        <f t="shared" ca="1" si="72"/>
        <v>0</v>
      </c>
      <c r="AA120" s="80">
        <f t="shared" ca="1" si="84"/>
        <v>0</v>
      </c>
      <c r="AB120" s="81">
        <f t="shared" ca="1" si="60"/>
        <v>-1633.1930480319249</v>
      </c>
      <c r="AC120" s="79">
        <f t="shared" ca="1" si="61"/>
        <v>427741.16280223452</v>
      </c>
      <c r="AD120" s="35"/>
      <c r="AE120" s="62">
        <f t="shared" ca="1" si="62"/>
        <v>-2475.2130879613783</v>
      </c>
      <c r="AF120" s="62">
        <f t="shared" ca="1" si="63"/>
        <v>648270.28605329548</v>
      </c>
      <c r="AG120" s="35"/>
      <c r="AH120" s="35"/>
      <c r="AK120" s="66"/>
      <c r="AL120" s="66"/>
      <c r="AM120" s="66"/>
      <c r="AN120" s="66"/>
      <c r="AR120" s="69">
        <f t="shared" si="76"/>
        <v>10</v>
      </c>
      <c r="AS120" s="70">
        <f t="shared" si="86"/>
        <v>117</v>
      </c>
      <c r="AT120" s="71">
        <f t="shared" si="87"/>
        <v>0.44894749570618536</v>
      </c>
      <c r="AU120" s="72">
        <f t="shared" si="64"/>
        <v>6.8214933659622723E-3</v>
      </c>
      <c r="AV120" s="73">
        <f t="shared" si="77"/>
        <v>1.0068214933659623</v>
      </c>
      <c r="AW120" s="74">
        <f>PRODUCT(AV$4:AV120)</f>
        <v>2.2153377460864161</v>
      </c>
      <c r="AY120" s="75">
        <f t="shared" si="88"/>
        <v>117</v>
      </c>
      <c r="AZ120" s="76">
        <f t="shared" ca="1" si="98"/>
        <v>1.0068214933659623</v>
      </c>
      <c r="BA120" s="76">
        <f t="shared" ca="1" si="98"/>
        <v>1.0068214933659623</v>
      </c>
      <c r="BB120" s="76">
        <f t="shared" ca="1" si="98"/>
        <v>1.0068214933659623</v>
      </c>
      <c r="BC120" s="76">
        <f t="shared" ca="1" si="98"/>
        <v>1.0068214933659623</v>
      </c>
      <c r="BD120" s="76">
        <f t="shared" ca="1" si="98"/>
        <v>1.0068214933659623</v>
      </c>
      <c r="BE120" s="76">
        <f t="shared" ca="1" si="98"/>
        <v>1.0068214933659623</v>
      </c>
      <c r="BF120" s="76">
        <f t="shared" ca="1" si="98"/>
        <v>1.0068214933659623</v>
      </c>
      <c r="BG120" s="76">
        <f t="shared" ca="1" si="98"/>
        <v>1.0068214933659623</v>
      </c>
      <c r="BH120" s="76">
        <f t="shared" ca="1" si="98"/>
        <v>1.0068214933659623</v>
      </c>
      <c r="BI120" s="76">
        <f t="shared" ca="1" si="98"/>
        <v>1.0068214933659623</v>
      </c>
      <c r="BJ120" s="76">
        <f t="shared" ca="1" si="98"/>
        <v>1.0068214933659623</v>
      </c>
      <c r="BK120" s="76">
        <f t="shared" ca="1" si="98"/>
        <v>1.0068214933659623</v>
      </c>
      <c r="BL120" s="76">
        <f t="shared" ca="1" si="95"/>
        <v>8.5000000000000853E-2</v>
      </c>
      <c r="BM120" s="77">
        <f t="shared" ca="1" si="96"/>
        <v>13972.668886204998</v>
      </c>
    </row>
    <row r="121" spans="5:65">
      <c r="E121">
        <f t="shared" si="93"/>
        <v>118</v>
      </c>
      <c r="F121" s="64">
        <f t="shared" si="80"/>
        <v>64.750000000000213</v>
      </c>
      <c r="G121" s="55">
        <f t="shared" si="53"/>
        <v>0</v>
      </c>
      <c r="H121" s="78">
        <f t="shared" si="89"/>
        <v>1</v>
      </c>
      <c r="I121" s="79">
        <f t="shared" si="66"/>
        <v>561985.49546305242</v>
      </c>
      <c r="J121" s="79">
        <f t="shared" si="54"/>
        <v>3833.5803290682329</v>
      </c>
      <c r="K121" s="80">
        <f t="shared" si="55"/>
        <v>-20</v>
      </c>
      <c r="L121" s="80">
        <f t="shared" si="67"/>
        <v>-468.32124621921037</v>
      </c>
      <c r="M121" s="80">
        <f t="shared" si="91"/>
        <v>0</v>
      </c>
      <c r="N121" s="80">
        <f t="shared" si="68"/>
        <v>0</v>
      </c>
      <c r="O121" s="81">
        <f t="shared" si="56"/>
        <v>-2083.3333333333335</v>
      </c>
      <c r="P121" s="79">
        <f t="shared" si="57"/>
        <v>563247.42121256806</v>
      </c>
      <c r="Q121" s="35"/>
      <c r="R121">
        <f t="shared" ca="1" si="69"/>
        <v>237</v>
      </c>
      <c r="S121" s="78">
        <f t="shared" ca="1" si="70"/>
        <v>74.36</v>
      </c>
      <c r="T121" s="55">
        <f t="shared" ca="1" si="58"/>
        <v>5.1085345568211427E-3</v>
      </c>
      <c r="U121" s="78">
        <f t="shared" ca="1" si="81"/>
        <v>0.65644846207820584</v>
      </c>
      <c r="V121" s="79">
        <f t="shared" ca="1" si="71"/>
        <v>425556.03229068447</v>
      </c>
      <c r="W121" s="79">
        <f t="shared" ca="1" si="59"/>
        <v>2902.9276511161306</v>
      </c>
      <c r="X121" s="80">
        <f t="shared" ca="1" si="82"/>
        <v>-13.128969241564118</v>
      </c>
      <c r="Y121" s="80">
        <f t="shared" ca="1" si="83"/>
        <v>-354.63002690890374</v>
      </c>
      <c r="Z121" s="80">
        <f t="shared" ca="1" si="72"/>
        <v>0</v>
      </c>
      <c r="AA121" s="80">
        <f t="shared" ca="1" si="84"/>
        <v>0</v>
      </c>
      <c r="AB121" s="81">
        <f t="shared" ca="1" si="60"/>
        <v>-1624.8498249080933</v>
      </c>
      <c r="AC121" s="79">
        <f t="shared" ca="1" si="61"/>
        <v>426466.3511207421</v>
      </c>
      <c r="AD121" s="35"/>
      <c r="AE121" s="62">
        <f t="shared" ca="1" si="62"/>
        <v>-2475.2130879613778</v>
      </c>
      <c r="AF121" s="62">
        <f t="shared" ca="1" si="63"/>
        <v>649657.01918261964</v>
      </c>
      <c r="AG121" s="35"/>
      <c r="AH121" s="35"/>
      <c r="AR121" s="69">
        <f t="shared" si="76"/>
        <v>10</v>
      </c>
      <c r="AS121" s="70">
        <f t="shared" si="86"/>
        <v>118</v>
      </c>
      <c r="AT121" s="71">
        <f t="shared" si="87"/>
        <v>0.44588500334256026</v>
      </c>
      <c r="AU121" s="72">
        <f t="shared" si="64"/>
        <v>6.8214933659622723E-3</v>
      </c>
      <c r="AV121" s="73">
        <f t="shared" si="77"/>
        <v>1.0068214933659623</v>
      </c>
      <c r="AW121" s="74">
        <f>PRODUCT(AV$4:AV121)</f>
        <v>2.2304496578247104</v>
      </c>
      <c r="AY121" s="75">
        <f t="shared" si="88"/>
        <v>118</v>
      </c>
      <c r="AZ121" s="76">
        <f t="shared" ca="1" si="98"/>
        <v>1.0068214933659623</v>
      </c>
      <c r="BA121" s="76">
        <f t="shared" ca="1" si="98"/>
        <v>1.0068214933659623</v>
      </c>
      <c r="BB121" s="76">
        <f t="shared" ca="1" si="98"/>
        <v>1.0068214933659623</v>
      </c>
      <c r="BC121" s="76">
        <f t="shared" ca="1" si="98"/>
        <v>1.0068214933659623</v>
      </c>
      <c r="BD121" s="76">
        <f t="shared" ca="1" si="98"/>
        <v>1.0068214933659623</v>
      </c>
      <c r="BE121" s="76">
        <f t="shared" ca="1" si="98"/>
        <v>1.0068214933659623</v>
      </c>
      <c r="BF121" s="76">
        <f t="shared" ca="1" si="98"/>
        <v>1.0068214933659623</v>
      </c>
      <c r="BG121" s="76">
        <f t="shared" ca="1" si="98"/>
        <v>1.0068214933659623</v>
      </c>
      <c r="BH121" s="76">
        <f t="shared" ca="1" si="98"/>
        <v>1.0068214933659623</v>
      </c>
      <c r="BI121" s="76">
        <f t="shared" ca="1" si="98"/>
        <v>1.0068214933659623</v>
      </c>
      <c r="BJ121" s="76">
        <f t="shared" ca="1" si="98"/>
        <v>1.0068214933659623</v>
      </c>
      <c r="BK121" s="76">
        <f t="shared" ca="1" si="98"/>
        <v>1.0068214933659623</v>
      </c>
      <c r="BL121" s="76">
        <f t="shared" ca="1" si="95"/>
        <v>8.5000000000000853E-2</v>
      </c>
      <c r="BM121" s="77">
        <f t="shared" ca="1" si="96"/>
        <v>15160.345741532434</v>
      </c>
    </row>
    <row r="122" spans="5:65">
      <c r="E122">
        <f t="shared" si="93"/>
        <v>119</v>
      </c>
      <c r="F122" s="64">
        <f t="shared" si="80"/>
        <v>64.833333333333542</v>
      </c>
      <c r="G122" s="55">
        <f t="shared" si="53"/>
        <v>0</v>
      </c>
      <c r="H122" s="78">
        <f t="shared" si="89"/>
        <v>1</v>
      </c>
      <c r="I122" s="79">
        <f t="shared" si="66"/>
        <v>563247.42121256806</v>
      </c>
      <c r="J122" s="79">
        <f t="shared" si="54"/>
        <v>3842.1885471968908</v>
      </c>
      <c r="K122" s="80">
        <f t="shared" si="55"/>
        <v>-20</v>
      </c>
      <c r="L122" s="80">
        <f t="shared" si="67"/>
        <v>-469.37285101047343</v>
      </c>
      <c r="M122" s="80">
        <f t="shared" si="91"/>
        <v>0</v>
      </c>
      <c r="N122" s="80">
        <f t="shared" si="68"/>
        <v>0</v>
      </c>
      <c r="O122" s="81">
        <f t="shared" si="56"/>
        <v>-2083.3333333333335</v>
      </c>
      <c r="P122" s="79">
        <f t="shared" si="57"/>
        <v>564516.90357542108</v>
      </c>
      <c r="Q122" s="35"/>
      <c r="R122">
        <f t="shared" ca="1" si="69"/>
        <v>238</v>
      </c>
      <c r="S122" s="78">
        <f t="shared" ca="1" si="70"/>
        <v>74.44</v>
      </c>
      <c r="T122" s="55">
        <f t="shared" ca="1" si="58"/>
        <v>5.1085345568211427E-3</v>
      </c>
      <c r="U122" s="78">
        <f t="shared" ca="1" si="81"/>
        <v>0.65309497242490722</v>
      </c>
      <c r="V122" s="79">
        <f t="shared" ca="1" si="71"/>
        <v>424287.73302872037</v>
      </c>
      <c r="W122" s="79">
        <f t="shared" ca="1" si="59"/>
        <v>2894.2759561145876</v>
      </c>
      <c r="X122" s="80">
        <f t="shared" ca="1" si="82"/>
        <v>-13.061899448498144</v>
      </c>
      <c r="Y122" s="80">
        <f t="shared" ca="1" si="83"/>
        <v>-353.57311085726701</v>
      </c>
      <c r="Z122" s="80">
        <f t="shared" ca="1" si="72"/>
        <v>0</v>
      </c>
      <c r="AA122" s="80">
        <f t="shared" ca="1" si="84"/>
        <v>0</v>
      </c>
      <c r="AB122" s="81">
        <f t="shared" ca="1" si="60"/>
        <v>-1616.5492234279056</v>
      </c>
      <c r="AC122" s="79">
        <f t="shared" ca="1" si="61"/>
        <v>425198.82475110126</v>
      </c>
      <c r="AD122" s="35"/>
      <c r="AE122" s="62">
        <f t="shared" ca="1" si="62"/>
        <v>-2475.2130879613783</v>
      </c>
      <c r="AF122" s="62">
        <f t="shared" ca="1" si="63"/>
        <v>651052.05629184435</v>
      </c>
      <c r="AG122" s="35"/>
      <c r="AH122" s="35"/>
      <c r="AR122" s="69">
        <f t="shared" si="76"/>
        <v>10</v>
      </c>
      <c r="AS122" s="70">
        <f t="shared" si="86"/>
        <v>119</v>
      </c>
      <c r="AT122" s="71">
        <f t="shared" si="87"/>
        <v>0.44284340175027692</v>
      </c>
      <c r="AU122" s="72">
        <f t="shared" si="64"/>
        <v>6.8214933659622723E-3</v>
      </c>
      <c r="AV122" s="73">
        <f t="shared" si="77"/>
        <v>1.0068214933659623</v>
      </c>
      <c r="AW122" s="74">
        <f>PRODUCT(AV$4:AV122)</f>
        <v>2.2456646553686745</v>
      </c>
      <c r="AY122" s="75">
        <f t="shared" si="88"/>
        <v>119</v>
      </c>
      <c r="AZ122" s="76">
        <f t="shared" ca="1" si="98"/>
        <v>1.0068214933659623</v>
      </c>
      <c r="BA122" s="76">
        <f t="shared" ca="1" si="98"/>
        <v>1.0068214933659623</v>
      </c>
      <c r="BB122" s="76">
        <f t="shared" ca="1" si="98"/>
        <v>1.0068214933659623</v>
      </c>
      <c r="BC122" s="76">
        <f t="shared" ca="1" si="98"/>
        <v>1.0068214933659623</v>
      </c>
      <c r="BD122" s="76">
        <f t="shared" ca="1" si="98"/>
        <v>1.0068214933659623</v>
      </c>
      <c r="BE122" s="76">
        <f t="shared" ca="1" si="98"/>
        <v>1.0068214933659623</v>
      </c>
      <c r="BF122" s="76">
        <f t="shared" ca="1" si="98"/>
        <v>1.0068214933659623</v>
      </c>
      <c r="BG122" s="76">
        <f t="shared" ca="1" si="98"/>
        <v>1.0068214933659623</v>
      </c>
      <c r="BH122" s="76">
        <f t="shared" ca="1" si="98"/>
        <v>1.0068214933659623</v>
      </c>
      <c r="BI122" s="76">
        <f t="shared" ca="1" si="98"/>
        <v>1.0068214933659623</v>
      </c>
      <c r="BJ122" s="76">
        <f t="shared" ca="1" si="98"/>
        <v>1.0068214933659623</v>
      </c>
      <c r="BK122" s="76">
        <f t="shared" ca="1" si="98"/>
        <v>1.0068214933659623</v>
      </c>
      <c r="BL122" s="76">
        <f t="shared" ca="1" si="95"/>
        <v>8.5000000000000853E-2</v>
      </c>
      <c r="BM122" s="77">
        <f t="shared" ca="1" si="96"/>
        <v>16448.975129562703</v>
      </c>
    </row>
    <row r="123" spans="5:65">
      <c r="E123">
        <f t="shared" si="93"/>
        <v>120</v>
      </c>
      <c r="F123" s="64">
        <f t="shared" si="80"/>
        <v>64.91666666666687</v>
      </c>
      <c r="G123" s="55">
        <f t="shared" si="53"/>
        <v>0</v>
      </c>
      <c r="H123" s="78">
        <f t="shared" si="89"/>
        <v>1</v>
      </c>
      <c r="I123" s="79">
        <f t="shared" si="66"/>
        <v>564516.90357542108</v>
      </c>
      <c r="J123" s="79">
        <f t="shared" si="54"/>
        <v>3850.8483127132986</v>
      </c>
      <c r="K123" s="80">
        <f t="shared" si="55"/>
        <v>-20</v>
      </c>
      <c r="L123" s="80">
        <f t="shared" si="67"/>
        <v>-470.43075297951759</v>
      </c>
      <c r="M123" s="80">
        <f t="shared" si="91"/>
        <v>0</v>
      </c>
      <c r="N123" s="80">
        <f t="shared" si="68"/>
        <v>0</v>
      </c>
      <c r="O123" s="81">
        <f t="shared" si="56"/>
        <v>-2083.3333333333335</v>
      </c>
      <c r="P123" s="79">
        <f t="shared" si="57"/>
        <v>565793.98780182155</v>
      </c>
      <c r="Q123" s="35"/>
      <c r="R123">
        <f t="shared" ca="1" si="69"/>
        <v>239</v>
      </c>
      <c r="S123" s="78">
        <f t="shared" ca="1" si="70"/>
        <v>74.52</v>
      </c>
      <c r="T123" s="55">
        <f t="shared" ca="1" si="58"/>
        <v>5.5703631168392276E-3</v>
      </c>
      <c r="U123" s="78">
        <f t="shared" ca="1" si="81"/>
        <v>0.64945699627871833</v>
      </c>
      <c r="V123" s="79">
        <f t="shared" ca="1" si="71"/>
        <v>422830.31290038436</v>
      </c>
      <c r="W123" s="79">
        <f t="shared" ca="1" si="59"/>
        <v>2884.3341743777237</v>
      </c>
      <c r="X123" s="80">
        <f t="shared" ca="1" si="82"/>
        <v>-12.989139925574367</v>
      </c>
      <c r="Y123" s="80">
        <f t="shared" ca="1" si="83"/>
        <v>-352.35859408365366</v>
      </c>
      <c r="Z123" s="80">
        <f t="shared" ca="1" si="72"/>
        <v>0</v>
      </c>
      <c r="AA123" s="80">
        <f t="shared" ca="1" si="84"/>
        <v>0</v>
      </c>
      <c r="AB123" s="81">
        <f t="shared" ca="1" si="60"/>
        <v>-1607.5444572571678</v>
      </c>
      <c r="AC123" s="79">
        <f t="shared" ca="1" si="61"/>
        <v>423741.75488349574</v>
      </c>
      <c r="AD123" s="35"/>
      <c r="AE123" s="62">
        <f t="shared" ca="1" si="62"/>
        <v>-2475.2130879613783</v>
      </c>
      <c r="AF123" s="62">
        <f t="shared" ca="1" si="63"/>
        <v>652455.44710653089</v>
      </c>
      <c r="AG123" s="35"/>
      <c r="AH123" s="35"/>
      <c r="AR123" s="69">
        <f t="shared" si="76"/>
        <v>10</v>
      </c>
      <c r="AS123" s="70">
        <f t="shared" si="86"/>
        <v>120</v>
      </c>
      <c r="AT123" s="71">
        <f t="shared" si="87"/>
        <v>0.43982254842307722</v>
      </c>
      <c r="AU123" s="72">
        <f t="shared" si="64"/>
        <v>6.8214933659622723E-3</v>
      </c>
      <c r="AV123" s="73">
        <f t="shared" si="77"/>
        <v>1.0068214933659623</v>
      </c>
      <c r="AW123" s="74">
        <f>PRODUCT(AV$4:AV123)</f>
        <v>2.2609834419174479</v>
      </c>
      <c r="AY123" s="75">
        <f t="shared" si="88"/>
        <v>120</v>
      </c>
      <c r="AZ123" s="76">
        <f t="shared" ca="1" si="98"/>
        <v>1.0068214933659623</v>
      </c>
      <c r="BA123" s="76">
        <f t="shared" ca="1" si="98"/>
        <v>1.0068214933659623</v>
      </c>
      <c r="BB123" s="76">
        <f t="shared" ca="1" si="98"/>
        <v>1.0068214933659623</v>
      </c>
      <c r="BC123" s="76">
        <f t="shared" ca="1" si="98"/>
        <v>1.0068214933659623</v>
      </c>
      <c r="BD123" s="76">
        <f t="shared" ca="1" si="98"/>
        <v>1.0068214933659623</v>
      </c>
      <c r="BE123" s="76">
        <f t="shared" ca="1" si="98"/>
        <v>1.0068214933659623</v>
      </c>
      <c r="BF123" s="76">
        <f t="shared" ca="1" si="98"/>
        <v>1.0068214933659623</v>
      </c>
      <c r="BG123" s="76">
        <f t="shared" ca="1" si="98"/>
        <v>1.0068214933659623</v>
      </c>
      <c r="BH123" s="76">
        <f t="shared" ca="1" si="98"/>
        <v>1.0068214933659623</v>
      </c>
      <c r="BI123" s="76">
        <f t="shared" ca="1" si="98"/>
        <v>1.0068214933659623</v>
      </c>
      <c r="BJ123" s="76">
        <f t="shared" ca="1" si="98"/>
        <v>1.0068214933659623</v>
      </c>
      <c r="BK123" s="76">
        <f t="shared" ca="1" si="98"/>
        <v>1.0068214933659623</v>
      </c>
      <c r="BL123" s="76">
        <f t="shared" ca="1" si="95"/>
        <v>8.5000000000000853E-2</v>
      </c>
      <c r="BM123" s="77">
        <f t="shared" ca="1" si="96"/>
        <v>17847.138015575547</v>
      </c>
    </row>
    <row r="124" spans="5:65">
      <c r="E124">
        <f t="shared" si="93"/>
        <v>121</v>
      </c>
      <c r="F124" s="64">
        <f t="shared" si="80"/>
        <v>65.000000000000199</v>
      </c>
      <c r="G124" s="55">
        <f t="shared" si="53"/>
        <v>0</v>
      </c>
      <c r="H124" s="78">
        <f t="shared" si="89"/>
        <v>1</v>
      </c>
      <c r="I124" s="79">
        <f t="shared" si="66"/>
        <v>565793.98780182155</v>
      </c>
      <c r="J124" s="79">
        <f t="shared" si="54"/>
        <v>3859.5599342914647</v>
      </c>
      <c r="K124" s="80">
        <f t="shared" si="55"/>
        <v>-20</v>
      </c>
      <c r="L124" s="80">
        <f t="shared" si="67"/>
        <v>-471.49498983485131</v>
      </c>
      <c r="M124" s="80">
        <f t="shared" si="91"/>
        <v>-4243.4549085136614</v>
      </c>
      <c r="N124" s="80">
        <f t="shared" si="68"/>
        <v>0</v>
      </c>
      <c r="O124" s="81">
        <f t="shared" si="56"/>
        <v>-2475.2130879613783</v>
      </c>
      <c r="P124" s="79">
        <f t="shared" si="57"/>
        <v>562443.38474980299</v>
      </c>
      <c r="Q124" s="35"/>
      <c r="R124">
        <f t="shared" ca="1" si="69"/>
        <v>240</v>
      </c>
      <c r="S124" s="78">
        <f t="shared" ca="1" si="70"/>
        <v>74.599999999999994</v>
      </c>
      <c r="T124" s="55">
        <f t="shared" ca="1" si="58"/>
        <v>5.5703631168392276E-3</v>
      </c>
      <c r="U124" s="78">
        <f t="shared" ca="1" si="81"/>
        <v>0.64583928498067422</v>
      </c>
      <c r="V124" s="79">
        <f t="shared" ca="1" si="71"/>
        <v>421381.35944102798</v>
      </c>
      <c r="W124" s="79">
        <f t="shared" ca="1" si="59"/>
        <v>2874.4501479671362</v>
      </c>
      <c r="X124" s="80">
        <f t="shared" ca="1" si="82"/>
        <v>-12.916785699613484</v>
      </c>
      <c r="Y124" s="80">
        <f t="shared" ca="1" si="83"/>
        <v>-351.15113286752336</v>
      </c>
      <c r="Z124" s="80">
        <f t="shared" ca="1" si="72"/>
        <v>0</v>
      </c>
      <c r="AA124" s="80">
        <f t="shared" ca="1" si="84"/>
        <v>0</v>
      </c>
      <c r="AB124" s="81">
        <f t="shared" ca="1" si="60"/>
        <v>-1598.5898509037831</v>
      </c>
      <c r="AC124" s="79">
        <f t="shared" ca="1" si="61"/>
        <v>422293.15181952424</v>
      </c>
      <c r="AD124" s="35"/>
      <c r="AE124" s="62">
        <f t="shared" ca="1" si="62"/>
        <v>-2475.2130879613783</v>
      </c>
      <c r="AF124" s="62">
        <f t="shared" ca="1" si="63"/>
        <v>653867.24165000394</v>
      </c>
      <c r="AG124" s="35"/>
      <c r="AH124" s="35"/>
      <c r="AR124" s="69">
        <f t="shared" si="76"/>
        <v>11</v>
      </c>
      <c r="AS124" s="70">
        <f t="shared" si="86"/>
        <v>121</v>
      </c>
      <c r="AT124" s="71">
        <f t="shared" si="87"/>
        <v>0.43682230182680859</v>
      </c>
      <c r="AU124" s="72">
        <f t="shared" si="64"/>
        <v>6.8214933659622723E-3</v>
      </c>
      <c r="AV124" s="73">
        <f t="shared" si="77"/>
        <v>1.0068214933659623</v>
      </c>
      <c r="AW124" s="74">
        <f>PRODUCT(AV$4:AV124)</f>
        <v>2.2764067254670382</v>
      </c>
      <c r="AY124" s="75">
        <f t="shared" si="88"/>
        <v>121</v>
      </c>
      <c r="AZ124" s="76">
        <f t="shared" ca="1" si="98"/>
        <v>1.0068214933659623</v>
      </c>
      <c r="BA124" s="76">
        <f t="shared" ca="1" si="98"/>
        <v>1.0068214933659623</v>
      </c>
      <c r="BB124" s="76">
        <f t="shared" ca="1" si="98"/>
        <v>1.0068214933659623</v>
      </c>
      <c r="BC124" s="76">
        <f t="shared" ca="1" si="98"/>
        <v>1.0068214933659623</v>
      </c>
      <c r="BD124" s="76">
        <f t="shared" ca="1" si="98"/>
        <v>1.0068214933659623</v>
      </c>
      <c r="BE124" s="76">
        <f t="shared" ca="1" si="98"/>
        <v>1.0068214933659623</v>
      </c>
      <c r="BF124" s="76">
        <f t="shared" ca="1" si="98"/>
        <v>1.0068214933659623</v>
      </c>
      <c r="BG124" s="76">
        <f t="shared" ca="1" si="98"/>
        <v>1.0068214933659623</v>
      </c>
      <c r="BH124" s="76">
        <f t="shared" ca="1" si="98"/>
        <v>1.0068214933659623</v>
      </c>
      <c r="BI124" s="76">
        <f t="shared" ca="1" si="98"/>
        <v>1.0068214933659623</v>
      </c>
      <c r="BJ124" s="76">
        <f t="shared" ca="1" si="98"/>
        <v>1.0068214933659623</v>
      </c>
      <c r="BK124" s="76">
        <f t="shared" ca="1" si="98"/>
        <v>1.0068214933659623</v>
      </c>
      <c r="BL124" s="76">
        <f t="shared" ca="1" si="95"/>
        <v>8.5000000000000853E-2</v>
      </c>
      <c r="BM124" s="77">
        <f t="shared" ca="1" si="96"/>
        <v>19364.144746899485</v>
      </c>
    </row>
    <row r="125" spans="5:65">
      <c r="E125">
        <f t="shared" si="93"/>
        <v>122</v>
      </c>
      <c r="F125" s="64">
        <f t="shared" si="80"/>
        <v>65.083333333333528</v>
      </c>
      <c r="G125" s="55">
        <f t="shared" si="53"/>
        <v>0</v>
      </c>
      <c r="H125" s="78">
        <f t="shared" si="89"/>
        <v>1</v>
      </c>
      <c r="I125" s="79">
        <f t="shared" si="66"/>
        <v>562443.38474980299</v>
      </c>
      <c r="J125" s="79">
        <f t="shared" si="54"/>
        <v>3836.7038178001471</v>
      </c>
      <c r="K125" s="80">
        <f t="shared" si="55"/>
        <v>-20</v>
      </c>
      <c r="L125" s="80">
        <f t="shared" si="67"/>
        <v>-468.70282062483585</v>
      </c>
      <c r="M125" s="80">
        <f t="shared" si="91"/>
        <v>0</v>
      </c>
      <c r="N125" s="80">
        <f t="shared" si="68"/>
        <v>0</v>
      </c>
      <c r="O125" s="81">
        <f t="shared" si="56"/>
        <v>-2475.2130879613783</v>
      </c>
      <c r="P125" s="79">
        <f t="shared" si="57"/>
        <v>563316.17265901691</v>
      </c>
      <c r="Q125" s="35"/>
      <c r="R125">
        <f t="shared" ca="1" si="69"/>
        <v>241</v>
      </c>
      <c r="S125" s="78">
        <f t="shared" ca="1" si="70"/>
        <v>74.680000000000007</v>
      </c>
      <c r="T125" s="55">
        <f t="shared" ca="1" si="58"/>
        <v>5.5703631168392276E-3</v>
      </c>
      <c r="U125" s="78">
        <f t="shared" ca="1" si="81"/>
        <v>0.64224172564821203</v>
      </c>
      <c r="V125" s="79">
        <f t="shared" ca="1" si="71"/>
        <v>419940.82562213496</v>
      </c>
      <c r="W125" s="79">
        <f t="shared" ca="1" si="59"/>
        <v>2864.6235560781129</v>
      </c>
      <c r="X125" s="80">
        <f t="shared" ca="1" si="82"/>
        <v>-12.844834512964241</v>
      </c>
      <c r="Y125" s="80">
        <f t="shared" ca="1" si="83"/>
        <v>-349.95068801844582</v>
      </c>
      <c r="Z125" s="80">
        <f t="shared" ca="1" si="72"/>
        <v>-3149.5561921660119</v>
      </c>
      <c r="AA125" s="80">
        <f t="shared" ca="1" si="84"/>
        <v>0</v>
      </c>
      <c r="AB125" s="81">
        <f t="shared" ca="1" si="60"/>
        <v>-1589.6851249593553</v>
      </c>
      <c r="AC125" s="79">
        <f t="shared" ca="1" si="61"/>
        <v>417703.41233855631</v>
      </c>
      <c r="AD125" s="35"/>
      <c r="AE125" s="62">
        <f t="shared" ca="1" si="62"/>
        <v>-2475.2130879613783</v>
      </c>
      <c r="AF125" s="62">
        <f t="shared" ca="1" si="63"/>
        <v>650383.48593276145</v>
      </c>
      <c r="AG125" s="35"/>
      <c r="AH125" s="35"/>
      <c r="AR125" s="69">
        <f t="shared" si="76"/>
        <v>11</v>
      </c>
      <c r="AS125" s="70">
        <f t="shared" si="86"/>
        <v>122</v>
      </c>
      <c r="AT125" s="71">
        <f t="shared" si="87"/>
        <v>0.43384252139279267</v>
      </c>
      <c r="AU125" s="72">
        <f t="shared" si="64"/>
        <v>6.8214933659622723E-3</v>
      </c>
      <c r="AV125" s="73">
        <f t="shared" si="77"/>
        <v>1.0068214933659623</v>
      </c>
      <c r="AW125" s="74">
        <f>PRODUCT(AV$4:AV125)</f>
        <v>2.2919352188430433</v>
      </c>
      <c r="AY125" s="75">
        <f t="shared" si="88"/>
        <v>122</v>
      </c>
      <c r="AZ125" s="76">
        <f t="shared" ref="AZ125:BK134" ca="1" si="99">OFFSET($AV$3,($AY125*12-12)+AZ$3,0)</f>
        <v>1.0068214933659623</v>
      </c>
      <c r="BA125" s="76">
        <f t="shared" ca="1" si="99"/>
        <v>1.0068214933659623</v>
      </c>
      <c r="BB125" s="76">
        <f t="shared" ca="1" si="99"/>
        <v>1.0068214933659623</v>
      </c>
      <c r="BC125" s="76">
        <f t="shared" ca="1" si="99"/>
        <v>1.0068214933659623</v>
      </c>
      <c r="BD125" s="76">
        <f t="shared" ca="1" si="99"/>
        <v>1.0068214933659623</v>
      </c>
      <c r="BE125" s="76">
        <f t="shared" ca="1" si="99"/>
        <v>1.0068214933659623</v>
      </c>
      <c r="BF125" s="76">
        <f t="shared" ca="1" si="99"/>
        <v>1.0068214933659623</v>
      </c>
      <c r="BG125" s="76">
        <f t="shared" ca="1" si="99"/>
        <v>1.0068214933659623</v>
      </c>
      <c r="BH125" s="76">
        <f t="shared" ca="1" si="99"/>
        <v>1.0068214933659623</v>
      </c>
      <c r="BI125" s="76">
        <f t="shared" ca="1" si="99"/>
        <v>1.0068214933659623</v>
      </c>
      <c r="BJ125" s="76">
        <f t="shared" ca="1" si="99"/>
        <v>1.0068214933659623</v>
      </c>
      <c r="BK125" s="76">
        <f t="shared" ca="1" si="99"/>
        <v>1.0068214933659623</v>
      </c>
      <c r="BL125" s="76">
        <f t="shared" ca="1" si="95"/>
        <v>8.5000000000000853E-2</v>
      </c>
      <c r="BM125" s="77">
        <f t="shared" ca="1" si="96"/>
        <v>21010.097050385957</v>
      </c>
    </row>
    <row r="126" spans="5:65">
      <c r="E126">
        <f t="shared" si="93"/>
        <v>123</v>
      </c>
      <c r="F126" s="64">
        <f t="shared" si="80"/>
        <v>65.166666666666856</v>
      </c>
      <c r="G126" s="55">
        <f t="shared" si="53"/>
        <v>0</v>
      </c>
      <c r="H126" s="78">
        <f t="shared" si="89"/>
        <v>1</v>
      </c>
      <c r="I126" s="79">
        <f t="shared" si="66"/>
        <v>563316.17265901691</v>
      </c>
      <c r="J126" s="79">
        <f t="shared" si="54"/>
        <v>3842.6575347327416</v>
      </c>
      <c r="K126" s="80">
        <f t="shared" si="55"/>
        <v>-20</v>
      </c>
      <c r="L126" s="80">
        <f t="shared" si="67"/>
        <v>-469.43014388251413</v>
      </c>
      <c r="M126" s="80">
        <f t="shared" si="91"/>
        <v>0</v>
      </c>
      <c r="N126" s="80">
        <f t="shared" si="68"/>
        <v>0</v>
      </c>
      <c r="O126" s="81">
        <f t="shared" si="56"/>
        <v>-2475.2130879613783</v>
      </c>
      <c r="P126" s="79">
        <f t="shared" si="57"/>
        <v>564194.18696190568</v>
      </c>
      <c r="Q126" s="35"/>
      <c r="R126">
        <f t="shared" ca="1" si="69"/>
        <v>242</v>
      </c>
      <c r="S126" s="78">
        <f t="shared" ca="1" si="70"/>
        <v>74.760000000000005</v>
      </c>
      <c r="T126" s="55">
        <f t="shared" ca="1" si="58"/>
        <v>5.5703631168392276E-3</v>
      </c>
      <c r="U126" s="78">
        <f t="shared" ca="1" si="81"/>
        <v>0.63866420602756602</v>
      </c>
      <c r="V126" s="79">
        <f t="shared" ca="1" si="71"/>
        <v>415376.65265668771</v>
      </c>
      <c r="W126" s="79">
        <f t="shared" ca="1" si="59"/>
        <v>2833.4890804732104</v>
      </c>
      <c r="X126" s="80">
        <f t="shared" ca="1" si="82"/>
        <v>-12.77328412055132</v>
      </c>
      <c r="Y126" s="80">
        <f t="shared" ca="1" si="83"/>
        <v>-346.14721054723981</v>
      </c>
      <c r="Z126" s="80">
        <f t="shared" ca="1" si="72"/>
        <v>0</v>
      </c>
      <c r="AA126" s="80">
        <f t="shared" ca="1" si="84"/>
        <v>0</v>
      </c>
      <c r="AB126" s="81">
        <f t="shared" ca="1" si="60"/>
        <v>-1580.8300015718935</v>
      </c>
      <c r="AC126" s="79">
        <f t="shared" ca="1" si="61"/>
        <v>416270.39124092122</v>
      </c>
      <c r="AD126" s="35"/>
      <c r="AE126" s="62">
        <f t="shared" ca="1" si="62"/>
        <v>-2475.2130879613783</v>
      </c>
      <c r="AF126" s="62">
        <f t="shared" ca="1" si="63"/>
        <v>651782.87324114447</v>
      </c>
      <c r="AG126" s="35"/>
      <c r="AH126" s="35"/>
      <c r="AR126" s="69">
        <f t="shared" si="76"/>
        <v>11</v>
      </c>
      <c r="AS126" s="70">
        <f t="shared" si="86"/>
        <v>123</v>
      </c>
      <c r="AT126" s="71">
        <f t="shared" si="87"/>
        <v>0.43088306751123939</v>
      </c>
      <c r="AU126" s="72">
        <f t="shared" si="64"/>
        <v>6.8214933659622723E-3</v>
      </c>
      <c r="AV126" s="73">
        <f t="shared" si="77"/>
        <v>1.0068214933659623</v>
      </c>
      <c r="AW126" s="74">
        <f>PRODUCT(AV$4:AV126)</f>
        <v>2.3075696397335963</v>
      </c>
      <c r="AY126" s="75">
        <f t="shared" si="88"/>
        <v>123</v>
      </c>
      <c r="AZ126" s="76">
        <f t="shared" ca="1" si="99"/>
        <v>1.0068214933659623</v>
      </c>
      <c r="BA126" s="76">
        <f t="shared" ca="1" si="99"/>
        <v>1.0068214933659623</v>
      </c>
      <c r="BB126" s="76">
        <f t="shared" ca="1" si="99"/>
        <v>1.0068214933659623</v>
      </c>
      <c r="BC126" s="76">
        <f t="shared" ca="1" si="99"/>
        <v>1.0068214933659623</v>
      </c>
      <c r="BD126" s="76">
        <f t="shared" ca="1" si="99"/>
        <v>1.0068214933659623</v>
      </c>
      <c r="BE126" s="76">
        <f t="shared" ca="1" si="99"/>
        <v>1.0068214933659623</v>
      </c>
      <c r="BF126" s="76">
        <f t="shared" ca="1" si="99"/>
        <v>1.0068214933659623</v>
      </c>
      <c r="BG126" s="76">
        <f t="shared" ca="1" si="99"/>
        <v>1.0068214933659623</v>
      </c>
      <c r="BH126" s="76">
        <f t="shared" ca="1" si="99"/>
        <v>1.0068214933659623</v>
      </c>
      <c r="BI126" s="76">
        <f t="shared" ca="1" si="99"/>
        <v>1.0068214933659623</v>
      </c>
      <c r="BJ126" s="76">
        <f t="shared" ca="1" si="99"/>
        <v>1.0068214933659623</v>
      </c>
      <c r="BK126" s="76">
        <f t="shared" ca="1" si="99"/>
        <v>1.0068214933659623</v>
      </c>
      <c r="BL126" s="76">
        <f t="shared" ca="1" si="95"/>
        <v>8.5000000000000853E-2</v>
      </c>
      <c r="BM126" s="77">
        <f t="shared" ca="1" si="96"/>
        <v>22795.955299668782</v>
      </c>
    </row>
    <row r="127" spans="5:65">
      <c r="E127">
        <f t="shared" si="93"/>
        <v>124</v>
      </c>
      <c r="F127" s="64">
        <f t="shared" si="80"/>
        <v>65.250000000000185</v>
      </c>
      <c r="G127" s="55">
        <f t="shared" si="53"/>
        <v>0</v>
      </c>
      <c r="H127" s="78">
        <f t="shared" si="89"/>
        <v>1</v>
      </c>
      <c r="I127" s="79">
        <f t="shared" si="66"/>
        <v>564194.18696190568</v>
      </c>
      <c r="J127" s="79">
        <f t="shared" si="54"/>
        <v>3848.6469034751176</v>
      </c>
      <c r="K127" s="80">
        <f t="shared" si="55"/>
        <v>-20</v>
      </c>
      <c r="L127" s="80">
        <f t="shared" si="67"/>
        <v>-470.16182246825474</v>
      </c>
      <c r="M127" s="80">
        <f t="shared" si="91"/>
        <v>0</v>
      </c>
      <c r="N127" s="80">
        <f t="shared" si="68"/>
        <v>0</v>
      </c>
      <c r="O127" s="81">
        <f t="shared" si="56"/>
        <v>-2475.2130879613783</v>
      </c>
      <c r="P127" s="79">
        <f t="shared" si="57"/>
        <v>565077.45895495114</v>
      </c>
      <c r="Q127" s="35"/>
      <c r="R127">
        <f t="shared" ca="1" si="69"/>
        <v>243</v>
      </c>
      <c r="S127" s="78">
        <f t="shared" ca="1" si="70"/>
        <v>74.84</v>
      </c>
      <c r="T127" s="55">
        <f t="shared" ca="1" si="58"/>
        <v>5.5703631168392276E-3</v>
      </c>
      <c r="U127" s="78">
        <f t="shared" ca="1" si="81"/>
        <v>0.63510661449026462</v>
      </c>
      <c r="V127" s="79">
        <f t="shared" ca="1" si="71"/>
        <v>413951.61400692054</v>
      </c>
      <c r="W127" s="79">
        <f t="shared" ca="1" si="59"/>
        <v>2823.7681887775839</v>
      </c>
      <c r="X127" s="80">
        <f t="shared" ca="1" si="82"/>
        <v>-12.702132289805292</v>
      </c>
      <c r="Y127" s="80">
        <f t="shared" ca="1" si="83"/>
        <v>-344.95967833910049</v>
      </c>
      <c r="Z127" s="80">
        <f t="shared" ca="1" si="72"/>
        <v>0</v>
      </c>
      <c r="AA127" s="80">
        <f t="shared" ca="1" si="84"/>
        <v>0</v>
      </c>
      <c r="AB127" s="81">
        <f t="shared" ca="1" si="60"/>
        <v>-1572.0242044371444</v>
      </c>
      <c r="AC127" s="79">
        <f t="shared" ca="1" si="61"/>
        <v>414845.69618063211</v>
      </c>
      <c r="AD127" s="35"/>
      <c r="AE127" s="62">
        <f t="shared" ca="1" si="62"/>
        <v>-2475.2130879613778</v>
      </c>
      <c r="AF127" s="62">
        <f t="shared" ca="1" si="63"/>
        <v>653190.64030467777</v>
      </c>
      <c r="AG127" s="35"/>
      <c r="AH127" s="35"/>
      <c r="AR127" s="69">
        <f t="shared" si="76"/>
        <v>11</v>
      </c>
      <c r="AS127" s="70">
        <f t="shared" si="86"/>
        <v>124</v>
      </c>
      <c r="AT127" s="71">
        <f t="shared" si="87"/>
        <v>0.42794380152470601</v>
      </c>
      <c r="AU127" s="72">
        <f t="shared" si="64"/>
        <v>6.8214933659622723E-3</v>
      </c>
      <c r="AV127" s="73">
        <f t="shared" si="77"/>
        <v>1.0068214933659623</v>
      </c>
      <c r="AW127" s="74">
        <f>PRODUCT(AV$4:AV127)</f>
        <v>2.3233107107225348</v>
      </c>
      <c r="AY127" s="75">
        <f t="shared" si="88"/>
        <v>124</v>
      </c>
      <c r="AZ127" s="76">
        <f t="shared" ca="1" si="99"/>
        <v>1.0068214933659623</v>
      </c>
      <c r="BA127" s="76">
        <f t="shared" ca="1" si="99"/>
        <v>1.0068214933659623</v>
      </c>
      <c r="BB127" s="76">
        <f t="shared" ca="1" si="99"/>
        <v>1.0068214933659623</v>
      </c>
      <c r="BC127" s="76">
        <f t="shared" ca="1" si="99"/>
        <v>1.0068214933659623</v>
      </c>
      <c r="BD127" s="76">
        <f t="shared" ca="1" si="99"/>
        <v>1.0068214933659623</v>
      </c>
      <c r="BE127" s="76">
        <f t="shared" ca="1" si="99"/>
        <v>1.0068214933659623</v>
      </c>
      <c r="BF127" s="76">
        <f t="shared" ca="1" si="99"/>
        <v>1.0068214933659623</v>
      </c>
      <c r="BG127" s="76">
        <f t="shared" ca="1" si="99"/>
        <v>1.0068214933659623</v>
      </c>
      <c r="BH127" s="76">
        <f t="shared" ca="1" si="99"/>
        <v>1.0068214933659623</v>
      </c>
      <c r="BI127" s="76">
        <f t="shared" ca="1" si="99"/>
        <v>1.0068214933659623</v>
      </c>
      <c r="BJ127" s="76">
        <f t="shared" ca="1" si="99"/>
        <v>1.0068214933659623</v>
      </c>
      <c r="BK127" s="76">
        <f t="shared" ca="1" si="99"/>
        <v>1.0068214933659623</v>
      </c>
      <c r="BL127" s="76">
        <f t="shared" ca="1" si="95"/>
        <v>8.5000000000000853E-2</v>
      </c>
      <c r="BM127" s="77">
        <f t="shared" ca="1" si="96"/>
        <v>24733.611500140647</v>
      </c>
    </row>
    <row r="128" spans="5:65">
      <c r="E128">
        <f t="shared" si="93"/>
        <v>125</v>
      </c>
      <c r="F128" s="64">
        <f t="shared" si="80"/>
        <v>65.333333333333513</v>
      </c>
      <c r="G128" s="55">
        <f t="shared" si="53"/>
        <v>0</v>
      </c>
      <c r="H128" s="78">
        <f t="shared" si="89"/>
        <v>1</v>
      </c>
      <c r="I128" s="79">
        <f t="shared" si="66"/>
        <v>565077.45895495114</v>
      </c>
      <c r="J128" s="79">
        <f t="shared" si="54"/>
        <v>3854.6721375160173</v>
      </c>
      <c r="K128" s="80">
        <f t="shared" si="55"/>
        <v>-20</v>
      </c>
      <c r="L128" s="80">
        <f t="shared" si="67"/>
        <v>-470.89788246245934</v>
      </c>
      <c r="M128" s="80">
        <f t="shared" si="91"/>
        <v>0</v>
      </c>
      <c r="N128" s="80">
        <f t="shared" si="68"/>
        <v>0</v>
      </c>
      <c r="O128" s="81">
        <f t="shared" si="56"/>
        <v>-2475.2130879613783</v>
      </c>
      <c r="P128" s="79">
        <f t="shared" si="57"/>
        <v>565966.02012204321</v>
      </c>
      <c r="Q128" s="35"/>
      <c r="R128">
        <f t="shared" ca="1" si="69"/>
        <v>244</v>
      </c>
      <c r="S128" s="78">
        <f t="shared" ca="1" si="70"/>
        <v>74.92</v>
      </c>
      <c r="T128" s="55">
        <f t="shared" ca="1" si="58"/>
        <v>5.5703631168392276E-3</v>
      </c>
      <c r="U128" s="78">
        <f t="shared" ca="1" si="81"/>
        <v>0.63156884002964742</v>
      </c>
      <c r="V128" s="79">
        <f t="shared" ca="1" si="71"/>
        <v>412534.855015448</v>
      </c>
      <c r="W128" s="79">
        <f t="shared" ca="1" si="59"/>
        <v>2814.1037767160865</v>
      </c>
      <c r="X128" s="80">
        <f t="shared" ca="1" si="82"/>
        <v>-12.631376800592948</v>
      </c>
      <c r="Y128" s="80">
        <f t="shared" ca="1" si="83"/>
        <v>-343.77904584620671</v>
      </c>
      <c r="Z128" s="80">
        <f t="shared" ca="1" si="72"/>
        <v>0</v>
      </c>
      <c r="AA128" s="80">
        <f t="shared" ca="1" si="84"/>
        <v>0</v>
      </c>
      <c r="AB128" s="81">
        <f t="shared" ca="1" si="60"/>
        <v>-1563.2674587899692</v>
      </c>
      <c r="AC128" s="79">
        <f t="shared" ca="1" si="61"/>
        <v>413429.28091072734</v>
      </c>
      <c r="AD128" s="35"/>
      <c r="AE128" s="62">
        <f t="shared" ca="1" si="62"/>
        <v>-2475.2130879613778</v>
      </c>
      <c r="AF128" s="62">
        <f t="shared" ca="1" si="63"/>
        <v>654606.83730267617</v>
      </c>
      <c r="AG128" s="35"/>
      <c r="AH128" s="35"/>
      <c r="AR128" s="69">
        <f t="shared" si="76"/>
        <v>11</v>
      </c>
      <c r="AS128" s="70">
        <f t="shared" si="86"/>
        <v>125</v>
      </c>
      <c r="AT128" s="71">
        <f t="shared" si="87"/>
        <v>0.42502458572160057</v>
      </c>
      <c r="AU128" s="72">
        <f t="shared" si="64"/>
        <v>6.8214933659622723E-3</v>
      </c>
      <c r="AV128" s="73">
        <f t="shared" si="77"/>
        <v>1.0068214933659623</v>
      </c>
      <c r="AW128" s="74">
        <f>PRODUCT(AV$4:AV128)</f>
        <v>2.3391591593227976</v>
      </c>
      <c r="AY128" s="75">
        <f t="shared" si="88"/>
        <v>125</v>
      </c>
      <c r="AZ128" s="76">
        <f t="shared" ca="1" si="99"/>
        <v>1.0068214933659623</v>
      </c>
      <c r="BA128" s="76">
        <f t="shared" ca="1" si="99"/>
        <v>1.0068214933659623</v>
      </c>
      <c r="BB128" s="76">
        <f t="shared" ca="1" si="99"/>
        <v>1.0068214933659623</v>
      </c>
      <c r="BC128" s="76">
        <f t="shared" ca="1" si="99"/>
        <v>1.0068214933659623</v>
      </c>
      <c r="BD128" s="76">
        <f t="shared" ca="1" si="99"/>
        <v>1.0068214933659623</v>
      </c>
      <c r="BE128" s="76">
        <f t="shared" ca="1" si="99"/>
        <v>1.0068214933659623</v>
      </c>
      <c r="BF128" s="76">
        <f t="shared" ca="1" si="99"/>
        <v>1.0068214933659623</v>
      </c>
      <c r="BG128" s="76">
        <f t="shared" ca="1" si="99"/>
        <v>1.0068214933659623</v>
      </c>
      <c r="BH128" s="76">
        <f t="shared" ca="1" si="99"/>
        <v>1.0068214933659623</v>
      </c>
      <c r="BI128" s="76">
        <f t="shared" ca="1" si="99"/>
        <v>1.0068214933659623</v>
      </c>
      <c r="BJ128" s="76">
        <f t="shared" ca="1" si="99"/>
        <v>1.0068214933659623</v>
      </c>
      <c r="BK128" s="76">
        <f t="shared" ca="1" si="99"/>
        <v>1.0068214933659623</v>
      </c>
      <c r="BL128" s="76">
        <f t="shared" ca="1" si="95"/>
        <v>8.5000000000000853E-2</v>
      </c>
      <c r="BM128" s="77">
        <f t="shared" ca="1" si="96"/>
        <v>26835.968477652623</v>
      </c>
    </row>
    <row r="129" spans="5:65">
      <c r="E129">
        <f t="shared" si="93"/>
        <v>126</v>
      </c>
      <c r="F129" s="64">
        <f t="shared" si="80"/>
        <v>65.416666666666842</v>
      </c>
      <c r="G129" s="55">
        <f t="shared" si="53"/>
        <v>0</v>
      </c>
      <c r="H129" s="78">
        <f t="shared" si="89"/>
        <v>1</v>
      </c>
      <c r="I129" s="79">
        <f t="shared" si="66"/>
        <v>565966.02012204321</v>
      </c>
      <c r="J129" s="79">
        <f t="shared" si="54"/>
        <v>3860.7334516225878</v>
      </c>
      <c r="K129" s="80">
        <f t="shared" si="55"/>
        <v>-20</v>
      </c>
      <c r="L129" s="80">
        <f t="shared" si="67"/>
        <v>-471.63835010170271</v>
      </c>
      <c r="M129" s="80">
        <f t="shared" si="91"/>
        <v>0</v>
      </c>
      <c r="N129" s="80">
        <f t="shared" si="68"/>
        <v>0</v>
      </c>
      <c r="O129" s="81">
        <f t="shared" si="56"/>
        <v>-2475.2130879613783</v>
      </c>
      <c r="P129" s="79">
        <f t="shared" si="57"/>
        <v>566859.90213560266</v>
      </c>
      <c r="Q129" s="35"/>
      <c r="R129">
        <f t="shared" ca="1" si="69"/>
        <v>245</v>
      </c>
      <c r="S129" s="78">
        <f t="shared" ca="1" si="70"/>
        <v>75</v>
      </c>
      <c r="T129" s="55">
        <f t="shared" ca="1" si="58"/>
        <v>5.5703631168392276E-3</v>
      </c>
      <c r="U129" s="78">
        <f t="shared" ca="1" si="81"/>
        <v>0.62805077225740136</v>
      </c>
      <c r="V129" s="79">
        <f t="shared" ca="1" si="71"/>
        <v>411126.32969292084</v>
      </c>
      <c r="W129" s="79">
        <f t="shared" ca="1" si="59"/>
        <v>2804.4955305726776</v>
      </c>
      <c r="X129" s="80">
        <f t="shared" ca="1" si="82"/>
        <v>-12.561015445148026</v>
      </c>
      <c r="Y129" s="80">
        <f t="shared" ca="1" si="83"/>
        <v>-342.60527474410071</v>
      </c>
      <c r="Z129" s="80">
        <f t="shared" ca="1" si="72"/>
        <v>0</v>
      </c>
      <c r="AA129" s="80">
        <f t="shared" ca="1" si="84"/>
        <v>0</v>
      </c>
      <c r="AB129" s="81">
        <f t="shared" ca="1" si="60"/>
        <v>-1554.5594913957705</v>
      </c>
      <c r="AC129" s="79">
        <f t="shared" ca="1" si="61"/>
        <v>412021.09944190847</v>
      </c>
      <c r="AD129" s="35"/>
      <c r="AE129" s="62">
        <f t="shared" ca="1" si="62"/>
        <v>-2475.2130879613778</v>
      </c>
      <c r="AF129" s="62">
        <f t="shared" ca="1" si="63"/>
        <v>656031.51471493626</v>
      </c>
      <c r="AG129" s="35"/>
      <c r="AH129" s="35"/>
      <c r="AR129" s="69">
        <f t="shared" si="76"/>
        <v>11</v>
      </c>
      <c r="AS129" s="70">
        <f t="shared" si="86"/>
        <v>126</v>
      </c>
      <c r="AT129" s="71">
        <f t="shared" si="87"/>
        <v>0.42212528332972982</v>
      </c>
      <c r="AU129" s="72">
        <f t="shared" si="64"/>
        <v>6.8214933659622723E-3</v>
      </c>
      <c r="AV129" s="73">
        <f t="shared" si="77"/>
        <v>1.0068214933659623</v>
      </c>
      <c r="AW129" s="74">
        <f>PRODUCT(AV$4:AV129)</f>
        <v>2.3551157180100479</v>
      </c>
      <c r="AY129" s="75">
        <f t="shared" si="88"/>
        <v>126</v>
      </c>
      <c r="AZ129" s="76">
        <f t="shared" ca="1" si="99"/>
        <v>1.0068214933659623</v>
      </c>
      <c r="BA129" s="76">
        <f t="shared" ca="1" si="99"/>
        <v>1.0068214933659623</v>
      </c>
      <c r="BB129" s="76">
        <f t="shared" ca="1" si="99"/>
        <v>1.0068214933659623</v>
      </c>
      <c r="BC129" s="76">
        <f t="shared" ca="1" si="99"/>
        <v>1.0068214933659623</v>
      </c>
      <c r="BD129" s="76">
        <f t="shared" ca="1" si="99"/>
        <v>1.0068214933659623</v>
      </c>
      <c r="BE129" s="76">
        <f t="shared" ca="1" si="99"/>
        <v>1.0068214933659623</v>
      </c>
      <c r="BF129" s="76">
        <f t="shared" ca="1" si="99"/>
        <v>1.0068214933659623</v>
      </c>
      <c r="BG129" s="76">
        <f t="shared" ca="1" si="99"/>
        <v>1.0068214933659623</v>
      </c>
      <c r="BH129" s="76">
        <f t="shared" ca="1" si="99"/>
        <v>1.0068214933659623</v>
      </c>
      <c r="BI129" s="76">
        <f t="shared" ca="1" si="99"/>
        <v>1.0068214933659623</v>
      </c>
      <c r="BJ129" s="76">
        <f t="shared" ca="1" si="99"/>
        <v>1.0068214933659623</v>
      </c>
      <c r="BK129" s="76">
        <f t="shared" ca="1" si="99"/>
        <v>1.0068214933659623</v>
      </c>
      <c r="BL129" s="76">
        <f t="shared" ca="1" si="95"/>
        <v>8.5000000000000853E-2</v>
      </c>
      <c r="BM129" s="77">
        <f t="shared" ca="1" si="96"/>
        <v>29117.025798253118</v>
      </c>
    </row>
    <row r="130" spans="5:65">
      <c r="E130">
        <f t="shared" si="93"/>
        <v>127</v>
      </c>
      <c r="F130" s="64">
        <f t="shared" si="80"/>
        <v>65.500000000000171</v>
      </c>
      <c r="G130" s="55">
        <f t="shared" si="53"/>
        <v>0</v>
      </c>
      <c r="H130" s="78">
        <f t="shared" si="89"/>
        <v>1</v>
      </c>
      <c r="I130" s="79">
        <f t="shared" si="66"/>
        <v>566859.90213560266</v>
      </c>
      <c r="J130" s="79">
        <f t="shared" si="54"/>
        <v>3866.8310618480364</v>
      </c>
      <c r="K130" s="80">
        <f t="shared" si="55"/>
        <v>-20</v>
      </c>
      <c r="L130" s="80">
        <f t="shared" si="67"/>
        <v>-472.38325177966891</v>
      </c>
      <c r="M130" s="80">
        <f t="shared" si="91"/>
        <v>0</v>
      </c>
      <c r="N130" s="80">
        <f t="shared" si="68"/>
        <v>0</v>
      </c>
      <c r="O130" s="81">
        <f t="shared" si="56"/>
        <v>-2475.2130879613783</v>
      </c>
      <c r="P130" s="79">
        <f t="shared" si="57"/>
        <v>567759.13685770961</v>
      </c>
      <c r="Q130" s="35"/>
      <c r="R130">
        <f t="shared" ca="1" si="69"/>
        <v>246</v>
      </c>
      <c r="S130" s="78">
        <f t="shared" ca="1" si="70"/>
        <v>75.08</v>
      </c>
      <c r="T130" s="55">
        <f t="shared" ca="1" si="58"/>
        <v>5.5703631168392276E-3</v>
      </c>
      <c r="U130" s="78">
        <f t="shared" ca="1" si="81"/>
        <v>0.62455230140011631</v>
      </c>
      <c r="V130" s="79">
        <f t="shared" ca="1" si="71"/>
        <v>409725.99230621773</v>
      </c>
      <c r="W130" s="79">
        <f t="shared" ca="1" si="59"/>
        <v>2794.9431383791734</v>
      </c>
      <c r="X130" s="80">
        <f t="shared" ca="1" si="82"/>
        <v>-12.491046028002327</v>
      </c>
      <c r="Y130" s="80">
        <f t="shared" ca="1" si="83"/>
        <v>-341.4383269218481</v>
      </c>
      <c r="Z130" s="80">
        <f t="shared" ca="1" si="72"/>
        <v>0</v>
      </c>
      <c r="AA130" s="80">
        <f t="shared" ca="1" si="84"/>
        <v>0</v>
      </c>
      <c r="AB130" s="81">
        <f t="shared" ca="1" si="60"/>
        <v>-1545.900030541967</v>
      </c>
      <c r="AC130" s="79">
        <f t="shared" ca="1" si="61"/>
        <v>410621.10604110511</v>
      </c>
      <c r="AD130" s="35"/>
      <c r="AE130" s="62">
        <f t="shared" ca="1" si="62"/>
        <v>-2475.2130879613778</v>
      </c>
      <c r="AF130" s="62">
        <f t="shared" ca="1" si="63"/>
        <v>657464.72332353599</v>
      </c>
      <c r="AG130" s="35"/>
      <c r="AH130" s="35"/>
      <c r="AR130" s="69">
        <f t="shared" si="76"/>
        <v>11</v>
      </c>
      <c r="AS130" s="70">
        <f t="shared" si="86"/>
        <v>127</v>
      </c>
      <c r="AT130" s="71">
        <f t="shared" si="87"/>
        <v>0.4192457585098911</v>
      </c>
      <c r="AU130" s="72">
        <f t="shared" si="64"/>
        <v>6.8214933659622723E-3</v>
      </c>
      <c r="AV130" s="73">
        <f t="shared" si="77"/>
        <v>1.0068214933659623</v>
      </c>
      <c r="AW130" s="74">
        <f>PRODUCT(AV$4:AV130)</f>
        <v>2.3711811242565268</v>
      </c>
      <c r="AY130" s="75">
        <f t="shared" si="88"/>
        <v>127</v>
      </c>
      <c r="AZ130" s="76">
        <f t="shared" ca="1" si="99"/>
        <v>1.0068214933659623</v>
      </c>
      <c r="BA130" s="76">
        <f t="shared" ca="1" si="99"/>
        <v>1.0068214933659623</v>
      </c>
      <c r="BB130" s="76">
        <f t="shared" ca="1" si="99"/>
        <v>1.0068214933659623</v>
      </c>
      <c r="BC130" s="76">
        <f t="shared" ca="1" si="99"/>
        <v>1.0068214933659623</v>
      </c>
      <c r="BD130" s="76">
        <f t="shared" ca="1" si="99"/>
        <v>1.0068214933659623</v>
      </c>
      <c r="BE130" s="76">
        <f t="shared" ca="1" si="99"/>
        <v>1.0068214933659623</v>
      </c>
      <c r="BF130" s="76">
        <f t="shared" ca="1" si="99"/>
        <v>1.0068214933659623</v>
      </c>
      <c r="BG130" s="76">
        <f t="shared" ca="1" si="99"/>
        <v>1.0068214933659623</v>
      </c>
      <c r="BH130" s="76">
        <f t="shared" ca="1" si="99"/>
        <v>1.0068214933659623</v>
      </c>
      <c r="BI130" s="76">
        <f t="shared" ca="1" si="99"/>
        <v>1.0068214933659623</v>
      </c>
      <c r="BJ130" s="76">
        <f t="shared" ca="1" si="99"/>
        <v>1.0068214933659623</v>
      </c>
      <c r="BK130" s="76">
        <f t="shared" ca="1" si="99"/>
        <v>1.0068214933659623</v>
      </c>
      <c r="BL130" s="76">
        <f t="shared" ca="1" si="95"/>
        <v>8.5000000000000853E-2</v>
      </c>
      <c r="BM130" s="77">
        <f t="shared" ca="1" si="96"/>
        <v>31591.97299110466</v>
      </c>
    </row>
    <row r="131" spans="5:65">
      <c r="E131">
        <f t="shared" si="93"/>
        <v>128</v>
      </c>
      <c r="F131" s="64">
        <f t="shared" si="80"/>
        <v>65.583333333333499</v>
      </c>
      <c r="G131" s="55">
        <f t="shared" si="53"/>
        <v>0</v>
      </c>
      <c r="H131" s="78">
        <f t="shared" si="89"/>
        <v>1</v>
      </c>
      <c r="I131" s="79">
        <f t="shared" si="66"/>
        <v>567759.13685770961</v>
      </c>
      <c r="J131" s="79">
        <f t="shared" si="54"/>
        <v>3872.9651855393322</v>
      </c>
      <c r="K131" s="80">
        <f t="shared" si="55"/>
        <v>-20</v>
      </c>
      <c r="L131" s="80">
        <f t="shared" si="67"/>
        <v>-473.1326140480914</v>
      </c>
      <c r="M131" s="80">
        <f t="shared" si="91"/>
        <v>0</v>
      </c>
      <c r="N131" s="80">
        <f t="shared" si="68"/>
        <v>0</v>
      </c>
      <c r="O131" s="81">
        <f t="shared" si="56"/>
        <v>-2475.2130879613783</v>
      </c>
      <c r="P131" s="79">
        <f t="shared" si="57"/>
        <v>568663.75634123944</v>
      </c>
      <c r="Q131" s="35"/>
      <c r="R131">
        <f t="shared" ca="1" si="69"/>
        <v>247</v>
      </c>
      <c r="S131" s="78">
        <f t="shared" ca="1" si="70"/>
        <v>75.16</v>
      </c>
      <c r="T131" s="55">
        <f t="shared" ca="1" si="58"/>
        <v>5.5703631168392276E-3</v>
      </c>
      <c r="U131" s="78">
        <f t="shared" ca="1" si="81"/>
        <v>0.62107331829585999</v>
      </c>
      <c r="V131" s="79">
        <f t="shared" ca="1" si="71"/>
        <v>408333.79737701803</v>
      </c>
      <c r="W131" s="79">
        <f t="shared" ca="1" si="59"/>
        <v>2785.4462899055111</v>
      </c>
      <c r="X131" s="80">
        <f t="shared" ca="1" si="82"/>
        <v>-12.421466365917199</v>
      </c>
      <c r="Y131" s="80">
        <f t="shared" ca="1" si="83"/>
        <v>-340.27816448084837</v>
      </c>
      <c r="Z131" s="80">
        <f t="shared" ca="1" si="72"/>
        <v>0</v>
      </c>
      <c r="AA131" s="80">
        <f t="shared" ca="1" si="84"/>
        <v>0</v>
      </c>
      <c r="AB131" s="81">
        <f t="shared" ca="1" si="60"/>
        <v>-1537.2888060295154</v>
      </c>
      <c r="AC131" s="79">
        <f t="shared" ca="1" si="61"/>
        <v>409229.25523004722</v>
      </c>
      <c r="AD131" s="35"/>
      <c r="AE131" s="62">
        <f t="shared" ca="1" si="62"/>
        <v>-2475.2130879613778</v>
      </c>
      <c r="AF131" s="62">
        <f t="shared" ca="1" si="63"/>
        <v>658906.51421464409</v>
      </c>
      <c r="AG131" s="35"/>
      <c r="AH131" s="35"/>
      <c r="AR131" s="69">
        <f t="shared" si="76"/>
        <v>11</v>
      </c>
      <c r="AS131" s="70">
        <f t="shared" si="86"/>
        <v>128</v>
      </c>
      <c r="AT131" s="71">
        <f t="shared" si="87"/>
        <v>0.41638587634950808</v>
      </c>
      <c r="AU131" s="72">
        <f t="shared" si="64"/>
        <v>6.8214933659622723E-3</v>
      </c>
      <c r="AV131" s="73">
        <f t="shared" si="77"/>
        <v>1.0068214933659623</v>
      </c>
      <c r="AW131" s="74">
        <f>PRODUCT(AV$4:AV131)</f>
        <v>2.3873561205651379</v>
      </c>
      <c r="AY131" s="75">
        <f t="shared" si="88"/>
        <v>128</v>
      </c>
      <c r="AZ131" s="76">
        <f t="shared" ca="1" si="99"/>
        <v>1.0068214933659623</v>
      </c>
      <c r="BA131" s="76">
        <f t="shared" ca="1" si="99"/>
        <v>1.0068214933659623</v>
      </c>
      <c r="BB131" s="76">
        <f t="shared" ca="1" si="99"/>
        <v>1.0068214933659623</v>
      </c>
      <c r="BC131" s="76">
        <f t="shared" ca="1" si="99"/>
        <v>1.0068214933659623</v>
      </c>
      <c r="BD131" s="76">
        <f t="shared" ca="1" si="99"/>
        <v>1.0068214933659623</v>
      </c>
      <c r="BE131" s="76">
        <f t="shared" ca="1" si="99"/>
        <v>1.0068214933659623</v>
      </c>
      <c r="BF131" s="76">
        <f t="shared" ca="1" si="99"/>
        <v>1.0068214933659623</v>
      </c>
      <c r="BG131" s="76">
        <f t="shared" ca="1" si="99"/>
        <v>1.0068214933659623</v>
      </c>
      <c r="BH131" s="76">
        <f t="shared" ca="1" si="99"/>
        <v>1.0068214933659623</v>
      </c>
      <c r="BI131" s="76">
        <f t="shared" ca="1" si="99"/>
        <v>1.0068214933659623</v>
      </c>
      <c r="BJ131" s="76">
        <f t="shared" ca="1" si="99"/>
        <v>1.0068214933659623</v>
      </c>
      <c r="BK131" s="76">
        <f t="shared" ca="1" si="99"/>
        <v>1.0068214933659623</v>
      </c>
      <c r="BL131" s="76">
        <f t="shared" ca="1" si="95"/>
        <v>8.5000000000000853E-2</v>
      </c>
      <c r="BM131" s="77">
        <f t="shared" ca="1" si="96"/>
        <v>34277.29069534858</v>
      </c>
    </row>
    <row r="132" spans="5:65">
      <c r="E132">
        <f t="shared" si="93"/>
        <v>129</v>
      </c>
      <c r="F132" s="64">
        <f t="shared" si="80"/>
        <v>65.666666666666828</v>
      </c>
      <c r="G132" s="55">
        <f t="shared" ref="G132:G195" si="100">(1-(1-IF(F132&gt;$AJ$90,0,VLOOKUP(ROUND(F132,0),$AJ$4:$AK$90,2,FALSE)))^(1/12))*0</f>
        <v>0</v>
      </c>
      <c r="H132" s="78">
        <f t="shared" si="89"/>
        <v>1</v>
      </c>
      <c r="I132" s="79">
        <f t="shared" si="66"/>
        <v>568663.75634123944</v>
      </c>
      <c r="J132" s="79">
        <f t="shared" ref="J132:J195" si="101">(I132)*$AU132</f>
        <v>3879.1360413449511</v>
      </c>
      <c r="K132" s="80">
        <f t="shared" ref="K132:K195" si="102">IF(I132=0,0,-$C$19)*H132</f>
        <v>-20</v>
      </c>
      <c r="L132" s="80">
        <f t="shared" si="67"/>
        <v>-473.88646361769958</v>
      </c>
      <c r="M132" s="80">
        <f t="shared" si="91"/>
        <v>0</v>
      </c>
      <c r="N132" s="80">
        <f t="shared" si="68"/>
        <v>0</v>
      </c>
      <c r="O132" s="81">
        <f t="shared" ref="O132:O195" si="103">-MIN(
IF(MOD(E132-1,IF($C$7="Annual",12,1))=0,1,0)
*IF(F132&lt;=$C$6,H132*$C$5*$C$4/IF($C$7="Monthly",12,1),$C$12),I132)</f>
        <v>-2475.2130879613783</v>
      </c>
      <c r="P132" s="79">
        <f t="shared" ref="P132:P195" si="104">SUM(I132:O132)</f>
        <v>569573.7928310053</v>
      </c>
      <c r="Q132" s="35"/>
      <c r="R132">
        <f t="shared" ca="1" si="69"/>
        <v>248</v>
      </c>
      <c r="S132" s="78">
        <f t="shared" ca="1" si="70"/>
        <v>75.239999999999995</v>
      </c>
      <c r="T132" s="55">
        <f t="shared" ref="T132:T195" ca="1" si="105">(1-(1-IF(S132&gt;$AJ$90,0,VLOOKUP(ROUND(S132,0),$AJ$4:$AK$90,2,FALSE)))^(1/12))</f>
        <v>5.5703631168392276E-3</v>
      </c>
      <c r="U132" s="78">
        <f t="shared" ca="1" si="81"/>
        <v>0.61761371439077173</v>
      </c>
      <c r="V132" s="79">
        <f t="shared" ca="1" si="71"/>
        <v>406949.69968038215</v>
      </c>
      <c r="W132" s="79">
        <f t="shared" ref="W132:W195" ca="1" si="106">(V132)*$AU132</f>
        <v>2776.0046766500659</v>
      </c>
      <c r="X132" s="80">
        <f t="shared" ca="1" si="82"/>
        <v>-12.352274287815435</v>
      </c>
      <c r="Y132" s="80">
        <f t="shared" ca="1" si="83"/>
        <v>-339.12474973365181</v>
      </c>
      <c r="Z132" s="80">
        <f t="shared" ca="1" si="72"/>
        <v>0</v>
      </c>
      <c r="AA132" s="80">
        <f t="shared" ca="1" si="84"/>
        <v>0</v>
      </c>
      <c r="AB132" s="81">
        <f t="shared" ref="AB132:AB195" ca="1" si="107">-MIN(IF(MOD(R132,IF($C$7="Annual",12,1))=0,1,0)*$C$39*U132/IF($C$7="Monthly",12,1),V132)</f>
        <v>-1528.7255491644789</v>
      </c>
      <c r="AC132" s="79">
        <f t="shared" ref="AC132:AC195" ca="1" si="108">SUM(V132:AB132)</f>
        <v>407845.50178384624</v>
      </c>
      <c r="AD132" s="35"/>
      <c r="AE132" s="62">
        <f t="shared" ref="AE132:AE195" ca="1" si="109">AB132/U132</f>
        <v>-2475.2130879613783</v>
      </c>
      <c r="AF132" s="62">
        <f t="shared" ref="AF132:AF195" ca="1" si="110">AC132/U132</f>
        <v>660356.93878034165</v>
      </c>
      <c r="AG132" s="35"/>
      <c r="AH132" s="35"/>
      <c r="AR132" s="69">
        <f t="shared" si="76"/>
        <v>11</v>
      </c>
      <c r="AS132" s="70">
        <f t="shared" si="86"/>
        <v>129</v>
      </c>
      <c r="AT132" s="71">
        <f t="shared" si="87"/>
        <v>0.41354550285630953</v>
      </c>
      <c r="AU132" s="72">
        <f t="shared" ref="AU132:AU195" si="111">((1+$AH$21)^(1/12))-1</f>
        <v>6.8214933659622723E-3</v>
      </c>
      <c r="AV132" s="73">
        <f t="shared" si="77"/>
        <v>1.0068214933659623</v>
      </c>
      <c r="AW132" s="74">
        <f>PRODUCT(AV$4:AV132)</f>
        <v>2.4036414545037625</v>
      </c>
      <c r="AY132" s="75">
        <f t="shared" si="88"/>
        <v>129</v>
      </c>
      <c r="AZ132" s="76">
        <f t="shared" ca="1" si="99"/>
        <v>1.0068214933659623</v>
      </c>
      <c r="BA132" s="76">
        <f t="shared" ca="1" si="99"/>
        <v>1.0068214933659623</v>
      </c>
      <c r="BB132" s="76">
        <f t="shared" ca="1" si="99"/>
        <v>1.0068214933659623</v>
      </c>
      <c r="BC132" s="76">
        <f t="shared" ca="1" si="99"/>
        <v>1.0068214933659623</v>
      </c>
      <c r="BD132" s="76">
        <f t="shared" ca="1" si="99"/>
        <v>1.0068214933659623</v>
      </c>
      <c r="BE132" s="76">
        <f t="shared" ca="1" si="99"/>
        <v>1.0068214933659623</v>
      </c>
      <c r="BF132" s="76">
        <f t="shared" ca="1" si="99"/>
        <v>1.0068214933659623</v>
      </c>
      <c r="BG132" s="76">
        <f t="shared" ca="1" si="99"/>
        <v>1.0068214933659623</v>
      </c>
      <c r="BH132" s="76">
        <f t="shared" ca="1" si="99"/>
        <v>1.0068214933659623</v>
      </c>
      <c r="BI132" s="76">
        <f t="shared" ca="1" si="99"/>
        <v>1.0068214933659623</v>
      </c>
      <c r="BJ132" s="76">
        <f t="shared" ca="1" si="99"/>
        <v>1.0068214933659623</v>
      </c>
      <c r="BK132" s="76">
        <f t="shared" ca="1" si="99"/>
        <v>1.0068214933659623</v>
      </c>
      <c r="BL132" s="76">
        <f t="shared" ref="BL132:BL153" ca="1" si="112">PRODUCT(AZ132:BK132)-1</f>
        <v>8.5000000000000853E-2</v>
      </c>
      <c r="BM132" s="77">
        <f t="shared" ca="1" si="96"/>
        <v>37190.86040445324</v>
      </c>
    </row>
    <row r="133" spans="5:65">
      <c r="E133">
        <f t="shared" si="93"/>
        <v>130</v>
      </c>
      <c r="F133" s="64">
        <f t="shared" si="80"/>
        <v>65.750000000000156</v>
      </c>
      <c r="G133" s="55">
        <f t="shared" si="100"/>
        <v>0</v>
      </c>
      <c r="H133" s="78">
        <f t="shared" si="89"/>
        <v>1</v>
      </c>
      <c r="I133" s="79">
        <f t="shared" ref="I133:I196" si="113">MAX(P132,0)*(1-G133)</f>
        <v>569573.7928310053</v>
      </c>
      <c r="J133" s="79">
        <f t="shared" si="101"/>
        <v>3885.3438492226724</v>
      </c>
      <c r="K133" s="80">
        <f t="shared" si="102"/>
        <v>-20</v>
      </c>
      <c r="L133" s="80">
        <f t="shared" ref="L133:L196" si="114">IF(OR(I132+O132=0,K132=0),0,-I133*($C$16/12))</f>
        <v>-474.64482735917113</v>
      </c>
      <c r="M133" s="80">
        <f t="shared" si="91"/>
        <v>0</v>
      </c>
      <c r="N133" s="80">
        <f t="shared" ref="N133:N196" si="115">IF(OR(I132+O132=0,K132=0),0,-I133*($C$18*(1+$C$20))/12)</f>
        <v>0</v>
      </c>
      <c r="O133" s="81">
        <f t="shared" si="103"/>
        <v>-2475.2130879613783</v>
      </c>
      <c r="P133" s="79">
        <f t="shared" si="104"/>
        <v>570489.27876490739</v>
      </c>
      <c r="Q133" s="35"/>
      <c r="R133">
        <f t="shared" ref="R133:R196" ca="1" si="116">R132+1</f>
        <v>249</v>
      </c>
      <c r="S133" s="78">
        <f t="shared" ref="S133:S196" ca="1" si="117">ROUND((R133-R132)/12+S132,2)</f>
        <v>75.319999999999993</v>
      </c>
      <c r="T133" s="55">
        <f t="shared" ca="1" si="105"/>
        <v>5.5703631168392276E-3</v>
      </c>
      <c r="U133" s="78">
        <f t="shared" ca="1" si="81"/>
        <v>0.61417338173567526</v>
      </c>
      <c r="V133" s="79">
        <f t="shared" ref="V133:V196" ca="1" si="118">MAX(AC132,0)*(1-T133)</f>
        <v>405573.65424334072</v>
      </c>
      <c r="W133" s="79">
        <f t="shared" ca="1" si="106"/>
        <v>2766.6179918300249</v>
      </c>
      <c r="X133" s="80">
        <f t="shared" ca="1" si="82"/>
        <v>-12.283467634713505</v>
      </c>
      <c r="Y133" s="80">
        <f t="shared" ca="1" si="83"/>
        <v>-337.97804520278396</v>
      </c>
      <c r="Z133" s="80">
        <f t="shared" ref="Z133:Z196" ca="1" si="119">-IF(MOD(R133-1,12)=0,1,0)*V133*($C$17)</f>
        <v>0</v>
      </c>
      <c r="AA133" s="80">
        <f t="shared" ca="1" si="84"/>
        <v>0</v>
      </c>
      <c r="AB133" s="81">
        <f t="shared" ca="1" si="107"/>
        <v>-1520.2099927496431</v>
      </c>
      <c r="AC133" s="79">
        <f t="shared" ca="1" si="108"/>
        <v>406469.80072958366</v>
      </c>
      <c r="AD133" s="35"/>
      <c r="AE133" s="62">
        <f t="shared" ca="1" si="109"/>
        <v>-2475.2130879613783</v>
      </c>
      <c r="AF133" s="62">
        <f t="shared" ca="1" si="110"/>
        <v>661816.04872045398</v>
      </c>
      <c r="AG133" s="35"/>
      <c r="AH133" s="35"/>
      <c r="AR133" s="69">
        <f t="shared" ref="AR133:AR196" si="120">ROUNDDOWN((AS133-1)/12,0)+1</f>
        <v>11</v>
      </c>
      <c r="AS133" s="70">
        <f t="shared" si="86"/>
        <v>130</v>
      </c>
      <c r="AT133" s="71">
        <f t="shared" si="87"/>
        <v>0.41072450495205171</v>
      </c>
      <c r="AU133" s="72">
        <f t="shared" si="111"/>
        <v>6.8214933659622723E-3</v>
      </c>
      <c r="AV133" s="73">
        <f t="shared" ref="AV133:AV196" si="121">(1+AU133)</f>
        <v>1.0068214933659623</v>
      </c>
      <c r="AW133" s="74">
        <f>PRODUCT(AV$4:AV133)</f>
        <v>2.4200378787398118</v>
      </c>
      <c r="AY133" s="75">
        <f t="shared" si="88"/>
        <v>130</v>
      </c>
      <c r="AZ133" s="76">
        <f t="shared" ca="1" si="99"/>
        <v>1.0068214933659623</v>
      </c>
      <c r="BA133" s="76">
        <f t="shared" ca="1" si="99"/>
        <v>1.0068214933659623</v>
      </c>
      <c r="BB133" s="76">
        <f t="shared" ca="1" si="99"/>
        <v>1.0068214933659623</v>
      </c>
      <c r="BC133" s="76">
        <f t="shared" ca="1" si="99"/>
        <v>1.0068214933659623</v>
      </c>
      <c r="BD133" s="76">
        <f t="shared" ca="1" si="99"/>
        <v>1.0068214933659623</v>
      </c>
      <c r="BE133" s="76">
        <f t="shared" ca="1" si="99"/>
        <v>1.0068214933659623</v>
      </c>
      <c r="BF133" s="76">
        <f t="shared" ca="1" si="99"/>
        <v>1.0068214933659623</v>
      </c>
      <c r="BG133" s="76">
        <f t="shared" ca="1" si="99"/>
        <v>1.0068214933659623</v>
      </c>
      <c r="BH133" s="76">
        <f t="shared" ca="1" si="99"/>
        <v>1.0068214933659623</v>
      </c>
      <c r="BI133" s="76">
        <f t="shared" ca="1" si="99"/>
        <v>1.0068214933659623</v>
      </c>
      <c r="BJ133" s="76">
        <f t="shared" ca="1" si="99"/>
        <v>1.0068214933659623</v>
      </c>
      <c r="BK133" s="76">
        <f t="shared" ca="1" si="99"/>
        <v>1.0068214933659623</v>
      </c>
      <c r="BL133" s="76">
        <f t="shared" ca="1" si="112"/>
        <v>8.5000000000000853E-2</v>
      </c>
      <c r="BM133" s="77">
        <f t="shared" ref="BM133:BM153" ca="1" si="122">PRODUCT(AZ133:BK133)*BM132</f>
        <v>40352.083538831801</v>
      </c>
    </row>
    <row r="134" spans="5:65">
      <c r="E134">
        <f t="shared" si="93"/>
        <v>131</v>
      </c>
      <c r="F134" s="64">
        <f t="shared" ref="F134:F197" si="123">(E134-E133)/12+F133</f>
        <v>65.833333333333485</v>
      </c>
      <c r="G134" s="55">
        <f t="shared" si="100"/>
        <v>0</v>
      </c>
      <c r="H134" s="78">
        <f t="shared" si="89"/>
        <v>1</v>
      </c>
      <c r="I134" s="79">
        <f t="shared" si="113"/>
        <v>570489.27876490739</v>
      </c>
      <c r="J134" s="79">
        <f t="shared" si="101"/>
        <v>3891.588830447417</v>
      </c>
      <c r="K134" s="80">
        <f t="shared" si="102"/>
        <v>-20</v>
      </c>
      <c r="L134" s="80">
        <f t="shared" si="114"/>
        <v>-475.40773230408951</v>
      </c>
      <c r="M134" s="80">
        <f t="shared" si="91"/>
        <v>0</v>
      </c>
      <c r="N134" s="80">
        <f t="shared" si="115"/>
        <v>0</v>
      </c>
      <c r="O134" s="81">
        <f t="shared" si="103"/>
        <v>-2475.2130879613783</v>
      </c>
      <c r="P134" s="79">
        <f t="shared" si="104"/>
        <v>571410.2467750893</v>
      </c>
      <c r="Q134" s="35"/>
      <c r="R134">
        <f t="shared" ca="1" si="116"/>
        <v>250</v>
      </c>
      <c r="S134" s="78">
        <f t="shared" ca="1" si="117"/>
        <v>75.400000000000006</v>
      </c>
      <c r="T134" s="55">
        <f t="shared" ca="1" si="105"/>
        <v>5.5703631168392276E-3</v>
      </c>
      <c r="U134" s="78">
        <f t="shared" ref="U134:U197" ca="1" si="124">U133*(1-T134)</f>
        <v>0.61075221298271043</v>
      </c>
      <c r="V134" s="79">
        <f t="shared" ca="1" si="118"/>
        <v>404205.6163434906</v>
      </c>
      <c r="W134" s="79">
        <f t="shared" ca="1" si="106"/>
        <v>2757.2859303718128</v>
      </c>
      <c r="X134" s="80">
        <f t="shared" ref="X134:X197" ca="1" si="125">IF(V134=0,0,-$C$19)*U134</f>
        <v>-12.215044259654208</v>
      </c>
      <c r="Y134" s="80">
        <f t="shared" ref="Y134:Y197" ca="1" si="126">IF(OR(V133+AB133=0,X133=0),0,-V134*($C$16/12))</f>
        <v>-336.83801361957552</v>
      </c>
      <c r="Z134" s="80">
        <f t="shared" ca="1" si="119"/>
        <v>0</v>
      </c>
      <c r="AA134" s="80">
        <f t="shared" ref="AA134:AA197" ca="1" si="127">IF(OR(V133+AB133=0,X133=0),0,-V134*($C$18*(1+$C$20))/12)</f>
        <v>0</v>
      </c>
      <c r="AB134" s="81">
        <f t="shared" ca="1" si="107"/>
        <v>-1511.7418710761801</v>
      </c>
      <c r="AC134" s="79">
        <f t="shared" ca="1" si="108"/>
        <v>405102.10734490695</v>
      </c>
      <c r="AD134" s="35"/>
      <c r="AE134" s="62">
        <f t="shared" ca="1" si="109"/>
        <v>-2475.2130879613783</v>
      </c>
      <c r="AF134" s="62">
        <f t="shared" ca="1" si="110"/>
        <v>663283.89604439284</v>
      </c>
      <c r="AG134" s="35"/>
      <c r="AH134" s="35"/>
      <c r="AR134" s="69">
        <f t="shared" si="120"/>
        <v>11</v>
      </c>
      <c r="AS134" s="70">
        <f t="shared" ref="AS134:AS197" si="128">AS133+1</f>
        <v>131</v>
      </c>
      <c r="AT134" s="71">
        <f t="shared" ref="AT134:AT143" si="129">(1-AU134)*AT133</f>
        <v>0.40792275046628312</v>
      </c>
      <c r="AU134" s="72">
        <f t="shared" si="111"/>
        <v>6.8214933659622723E-3</v>
      </c>
      <c r="AV134" s="73">
        <f t="shared" si="121"/>
        <v>1.0068214933659623</v>
      </c>
      <c r="AW134" s="74">
        <f>PRODUCT(AV$4:AV134)</f>
        <v>2.4365461510750128</v>
      </c>
      <c r="AY134" s="75">
        <f t="shared" ref="AY134:AY153" si="130">AY133+1</f>
        <v>131</v>
      </c>
      <c r="AZ134" s="76">
        <f t="shared" ca="1" si="99"/>
        <v>1.0068214933659623</v>
      </c>
      <c r="BA134" s="76">
        <f t="shared" ca="1" si="99"/>
        <v>1.0068214933659623</v>
      </c>
      <c r="BB134" s="76">
        <f t="shared" ca="1" si="99"/>
        <v>1.0068214933659623</v>
      </c>
      <c r="BC134" s="76">
        <f t="shared" ca="1" si="99"/>
        <v>1.0068214933659623</v>
      </c>
      <c r="BD134" s="76">
        <f t="shared" ca="1" si="99"/>
        <v>1.0068214933659623</v>
      </c>
      <c r="BE134" s="76">
        <f t="shared" ca="1" si="99"/>
        <v>1.0068214933659623</v>
      </c>
      <c r="BF134" s="76">
        <f t="shared" ca="1" si="99"/>
        <v>1.0068214933659623</v>
      </c>
      <c r="BG134" s="76">
        <f t="shared" ca="1" si="99"/>
        <v>1.0068214933659623</v>
      </c>
      <c r="BH134" s="76">
        <f t="shared" ca="1" si="99"/>
        <v>1.0068214933659623</v>
      </c>
      <c r="BI134" s="76">
        <f t="shared" ca="1" si="99"/>
        <v>1.0068214933659623</v>
      </c>
      <c r="BJ134" s="76">
        <f t="shared" ca="1" si="99"/>
        <v>1.0068214933659623</v>
      </c>
      <c r="BK134" s="76">
        <f t="shared" ca="1" si="99"/>
        <v>1.0068214933659623</v>
      </c>
      <c r="BL134" s="76">
        <f t="shared" ca="1" si="112"/>
        <v>8.5000000000000853E-2</v>
      </c>
      <c r="BM134" s="77">
        <f t="shared" ca="1" si="122"/>
        <v>43782.010639632535</v>
      </c>
    </row>
    <row r="135" spans="5:65">
      <c r="E135">
        <f t="shared" si="93"/>
        <v>132</v>
      </c>
      <c r="F135" s="64">
        <f t="shared" si="123"/>
        <v>65.916666666666814</v>
      </c>
      <c r="G135" s="55">
        <f t="shared" si="100"/>
        <v>0</v>
      </c>
      <c r="H135" s="78">
        <f t="shared" ref="H135:H198" si="131">H134*(1-G135)</f>
        <v>1</v>
      </c>
      <c r="I135" s="79">
        <f t="shared" si="113"/>
        <v>571410.2467750893</v>
      </c>
      <c r="J135" s="79">
        <f t="shared" si="101"/>
        <v>3897.8712076191364</v>
      </c>
      <c r="K135" s="80">
        <f t="shared" si="102"/>
        <v>-20</v>
      </c>
      <c r="L135" s="80">
        <f t="shared" si="114"/>
        <v>-476.17520564590779</v>
      </c>
      <c r="M135" s="80">
        <f t="shared" si="91"/>
        <v>0</v>
      </c>
      <c r="N135" s="80">
        <f t="shared" si="115"/>
        <v>0</v>
      </c>
      <c r="O135" s="81">
        <f t="shared" si="103"/>
        <v>-2475.2130879613783</v>
      </c>
      <c r="P135" s="79">
        <f t="shared" si="104"/>
        <v>572336.72968910111</v>
      </c>
      <c r="Q135" s="35"/>
      <c r="R135">
        <f t="shared" ca="1" si="116"/>
        <v>251</v>
      </c>
      <c r="S135" s="78">
        <f t="shared" ca="1" si="117"/>
        <v>75.48</v>
      </c>
      <c r="T135" s="55">
        <f t="shared" ca="1" si="105"/>
        <v>5.5703631168392276E-3</v>
      </c>
      <c r="U135" s="78">
        <f t="shared" ca="1" si="124"/>
        <v>0.60735010138198364</v>
      </c>
      <c r="V135" s="79">
        <f t="shared" ca="1" si="118"/>
        <v>402845.54150759906</v>
      </c>
      <c r="W135" s="79">
        <f t="shared" ca="1" si="106"/>
        <v>2748.008188901566</v>
      </c>
      <c r="X135" s="80">
        <f t="shared" ca="1" si="125"/>
        <v>-12.147002027639672</v>
      </c>
      <c r="Y135" s="80">
        <f t="shared" ca="1" si="126"/>
        <v>-335.70461792299926</v>
      </c>
      <c r="Z135" s="80">
        <f t="shared" ca="1" si="119"/>
        <v>0</v>
      </c>
      <c r="AA135" s="80">
        <f t="shared" ca="1" si="127"/>
        <v>0</v>
      </c>
      <c r="AB135" s="81">
        <f t="shared" ca="1" si="107"/>
        <v>-1503.3209199153559</v>
      </c>
      <c r="AC135" s="79">
        <f t="shared" ca="1" si="108"/>
        <v>403742.37715663464</v>
      </c>
      <c r="AD135" s="35"/>
      <c r="AE135" s="62">
        <f t="shared" ca="1" si="109"/>
        <v>-2475.2130879613783</v>
      </c>
      <c r="AF135" s="62">
        <f t="shared" ca="1" si="110"/>
        <v>664760.53307301085</v>
      </c>
      <c r="AG135" s="35"/>
      <c r="AH135" s="35"/>
      <c r="AR135" s="69">
        <f t="shared" si="120"/>
        <v>11</v>
      </c>
      <c r="AS135" s="70">
        <f t="shared" si="128"/>
        <v>132</v>
      </c>
      <c r="AT135" s="71">
        <f t="shared" si="129"/>
        <v>0.40514010813015228</v>
      </c>
      <c r="AU135" s="72">
        <f t="shared" si="111"/>
        <v>6.8214933659622723E-3</v>
      </c>
      <c r="AV135" s="73">
        <f t="shared" si="121"/>
        <v>1.0068214933659623</v>
      </c>
      <c r="AW135" s="74">
        <f>PRODUCT(AV$4:AV135)</f>
        <v>2.4531670344804319</v>
      </c>
      <c r="AY135" s="75">
        <f t="shared" si="130"/>
        <v>132</v>
      </c>
      <c r="AZ135" s="76">
        <f t="shared" ref="AZ135:BK144" ca="1" si="132">OFFSET($AV$3,($AY135*12-12)+AZ$3,0)</f>
        <v>1.0068214933659623</v>
      </c>
      <c r="BA135" s="76">
        <f t="shared" ca="1" si="132"/>
        <v>1.0068214933659623</v>
      </c>
      <c r="BB135" s="76">
        <f t="shared" ca="1" si="132"/>
        <v>1.0068214933659623</v>
      </c>
      <c r="BC135" s="76">
        <f t="shared" ca="1" si="132"/>
        <v>1.0068214933659623</v>
      </c>
      <c r="BD135" s="76">
        <f t="shared" ca="1" si="132"/>
        <v>1.0068214933659623</v>
      </c>
      <c r="BE135" s="76">
        <f t="shared" ca="1" si="132"/>
        <v>1.0068214933659623</v>
      </c>
      <c r="BF135" s="76">
        <f t="shared" ca="1" si="132"/>
        <v>1.0068214933659623</v>
      </c>
      <c r="BG135" s="76">
        <f t="shared" ca="1" si="132"/>
        <v>1.0068214933659623</v>
      </c>
      <c r="BH135" s="76">
        <f t="shared" ca="1" si="132"/>
        <v>1.0068214933659623</v>
      </c>
      <c r="BI135" s="76">
        <f t="shared" ca="1" si="132"/>
        <v>1.0068214933659623</v>
      </c>
      <c r="BJ135" s="76">
        <f t="shared" ca="1" si="132"/>
        <v>1.0068214933659623</v>
      </c>
      <c r="BK135" s="76">
        <f t="shared" ca="1" si="132"/>
        <v>1.0068214933659623</v>
      </c>
      <c r="BL135" s="76">
        <f t="shared" ca="1" si="112"/>
        <v>8.5000000000000853E-2</v>
      </c>
      <c r="BM135" s="77">
        <f t="shared" ca="1" si="122"/>
        <v>47503.481544001341</v>
      </c>
    </row>
    <row r="136" spans="5:65">
      <c r="E136">
        <f t="shared" si="93"/>
        <v>133</v>
      </c>
      <c r="F136" s="64">
        <f t="shared" si="123"/>
        <v>66.000000000000142</v>
      </c>
      <c r="G136" s="55">
        <f t="shared" si="100"/>
        <v>0</v>
      </c>
      <c r="H136" s="78">
        <f t="shared" si="131"/>
        <v>1</v>
      </c>
      <c r="I136" s="79">
        <f t="shared" si="113"/>
        <v>572336.72968910111</v>
      </c>
      <c r="J136" s="79">
        <f t="shared" si="101"/>
        <v>3904.1912046707453</v>
      </c>
      <c r="K136" s="80">
        <f t="shared" si="102"/>
        <v>-20</v>
      </c>
      <c r="L136" s="80">
        <f t="shared" si="114"/>
        <v>-476.94727474091763</v>
      </c>
      <c r="M136" s="80">
        <f t="shared" si="91"/>
        <v>-4292.5254726682579</v>
      </c>
      <c r="N136" s="80">
        <f t="shared" si="115"/>
        <v>0</v>
      </c>
      <c r="O136" s="81">
        <f t="shared" si="103"/>
        <v>-2475.2130879613783</v>
      </c>
      <c r="P136" s="79">
        <f t="shared" si="104"/>
        <v>568976.23505840125</v>
      </c>
      <c r="Q136" s="35"/>
      <c r="R136">
        <f t="shared" ca="1" si="116"/>
        <v>252</v>
      </c>
      <c r="S136" s="78">
        <f t="shared" ca="1" si="117"/>
        <v>75.56</v>
      </c>
      <c r="T136" s="55">
        <f t="shared" ca="1" si="105"/>
        <v>6.0757230971507648E-3</v>
      </c>
      <c r="U136" s="78">
        <f t="shared" ca="1" si="124"/>
        <v>0.60366001034296024</v>
      </c>
      <c r="V136" s="79">
        <f t="shared" ca="1" si="118"/>
        <v>401289.35027044552</v>
      </c>
      <c r="W136" s="79">
        <f t="shared" ca="1" si="106"/>
        <v>2737.3926407011545</v>
      </c>
      <c r="X136" s="80">
        <f t="shared" ca="1" si="125"/>
        <v>-12.073200206859205</v>
      </c>
      <c r="Y136" s="80">
        <f t="shared" ca="1" si="126"/>
        <v>-334.40779189203795</v>
      </c>
      <c r="Z136" s="80">
        <f t="shared" ca="1" si="119"/>
        <v>0</v>
      </c>
      <c r="AA136" s="80">
        <f t="shared" ca="1" si="127"/>
        <v>0</v>
      </c>
      <c r="AB136" s="81">
        <f t="shared" ca="1" si="107"/>
        <v>-1494.187158279796</v>
      </c>
      <c r="AC136" s="79">
        <f t="shared" ca="1" si="108"/>
        <v>402186.07476076792</v>
      </c>
      <c r="AD136" s="35"/>
      <c r="AE136" s="62">
        <f t="shared" ca="1" si="109"/>
        <v>-2475.2130879613778</v>
      </c>
      <c r="AF136" s="62">
        <f t="shared" ca="1" si="110"/>
        <v>666246.01244046632</v>
      </c>
      <c r="AG136" s="35"/>
      <c r="AH136" s="35"/>
      <c r="AR136" s="69">
        <f t="shared" si="120"/>
        <v>12</v>
      </c>
      <c r="AS136" s="70">
        <f t="shared" si="128"/>
        <v>133</v>
      </c>
      <c r="AT136" s="71">
        <f t="shared" si="129"/>
        <v>0.4023764475702572</v>
      </c>
      <c r="AU136" s="72">
        <f t="shared" si="111"/>
        <v>6.8214933659622723E-3</v>
      </c>
      <c r="AV136" s="73">
        <f t="shared" si="121"/>
        <v>1.0068214933659623</v>
      </c>
      <c r="AW136" s="74">
        <f>PRODUCT(AV$4:AV136)</f>
        <v>2.4699012971317376</v>
      </c>
      <c r="AY136" s="75">
        <f t="shared" si="130"/>
        <v>133</v>
      </c>
      <c r="AZ136" s="76">
        <f t="shared" ca="1" si="132"/>
        <v>1.0068214933659623</v>
      </c>
      <c r="BA136" s="76">
        <f t="shared" ca="1" si="132"/>
        <v>1.0068214933659623</v>
      </c>
      <c r="BB136" s="76">
        <f t="shared" ca="1" si="132"/>
        <v>1.0068214933659623</v>
      </c>
      <c r="BC136" s="76">
        <f t="shared" ca="1" si="132"/>
        <v>1.0068214933659623</v>
      </c>
      <c r="BD136" s="76">
        <f t="shared" ca="1" si="132"/>
        <v>1.0068214933659623</v>
      </c>
      <c r="BE136" s="76">
        <f t="shared" ca="1" si="132"/>
        <v>1.0068214933659623</v>
      </c>
      <c r="BF136" s="76">
        <f t="shared" ca="1" si="132"/>
        <v>1.0068214933659623</v>
      </c>
      <c r="BG136" s="76">
        <f t="shared" ca="1" si="132"/>
        <v>1.0068214933659623</v>
      </c>
      <c r="BH136" s="76">
        <f t="shared" ca="1" si="132"/>
        <v>1.0068214933659623</v>
      </c>
      <c r="BI136" s="76">
        <f t="shared" ca="1" si="132"/>
        <v>1.0068214933659623</v>
      </c>
      <c r="BJ136" s="76">
        <f t="shared" ca="1" si="132"/>
        <v>1.0068214933659623</v>
      </c>
      <c r="BK136" s="76">
        <f t="shared" ca="1" si="132"/>
        <v>1.0068214933659623</v>
      </c>
      <c r="BL136" s="76">
        <f t="shared" ca="1" si="112"/>
        <v>8.5000000000000853E-2</v>
      </c>
      <c r="BM136" s="77">
        <f t="shared" ca="1" si="122"/>
        <v>51541.277475241499</v>
      </c>
    </row>
    <row r="137" spans="5:65">
      <c r="E137">
        <f t="shared" si="93"/>
        <v>134</v>
      </c>
      <c r="F137" s="64">
        <f t="shared" si="123"/>
        <v>66.083333333333471</v>
      </c>
      <c r="G137" s="55">
        <f t="shared" si="100"/>
        <v>0</v>
      </c>
      <c r="H137" s="78">
        <f t="shared" si="131"/>
        <v>1</v>
      </c>
      <c r="I137" s="79">
        <f t="shared" si="113"/>
        <v>568976.23505840125</v>
      </c>
      <c r="J137" s="79">
        <f t="shared" si="101"/>
        <v>3881.2676128410744</v>
      </c>
      <c r="K137" s="80">
        <f t="shared" si="102"/>
        <v>-20</v>
      </c>
      <c r="L137" s="80">
        <f t="shared" si="114"/>
        <v>-474.14686254866774</v>
      </c>
      <c r="M137" s="80">
        <f t="shared" si="91"/>
        <v>0</v>
      </c>
      <c r="N137" s="80">
        <f t="shared" si="115"/>
        <v>0</v>
      </c>
      <c r="O137" s="81">
        <f t="shared" si="103"/>
        <v>-2475.2130879613783</v>
      </c>
      <c r="P137" s="79">
        <f t="shared" si="104"/>
        <v>569888.14272073226</v>
      </c>
      <c r="Q137" s="35"/>
      <c r="R137">
        <f t="shared" ca="1" si="116"/>
        <v>253</v>
      </c>
      <c r="S137" s="78">
        <f t="shared" ca="1" si="117"/>
        <v>75.64</v>
      </c>
      <c r="T137" s="55">
        <f t="shared" ca="1" si="105"/>
        <v>6.0757230971507648E-3</v>
      </c>
      <c r="U137" s="78">
        <f t="shared" ca="1" si="124"/>
        <v>0.59999233927529327</v>
      </c>
      <c r="V137" s="79">
        <f t="shared" ca="1" si="118"/>
        <v>399742.50353699154</v>
      </c>
      <c r="W137" s="79">
        <f t="shared" ca="1" si="106"/>
        <v>2726.8408359707378</v>
      </c>
      <c r="X137" s="80">
        <f t="shared" ca="1" si="125"/>
        <v>-11.999846785505866</v>
      </c>
      <c r="Y137" s="80">
        <f t="shared" ca="1" si="126"/>
        <v>-333.11875294749296</v>
      </c>
      <c r="Z137" s="80">
        <f t="shared" ca="1" si="119"/>
        <v>-2998.0687765274365</v>
      </c>
      <c r="AA137" s="80">
        <f t="shared" ca="1" si="127"/>
        <v>0</v>
      </c>
      <c r="AB137" s="81">
        <f t="shared" ca="1" si="107"/>
        <v>-1485.1088908507697</v>
      </c>
      <c r="AC137" s="79">
        <f t="shared" ca="1" si="108"/>
        <v>397641.04810585105</v>
      </c>
      <c r="AD137" s="35"/>
      <c r="AE137" s="62">
        <f t="shared" ca="1" si="109"/>
        <v>-2475.2130879613783</v>
      </c>
      <c r="AF137" s="62">
        <f t="shared" ca="1" si="110"/>
        <v>662743.54200279585</v>
      </c>
      <c r="AG137" s="35"/>
      <c r="AH137" s="35"/>
      <c r="AR137" s="69">
        <f t="shared" si="120"/>
        <v>12</v>
      </c>
      <c r="AS137" s="70">
        <f t="shared" si="128"/>
        <v>134</v>
      </c>
      <c r="AT137" s="71">
        <f t="shared" si="129"/>
        <v>0.3996316393025372</v>
      </c>
      <c r="AU137" s="72">
        <f t="shared" si="111"/>
        <v>6.8214933659622723E-3</v>
      </c>
      <c r="AV137" s="73">
        <f t="shared" si="121"/>
        <v>1.0068214933659623</v>
      </c>
      <c r="AW137" s="74">
        <f>PRODUCT(AV$4:AV137)</f>
        <v>2.4867497124447033</v>
      </c>
      <c r="AY137" s="75">
        <f t="shared" si="130"/>
        <v>134</v>
      </c>
      <c r="AZ137" s="76">
        <f t="shared" ca="1" si="132"/>
        <v>1.0068214933659623</v>
      </c>
      <c r="BA137" s="76">
        <f t="shared" ca="1" si="132"/>
        <v>1.0068214933659623</v>
      </c>
      <c r="BB137" s="76">
        <f t="shared" ca="1" si="132"/>
        <v>1.0068214933659623</v>
      </c>
      <c r="BC137" s="76">
        <f t="shared" ca="1" si="132"/>
        <v>1.0068214933659623</v>
      </c>
      <c r="BD137" s="76">
        <f t="shared" ca="1" si="132"/>
        <v>1.0068214933659623</v>
      </c>
      <c r="BE137" s="76">
        <f t="shared" ca="1" si="132"/>
        <v>1.0068214933659623</v>
      </c>
      <c r="BF137" s="76">
        <f t="shared" ca="1" si="132"/>
        <v>1.0068214933659623</v>
      </c>
      <c r="BG137" s="76">
        <f t="shared" ca="1" si="132"/>
        <v>1.0068214933659623</v>
      </c>
      <c r="BH137" s="76">
        <f t="shared" ca="1" si="132"/>
        <v>1.0068214933659623</v>
      </c>
      <c r="BI137" s="76">
        <f t="shared" ca="1" si="132"/>
        <v>1.0068214933659623</v>
      </c>
      <c r="BJ137" s="76">
        <f t="shared" ca="1" si="132"/>
        <v>1.0068214933659623</v>
      </c>
      <c r="BK137" s="76">
        <f t="shared" ca="1" si="132"/>
        <v>1.0068214933659623</v>
      </c>
      <c r="BL137" s="76">
        <f t="shared" ca="1" si="112"/>
        <v>8.5000000000000853E-2</v>
      </c>
      <c r="BM137" s="77">
        <f t="shared" ca="1" si="122"/>
        <v>55922.286060637067</v>
      </c>
    </row>
    <row r="138" spans="5:65">
      <c r="E138">
        <f t="shared" si="93"/>
        <v>135</v>
      </c>
      <c r="F138" s="64">
        <f t="shared" si="123"/>
        <v>66.166666666666799</v>
      </c>
      <c r="G138" s="55">
        <f t="shared" si="100"/>
        <v>0</v>
      </c>
      <c r="H138" s="78">
        <f t="shared" si="131"/>
        <v>1</v>
      </c>
      <c r="I138" s="79">
        <f t="shared" si="113"/>
        <v>569888.14272073226</v>
      </c>
      <c r="J138" s="79">
        <f t="shared" si="101"/>
        <v>3887.4881849100357</v>
      </c>
      <c r="K138" s="80">
        <f t="shared" si="102"/>
        <v>-20</v>
      </c>
      <c r="L138" s="80">
        <f t="shared" si="114"/>
        <v>-474.90678560061025</v>
      </c>
      <c r="M138" s="80">
        <f t="shared" si="91"/>
        <v>0</v>
      </c>
      <c r="N138" s="80">
        <f t="shared" si="115"/>
        <v>0</v>
      </c>
      <c r="O138" s="81">
        <f t="shared" si="103"/>
        <v>-2475.2130879613783</v>
      </c>
      <c r="P138" s="79">
        <f t="shared" si="104"/>
        <v>570805.51103208028</v>
      </c>
      <c r="Q138" s="35"/>
      <c r="R138">
        <f t="shared" ca="1" si="116"/>
        <v>254</v>
      </c>
      <c r="S138" s="78">
        <f t="shared" ca="1" si="117"/>
        <v>75.72</v>
      </c>
      <c r="T138" s="55">
        <f t="shared" ca="1" si="105"/>
        <v>6.0757230971507648E-3</v>
      </c>
      <c r="U138" s="78">
        <f t="shared" ca="1" si="124"/>
        <v>0.59634695196144483</v>
      </c>
      <c r="V138" s="79">
        <f t="shared" ca="1" si="118"/>
        <v>395225.09120549908</v>
      </c>
      <c r="W138" s="79">
        <f t="shared" ca="1" si="106"/>
        <v>2696.0253377201461</v>
      </c>
      <c r="X138" s="80">
        <f t="shared" ca="1" si="125"/>
        <v>-11.926939039228897</v>
      </c>
      <c r="Y138" s="80">
        <f t="shared" ca="1" si="126"/>
        <v>-329.35424267124927</v>
      </c>
      <c r="Z138" s="80">
        <f t="shared" ca="1" si="119"/>
        <v>0</v>
      </c>
      <c r="AA138" s="80">
        <f t="shared" ca="1" si="127"/>
        <v>0</v>
      </c>
      <c r="AB138" s="81">
        <f t="shared" ca="1" si="107"/>
        <v>-1476.0857804608434</v>
      </c>
      <c r="AC138" s="79">
        <f t="shared" ca="1" si="108"/>
        <v>396103.74958104797</v>
      </c>
      <c r="AD138" s="35"/>
      <c r="AE138" s="62">
        <f t="shared" ca="1" si="109"/>
        <v>-2475.2130879613778</v>
      </c>
      <c r="AF138" s="62">
        <f t="shared" ca="1" si="110"/>
        <v>664216.94330493861</v>
      </c>
      <c r="AG138" s="35"/>
      <c r="AH138" s="35"/>
      <c r="AR138" s="69">
        <f t="shared" si="120"/>
        <v>12</v>
      </c>
      <c r="AS138" s="70">
        <f t="shared" si="128"/>
        <v>135</v>
      </c>
      <c r="AT138" s="71">
        <f t="shared" si="129"/>
        <v>0.39690555472620631</v>
      </c>
      <c r="AU138" s="72">
        <f t="shared" si="111"/>
        <v>6.8214933659622723E-3</v>
      </c>
      <c r="AV138" s="73">
        <f t="shared" si="121"/>
        <v>1.0068214933659623</v>
      </c>
      <c r="AW138" s="74">
        <f>PRODUCT(AV$4:AV138)</f>
        <v>2.5037130591109533</v>
      </c>
      <c r="AY138" s="75">
        <f t="shared" si="130"/>
        <v>135</v>
      </c>
      <c r="AZ138" s="76">
        <f t="shared" ca="1" si="132"/>
        <v>1.0068214933659623</v>
      </c>
      <c r="BA138" s="76">
        <f t="shared" ca="1" si="132"/>
        <v>1.0068214933659623</v>
      </c>
      <c r="BB138" s="76">
        <f t="shared" ca="1" si="132"/>
        <v>1.0068214933659623</v>
      </c>
      <c r="BC138" s="76">
        <f t="shared" ca="1" si="132"/>
        <v>1.0068214933659623</v>
      </c>
      <c r="BD138" s="76">
        <f t="shared" ca="1" si="132"/>
        <v>1.0068214933659623</v>
      </c>
      <c r="BE138" s="76">
        <f t="shared" ca="1" si="132"/>
        <v>1.0068214933659623</v>
      </c>
      <c r="BF138" s="76">
        <f t="shared" ca="1" si="132"/>
        <v>1.0068214933659623</v>
      </c>
      <c r="BG138" s="76">
        <f t="shared" ca="1" si="132"/>
        <v>1.0068214933659623</v>
      </c>
      <c r="BH138" s="76">
        <f t="shared" ca="1" si="132"/>
        <v>1.0068214933659623</v>
      </c>
      <c r="BI138" s="76">
        <f t="shared" ca="1" si="132"/>
        <v>1.0068214933659623</v>
      </c>
      <c r="BJ138" s="76">
        <f t="shared" ca="1" si="132"/>
        <v>1.0068214933659623</v>
      </c>
      <c r="BK138" s="76">
        <f t="shared" ca="1" si="132"/>
        <v>1.0068214933659623</v>
      </c>
      <c r="BL138" s="76">
        <f t="shared" ca="1" si="112"/>
        <v>8.5000000000000853E-2</v>
      </c>
      <c r="BM138" s="77">
        <f t="shared" ca="1" si="122"/>
        <v>60675.680375791264</v>
      </c>
    </row>
    <row r="139" spans="5:65">
      <c r="E139">
        <f t="shared" si="93"/>
        <v>136</v>
      </c>
      <c r="F139" s="64">
        <f t="shared" si="123"/>
        <v>66.250000000000128</v>
      </c>
      <c r="G139" s="55">
        <f t="shared" si="100"/>
        <v>0</v>
      </c>
      <c r="H139" s="78">
        <f t="shared" si="131"/>
        <v>1</v>
      </c>
      <c r="I139" s="79">
        <f t="shared" si="113"/>
        <v>570805.51103208028</v>
      </c>
      <c r="J139" s="79">
        <f t="shared" si="101"/>
        <v>3893.74600676004</v>
      </c>
      <c r="K139" s="80">
        <f t="shared" si="102"/>
        <v>-20</v>
      </c>
      <c r="L139" s="80">
        <f t="shared" si="114"/>
        <v>-475.67125919340026</v>
      </c>
      <c r="M139" s="80">
        <f t="shared" si="91"/>
        <v>0</v>
      </c>
      <c r="N139" s="80">
        <f t="shared" si="115"/>
        <v>0</v>
      </c>
      <c r="O139" s="81">
        <f t="shared" si="103"/>
        <v>-2475.2130879613783</v>
      </c>
      <c r="P139" s="79">
        <f t="shared" si="104"/>
        <v>571728.37269168545</v>
      </c>
      <c r="Q139" s="35"/>
      <c r="R139">
        <f t="shared" ca="1" si="116"/>
        <v>255</v>
      </c>
      <c r="S139" s="78">
        <f t="shared" ca="1" si="117"/>
        <v>75.8</v>
      </c>
      <c r="T139" s="55">
        <f t="shared" ca="1" si="105"/>
        <v>6.0757230971507648E-3</v>
      </c>
      <c r="U139" s="78">
        <f t="shared" ca="1" si="124"/>
        <v>0.59272371301149718</v>
      </c>
      <c r="V139" s="79">
        <f t="shared" ca="1" si="118"/>
        <v>393697.1328808504</v>
      </c>
      <c r="W139" s="79">
        <f t="shared" ca="1" si="106"/>
        <v>2685.6023801450883</v>
      </c>
      <c r="X139" s="80">
        <f t="shared" ca="1" si="125"/>
        <v>-11.854474260229944</v>
      </c>
      <c r="Y139" s="80">
        <f t="shared" ca="1" si="126"/>
        <v>-328.08094406737536</v>
      </c>
      <c r="Z139" s="80">
        <f t="shared" ca="1" si="119"/>
        <v>0</v>
      </c>
      <c r="AA139" s="80">
        <f t="shared" ca="1" si="127"/>
        <v>0</v>
      </c>
      <c r="AB139" s="81">
        <f t="shared" ca="1" si="107"/>
        <v>-1467.1174919911216</v>
      </c>
      <c r="AC139" s="79">
        <f t="shared" ca="1" si="108"/>
        <v>394575.68235067674</v>
      </c>
      <c r="AD139" s="35"/>
      <c r="AE139" s="62">
        <f t="shared" ca="1" si="109"/>
        <v>-2475.2130879613783</v>
      </c>
      <c r="AF139" s="62">
        <f t="shared" ca="1" si="110"/>
        <v>665699.16756987094</v>
      </c>
      <c r="AG139" s="35"/>
      <c r="AH139" s="35"/>
      <c r="AR139" s="69">
        <f t="shared" si="120"/>
        <v>12</v>
      </c>
      <c r="AS139" s="70">
        <f t="shared" si="128"/>
        <v>136</v>
      </c>
      <c r="AT139" s="71">
        <f t="shared" si="129"/>
        <v>0.3941980661177279</v>
      </c>
      <c r="AU139" s="72">
        <f t="shared" si="111"/>
        <v>6.8214933659622723E-3</v>
      </c>
      <c r="AV139" s="73">
        <f t="shared" si="121"/>
        <v>1.0068214933659623</v>
      </c>
      <c r="AW139" s="74">
        <f>PRODUCT(AV$4:AV139)</f>
        <v>2.5207921211339519</v>
      </c>
      <c r="AY139" s="75">
        <f t="shared" si="130"/>
        <v>136</v>
      </c>
      <c r="AZ139" s="76">
        <f t="shared" ca="1" si="132"/>
        <v>1.0068214933659623</v>
      </c>
      <c r="BA139" s="76">
        <f t="shared" ca="1" si="132"/>
        <v>1.0068214933659623</v>
      </c>
      <c r="BB139" s="76">
        <f t="shared" ca="1" si="132"/>
        <v>1.0068214933659623</v>
      </c>
      <c r="BC139" s="76">
        <f t="shared" ca="1" si="132"/>
        <v>1.0068214933659623</v>
      </c>
      <c r="BD139" s="76">
        <f t="shared" ca="1" si="132"/>
        <v>1.0068214933659623</v>
      </c>
      <c r="BE139" s="76">
        <f t="shared" ca="1" si="132"/>
        <v>1.0068214933659623</v>
      </c>
      <c r="BF139" s="76">
        <f t="shared" ca="1" si="132"/>
        <v>1.0068214933659623</v>
      </c>
      <c r="BG139" s="76">
        <f t="shared" ca="1" si="132"/>
        <v>1.0068214933659623</v>
      </c>
      <c r="BH139" s="76">
        <f t="shared" ca="1" si="132"/>
        <v>1.0068214933659623</v>
      </c>
      <c r="BI139" s="76">
        <f t="shared" ca="1" si="132"/>
        <v>1.0068214933659623</v>
      </c>
      <c r="BJ139" s="76">
        <f t="shared" ca="1" si="132"/>
        <v>1.0068214933659623</v>
      </c>
      <c r="BK139" s="76">
        <f t="shared" ca="1" si="132"/>
        <v>1.0068214933659623</v>
      </c>
      <c r="BL139" s="76">
        <f t="shared" ca="1" si="112"/>
        <v>8.5000000000000853E-2</v>
      </c>
      <c r="BM139" s="77">
        <f t="shared" ca="1" si="122"/>
        <v>65833.113207733579</v>
      </c>
    </row>
    <row r="140" spans="5:65">
      <c r="E140">
        <f t="shared" si="93"/>
        <v>137</v>
      </c>
      <c r="F140" s="64">
        <f t="shared" si="123"/>
        <v>66.333333333333456</v>
      </c>
      <c r="G140" s="55">
        <f t="shared" si="100"/>
        <v>0</v>
      </c>
      <c r="H140" s="78">
        <f t="shared" si="131"/>
        <v>1</v>
      </c>
      <c r="I140" s="79">
        <f t="shared" si="113"/>
        <v>571728.37269168545</v>
      </c>
      <c r="J140" s="79">
        <f t="shared" si="101"/>
        <v>3900.0413014487381</v>
      </c>
      <c r="K140" s="80">
        <f t="shared" si="102"/>
        <v>-20</v>
      </c>
      <c r="L140" s="80">
        <f t="shared" si="114"/>
        <v>-476.44031057640456</v>
      </c>
      <c r="M140" s="80">
        <f t="shared" si="91"/>
        <v>0</v>
      </c>
      <c r="N140" s="80">
        <f t="shared" si="115"/>
        <v>0</v>
      </c>
      <c r="O140" s="81">
        <f t="shared" si="103"/>
        <v>-2475.2130879613783</v>
      </c>
      <c r="P140" s="79">
        <f t="shared" si="104"/>
        <v>572656.76059459639</v>
      </c>
      <c r="Q140" s="35"/>
      <c r="R140">
        <f t="shared" ca="1" si="116"/>
        <v>256</v>
      </c>
      <c r="S140" s="78">
        <f t="shared" ca="1" si="117"/>
        <v>75.88</v>
      </c>
      <c r="T140" s="55">
        <f t="shared" ca="1" si="105"/>
        <v>6.0757230971507648E-3</v>
      </c>
      <c r="U140" s="78">
        <f t="shared" ca="1" si="124"/>
        <v>0.58912248785812427</v>
      </c>
      <c r="V140" s="79">
        <f t="shared" ca="1" si="118"/>
        <v>392178.34976384469</v>
      </c>
      <c r="W140" s="79">
        <f t="shared" ca="1" si="106"/>
        <v>2675.2420111880983</v>
      </c>
      <c r="X140" s="80">
        <f t="shared" ca="1" si="125"/>
        <v>-11.782449757162485</v>
      </c>
      <c r="Y140" s="80">
        <f t="shared" ca="1" si="126"/>
        <v>-326.8152914698706</v>
      </c>
      <c r="Z140" s="80">
        <f t="shared" ca="1" si="119"/>
        <v>0</v>
      </c>
      <c r="AA140" s="80">
        <f t="shared" ca="1" si="127"/>
        <v>0</v>
      </c>
      <c r="AB140" s="81">
        <f t="shared" ca="1" si="107"/>
        <v>-1458.2036923587973</v>
      </c>
      <c r="AC140" s="79">
        <f t="shared" ca="1" si="108"/>
        <v>393056.79034144699</v>
      </c>
      <c r="AD140" s="35"/>
      <c r="AE140" s="62">
        <f t="shared" ca="1" si="109"/>
        <v>-2475.2130879613783</v>
      </c>
      <c r="AF140" s="62">
        <f t="shared" ca="1" si="110"/>
        <v>667190.26763090584</v>
      </c>
      <c r="AG140" s="35"/>
      <c r="AH140" s="35"/>
      <c r="AR140" s="69">
        <f t="shared" si="120"/>
        <v>12</v>
      </c>
      <c r="AS140" s="70">
        <f t="shared" si="128"/>
        <v>137</v>
      </c>
      <c r="AT140" s="71">
        <f t="shared" si="129"/>
        <v>0.39150904662483066</v>
      </c>
      <c r="AU140" s="72">
        <f t="shared" si="111"/>
        <v>6.8214933659622723E-3</v>
      </c>
      <c r="AV140" s="73">
        <f t="shared" si="121"/>
        <v>1.0068214933659623</v>
      </c>
      <c r="AW140" s="74">
        <f>PRODUCT(AV$4:AV140)</f>
        <v>2.537987687865237</v>
      </c>
      <c r="AY140" s="75">
        <f t="shared" si="130"/>
        <v>137</v>
      </c>
      <c r="AZ140" s="76">
        <f t="shared" ca="1" si="132"/>
        <v>1.0068214933659623</v>
      </c>
      <c r="BA140" s="76">
        <f t="shared" ca="1" si="132"/>
        <v>1.0068214933659623</v>
      </c>
      <c r="BB140" s="76">
        <f t="shared" ca="1" si="132"/>
        <v>1.0068214933659623</v>
      </c>
      <c r="BC140" s="76">
        <f t="shared" ca="1" si="132"/>
        <v>1.0068214933659623</v>
      </c>
      <c r="BD140" s="76">
        <f t="shared" ca="1" si="132"/>
        <v>1.0068214933659623</v>
      </c>
      <c r="BE140" s="76">
        <f t="shared" ca="1" si="132"/>
        <v>1.0068214933659623</v>
      </c>
      <c r="BF140" s="76">
        <f t="shared" ca="1" si="132"/>
        <v>1.0068214933659623</v>
      </c>
      <c r="BG140" s="76">
        <f t="shared" ca="1" si="132"/>
        <v>1.0068214933659623</v>
      </c>
      <c r="BH140" s="76">
        <f t="shared" ca="1" si="132"/>
        <v>1.0068214933659623</v>
      </c>
      <c r="BI140" s="76">
        <f t="shared" ca="1" si="132"/>
        <v>1.0068214933659623</v>
      </c>
      <c r="BJ140" s="76">
        <f t="shared" ca="1" si="132"/>
        <v>1.0068214933659623</v>
      </c>
      <c r="BK140" s="76">
        <f t="shared" ca="1" si="132"/>
        <v>1.0068214933659623</v>
      </c>
      <c r="BL140" s="76">
        <f t="shared" ca="1" si="112"/>
        <v>8.5000000000000853E-2</v>
      </c>
      <c r="BM140" s="77">
        <f t="shared" ca="1" si="122"/>
        <v>71428.927830390996</v>
      </c>
    </row>
    <row r="141" spans="5:65">
      <c r="E141">
        <f t="shared" si="93"/>
        <v>138</v>
      </c>
      <c r="F141" s="64">
        <f t="shared" si="123"/>
        <v>66.416666666666785</v>
      </c>
      <c r="G141" s="55">
        <f t="shared" si="100"/>
        <v>0</v>
      </c>
      <c r="H141" s="78">
        <f t="shared" si="131"/>
        <v>1</v>
      </c>
      <c r="I141" s="79">
        <f t="shared" si="113"/>
        <v>572656.76059459639</v>
      </c>
      <c r="J141" s="79">
        <f t="shared" si="101"/>
        <v>3906.3742933694843</v>
      </c>
      <c r="K141" s="80">
        <f t="shared" si="102"/>
        <v>-20</v>
      </c>
      <c r="L141" s="80">
        <f t="shared" si="114"/>
        <v>-477.21396716216367</v>
      </c>
      <c r="M141" s="80">
        <f t="shared" si="91"/>
        <v>0</v>
      </c>
      <c r="N141" s="80">
        <f t="shared" si="115"/>
        <v>0</v>
      </c>
      <c r="O141" s="81">
        <f t="shared" si="103"/>
        <v>-2475.2130879613783</v>
      </c>
      <c r="P141" s="79">
        <f t="shared" si="104"/>
        <v>573590.70783284225</v>
      </c>
      <c r="Q141" s="35"/>
      <c r="R141">
        <f t="shared" ca="1" si="116"/>
        <v>257</v>
      </c>
      <c r="S141" s="78">
        <f t="shared" ca="1" si="117"/>
        <v>75.959999999999994</v>
      </c>
      <c r="T141" s="55">
        <f t="shared" ca="1" si="105"/>
        <v>6.0757230971507648E-3</v>
      </c>
      <c r="U141" s="78">
        <f t="shared" ca="1" si="124"/>
        <v>0.58554314275159369</v>
      </c>
      <c r="V141" s="79">
        <f t="shared" ca="1" si="118"/>
        <v>390668.68612187752</v>
      </c>
      <c r="W141" s="79">
        <f t="shared" ca="1" si="106"/>
        <v>2664.9438506695847</v>
      </c>
      <c r="X141" s="80">
        <f t="shared" ca="1" si="125"/>
        <v>-11.710862855031873</v>
      </c>
      <c r="Y141" s="80">
        <f t="shared" ca="1" si="126"/>
        <v>-325.55723843489795</v>
      </c>
      <c r="Z141" s="80">
        <f t="shared" ca="1" si="119"/>
        <v>0</v>
      </c>
      <c r="AA141" s="80">
        <f t="shared" ca="1" si="127"/>
        <v>0</v>
      </c>
      <c r="AB141" s="81">
        <f t="shared" ca="1" si="107"/>
        <v>-1449.3440505047822</v>
      </c>
      <c r="AC141" s="79">
        <f t="shared" ca="1" si="108"/>
        <v>391547.0178207524</v>
      </c>
      <c r="AD141" s="35"/>
      <c r="AE141" s="62">
        <f t="shared" ca="1" si="109"/>
        <v>-2475.2130879613778</v>
      </c>
      <c r="AF141" s="62">
        <f t="shared" ca="1" si="110"/>
        <v>668690.29663773091</v>
      </c>
      <c r="AG141" s="35"/>
      <c r="AH141" s="35"/>
      <c r="AR141" s="69">
        <f t="shared" si="120"/>
        <v>12</v>
      </c>
      <c r="AS141" s="70">
        <f t="shared" si="128"/>
        <v>138</v>
      </c>
      <c r="AT141" s="71">
        <f t="shared" si="129"/>
        <v>0.38883837026056517</v>
      </c>
      <c r="AU141" s="72">
        <f t="shared" si="111"/>
        <v>6.8214933659622723E-3</v>
      </c>
      <c r="AV141" s="73">
        <f t="shared" si="121"/>
        <v>1.0068214933659623</v>
      </c>
      <c r="AW141" s="74">
        <f>PRODUCT(AV$4:AV141)</f>
        <v>2.5553005540409037</v>
      </c>
      <c r="AY141" s="75">
        <f t="shared" si="130"/>
        <v>138</v>
      </c>
      <c r="AZ141" s="76">
        <f t="shared" ca="1" si="132"/>
        <v>1.0068214933659623</v>
      </c>
      <c r="BA141" s="76">
        <f t="shared" ca="1" si="132"/>
        <v>1.0068214933659623</v>
      </c>
      <c r="BB141" s="76">
        <f t="shared" ca="1" si="132"/>
        <v>1.0068214933659623</v>
      </c>
      <c r="BC141" s="76">
        <f t="shared" ca="1" si="132"/>
        <v>1.0068214933659623</v>
      </c>
      <c r="BD141" s="76">
        <f t="shared" ca="1" si="132"/>
        <v>1.0068214933659623</v>
      </c>
      <c r="BE141" s="76">
        <f t="shared" ca="1" si="132"/>
        <v>1.0068214933659623</v>
      </c>
      <c r="BF141" s="76">
        <f t="shared" ca="1" si="132"/>
        <v>1.0068214933659623</v>
      </c>
      <c r="BG141" s="76">
        <f t="shared" ca="1" si="132"/>
        <v>1.0068214933659623</v>
      </c>
      <c r="BH141" s="76">
        <f t="shared" ca="1" si="132"/>
        <v>1.0068214933659623</v>
      </c>
      <c r="BI141" s="76">
        <f t="shared" ca="1" si="132"/>
        <v>1.0068214933659623</v>
      </c>
      <c r="BJ141" s="76">
        <f t="shared" ca="1" si="132"/>
        <v>1.0068214933659623</v>
      </c>
      <c r="BK141" s="76">
        <f t="shared" ca="1" si="132"/>
        <v>1.0068214933659623</v>
      </c>
      <c r="BL141" s="76">
        <f t="shared" ca="1" si="112"/>
        <v>8.5000000000000853E-2</v>
      </c>
      <c r="BM141" s="77">
        <f t="shared" ca="1" si="122"/>
        <v>77500.386695974288</v>
      </c>
    </row>
    <row r="142" spans="5:65">
      <c r="E142">
        <f t="shared" si="93"/>
        <v>139</v>
      </c>
      <c r="F142" s="64">
        <f t="shared" si="123"/>
        <v>66.500000000000114</v>
      </c>
      <c r="G142" s="55">
        <f t="shared" si="100"/>
        <v>0</v>
      </c>
      <c r="H142" s="78">
        <f t="shared" si="131"/>
        <v>1</v>
      </c>
      <c r="I142" s="79">
        <f t="shared" si="113"/>
        <v>573590.70783284225</v>
      </c>
      <c r="J142" s="79">
        <f t="shared" si="101"/>
        <v>3912.7452082593372</v>
      </c>
      <c r="K142" s="80">
        <f t="shared" si="102"/>
        <v>-20</v>
      </c>
      <c r="L142" s="80">
        <f t="shared" si="114"/>
        <v>-477.99225652736857</v>
      </c>
      <c r="M142" s="80">
        <f t="shared" si="91"/>
        <v>0</v>
      </c>
      <c r="N142" s="80">
        <f t="shared" si="115"/>
        <v>0</v>
      </c>
      <c r="O142" s="81">
        <f t="shared" si="103"/>
        <v>-2475.2130879613783</v>
      </c>
      <c r="P142" s="79">
        <f t="shared" si="104"/>
        <v>574530.24769661273</v>
      </c>
      <c r="Q142" s="35"/>
      <c r="R142">
        <f t="shared" ca="1" si="116"/>
        <v>258</v>
      </c>
      <c r="S142" s="78">
        <f t="shared" ca="1" si="117"/>
        <v>76.040000000000006</v>
      </c>
      <c r="T142" s="55">
        <f t="shared" ca="1" si="105"/>
        <v>6.0757230971507648E-3</v>
      </c>
      <c r="U142" s="78">
        <f t="shared" ca="1" si="124"/>
        <v>0.58198554475479958</v>
      </c>
      <c r="V142" s="79">
        <f t="shared" ca="1" si="118"/>
        <v>389168.08656095836</v>
      </c>
      <c r="W142" s="79">
        <f t="shared" ca="1" si="106"/>
        <v>2654.7075207198086</v>
      </c>
      <c r="X142" s="80">
        <f t="shared" ca="1" si="125"/>
        <v>-11.639710895095991</v>
      </c>
      <c r="Y142" s="80">
        <f t="shared" ca="1" si="126"/>
        <v>-324.30673880079866</v>
      </c>
      <c r="Z142" s="80">
        <f t="shared" ca="1" si="119"/>
        <v>0</v>
      </c>
      <c r="AA142" s="80">
        <f t="shared" ca="1" si="127"/>
        <v>0</v>
      </c>
      <c r="AB142" s="81">
        <f t="shared" ca="1" si="107"/>
        <v>-1440.5382373814125</v>
      </c>
      <c r="AC142" s="79">
        <f t="shared" ca="1" si="108"/>
        <v>390046.30939460086</v>
      </c>
      <c r="AD142" s="35"/>
      <c r="AE142" s="62">
        <f t="shared" ca="1" si="109"/>
        <v>-2475.2130879613783</v>
      </c>
      <c r="AF142" s="62">
        <f t="shared" ca="1" si="110"/>
        <v>670199.30805830238</v>
      </c>
      <c r="AG142" s="35"/>
      <c r="AH142" s="35"/>
      <c r="AR142" s="69">
        <f t="shared" si="120"/>
        <v>12</v>
      </c>
      <c r="AS142" s="70">
        <f t="shared" si="128"/>
        <v>139</v>
      </c>
      <c r="AT142" s="71">
        <f t="shared" si="129"/>
        <v>0.38618591189740115</v>
      </c>
      <c r="AU142" s="72">
        <f t="shared" si="111"/>
        <v>6.8214933659622723E-3</v>
      </c>
      <c r="AV142" s="73">
        <f t="shared" si="121"/>
        <v>1.0068214933659623</v>
      </c>
      <c r="AW142" s="74">
        <f>PRODUCT(AV$4:AV142)</f>
        <v>2.5727315198183334</v>
      </c>
      <c r="AY142" s="75">
        <f t="shared" si="130"/>
        <v>139</v>
      </c>
      <c r="AZ142" s="76">
        <f t="shared" ca="1" si="132"/>
        <v>1.0068214933659623</v>
      </c>
      <c r="BA142" s="76">
        <f t="shared" ca="1" si="132"/>
        <v>1.0068214933659623</v>
      </c>
      <c r="BB142" s="76">
        <f t="shared" ca="1" si="132"/>
        <v>1.0068214933659623</v>
      </c>
      <c r="BC142" s="76">
        <f t="shared" ca="1" si="132"/>
        <v>1.0068214933659623</v>
      </c>
      <c r="BD142" s="76">
        <f t="shared" ca="1" si="132"/>
        <v>1.0068214933659623</v>
      </c>
      <c r="BE142" s="76">
        <f t="shared" ca="1" si="132"/>
        <v>1.0068214933659623</v>
      </c>
      <c r="BF142" s="76">
        <f t="shared" ca="1" si="132"/>
        <v>1.0068214933659623</v>
      </c>
      <c r="BG142" s="76">
        <f t="shared" ca="1" si="132"/>
        <v>1.0068214933659623</v>
      </c>
      <c r="BH142" s="76">
        <f t="shared" ca="1" si="132"/>
        <v>1.0068214933659623</v>
      </c>
      <c r="BI142" s="76">
        <f t="shared" ca="1" si="132"/>
        <v>1.0068214933659623</v>
      </c>
      <c r="BJ142" s="76">
        <f t="shared" ca="1" si="132"/>
        <v>1.0068214933659623</v>
      </c>
      <c r="BK142" s="76">
        <f t="shared" ca="1" si="132"/>
        <v>1.0068214933659623</v>
      </c>
      <c r="BL142" s="76">
        <f t="shared" ca="1" si="112"/>
        <v>8.5000000000000853E-2</v>
      </c>
      <c r="BM142" s="77">
        <f t="shared" ca="1" si="122"/>
        <v>84087.919565132164</v>
      </c>
    </row>
    <row r="143" spans="5:65">
      <c r="E143">
        <f t="shared" si="93"/>
        <v>140</v>
      </c>
      <c r="F143" s="64">
        <f t="shared" si="123"/>
        <v>66.583333333333442</v>
      </c>
      <c r="G143" s="55">
        <f t="shared" si="100"/>
        <v>0</v>
      </c>
      <c r="H143" s="78">
        <f t="shared" si="131"/>
        <v>1</v>
      </c>
      <c r="I143" s="79">
        <f t="shared" si="113"/>
        <v>574530.24769661273</v>
      </c>
      <c r="J143" s="79">
        <f t="shared" si="101"/>
        <v>3919.1542732071048</v>
      </c>
      <c r="K143" s="80">
        <f t="shared" si="102"/>
        <v>-20</v>
      </c>
      <c r="L143" s="80">
        <f t="shared" si="114"/>
        <v>-478.77520641384399</v>
      </c>
      <c r="M143" s="80">
        <f t="shared" si="91"/>
        <v>0</v>
      </c>
      <c r="N143" s="80">
        <f t="shared" si="115"/>
        <v>0</v>
      </c>
      <c r="O143" s="81">
        <f t="shared" si="103"/>
        <v>-2475.2130879613783</v>
      </c>
      <c r="P143" s="79">
        <f t="shared" si="104"/>
        <v>575475.41367544455</v>
      </c>
      <c r="Q143" s="35"/>
      <c r="R143">
        <f t="shared" ca="1" si="116"/>
        <v>259</v>
      </c>
      <c r="S143" s="78">
        <f t="shared" ca="1" si="117"/>
        <v>76.12</v>
      </c>
      <c r="T143" s="55">
        <f t="shared" ca="1" si="105"/>
        <v>6.0757230971507648E-3</v>
      </c>
      <c r="U143" s="78">
        <f t="shared" ca="1" si="124"/>
        <v>0.57844956173832496</v>
      </c>
      <c r="V143" s="79">
        <f t="shared" ca="1" si="118"/>
        <v>387676.49602365366</v>
      </c>
      <c r="W143" s="79">
        <f t="shared" ca="1" si="106"/>
        <v>2644.5326457648525</v>
      </c>
      <c r="X143" s="80">
        <f t="shared" ca="1" si="125"/>
        <v>-11.5689912347665</v>
      </c>
      <c r="Y143" s="80">
        <f t="shared" ca="1" si="126"/>
        <v>-323.06374668637807</v>
      </c>
      <c r="Z143" s="80">
        <f t="shared" ca="1" si="119"/>
        <v>0</v>
      </c>
      <c r="AA143" s="80">
        <f t="shared" ca="1" si="127"/>
        <v>0</v>
      </c>
      <c r="AB143" s="81">
        <f t="shared" ca="1" si="107"/>
        <v>-1431.7859259402251</v>
      </c>
      <c r="AC143" s="79">
        <f t="shared" ca="1" si="108"/>
        <v>388554.61000555719</v>
      </c>
      <c r="AD143" s="35"/>
      <c r="AE143" s="62">
        <f t="shared" ca="1" si="109"/>
        <v>-2475.2130879613778</v>
      </c>
      <c r="AF143" s="62">
        <f t="shared" ca="1" si="110"/>
        <v>671717.35568075138</v>
      </c>
      <c r="AG143" s="35"/>
      <c r="AH143" s="35"/>
      <c r="AR143" s="69">
        <f t="shared" si="120"/>
        <v>12</v>
      </c>
      <c r="AS143" s="70">
        <f t="shared" si="128"/>
        <v>140</v>
      </c>
      <c r="AT143" s="71">
        <f t="shared" si="129"/>
        <v>0.38355154726136492</v>
      </c>
      <c r="AU143" s="72">
        <f t="shared" si="111"/>
        <v>6.8214933659622723E-3</v>
      </c>
      <c r="AV143" s="73">
        <f t="shared" si="121"/>
        <v>1.0068214933659623</v>
      </c>
      <c r="AW143" s="74">
        <f>PRODUCT(AV$4:AV143)</f>
        <v>2.5902813908131761</v>
      </c>
      <c r="AY143" s="75">
        <f t="shared" si="130"/>
        <v>140</v>
      </c>
      <c r="AZ143" s="76">
        <f t="shared" ca="1" si="132"/>
        <v>1.0068214933659623</v>
      </c>
      <c r="BA143" s="76">
        <f t="shared" ca="1" si="132"/>
        <v>1.0068214933659623</v>
      </c>
      <c r="BB143" s="76">
        <f t="shared" ca="1" si="132"/>
        <v>1.0068214933659623</v>
      </c>
      <c r="BC143" s="76">
        <f t="shared" ca="1" si="132"/>
        <v>1.0068214933659623</v>
      </c>
      <c r="BD143" s="76">
        <f t="shared" ca="1" si="132"/>
        <v>1.0068214933659623</v>
      </c>
      <c r="BE143" s="76">
        <f t="shared" ca="1" si="132"/>
        <v>1.0068214933659623</v>
      </c>
      <c r="BF143" s="76">
        <f t="shared" ca="1" si="132"/>
        <v>1.0068214933659623</v>
      </c>
      <c r="BG143" s="76">
        <f t="shared" ca="1" si="132"/>
        <v>1.0068214933659623</v>
      </c>
      <c r="BH143" s="76">
        <f t="shared" ca="1" si="132"/>
        <v>1.0068214933659623</v>
      </c>
      <c r="BI143" s="76">
        <f t="shared" ca="1" si="132"/>
        <v>1.0068214933659623</v>
      </c>
      <c r="BJ143" s="76">
        <f t="shared" ca="1" si="132"/>
        <v>1.0068214933659623</v>
      </c>
      <c r="BK143" s="76">
        <f t="shared" ca="1" si="132"/>
        <v>1.0068214933659623</v>
      </c>
      <c r="BL143" s="76">
        <f t="shared" ca="1" si="112"/>
        <v>8.5000000000000853E-2</v>
      </c>
      <c r="BM143" s="77">
        <f t="shared" ca="1" si="122"/>
        <v>91235.392728168474</v>
      </c>
    </row>
    <row r="144" spans="5:65">
      <c r="E144">
        <f t="shared" si="93"/>
        <v>141</v>
      </c>
      <c r="F144" s="64">
        <f t="shared" si="123"/>
        <v>66.666666666666771</v>
      </c>
      <c r="G144" s="55">
        <f t="shared" si="100"/>
        <v>0</v>
      </c>
      <c r="H144" s="78">
        <f t="shared" si="131"/>
        <v>1</v>
      </c>
      <c r="I144" s="79">
        <f t="shared" si="113"/>
        <v>575475.41367544455</v>
      </c>
      <c r="J144" s="79">
        <f t="shared" si="101"/>
        <v>3925.6017166614392</v>
      </c>
      <c r="K144" s="80">
        <f t="shared" si="102"/>
        <v>-20</v>
      </c>
      <c r="L144" s="80">
        <f t="shared" si="114"/>
        <v>-479.56284472953718</v>
      </c>
      <c r="M144" s="80">
        <f t="shared" ref="M144:M207" si="133">IF(OR(I143+O143=0,K143=0),0,-IF(MOD(E144-1,12)=0,1,0)*I144*($C$17))</f>
        <v>0</v>
      </c>
      <c r="N144" s="80">
        <f t="shared" si="115"/>
        <v>0</v>
      </c>
      <c r="O144" s="81">
        <f t="shared" si="103"/>
        <v>-2475.2130879613783</v>
      </c>
      <c r="P144" s="79">
        <f t="shared" si="104"/>
        <v>576426.23945941508</v>
      </c>
      <c r="Q144" s="35"/>
      <c r="R144">
        <f t="shared" ca="1" si="116"/>
        <v>260</v>
      </c>
      <c r="S144" s="78">
        <f t="shared" ca="1" si="117"/>
        <v>76.2</v>
      </c>
      <c r="T144" s="55">
        <f t="shared" ca="1" si="105"/>
        <v>6.0757230971507648E-3</v>
      </c>
      <c r="U144" s="78">
        <f t="shared" ca="1" si="124"/>
        <v>0.57493506237553471</v>
      </c>
      <c r="V144" s="79">
        <f t="shared" ca="1" si="118"/>
        <v>386193.85978704202</v>
      </c>
      <c r="W144" s="79">
        <f t="shared" ca="1" si="106"/>
        <v>2634.418852512671</v>
      </c>
      <c r="X144" s="80">
        <f t="shared" ca="1" si="125"/>
        <v>-11.498701247510695</v>
      </c>
      <c r="Y144" s="80">
        <f t="shared" ca="1" si="126"/>
        <v>-321.82821648920168</v>
      </c>
      <c r="Z144" s="80">
        <f t="shared" ca="1" si="119"/>
        <v>0</v>
      </c>
      <c r="AA144" s="80">
        <f t="shared" ca="1" si="127"/>
        <v>0</v>
      </c>
      <c r="AB144" s="81">
        <f t="shared" ca="1" si="107"/>
        <v>-1423.0867911198147</v>
      </c>
      <c r="AC144" s="79">
        <f t="shared" ca="1" si="108"/>
        <v>387071.86493069812</v>
      </c>
      <c r="AD144" s="35"/>
      <c r="AE144" s="62">
        <f t="shared" ca="1" si="109"/>
        <v>-2475.2130879613778</v>
      </c>
      <c r="AF144" s="62">
        <f t="shared" ca="1" si="110"/>
        <v>673244.49361530063</v>
      </c>
      <c r="AG144" s="35"/>
      <c r="AH144" s="35"/>
      <c r="AR144" s="69">
        <f t="shared" si="120"/>
        <v>12</v>
      </c>
      <c r="AS144" s="70">
        <f t="shared" si="128"/>
        <v>141</v>
      </c>
      <c r="AT144" s="71">
        <f t="shared" ref="AT144:AT207" si="134">(1-AU144)*AT143</f>
        <v>0.38093515292621694</v>
      </c>
      <c r="AU144" s="72">
        <f t="shared" si="111"/>
        <v>6.8214933659622723E-3</v>
      </c>
      <c r="AV144" s="73">
        <f t="shared" si="121"/>
        <v>1.0068214933659623</v>
      </c>
      <c r="AW144" s="74">
        <f>PRODUCT(AV$4:AV144)</f>
        <v>2.6079509781365835</v>
      </c>
      <c r="AY144" s="75">
        <f t="shared" si="130"/>
        <v>141</v>
      </c>
      <c r="AZ144" s="76">
        <f t="shared" ca="1" si="132"/>
        <v>1.0068214933659623</v>
      </c>
      <c r="BA144" s="76">
        <f t="shared" ca="1" si="132"/>
        <v>1.0068214933659623</v>
      </c>
      <c r="BB144" s="76">
        <f t="shared" ca="1" si="132"/>
        <v>1.0068214933659623</v>
      </c>
      <c r="BC144" s="76">
        <f t="shared" ca="1" si="132"/>
        <v>1.0068214933659623</v>
      </c>
      <c r="BD144" s="76">
        <f t="shared" ca="1" si="132"/>
        <v>1.0068214933659623</v>
      </c>
      <c r="BE144" s="76">
        <f t="shared" ca="1" si="132"/>
        <v>1.0068214933659623</v>
      </c>
      <c r="BF144" s="76">
        <f t="shared" ca="1" si="132"/>
        <v>1.0068214933659623</v>
      </c>
      <c r="BG144" s="76">
        <f t="shared" ca="1" si="132"/>
        <v>1.0068214933659623</v>
      </c>
      <c r="BH144" s="76">
        <f t="shared" ca="1" si="132"/>
        <v>1.0068214933659623</v>
      </c>
      <c r="BI144" s="76">
        <f t="shared" ca="1" si="132"/>
        <v>1.0068214933659623</v>
      </c>
      <c r="BJ144" s="76">
        <f t="shared" ca="1" si="132"/>
        <v>1.0068214933659623</v>
      </c>
      <c r="BK144" s="76">
        <f t="shared" ca="1" si="132"/>
        <v>1.0068214933659623</v>
      </c>
      <c r="BL144" s="76">
        <f t="shared" ca="1" si="112"/>
        <v>8.5000000000000853E-2</v>
      </c>
      <c r="BM144" s="77">
        <f t="shared" ca="1" si="122"/>
        <v>98990.40111006287</v>
      </c>
    </row>
    <row r="145" spans="5:65">
      <c r="E145">
        <f t="shared" si="93"/>
        <v>142</v>
      </c>
      <c r="F145" s="64">
        <f t="shared" si="123"/>
        <v>66.750000000000099</v>
      </c>
      <c r="G145" s="55">
        <f t="shared" si="100"/>
        <v>0</v>
      </c>
      <c r="H145" s="78">
        <f t="shared" si="131"/>
        <v>1</v>
      </c>
      <c r="I145" s="79">
        <f t="shared" si="113"/>
        <v>576426.23945941508</v>
      </c>
      <c r="J145" s="79">
        <f t="shared" si="101"/>
        <v>3932.0877684389802</v>
      </c>
      <c r="K145" s="80">
        <f t="shared" si="102"/>
        <v>-20</v>
      </c>
      <c r="L145" s="80">
        <f t="shared" si="114"/>
        <v>-480.35519954951258</v>
      </c>
      <c r="M145" s="80">
        <f t="shared" si="133"/>
        <v>0</v>
      </c>
      <c r="N145" s="80">
        <f t="shared" si="115"/>
        <v>0</v>
      </c>
      <c r="O145" s="81">
        <f t="shared" si="103"/>
        <v>-2475.2130879613783</v>
      </c>
      <c r="P145" s="79">
        <f t="shared" si="104"/>
        <v>577382.75894034316</v>
      </c>
      <c r="Q145" s="35"/>
      <c r="R145">
        <f t="shared" ca="1" si="116"/>
        <v>261</v>
      </c>
      <c r="S145" s="78">
        <f t="shared" ca="1" si="117"/>
        <v>76.28</v>
      </c>
      <c r="T145" s="55">
        <f t="shared" ca="1" si="105"/>
        <v>6.0757230971507648E-3</v>
      </c>
      <c r="U145" s="78">
        <f t="shared" ca="1" si="124"/>
        <v>0.5714419161376979</v>
      </c>
      <c r="V145" s="79">
        <f t="shared" ca="1" si="118"/>
        <v>384720.12346068147</v>
      </c>
      <c r="W145" s="79">
        <f t="shared" ca="1" si="106"/>
        <v>2624.3657699392252</v>
      </c>
      <c r="X145" s="80">
        <f t="shared" ca="1" si="125"/>
        <v>-11.428838322753958</v>
      </c>
      <c r="Y145" s="80">
        <f t="shared" ca="1" si="126"/>
        <v>-320.60010288390123</v>
      </c>
      <c r="Z145" s="80">
        <f t="shared" ca="1" si="119"/>
        <v>0</v>
      </c>
      <c r="AA145" s="80">
        <f t="shared" ca="1" si="127"/>
        <v>0</v>
      </c>
      <c r="AB145" s="81">
        <f t="shared" ca="1" si="107"/>
        <v>-1414.4405098337581</v>
      </c>
      <c r="AC145" s="79">
        <f t="shared" ca="1" si="108"/>
        <v>385598.0197795803</v>
      </c>
      <c r="AD145" s="35"/>
      <c r="AE145" s="62">
        <f t="shared" ca="1" si="109"/>
        <v>-2475.2130879613783</v>
      </c>
      <c r="AF145" s="62">
        <f t="shared" ca="1" si="110"/>
        <v>674780.77629619383</v>
      </c>
      <c r="AG145" s="35"/>
      <c r="AH145" s="35"/>
      <c r="AR145" s="69">
        <f t="shared" si="120"/>
        <v>12</v>
      </c>
      <c r="AS145" s="70">
        <f t="shared" si="128"/>
        <v>142</v>
      </c>
      <c r="AT145" s="71">
        <f t="shared" si="134"/>
        <v>0.37833660630766891</v>
      </c>
      <c r="AU145" s="72">
        <f t="shared" si="111"/>
        <v>6.8214933659622723E-3</v>
      </c>
      <c r="AV145" s="73">
        <f t="shared" si="121"/>
        <v>1.0068214933659623</v>
      </c>
      <c r="AW145" s="74">
        <f>PRODUCT(AV$4:AV145)</f>
        <v>2.6257410984326972</v>
      </c>
      <c r="AY145" s="75">
        <f t="shared" si="130"/>
        <v>142</v>
      </c>
      <c r="AZ145" s="76">
        <f t="shared" ref="AZ145:BK153" ca="1" si="135">OFFSET($AV$3,($AY145*12-12)+AZ$3,0)</f>
        <v>1.0068214933659623</v>
      </c>
      <c r="BA145" s="76">
        <f t="shared" ca="1" si="135"/>
        <v>1.0068214933659623</v>
      </c>
      <c r="BB145" s="76">
        <f t="shared" ca="1" si="135"/>
        <v>1.0068214933659623</v>
      </c>
      <c r="BC145" s="76">
        <f t="shared" ca="1" si="135"/>
        <v>1.0068214933659623</v>
      </c>
      <c r="BD145" s="76">
        <f t="shared" ca="1" si="135"/>
        <v>1.0068214933659623</v>
      </c>
      <c r="BE145" s="76">
        <f t="shared" ca="1" si="135"/>
        <v>1.0068214933659623</v>
      </c>
      <c r="BF145" s="76">
        <f t="shared" ca="1" si="135"/>
        <v>1.0068214933659623</v>
      </c>
      <c r="BG145" s="76">
        <f t="shared" ca="1" si="135"/>
        <v>1.0068214933659623</v>
      </c>
      <c r="BH145" s="76">
        <f t="shared" ca="1" si="135"/>
        <v>1.0068214933659623</v>
      </c>
      <c r="BI145" s="76">
        <f t="shared" ca="1" si="135"/>
        <v>1.0068214933659623</v>
      </c>
      <c r="BJ145" s="76">
        <f t="shared" ca="1" si="135"/>
        <v>1.0068214933659623</v>
      </c>
      <c r="BK145" s="76">
        <f t="shared" ca="1" si="135"/>
        <v>1.0068214933659623</v>
      </c>
      <c r="BL145" s="76">
        <f t="shared" ca="1" si="112"/>
        <v>8.5000000000000853E-2</v>
      </c>
      <c r="BM145" s="77">
        <f t="shared" ca="1" si="122"/>
        <v>107404.5852044183</v>
      </c>
    </row>
    <row r="146" spans="5:65">
      <c r="E146">
        <f t="shared" si="93"/>
        <v>143</v>
      </c>
      <c r="F146" s="64">
        <f t="shared" si="123"/>
        <v>66.833333333333428</v>
      </c>
      <c r="G146" s="55">
        <f t="shared" si="100"/>
        <v>0</v>
      </c>
      <c r="H146" s="78">
        <f t="shared" si="131"/>
        <v>1</v>
      </c>
      <c r="I146" s="79">
        <f t="shared" si="113"/>
        <v>577382.75894034316</v>
      </c>
      <c r="J146" s="79">
        <f t="shared" si="101"/>
        <v>3938.6126597325447</v>
      </c>
      <c r="K146" s="80">
        <f t="shared" si="102"/>
        <v>-20</v>
      </c>
      <c r="L146" s="80">
        <f t="shared" si="114"/>
        <v>-481.15229911695269</v>
      </c>
      <c r="M146" s="80">
        <f t="shared" si="133"/>
        <v>0</v>
      </c>
      <c r="N146" s="80">
        <f t="shared" si="115"/>
        <v>0</v>
      </c>
      <c r="O146" s="81">
        <f t="shared" si="103"/>
        <v>-2475.2130879613783</v>
      </c>
      <c r="P146" s="79">
        <f t="shared" si="104"/>
        <v>578345.00621299737</v>
      </c>
      <c r="Q146" s="35"/>
      <c r="R146">
        <f t="shared" ca="1" si="116"/>
        <v>262</v>
      </c>
      <c r="S146" s="78">
        <f t="shared" ca="1" si="117"/>
        <v>76.36</v>
      </c>
      <c r="T146" s="55">
        <f t="shared" ca="1" si="105"/>
        <v>6.0757230971507648E-3</v>
      </c>
      <c r="U146" s="78">
        <f t="shared" ca="1" si="124"/>
        <v>0.56796999328914</v>
      </c>
      <c r="V146" s="79">
        <f t="shared" ca="1" si="118"/>
        <v>383255.23298458988</v>
      </c>
      <c r="W146" s="79">
        <f t="shared" ca="1" si="106"/>
        <v>2614.373029274705</v>
      </c>
      <c r="X146" s="80">
        <f t="shared" ca="1" si="125"/>
        <v>-11.3593998657828</v>
      </c>
      <c r="Y146" s="80">
        <f t="shared" ca="1" si="126"/>
        <v>-319.37936082049157</v>
      </c>
      <c r="Z146" s="80">
        <f t="shared" ca="1" si="119"/>
        <v>0</v>
      </c>
      <c r="AA146" s="80">
        <f t="shared" ca="1" si="127"/>
        <v>0</v>
      </c>
      <c r="AB146" s="81">
        <f t="shared" ca="1" si="107"/>
        <v>-1405.8467609586153</v>
      </c>
      <c r="AC146" s="79">
        <f t="shared" ca="1" si="108"/>
        <v>384133.02049221966</v>
      </c>
      <c r="AD146" s="35"/>
      <c r="AE146" s="62">
        <f t="shared" ca="1" si="109"/>
        <v>-2475.2130879613778</v>
      </c>
      <c r="AF146" s="62">
        <f t="shared" ca="1" si="110"/>
        <v>676326.25848363561</v>
      </c>
      <c r="AG146" s="35"/>
      <c r="AH146" s="35"/>
      <c r="AR146" s="69">
        <f t="shared" si="120"/>
        <v>12</v>
      </c>
      <c r="AS146" s="70">
        <f t="shared" si="128"/>
        <v>143</v>
      </c>
      <c r="AT146" s="71">
        <f t="shared" si="134"/>
        <v>0.37575578565764045</v>
      </c>
      <c r="AU146" s="72">
        <f t="shared" si="111"/>
        <v>6.8214933659622723E-3</v>
      </c>
      <c r="AV146" s="73">
        <f t="shared" si="121"/>
        <v>1.0068214933659623</v>
      </c>
      <c r="AW146" s="74">
        <f>PRODUCT(AV$4:AV146)</f>
        <v>2.6436525739163903</v>
      </c>
      <c r="AY146" s="75">
        <f t="shared" si="130"/>
        <v>143</v>
      </c>
      <c r="AZ146" s="76">
        <f t="shared" ca="1" si="135"/>
        <v>1.0068214933659623</v>
      </c>
      <c r="BA146" s="76">
        <f t="shared" ca="1" si="135"/>
        <v>1.0068214933659623</v>
      </c>
      <c r="BB146" s="76">
        <f t="shared" ca="1" si="135"/>
        <v>1.0068214933659623</v>
      </c>
      <c r="BC146" s="76">
        <f t="shared" ca="1" si="135"/>
        <v>1.0068214933659623</v>
      </c>
      <c r="BD146" s="76">
        <f t="shared" ca="1" si="135"/>
        <v>1.0068214933659623</v>
      </c>
      <c r="BE146" s="76">
        <f t="shared" ca="1" si="135"/>
        <v>1.0068214933659623</v>
      </c>
      <c r="BF146" s="76">
        <f t="shared" ca="1" si="135"/>
        <v>1.0068214933659623</v>
      </c>
      <c r="BG146" s="76">
        <f t="shared" ca="1" si="135"/>
        <v>1.0068214933659623</v>
      </c>
      <c r="BH146" s="76">
        <f t="shared" ca="1" si="135"/>
        <v>1.0068214933659623</v>
      </c>
      <c r="BI146" s="76">
        <f t="shared" ca="1" si="135"/>
        <v>1.0068214933659623</v>
      </c>
      <c r="BJ146" s="76">
        <f t="shared" ca="1" si="135"/>
        <v>1.0068214933659623</v>
      </c>
      <c r="BK146" s="76">
        <f t="shared" ca="1" si="135"/>
        <v>1.0068214933659623</v>
      </c>
      <c r="BL146" s="76">
        <f t="shared" ca="1" si="112"/>
        <v>8.5000000000000853E-2</v>
      </c>
      <c r="BM146" s="77">
        <f t="shared" ca="1" si="122"/>
        <v>116533.97494679394</v>
      </c>
    </row>
    <row r="147" spans="5:65">
      <c r="E147">
        <f t="shared" si="93"/>
        <v>144</v>
      </c>
      <c r="F147" s="64">
        <f t="shared" si="123"/>
        <v>66.916666666666757</v>
      </c>
      <c r="G147" s="55">
        <f t="shared" si="100"/>
        <v>0</v>
      </c>
      <c r="H147" s="78">
        <f t="shared" si="131"/>
        <v>1</v>
      </c>
      <c r="I147" s="79">
        <f t="shared" si="113"/>
        <v>578345.00621299737</v>
      </c>
      <c r="J147" s="79">
        <f t="shared" si="101"/>
        <v>3945.1766231193706</v>
      </c>
      <c r="K147" s="80">
        <f t="shared" si="102"/>
        <v>-20</v>
      </c>
      <c r="L147" s="80">
        <f t="shared" si="114"/>
        <v>-481.95417184416448</v>
      </c>
      <c r="M147" s="80">
        <f t="shared" si="133"/>
        <v>0</v>
      </c>
      <c r="N147" s="80">
        <f t="shared" si="115"/>
        <v>0</v>
      </c>
      <c r="O147" s="81">
        <f t="shared" si="103"/>
        <v>-2475.2130879613783</v>
      </c>
      <c r="P147" s="79">
        <f t="shared" si="104"/>
        <v>579313.01557631115</v>
      </c>
      <c r="Q147" s="35"/>
      <c r="R147">
        <f t="shared" ca="1" si="116"/>
        <v>263</v>
      </c>
      <c r="S147" s="78">
        <f t="shared" ca="1" si="117"/>
        <v>76.44</v>
      </c>
      <c r="T147" s="55">
        <f t="shared" ca="1" si="105"/>
        <v>6.0757230971507648E-3</v>
      </c>
      <c r="U147" s="78">
        <f t="shared" ca="1" si="124"/>
        <v>0.5645191648824246</v>
      </c>
      <c r="V147" s="79">
        <f t="shared" ca="1" si="118"/>
        <v>381799.13462723681</v>
      </c>
      <c r="W147" s="79">
        <f t="shared" ca="1" si="106"/>
        <v>2604.4402639898326</v>
      </c>
      <c r="X147" s="80">
        <f t="shared" ca="1" si="125"/>
        <v>-11.290383297648493</v>
      </c>
      <c r="Y147" s="80">
        <f t="shared" ca="1" si="126"/>
        <v>-318.16594552269737</v>
      </c>
      <c r="Z147" s="80">
        <f t="shared" ca="1" si="119"/>
        <v>0</v>
      </c>
      <c r="AA147" s="80">
        <f t="shared" ca="1" si="127"/>
        <v>0</v>
      </c>
      <c r="AB147" s="81">
        <f t="shared" ca="1" si="107"/>
        <v>-1397.3052253220046</v>
      </c>
      <c r="AC147" s="79">
        <f t="shared" ca="1" si="108"/>
        <v>382676.81333708426</v>
      </c>
      <c r="AD147" s="35"/>
      <c r="AE147" s="62">
        <f t="shared" ca="1" si="109"/>
        <v>-2475.2130879613783</v>
      </c>
      <c r="AF147" s="62">
        <f t="shared" ca="1" si="110"/>
        <v>677880.99526574335</v>
      </c>
      <c r="AG147" s="35"/>
      <c r="AH147" s="35"/>
      <c r="AR147" s="69">
        <f t="shared" si="120"/>
        <v>12</v>
      </c>
      <c r="AS147" s="70">
        <f t="shared" si="128"/>
        <v>144</v>
      </c>
      <c r="AT147" s="71">
        <f t="shared" si="134"/>
        <v>0.37319257005855494</v>
      </c>
      <c r="AU147" s="72">
        <f t="shared" si="111"/>
        <v>6.8214933659622723E-3</v>
      </c>
      <c r="AV147" s="73">
        <f t="shared" si="121"/>
        <v>1.0068214933659623</v>
      </c>
      <c r="AW147" s="74">
        <f>PRODUCT(AV$4:AV147)</f>
        <v>2.6616862324112702</v>
      </c>
      <c r="AY147" s="75">
        <f t="shared" si="130"/>
        <v>144</v>
      </c>
      <c r="AZ147" s="76">
        <f t="shared" ca="1" si="135"/>
        <v>1.0068214933659623</v>
      </c>
      <c r="BA147" s="76">
        <f t="shared" ca="1" si="135"/>
        <v>1.0068214933659623</v>
      </c>
      <c r="BB147" s="76">
        <f t="shared" ca="1" si="135"/>
        <v>1.0068214933659623</v>
      </c>
      <c r="BC147" s="76">
        <f t="shared" ca="1" si="135"/>
        <v>1.0068214933659623</v>
      </c>
      <c r="BD147" s="76">
        <f t="shared" ca="1" si="135"/>
        <v>1.0068214933659623</v>
      </c>
      <c r="BE147" s="76">
        <f t="shared" ca="1" si="135"/>
        <v>1.0068214933659623</v>
      </c>
      <c r="BF147" s="76">
        <f t="shared" ca="1" si="135"/>
        <v>1.0068214933659623</v>
      </c>
      <c r="BG147" s="76">
        <f t="shared" ca="1" si="135"/>
        <v>1.0068214933659623</v>
      </c>
      <c r="BH147" s="76">
        <f t="shared" ca="1" si="135"/>
        <v>1.0068214933659623</v>
      </c>
      <c r="BI147" s="76">
        <f t="shared" ca="1" si="135"/>
        <v>1.0068214933659623</v>
      </c>
      <c r="BJ147" s="76">
        <f t="shared" ca="1" si="135"/>
        <v>1.0068214933659623</v>
      </c>
      <c r="BK147" s="76">
        <f t="shared" ca="1" si="135"/>
        <v>1.0068214933659623</v>
      </c>
      <c r="BL147" s="76">
        <f t="shared" ca="1" si="112"/>
        <v>8.5000000000000853E-2</v>
      </c>
      <c r="BM147" s="77">
        <f t="shared" ca="1" si="122"/>
        <v>126439.36281727153</v>
      </c>
    </row>
    <row r="148" spans="5:65">
      <c r="E148">
        <f t="shared" si="93"/>
        <v>145</v>
      </c>
      <c r="F148" s="64">
        <f t="shared" si="123"/>
        <v>67.000000000000085</v>
      </c>
      <c r="G148" s="55">
        <f t="shared" si="100"/>
        <v>0</v>
      </c>
      <c r="H148" s="78">
        <f t="shared" si="131"/>
        <v>1</v>
      </c>
      <c r="I148" s="79">
        <f t="shared" si="113"/>
        <v>579313.01557631115</v>
      </c>
      <c r="J148" s="79">
        <f t="shared" si="101"/>
        <v>3951.7798925694051</v>
      </c>
      <c r="K148" s="80">
        <f t="shared" si="102"/>
        <v>-20</v>
      </c>
      <c r="L148" s="80">
        <f t="shared" si="114"/>
        <v>-482.76084631359265</v>
      </c>
      <c r="M148" s="80">
        <f t="shared" si="133"/>
        <v>-4344.8476168223333</v>
      </c>
      <c r="N148" s="80">
        <f t="shared" si="115"/>
        <v>0</v>
      </c>
      <c r="O148" s="81">
        <f t="shared" si="103"/>
        <v>-2475.2130879613783</v>
      </c>
      <c r="P148" s="79">
        <f t="shared" si="104"/>
        <v>575941.97391778324</v>
      </c>
      <c r="Q148" s="35"/>
      <c r="R148">
        <f t="shared" ca="1" si="116"/>
        <v>264</v>
      </c>
      <c r="S148" s="78">
        <f t="shared" ca="1" si="117"/>
        <v>76.52</v>
      </c>
      <c r="T148" s="55">
        <f t="shared" ca="1" si="105"/>
        <v>6.629281491598138E-3</v>
      </c>
      <c r="U148" s="78">
        <f t="shared" ca="1" si="124"/>
        <v>0.56077680843101707</v>
      </c>
      <c r="V148" s="79">
        <f t="shared" ca="1" si="118"/>
        <v>380139.941021165</v>
      </c>
      <c r="W148" s="79">
        <f t="shared" ca="1" si="106"/>
        <v>2593.1220858131664</v>
      </c>
      <c r="X148" s="80">
        <f t="shared" ca="1" si="125"/>
        <v>-11.215536168620341</v>
      </c>
      <c r="Y148" s="80">
        <f t="shared" ca="1" si="126"/>
        <v>-316.78328418430419</v>
      </c>
      <c r="Z148" s="80">
        <f t="shared" ca="1" si="119"/>
        <v>0</v>
      </c>
      <c r="AA148" s="80">
        <f t="shared" ca="1" si="127"/>
        <v>0</v>
      </c>
      <c r="AB148" s="81">
        <f t="shared" ca="1" si="107"/>
        <v>-1388.0420956536639</v>
      </c>
      <c r="AC148" s="79">
        <f t="shared" ca="1" si="108"/>
        <v>381017.02219097159</v>
      </c>
      <c r="AD148" s="35"/>
      <c r="AE148" s="62">
        <f t="shared" ca="1" si="109"/>
        <v>-2475.2130879613778</v>
      </c>
      <c r="AF148" s="62">
        <f t="shared" ca="1" si="110"/>
        <v>679445.04206051119</v>
      </c>
      <c r="AG148" s="35"/>
      <c r="AH148" s="35"/>
      <c r="AR148" s="69">
        <f t="shared" si="120"/>
        <v>13</v>
      </c>
      <c r="AS148" s="70">
        <f t="shared" si="128"/>
        <v>145</v>
      </c>
      <c r="AT148" s="71">
        <f t="shared" si="134"/>
        <v>0.37064683941767412</v>
      </c>
      <c r="AU148" s="72">
        <f t="shared" si="111"/>
        <v>6.8214933659622723E-3</v>
      </c>
      <c r="AV148" s="73">
        <f t="shared" si="121"/>
        <v>1.0068214933659623</v>
      </c>
      <c r="AW148" s="74">
        <f>PRODUCT(AV$4:AV148)</f>
        <v>2.6798429073879366</v>
      </c>
      <c r="AY148" s="75">
        <f t="shared" si="130"/>
        <v>145</v>
      </c>
      <c r="AZ148" s="76">
        <f t="shared" ca="1" si="135"/>
        <v>1.0068214933659623</v>
      </c>
      <c r="BA148" s="76">
        <f t="shared" ca="1" si="135"/>
        <v>1.0068214933659623</v>
      </c>
      <c r="BB148" s="76">
        <f t="shared" ca="1" si="135"/>
        <v>1.0068214933659623</v>
      </c>
      <c r="BC148" s="76">
        <f t="shared" ca="1" si="135"/>
        <v>1.0068214933659623</v>
      </c>
      <c r="BD148" s="76">
        <f t="shared" ca="1" si="135"/>
        <v>1.0068214933659623</v>
      </c>
      <c r="BE148" s="76">
        <f t="shared" ca="1" si="135"/>
        <v>1.0068214933659623</v>
      </c>
      <c r="BF148" s="76">
        <f t="shared" ca="1" si="135"/>
        <v>1.0068214933659623</v>
      </c>
      <c r="BG148" s="76">
        <f t="shared" ca="1" si="135"/>
        <v>1.0068214933659623</v>
      </c>
      <c r="BH148" s="76">
        <f t="shared" ca="1" si="135"/>
        <v>1.0068214933659623</v>
      </c>
      <c r="BI148" s="76">
        <f t="shared" ca="1" si="135"/>
        <v>1.0068214933659623</v>
      </c>
      <c r="BJ148" s="76">
        <f t="shared" ca="1" si="135"/>
        <v>1.0068214933659623</v>
      </c>
      <c r="BK148" s="76">
        <f t="shared" ca="1" si="135"/>
        <v>1.0068214933659623</v>
      </c>
      <c r="BL148" s="76">
        <f t="shared" ca="1" si="112"/>
        <v>8.5000000000000853E-2</v>
      </c>
      <c r="BM148" s="77">
        <f t="shared" ca="1" si="122"/>
        <v>137186.70865673971</v>
      </c>
    </row>
    <row r="149" spans="5:65">
      <c r="E149">
        <f t="shared" si="93"/>
        <v>146</v>
      </c>
      <c r="F149" s="64">
        <f t="shared" si="123"/>
        <v>67.083333333333414</v>
      </c>
      <c r="G149" s="55">
        <f t="shared" si="100"/>
        <v>0</v>
      </c>
      <c r="H149" s="78">
        <f t="shared" si="131"/>
        <v>1</v>
      </c>
      <c r="I149" s="79">
        <f t="shared" si="113"/>
        <v>575941.97391778324</v>
      </c>
      <c r="J149" s="79">
        <f t="shared" si="101"/>
        <v>3928.7843542593746</v>
      </c>
      <c r="K149" s="80">
        <f t="shared" si="102"/>
        <v>-20</v>
      </c>
      <c r="L149" s="80">
        <f t="shared" si="114"/>
        <v>-479.95164493148604</v>
      </c>
      <c r="M149" s="80">
        <f t="shared" si="133"/>
        <v>0</v>
      </c>
      <c r="N149" s="80">
        <f t="shared" si="115"/>
        <v>0</v>
      </c>
      <c r="O149" s="81">
        <f t="shared" si="103"/>
        <v>-2475.2130879613783</v>
      </c>
      <c r="P149" s="79">
        <f t="shared" si="104"/>
        <v>576895.59353914973</v>
      </c>
      <c r="Q149" s="35"/>
      <c r="R149">
        <f t="shared" ca="1" si="116"/>
        <v>265</v>
      </c>
      <c r="S149" s="78">
        <f t="shared" ca="1" si="117"/>
        <v>76.599999999999994</v>
      </c>
      <c r="T149" s="55">
        <f t="shared" ca="1" si="105"/>
        <v>6.629281491598138E-3</v>
      </c>
      <c r="U149" s="78">
        <f t="shared" ca="1" si="124"/>
        <v>0.55705926111396786</v>
      </c>
      <c r="V149" s="79">
        <f t="shared" ca="1" si="118"/>
        <v>378491.15309777716</v>
      </c>
      <c r="W149" s="79">
        <f t="shared" ca="1" si="106"/>
        <v>2581.8748899318975</v>
      </c>
      <c r="X149" s="80">
        <f t="shared" ca="1" si="125"/>
        <v>-11.141185222279358</v>
      </c>
      <c r="Y149" s="80">
        <f t="shared" ca="1" si="126"/>
        <v>-315.40929424814766</v>
      </c>
      <c r="Z149" s="80">
        <f t="shared" ca="1" si="119"/>
        <v>-2838.6836482333288</v>
      </c>
      <c r="AA149" s="80">
        <f t="shared" ca="1" si="127"/>
        <v>0</v>
      </c>
      <c r="AB149" s="81">
        <f t="shared" ca="1" si="107"/>
        <v>-1378.8403738793879</v>
      </c>
      <c r="AC149" s="79">
        <f t="shared" ca="1" si="108"/>
        <v>376528.95348612592</v>
      </c>
      <c r="AD149" s="35"/>
      <c r="AE149" s="62">
        <f t="shared" ca="1" si="109"/>
        <v>-2475.2130879613778</v>
      </c>
      <c r="AF149" s="62">
        <f t="shared" ca="1" si="110"/>
        <v>675922.61680233059</v>
      </c>
      <c r="AG149" s="35"/>
      <c r="AH149" s="35"/>
      <c r="AR149" s="69">
        <f t="shared" si="120"/>
        <v>13</v>
      </c>
      <c r="AS149" s="70">
        <f t="shared" si="128"/>
        <v>146</v>
      </c>
      <c r="AT149" s="71">
        <f t="shared" si="134"/>
        <v>0.36811847446147156</v>
      </c>
      <c r="AU149" s="72">
        <f t="shared" si="111"/>
        <v>6.8214933659622723E-3</v>
      </c>
      <c r="AV149" s="73">
        <f t="shared" si="121"/>
        <v>1.0068214933659623</v>
      </c>
      <c r="AW149" s="74">
        <f>PRODUCT(AV$4:AV149)</f>
        <v>2.6981234380025043</v>
      </c>
      <c r="AY149" s="75">
        <f t="shared" si="130"/>
        <v>146</v>
      </c>
      <c r="AZ149" s="76">
        <f t="shared" ca="1" si="135"/>
        <v>1.0068214933659623</v>
      </c>
      <c r="BA149" s="76">
        <f t="shared" ca="1" si="135"/>
        <v>1.0068214933659623</v>
      </c>
      <c r="BB149" s="76">
        <f t="shared" ca="1" si="135"/>
        <v>1.0068214933659623</v>
      </c>
      <c r="BC149" s="76">
        <f t="shared" ca="1" si="135"/>
        <v>1.0068214933659623</v>
      </c>
      <c r="BD149" s="76">
        <f t="shared" ca="1" si="135"/>
        <v>1.0068214933659623</v>
      </c>
      <c r="BE149" s="76">
        <f t="shared" ca="1" si="135"/>
        <v>1.0068214933659623</v>
      </c>
      <c r="BF149" s="76">
        <f t="shared" ca="1" si="135"/>
        <v>1.0068214933659623</v>
      </c>
      <c r="BG149" s="76">
        <f t="shared" ca="1" si="135"/>
        <v>1.0068214933659623</v>
      </c>
      <c r="BH149" s="76">
        <f t="shared" ca="1" si="135"/>
        <v>1.0068214933659623</v>
      </c>
      <c r="BI149" s="76">
        <f t="shared" ca="1" si="135"/>
        <v>1.0068214933659623</v>
      </c>
      <c r="BJ149" s="76">
        <f t="shared" ca="1" si="135"/>
        <v>1.0068214933659623</v>
      </c>
      <c r="BK149" s="76">
        <f t="shared" ca="1" si="135"/>
        <v>1.0068214933659623</v>
      </c>
      <c r="BL149" s="76">
        <f t="shared" ca="1" si="112"/>
        <v>8.5000000000000853E-2</v>
      </c>
      <c r="BM149" s="77">
        <f t="shared" ca="1" si="122"/>
        <v>148847.57889256268</v>
      </c>
    </row>
    <row r="150" spans="5:65">
      <c r="E150">
        <f t="shared" si="93"/>
        <v>147</v>
      </c>
      <c r="F150" s="64">
        <f t="shared" si="123"/>
        <v>67.166666666666742</v>
      </c>
      <c r="G150" s="55">
        <f t="shared" si="100"/>
        <v>0</v>
      </c>
      <c r="H150" s="78">
        <f t="shared" si="131"/>
        <v>1</v>
      </c>
      <c r="I150" s="79">
        <f t="shared" si="113"/>
        <v>576895.59353914973</v>
      </c>
      <c r="J150" s="79">
        <f t="shared" si="101"/>
        <v>3935.2894641801772</v>
      </c>
      <c r="K150" s="80">
        <f t="shared" si="102"/>
        <v>-20</v>
      </c>
      <c r="L150" s="80">
        <f t="shared" si="114"/>
        <v>-480.74632794929147</v>
      </c>
      <c r="M150" s="80">
        <f t="shared" si="133"/>
        <v>0</v>
      </c>
      <c r="N150" s="80">
        <f t="shared" si="115"/>
        <v>0</v>
      </c>
      <c r="O150" s="81">
        <f t="shared" si="103"/>
        <v>-2475.2130879613783</v>
      </c>
      <c r="P150" s="79">
        <f t="shared" si="104"/>
        <v>577854.92358741909</v>
      </c>
      <c r="Q150" s="35"/>
      <c r="R150">
        <f t="shared" ca="1" si="116"/>
        <v>266</v>
      </c>
      <c r="S150" s="78">
        <f t="shared" ca="1" si="117"/>
        <v>76.680000000000007</v>
      </c>
      <c r="T150" s="55">
        <f t="shared" ca="1" si="105"/>
        <v>6.629281491598138E-3</v>
      </c>
      <c r="U150" s="78">
        <f t="shared" ca="1" si="124"/>
        <v>0.55336635846454174</v>
      </c>
      <c r="V150" s="79">
        <f t="shared" ca="1" si="118"/>
        <v>374032.83706372953</v>
      </c>
      <c r="W150" s="79">
        <f t="shared" ca="1" si="106"/>
        <v>2551.4625166822784</v>
      </c>
      <c r="X150" s="80">
        <f t="shared" ca="1" si="125"/>
        <v>-11.067327169290834</v>
      </c>
      <c r="Y150" s="80">
        <f t="shared" ca="1" si="126"/>
        <v>-311.69403088644128</v>
      </c>
      <c r="Z150" s="80">
        <f t="shared" ca="1" si="119"/>
        <v>0</v>
      </c>
      <c r="AA150" s="80">
        <f t="shared" ca="1" si="127"/>
        <v>0</v>
      </c>
      <c r="AB150" s="81">
        <f t="shared" ca="1" si="107"/>
        <v>-1369.6996529089613</v>
      </c>
      <c r="AC150" s="79">
        <f t="shared" ca="1" si="108"/>
        <v>374891.83856944711</v>
      </c>
      <c r="AD150" s="35"/>
      <c r="AE150" s="62">
        <f t="shared" ca="1" si="109"/>
        <v>-2475.2130879613783</v>
      </c>
      <c r="AF150" s="62">
        <f t="shared" ca="1" si="110"/>
        <v>677474.93651345489</v>
      </c>
      <c r="AG150" s="35"/>
      <c r="AH150" s="35"/>
      <c r="AR150" s="69">
        <f t="shared" si="120"/>
        <v>13</v>
      </c>
      <c r="AS150" s="70">
        <f t="shared" si="128"/>
        <v>147</v>
      </c>
      <c r="AT150" s="71">
        <f t="shared" si="134"/>
        <v>0.36560735673004446</v>
      </c>
      <c r="AU150" s="72">
        <f t="shared" si="111"/>
        <v>6.8214933659622723E-3</v>
      </c>
      <c r="AV150" s="73">
        <f t="shared" si="121"/>
        <v>1.0068214933659623</v>
      </c>
      <c r="AW150" s="74">
        <f>PRODUCT(AV$4:AV150)</f>
        <v>2.7165286691353856</v>
      </c>
      <c r="AY150" s="75">
        <f t="shared" si="130"/>
        <v>147</v>
      </c>
      <c r="AZ150" s="76">
        <f t="shared" ca="1" si="135"/>
        <v>1.0068214933659623</v>
      </c>
      <c r="BA150" s="76">
        <f t="shared" ca="1" si="135"/>
        <v>1.0068214933659623</v>
      </c>
      <c r="BB150" s="76">
        <f t="shared" ca="1" si="135"/>
        <v>1.0068214933659623</v>
      </c>
      <c r="BC150" s="76">
        <f t="shared" ca="1" si="135"/>
        <v>1.0068214933659623</v>
      </c>
      <c r="BD150" s="76">
        <f t="shared" ca="1" si="135"/>
        <v>1.0068214933659623</v>
      </c>
      <c r="BE150" s="76">
        <f t="shared" ca="1" si="135"/>
        <v>1.0068214933659623</v>
      </c>
      <c r="BF150" s="76">
        <f t="shared" ca="1" si="135"/>
        <v>1.0068214933659623</v>
      </c>
      <c r="BG150" s="76">
        <f t="shared" ca="1" si="135"/>
        <v>1.0068214933659623</v>
      </c>
      <c r="BH150" s="76">
        <f t="shared" ca="1" si="135"/>
        <v>1.0068214933659623</v>
      </c>
      <c r="BI150" s="76">
        <f t="shared" ca="1" si="135"/>
        <v>1.0068214933659623</v>
      </c>
      <c r="BJ150" s="76">
        <f t="shared" ca="1" si="135"/>
        <v>1.0068214933659623</v>
      </c>
      <c r="BK150" s="76">
        <f t="shared" ca="1" si="135"/>
        <v>1.0068214933659623</v>
      </c>
      <c r="BL150" s="76">
        <f t="shared" ca="1" si="112"/>
        <v>8.5000000000000853E-2</v>
      </c>
      <c r="BM150" s="77">
        <f t="shared" ca="1" si="122"/>
        <v>161499.62309843063</v>
      </c>
    </row>
    <row r="151" spans="5:65">
      <c r="E151">
        <f t="shared" si="93"/>
        <v>148</v>
      </c>
      <c r="F151" s="64">
        <f t="shared" si="123"/>
        <v>67.250000000000071</v>
      </c>
      <c r="G151" s="55">
        <f t="shared" si="100"/>
        <v>0</v>
      </c>
      <c r="H151" s="78">
        <f t="shared" si="131"/>
        <v>1</v>
      </c>
      <c r="I151" s="79">
        <f t="shared" si="113"/>
        <v>577854.92358741909</v>
      </c>
      <c r="J151" s="79">
        <f t="shared" si="101"/>
        <v>3941.8335277402152</v>
      </c>
      <c r="K151" s="80">
        <f t="shared" si="102"/>
        <v>-20</v>
      </c>
      <c r="L151" s="80">
        <f t="shared" si="114"/>
        <v>-481.54576965618259</v>
      </c>
      <c r="M151" s="80">
        <f t="shared" si="133"/>
        <v>0</v>
      </c>
      <c r="N151" s="80">
        <f t="shared" si="115"/>
        <v>0</v>
      </c>
      <c r="O151" s="81">
        <f t="shared" si="103"/>
        <v>-2475.2130879613783</v>
      </c>
      <c r="P151" s="79">
        <f t="shared" si="104"/>
        <v>578819.99825754168</v>
      </c>
      <c r="Q151" s="35"/>
      <c r="R151">
        <f t="shared" ca="1" si="116"/>
        <v>267</v>
      </c>
      <c r="S151" s="78">
        <f t="shared" ca="1" si="117"/>
        <v>76.760000000000005</v>
      </c>
      <c r="T151" s="55">
        <f t="shared" ca="1" si="105"/>
        <v>6.629281491598138E-3</v>
      </c>
      <c r="U151" s="78">
        <f t="shared" ca="1" si="124"/>
        <v>0.54969793710629966</v>
      </c>
      <c r="V151" s="79">
        <f t="shared" ca="1" si="118"/>
        <v>372406.57504266745</v>
      </c>
      <c r="W151" s="79">
        <f t="shared" ca="1" si="106"/>
        <v>2540.3689810942869</v>
      </c>
      <c r="X151" s="80">
        <f t="shared" ca="1" si="125"/>
        <v>-10.993958742125994</v>
      </c>
      <c r="Y151" s="80">
        <f t="shared" ca="1" si="126"/>
        <v>-310.3388125355562</v>
      </c>
      <c r="Z151" s="80">
        <f t="shared" ca="1" si="119"/>
        <v>0</v>
      </c>
      <c r="AA151" s="80">
        <f t="shared" ca="1" si="127"/>
        <v>0</v>
      </c>
      <c r="AB151" s="81">
        <f t="shared" ca="1" si="107"/>
        <v>-1360.6195283508835</v>
      </c>
      <c r="AC151" s="79">
        <f t="shared" ca="1" si="108"/>
        <v>373264.99172413314</v>
      </c>
      <c r="AD151" s="35"/>
      <c r="AE151" s="62">
        <f t="shared" ca="1" si="109"/>
        <v>-2475.2130879613783</v>
      </c>
      <c r="AF151" s="62">
        <f t="shared" ca="1" si="110"/>
        <v>679036.55176343105</v>
      </c>
      <c r="AG151" s="35"/>
      <c r="AH151" s="35"/>
      <c r="AR151" s="69">
        <f t="shared" si="120"/>
        <v>13</v>
      </c>
      <c r="AS151" s="70">
        <f t="shared" si="128"/>
        <v>148</v>
      </c>
      <c r="AT151" s="71">
        <f t="shared" si="134"/>
        <v>0.36311336857156346</v>
      </c>
      <c r="AU151" s="72">
        <f t="shared" si="111"/>
        <v>6.8214933659622723E-3</v>
      </c>
      <c r="AV151" s="73">
        <f t="shared" si="121"/>
        <v>1.0068214933659623</v>
      </c>
      <c r="AW151" s="74">
        <f>PRODUCT(AV$4:AV151)</f>
        <v>2.735059451430339</v>
      </c>
      <c r="AY151" s="75">
        <f t="shared" si="130"/>
        <v>148</v>
      </c>
      <c r="AZ151" s="76">
        <f t="shared" ca="1" si="135"/>
        <v>1.0068214933659623</v>
      </c>
      <c r="BA151" s="76">
        <f t="shared" ca="1" si="135"/>
        <v>1.0068214933659623</v>
      </c>
      <c r="BB151" s="76">
        <f t="shared" ca="1" si="135"/>
        <v>1.0068214933659623</v>
      </c>
      <c r="BC151" s="76">
        <f t="shared" ca="1" si="135"/>
        <v>1.0068214933659623</v>
      </c>
      <c r="BD151" s="76">
        <f t="shared" ca="1" si="135"/>
        <v>1.0068214933659623</v>
      </c>
      <c r="BE151" s="76">
        <f t="shared" ca="1" si="135"/>
        <v>1.0068214933659623</v>
      </c>
      <c r="BF151" s="76">
        <f t="shared" ca="1" si="135"/>
        <v>1.0068214933659623</v>
      </c>
      <c r="BG151" s="76">
        <f t="shared" ca="1" si="135"/>
        <v>1.0068214933659623</v>
      </c>
      <c r="BH151" s="76">
        <f t="shared" ca="1" si="135"/>
        <v>1.0068214933659623</v>
      </c>
      <c r="BI151" s="76">
        <f t="shared" ca="1" si="135"/>
        <v>1.0068214933659623</v>
      </c>
      <c r="BJ151" s="76">
        <f t="shared" ca="1" si="135"/>
        <v>1.0068214933659623</v>
      </c>
      <c r="BK151" s="76">
        <f t="shared" ca="1" si="135"/>
        <v>1.0068214933659623</v>
      </c>
      <c r="BL151" s="76">
        <f t="shared" ca="1" si="112"/>
        <v>8.5000000000000853E-2</v>
      </c>
      <c r="BM151" s="77">
        <f t="shared" ca="1" si="122"/>
        <v>175227.09106179737</v>
      </c>
    </row>
    <row r="152" spans="5:65">
      <c r="E152">
        <f t="shared" si="93"/>
        <v>149</v>
      </c>
      <c r="F152" s="64">
        <f t="shared" si="123"/>
        <v>67.3333333333334</v>
      </c>
      <c r="G152" s="55">
        <f t="shared" si="100"/>
        <v>0</v>
      </c>
      <c r="H152" s="78">
        <f t="shared" si="131"/>
        <v>1</v>
      </c>
      <c r="I152" s="79">
        <f t="shared" si="113"/>
        <v>578819.99825754168</v>
      </c>
      <c r="J152" s="79">
        <f t="shared" si="101"/>
        <v>3948.4167782001145</v>
      </c>
      <c r="K152" s="80">
        <f t="shared" si="102"/>
        <v>-20</v>
      </c>
      <c r="L152" s="80">
        <f t="shared" si="114"/>
        <v>-482.34999854795143</v>
      </c>
      <c r="M152" s="80">
        <f t="shared" si="133"/>
        <v>0</v>
      </c>
      <c r="N152" s="80">
        <f t="shared" si="115"/>
        <v>0</v>
      </c>
      <c r="O152" s="81">
        <f t="shared" si="103"/>
        <v>-2475.2130879613783</v>
      </c>
      <c r="P152" s="79">
        <f t="shared" si="104"/>
        <v>579790.8519492324</v>
      </c>
      <c r="Q152" s="35"/>
      <c r="R152">
        <f t="shared" ca="1" si="116"/>
        <v>268</v>
      </c>
      <c r="S152" s="78">
        <f t="shared" ca="1" si="117"/>
        <v>76.84</v>
      </c>
      <c r="T152" s="55">
        <f t="shared" ca="1" si="105"/>
        <v>6.629281491598138E-3</v>
      </c>
      <c r="U152" s="78">
        <f t="shared" ca="1" si="124"/>
        <v>0.54605383474587121</v>
      </c>
      <c r="V152" s="79">
        <f t="shared" ca="1" si="118"/>
        <v>370790.51302303479</v>
      </c>
      <c r="W152" s="79">
        <f t="shared" ca="1" si="106"/>
        <v>2529.3450247483793</v>
      </c>
      <c r="X152" s="80">
        <f t="shared" ca="1" si="125"/>
        <v>-10.921076694917424</v>
      </c>
      <c r="Y152" s="80">
        <f t="shared" ca="1" si="126"/>
        <v>-308.99209418586236</v>
      </c>
      <c r="Z152" s="80">
        <f t="shared" ca="1" si="119"/>
        <v>0</v>
      </c>
      <c r="AA152" s="80">
        <f t="shared" ca="1" si="127"/>
        <v>0</v>
      </c>
      <c r="AB152" s="81">
        <f t="shared" ca="1" si="107"/>
        <v>-1351.59959849448</v>
      </c>
      <c r="AC152" s="79">
        <f t="shared" ca="1" si="108"/>
        <v>371648.34527840791</v>
      </c>
      <c r="AD152" s="35"/>
      <c r="AE152" s="62">
        <f t="shared" ca="1" si="109"/>
        <v>-2475.2130879613783</v>
      </c>
      <c r="AF152" s="62">
        <f t="shared" ca="1" si="110"/>
        <v>680607.51821543358</v>
      </c>
      <c r="AG152" s="35"/>
      <c r="AH152" s="35"/>
      <c r="AR152" s="69">
        <f t="shared" si="120"/>
        <v>13</v>
      </c>
      <c r="AS152" s="70">
        <f t="shared" si="128"/>
        <v>149</v>
      </c>
      <c r="AT152" s="71">
        <f t="shared" si="134"/>
        <v>0.36063639313676032</v>
      </c>
      <c r="AU152" s="72">
        <f t="shared" si="111"/>
        <v>6.8214933659622723E-3</v>
      </c>
      <c r="AV152" s="73">
        <f t="shared" si="121"/>
        <v>1.0068214933659623</v>
      </c>
      <c r="AW152" s="74">
        <f>PRODUCT(AV$4:AV152)</f>
        <v>2.7537166413337837</v>
      </c>
      <c r="AY152" s="75">
        <f t="shared" si="130"/>
        <v>149</v>
      </c>
      <c r="AZ152" s="76">
        <f t="shared" ca="1" si="135"/>
        <v>1.0068214933659623</v>
      </c>
      <c r="BA152" s="76">
        <f t="shared" ca="1" si="135"/>
        <v>1.0068214933659623</v>
      </c>
      <c r="BB152" s="76">
        <f t="shared" ca="1" si="135"/>
        <v>1.0068214933659623</v>
      </c>
      <c r="BC152" s="76">
        <f t="shared" ca="1" si="135"/>
        <v>1.0068214933659623</v>
      </c>
      <c r="BD152" s="76">
        <f t="shared" ca="1" si="135"/>
        <v>1.0068214933659623</v>
      </c>
      <c r="BE152" s="76">
        <f t="shared" ca="1" si="135"/>
        <v>1.0068214933659623</v>
      </c>
      <c r="BF152" s="76">
        <f t="shared" ca="1" si="135"/>
        <v>1.0068214933659623</v>
      </c>
      <c r="BG152" s="76">
        <f t="shared" ca="1" si="135"/>
        <v>1.0068214933659623</v>
      </c>
      <c r="BH152" s="76">
        <f t="shared" ca="1" si="135"/>
        <v>1.0068214933659623</v>
      </c>
      <c r="BI152" s="76">
        <f t="shared" ca="1" si="135"/>
        <v>1.0068214933659623</v>
      </c>
      <c r="BJ152" s="76">
        <f t="shared" ca="1" si="135"/>
        <v>1.0068214933659623</v>
      </c>
      <c r="BK152" s="76">
        <f t="shared" ca="1" si="135"/>
        <v>1.0068214933659623</v>
      </c>
      <c r="BL152" s="76">
        <f t="shared" ca="1" si="112"/>
        <v>8.5000000000000853E-2</v>
      </c>
      <c r="BM152" s="77">
        <f t="shared" ca="1" si="122"/>
        <v>190121.3938020503</v>
      </c>
    </row>
    <row r="153" spans="5:65">
      <c r="E153">
        <f t="shared" si="93"/>
        <v>150</v>
      </c>
      <c r="F153" s="64">
        <f t="shared" si="123"/>
        <v>67.416666666666728</v>
      </c>
      <c r="G153" s="55">
        <f t="shared" si="100"/>
        <v>0</v>
      </c>
      <c r="H153" s="78">
        <f t="shared" si="131"/>
        <v>1</v>
      </c>
      <c r="I153" s="79">
        <f t="shared" si="113"/>
        <v>579790.8519492324</v>
      </c>
      <c r="J153" s="79">
        <f t="shared" si="101"/>
        <v>3955.0394502173026</v>
      </c>
      <c r="K153" s="80">
        <f t="shared" si="102"/>
        <v>-20</v>
      </c>
      <c r="L153" s="80">
        <f t="shared" si="114"/>
        <v>-483.15904329102705</v>
      </c>
      <c r="M153" s="80">
        <f t="shared" si="133"/>
        <v>0</v>
      </c>
      <c r="N153" s="80">
        <f t="shared" si="115"/>
        <v>0</v>
      </c>
      <c r="O153" s="81">
        <f t="shared" si="103"/>
        <v>-2475.2130879613783</v>
      </c>
      <c r="P153" s="79">
        <f t="shared" si="104"/>
        <v>580767.51926819724</v>
      </c>
      <c r="Q153" s="35"/>
      <c r="R153">
        <f t="shared" ca="1" si="116"/>
        <v>269</v>
      </c>
      <c r="S153" s="78">
        <f t="shared" ca="1" si="117"/>
        <v>76.92</v>
      </c>
      <c r="T153" s="55">
        <f t="shared" ca="1" si="105"/>
        <v>6.629281491598138E-3</v>
      </c>
      <c r="U153" s="78">
        <f t="shared" ca="1" si="124"/>
        <v>0.54243389016577426</v>
      </c>
      <c r="V153" s="79">
        <f t="shared" ca="1" si="118"/>
        <v>369184.58378167066</v>
      </c>
      <c r="W153" s="79">
        <f t="shared" ca="1" si="106"/>
        <v>2518.390189082209</v>
      </c>
      <c r="X153" s="80">
        <f t="shared" ca="1" si="125"/>
        <v>-10.848677803315486</v>
      </c>
      <c r="Y153" s="80">
        <f t="shared" ca="1" si="126"/>
        <v>-307.65381981805888</v>
      </c>
      <c r="Z153" s="80">
        <f t="shared" ca="1" si="119"/>
        <v>0</v>
      </c>
      <c r="AA153" s="80">
        <f t="shared" ca="1" si="127"/>
        <v>0</v>
      </c>
      <c r="AB153" s="81">
        <f t="shared" ca="1" si="107"/>
        <v>-1342.6394642921291</v>
      </c>
      <c r="AC153" s="79">
        <f t="shared" ca="1" si="108"/>
        <v>370041.83200883935</v>
      </c>
      <c r="AD153" s="35"/>
      <c r="AE153" s="62">
        <f t="shared" ca="1" si="109"/>
        <v>-2475.2130879613783</v>
      </c>
      <c r="AF153" s="62">
        <f t="shared" ca="1" si="110"/>
        <v>682187.89186595648</v>
      </c>
      <c r="AG153" s="35"/>
      <c r="AH153" s="35"/>
      <c r="AR153" s="69">
        <f t="shared" si="120"/>
        <v>13</v>
      </c>
      <c r="AS153" s="70">
        <f t="shared" si="128"/>
        <v>150</v>
      </c>
      <c r="AT153" s="71">
        <f t="shared" si="134"/>
        <v>0.35817631437345337</v>
      </c>
      <c r="AU153" s="72">
        <f t="shared" si="111"/>
        <v>6.8214933659622723E-3</v>
      </c>
      <c r="AV153" s="73">
        <f t="shared" si="121"/>
        <v>1.0068214933659623</v>
      </c>
      <c r="AW153" s="74">
        <f>PRODUCT(AV$4:AV153)</f>
        <v>2.7725011011343819</v>
      </c>
      <c r="AY153" s="132">
        <f t="shared" si="130"/>
        <v>150</v>
      </c>
      <c r="AZ153" s="133">
        <f t="shared" ca="1" si="135"/>
        <v>1.0068214933659623</v>
      </c>
      <c r="BA153" s="133">
        <f t="shared" ca="1" si="135"/>
        <v>1.0068214933659623</v>
      </c>
      <c r="BB153" s="133">
        <f t="shared" ca="1" si="135"/>
        <v>1.0068214933659623</v>
      </c>
      <c r="BC153" s="133">
        <f t="shared" ca="1" si="135"/>
        <v>1.0068214933659623</v>
      </c>
      <c r="BD153" s="133">
        <f t="shared" ca="1" si="135"/>
        <v>1.0068214933659623</v>
      </c>
      <c r="BE153" s="133">
        <f t="shared" ca="1" si="135"/>
        <v>1.0068214933659623</v>
      </c>
      <c r="BF153" s="133">
        <f t="shared" ca="1" si="135"/>
        <v>1.0068214933659623</v>
      </c>
      <c r="BG153" s="133">
        <f t="shared" ca="1" si="135"/>
        <v>1.0068214933659623</v>
      </c>
      <c r="BH153" s="133">
        <f t="shared" ca="1" si="135"/>
        <v>1.0068214933659623</v>
      </c>
      <c r="BI153" s="133">
        <f t="shared" ca="1" si="135"/>
        <v>1.0068214933659623</v>
      </c>
      <c r="BJ153" s="133">
        <f t="shared" ca="1" si="135"/>
        <v>1.0068214933659623</v>
      </c>
      <c r="BK153" s="133">
        <f t="shared" ca="1" si="135"/>
        <v>1.0068214933659623</v>
      </c>
      <c r="BL153" s="133">
        <f t="shared" ca="1" si="112"/>
        <v>8.5000000000000853E-2</v>
      </c>
      <c r="BM153" s="134">
        <f t="shared" ca="1" si="122"/>
        <v>206281.71227522474</v>
      </c>
    </row>
    <row r="154" spans="5:65">
      <c r="E154">
        <f t="shared" si="93"/>
        <v>151</v>
      </c>
      <c r="F154" s="64">
        <f t="shared" si="123"/>
        <v>67.500000000000057</v>
      </c>
      <c r="G154" s="55">
        <f t="shared" si="100"/>
        <v>0</v>
      </c>
      <c r="H154" s="78">
        <f t="shared" si="131"/>
        <v>1</v>
      </c>
      <c r="I154" s="79">
        <f t="shared" si="113"/>
        <v>580767.51926819724</v>
      </c>
      <c r="J154" s="79">
        <f t="shared" si="101"/>
        <v>3961.7017798543734</v>
      </c>
      <c r="K154" s="80">
        <f t="shared" si="102"/>
        <v>-20</v>
      </c>
      <c r="L154" s="80">
        <f t="shared" si="114"/>
        <v>-483.97293272349771</v>
      </c>
      <c r="M154" s="80">
        <f t="shared" si="133"/>
        <v>0</v>
      </c>
      <c r="N154" s="80">
        <f t="shared" si="115"/>
        <v>0</v>
      </c>
      <c r="O154" s="81">
        <f t="shared" si="103"/>
        <v>-2475.2130879613783</v>
      </c>
      <c r="P154" s="79">
        <f t="shared" si="104"/>
        <v>581750.03502736671</v>
      </c>
      <c r="Q154" s="35"/>
      <c r="R154">
        <f t="shared" ca="1" si="116"/>
        <v>270</v>
      </c>
      <c r="S154" s="78">
        <f t="shared" ca="1" si="117"/>
        <v>77</v>
      </c>
      <c r="T154" s="55">
        <f t="shared" ca="1" si="105"/>
        <v>6.629281491598138E-3</v>
      </c>
      <c r="U154" s="78">
        <f t="shared" ca="1" si="124"/>
        <v>0.53883794321728273</v>
      </c>
      <c r="V154" s="79">
        <f t="shared" ca="1" si="118"/>
        <v>367588.7205407861</v>
      </c>
      <c r="W154" s="79">
        <f t="shared" ca="1" si="106"/>
        <v>2507.504018571532</v>
      </c>
      <c r="X154" s="80">
        <f t="shared" ca="1" si="125"/>
        <v>-10.776758864345656</v>
      </c>
      <c r="Y154" s="80">
        <f t="shared" ca="1" si="126"/>
        <v>-306.32393378398842</v>
      </c>
      <c r="Z154" s="80">
        <f t="shared" ca="1" si="119"/>
        <v>0</v>
      </c>
      <c r="AA154" s="80">
        <f t="shared" ca="1" si="127"/>
        <v>0</v>
      </c>
      <c r="AB154" s="81">
        <f t="shared" ca="1" si="107"/>
        <v>-1333.7387293416082</v>
      </c>
      <c r="AC154" s="79">
        <f t="shared" ca="1" si="108"/>
        <v>368445.3851373677</v>
      </c>
      <c r="AD154" s="35"/>
      <c r="AE154" s="62">
        <f t="shared" ca="1" si="109"/>
        <v>-2475.2130879613783</v>
      </c>
      <c r="AF154" s="62">
        <f t="shared" ca="1" si="110"/>
        <v>683777.7290468103</v>
      </c>
      <c r="AG154" s="35"/>
      <c r="AH154" s="35"/>
      <c r="AR154" s="69">
        <f t="shared" si="120"/>
        <v>13</v>
      </c>
      <c r="AS154" s="70">
        <f t="shared" si="128"/>
        <v>151</v>
      </c>
      <c r="AT154" s="71">
        <f t="shared" si="134"/>
        <v>0.35573301702111004</v>
      </c>
      <c r="AU154" s="72">
        <f t="shared" si="111"/>
        <v>6.8214933659622723E-3</v>
      </c>
      <c r="AV154" s="73">
        <f t="shared" si="121"/>
        <v>1.0068214933659623</v>
      </c>
      <c r="AW154" s="74">
        <f>PRODUCT(AV$4:AV154)</f>
        <v>2.7914136990028933</v>
      </c>
      <c r="BM154" s="135">
        <f>AW1803</f>
        <v>206281.71227521964</v>
      </c>
    </row>
    <row r="155" spans="5:65">
      <c r="E155">
        <f t="shared" ref="E155:E218" si="136">E154+1</f>
        <v>152</v>
      </c>
      <c r="F155" s="64">
        <f t="shared" si="123"/>
        <v>67.583333333333385</v>
      </c>
      <c r="G155" s="55">
        <f t="shared" si="100"/>
        <v>0</v>
      </c>
      <c r="H155" s="78">
        <f t="shared" si="131"/>
        <v>1</v>
      </c>
      <c r="I155" s="79">
        <f t="shared" si="113"/>
        <v>581750.03502736671</v>
      </c>
      <c r="J155" s="79">
        <f t="shared" si="101"/>
        <v>3968.4040045875017</v>
      </c>
      <c r="K155" s="80">
        <f t="shared" si="102"/>
        <v>-20</v>
      </c>
      <c r="L155" s="80">
        <f t="shared" si="114"/>
        <v>-484.79169585613897</v>
      </c>
      <c r="M155" s="80">
        <f t="shared" si="133"/>
        <v>0</v>
      </c>
      <c r="N155" s="80">
        <f t="shared" si="115"/>
        <v>0</v>
      </c>
      <c r="O155" s="81">
        <f t="shared" si="103"/>
        <v>-2475.2130879613783</v>
      </c>
      <c r="P155" s="79">
        <f t="shared" si="104"/>
        <v>582738.43424813671</v>
      </c>
      <c r="Q155" s="35"/>
      <c r="R155">
        <f t="shared" ca="1" si="116"/>
        <v>271</v>
      </c>
      <c r="S155" s="78">
        <f t="shared" ca="1" si="117"/>
        <v>77.08</v>
      </c>
      <c r="T155" s="55">
        <f t="shared" ca="1" si="105"/>
        <v>6.629281491598138E-3</v>
      </c>
      <c r="U155" s="78">
        <f t="shared" ca="1" si="124"/>
        <v>0.53526583481334156</v>
      </c>
      <c r="V155" s="79">
        <f t="shared" ca="1" si="118"/>
        <v>366002.8569650118</v>
      </c>
      <c r="W155" s="79">
        <f t="shared" ca="1" si="106"/>
        <v>2496.6860607100666</v>
      </c>
      <c r="X155" s="80">
        <f t="shared" ca="1" si="125"/>
        <v>-10.705316696266831</v>
      </c>
      <c r="Y155" s="80">
        <f t="shared" ca="1" si="126"/>
        <v>-305.00238080417654</v>
      </c>
      <c r="Z155" s="80">
        <f t="shared" ca="1" si="119"/>
        <v>0</v>
      </c>
      <c r="AA155" s="80">
        <f t="shared" ca="1" si="127"/>
        <v>0</v>
      </c>
      <c r="AB155" s="81">
        <f t="shared" ca="1" si="107"/>
        <v>-1324.8969998685561</v>
      </c>
      <c r="AC155" s="79">
        <f t="shared" ca="1" si="108"/>
        <v>366858.93832835287</v>
      </c>
      <c r="AD155" s="35"/>
      <c r="AE155" s="62">
        <f t="shared" ca="1" si="109"/>
        <v>-2475.2130879613783</v>
      </c>
      <c r="AF155" s="62">
        <f t="shared" ca="1" si="110"/>
        <v>685377.08642712887</v>
      </c>
      <c r="AG155" s="35"/>
      <c r="AH155" s="35"/>
      <c r="AR155" s="69">
        <f t="shared" si="120"/>
        <v>13</v>
      </c>
      <c r="AS155" s="70">
        <f t="shared" si="128"/>
        <v>152</v>
      </c>
      <c r="AT155" s="71">
        <f t="shared" si="134"/>
        <v>0.35330638660544678</v>
      </c>
      <c r="AU155" s="72">
        <f t="shared" si="111"/>
        <v>6.8214933659622723E-3</v>
      </c>
      <c r="AV155" s="73">
        <f t="shared" si="121"/>
        <v>1.0068214933659623</v>
      </c>
      <c r="AW155" s="74">
        <f>PRODUCT(AV$4:AV155)</f>
        <v>2.8104553090322977</v>
      </c>
    </row>
    <row r="156" spans="5:65">
      <c r="E156">
        <f t="shared" si="136"/>
        <v>153</v>
      </c>
      <c r="F156" s="64">
        <f t="shared" si="123"/>
        <v>67.666666666666714</v>
      </c>
      <c r="G156" s="55">
        <f t="shared" si="100"/>
        <v>0</v>
      </c>
      <c r="H156" s="78">
        <f t="shared" si="131"/>
        <v>1</v>
      </c>
      <c r="I156" s="79">
        <f t="shared" si="113"/>
        <v>582738.43424813671</v>
      </c>
      <c r="J156" s="79">
        <f t="shared" si="101"/>
        <v>3975.1463633149065</v>
      </c>
      <c r="K156" s="80">
        <f t="shared" si="102"/>
        <v>-20</v>
      </c>
      <c r="L156" s="80">
        <f t="shared" si="114"/>
        <v>-485.61536187344728</v>
      </c>
      <c r="M156" s="80">
        <f t="shared" si="133"/>
        <v>0</v>
      </c>
      <c r="N156" s="80">
        <f t="shared" si="115"/>
        <v>0</v>
      </c>
      <c r="O156" s="81">
        <f t="shared" si="103"/>
        <v>-2475.2130879613783</v>
      </c>
      <c r="P156" s="79">
        <f t="shared" si="104"/>
        <v>583732.75216161681</v>
      </c>
      <c r="Q156" s="35"/>
      <c r="R156">
        <f t="shared" ca="1" si="116"/>
        <v>272</v>
      </c>
      <c r="S156" s="78">
        <f t="shared" ca="1" si="117"/>
        <v>77.16</v>
      </c>
      <c r="T156" s="55">
        <f t="shared" ca="1" si="105"/>
        <v>6.629281491598138E-3</v>
      </c>
      <c r="U156" s="78">
        <f t="shared" ca="1" si="124"/>
        <v>0.53171740692152869</v>
      </c>
      <c r="V156" s="79">
        <f t="shared" ca="1" si="118"/>
        <v>364426.92715846538</v>
      </c>
      <c r="W156" s="79">
        <f t="shared" ca="1" si="106"/>
        <v>2485.9358659894879</v>
      </c>
      <c r="X156" s="80">
        <f t="shared" ca="1" si="125"/>
        <v>-10.634348138430575</v>
      </c>
      <c r="Y156" s="80">
        <f t="shared" ca="1" si="126"/>
        <v>-303.68910596538785</v>
      </c>
      <c r="Z156" s="80">
        <f t="shared" ca="1" si="119"/>
        <v>0</v>
      </c>
      <c r="AA156" s="80">
        <f t="shared" ca="1" si="127"/>
        <v>0</v>
      </c>
      <c r="AB156" s="81">
        <f t="shared" ca="1" si="107"/>
        <v>-1316.1138847090535</v>
      </c>
      <c r="AC156" s="79">
        <f t="shared" ca="1" si="108"/>
        <v>365282.425685642</v>
      </c>
      <c r="AD156" s="35"/>
      <c r="AE156" s="62">
        <f t="shared" ca="1" si="109"/>
        <v>-2475.2130879613778</v>
      </c>
      <c r="AF156" s="62">
        <f t="shared" ca="1" si="110"/>
        <v>686986.02101539006</v>
      </c>
      <c r="AG156" s="35"/>
      <c r="AH156" s="35"/>
      <c r="AR156" s="69">
        <f t="shared" si="120"/>
        <v>13</v>
      </c>
      <c r="AS156" s="70">
        <f t="shared" si="128"/>
        <v>153</v>
      </c>
      <c r="AT156" s="71">
        <f t="shared" si="134"/>
        <v>0.3508963094330656</v>
      </c>
      <c r="AU156" s="72">
        <f t="shared" si="111"/>
        <v>6.8214933659622723E-3</v>
      </c>
      <c r="AV156" s="73">
        <f t="shared" si="121"/>
        <v>1.0068214933659623</v>
      </c>
      <c r="AW156" s="74">
        <f>PRODUCT(AV$4:AV156)</f>
        <v>2.829626811278195</v>
      </c>
    </row>
    <row r="157" spans="5:65">
      <c r="E157">
        <f t="shared" si="136"/>
        <v>154</v>
      </c>
      <c r="F157" s="64">
        <f t="shared" si="123"/>
        <v>67.750000000000043</v>
      </c>
      <c r="G157" s="55">
        <f t="shared" si="100"/>
        <v>0</v>
      </c>
      <c r="H157" s="78">
        <f t="shared" si="131"/>
        <v>1</v>
      </c>
      <c r="I157" s="79">
        <f t="shared" si="113"/>
        <v>583732.75216161681</v>
      </c>
      <c r="J157" s="79">
        <f t="shared" si="101"/>
        <v>3981.9290963653684</v>
      </c>
      <c r="K157" s="80">
        <f t="shared" si="102"/>
        <v>-20</v>
      </c>
      <c r="L157" s="80">
        <f t="shared" si="114"/>
        <v>-486.44396013468071</v>
      </c>
      <c r="M157" s="80">
        <f t="shared" si="133"/>
        <v>0</v>
      </c>
      <c r="N157" s="80">
        <f t="shared" si="115"/>
        <v>0</v>
      </c>
      <c r="O157" s="81">
        <f t="shared" si="103"/>
        <v>-2475.2130879613783</v>
      </c>
      <c r="P157" s="79">
        <f t="shared" si="104"/>
        <v>584733.02420988609</v>
      </c>
      <c r="Q157" s="35"/>
      <c r="R157">
        <f t="shared" ca="1" si="116"/>
        <v>273</v>
      </c>
      <c r="S157" s="78">
        <f t="shared" ca="1" si="117"/>
        <v>77.239999999999995</v>
      </c>
      <c r="T157" s="55">
        <f t="shared" ca="1" si="105"/>
        <v>6.629281491598138E-3</v>
      </c>
      <c r="U157" s="78">
        <f t="shared" ca="1" si="124"/>
        <v>0.52819250255706329</v>
      </c>
      <c r="V157" s="79">
        <f t="shared" ca="1" si="118"/>
        <v>362860.86566183809</v>
      </c>
      <c r="W157" s="79">
        <f t="shared" ca="1" si="106"/>
        <v>2475.2529878795558</v>
      </c>
      <c r="X157" s="80">
        <f t="shared" ca="1" si="125"/>
        <v>-10.563850051141266</v>
      </c>
      <c r="Y157" s="80">
        <f t="shared" ca="1" si="126"/>
        <v>-302.38405471819846</v>
      </c>
      <c r="Z157" s="80">
        <f t="shared" ca="1" si="119"/>
        <v>0</v>
      </c>
      <c r="AA157" s="80">
        <f t="shared" ca="1" si="127"/>
        <v>0</v>
      </c>
      <c r="AB157" s="81">
        <f t="shared" ca="1" si="107"/>
        <v>-1307.3889952923166</v>
      </c>
      <c r="AC157" s="79">
        <f t="shared" ca="1" si="108"/>
        <v>363715.78174965602</v>
      </c>
      <c r="AD157" s="35"/>
      <c r="AE157" s="62">
        <f t="shared" ca="1" si="109"/>
        <v>-2475.2130879613778</v>
      </c>
      <c r="AF157" s="62">
        <f t="shared" ca="1" si="110"/>
        <v>688604.59016144776</v>
      </c>
      <c r="AG157" s="35"/>
      <c r="AH157" s="35"/>
      <c r="AR157" s="69">
        <f t="shared" si="120"/>
        <v>13</v>
      </c>
      <c r="AS157" s="70">
        <f t="shared" si="128"/>
        <v>154</v>
      </c>
      <c r="AT157" s="71">
        <f t="shared" si="134"/>
        <v>0.34850267258612733</v>
      </c>
      <c r="AU157" s="72">
        <f t="shared" si="111"/>
        <v>6.8214933659622723E-3</v>
      </c>
      <c r="AV157" s="73">
        <f t="shared" si="121"/>
        <v>1.0068214933659623</v>
      </c>
      <c r="AW157" s="74">
        <f>PRODUCT(AV$4:AV157)</f>
        <v>2.8489290917994783</v>
      </c>
    </row>
    <row r="158" spans="5:65">
      <c r="E158">
        <f t="shared" si="136"/>
        <v>155</v>
      </c>
      <c r="F158" s="64">
        <f t="shared" si="123"/>
        <v>67.833333333333371</v>
      </c>
      <c r="G158" s="55">
        <f t="shared" si="100"/>
        <v>0</v>
      </c>
      <c r="H158" s="78">
        <f t="shared" si="131"/>
        <v>1</v>
      </c>
      <c r="I158" s="79">
        <f t="shared" si="113"/>
        <v>584733.02420988609</v>
      </c>
      <c r="J158" s="79">
        <f t="shared" si="101"/>
        <v>3988.7524455067946</v>
      </c>
      <c r="K158" s="80">
        <f t="shared" si="102"/>
        <v>-20</v>
      </c>
      <c r="L158" s="80">
        <f t="shared" si="114"/>
        <v>-487.27752017490513</v>
      </c>
      <c r="M158" s="80">
        <f t="shared" si="133"/>
        <v>0</v>
      </c>
      <c r="N158" s="80">
        <f t="shared" si="115"/>
        <v>0</v>
      </c>
      <c r="O158" s="81">
        <f t="shared" si="103"/>
        <v>-2475.2130879613783</v>
      </c>
      <c r="P158" s="79">
        <f t="shared" si="104"/>
        <v>585739.28604725655</v>
      </c>
      <c r="Q158" s="35"/>
      <c r="R158">
        <f t="shared" ca="1" si="116"/>
        <v>274</v>
      </c>
      <c r="S158" s="78">
        <f t="shared" ca="1" si="117"/>
        <v>77.319999999999993</v>
      </c>
      <c r="T158" s="55">
        <f t="shared" ca="1" si="105"/>
        <v>6.629281491598138E-3</v>
      </c>
      <c r="U158" s="78">
        <f t="shared" ca="1" si="124"/>
        <v>0.52469096577586083</v>
      </c>
      <c r="V158" s="79">
        <f t="shared" ca="1" si="118"/>
        <v>361304.60744950088</v>
      </c>
      <c r="W158" s="79">
        <f t="shared" ca="1" si="106"/>
        <v>2464.6369828083734</v>
      </c>
      <c r="X158" s="80">
        <f t="shared" ca="1" si="125"/>
        <v>-10.493819315517216</v>
      </c>
      <c r="Y158" s="80">
        <f t="shared" ca="1" si="126"/>
        <v>-301.0871728745841</v>
      </c>
      <c r="Z158" s="80">
        <f t="shared" ca="1" si="119"/>
        <v>0</v>
      </c>
      <c r="AA158" s="80">
        <f t="shared" ca="1" si="127"/>
        <v>0</v>
      </c>
      <c r="AB158" s="81">
        <f t="shared" ca="1" si="107"/>
        <v>-1298.7219456235064</v>
      </c>
      <c r="AC158" s="79">
        <f t="shared" ca="1" si="108"/>
        <v>362158.94149449561</v>
      </c>
      <c r="AD158" s="35"/>
      <c r="AE158" s="62">
        <f t="shared" ca="1" si="109"/>
        <v>-2475.2130879613783</v>
      </c>
      <c r="AF158" s="62">
        <f t="shared" ca="1" si="110"/>
        <v>690232.85155857599</v>
      </c>
      <c r="AG158" s="35"/>
      <c r="AH158" s="35"/>
      <c r="AR158" s="69">
        <f t="shared" si="120"/>
        <v>13</v>
      </c>
      <c r="AS158" s="70">
        <f t="shared" si="128"/>
        <v>155</v>
      </c>
      <c r="AT158" s="71">
        <f t="shared" si="134"/>
        <v>0.34612536391706095</v>
      </c>
      <c r="AU158" s="72">
        <f t="shared" si="111"/>
        <v>6.8214933659622723E-3</v>
      </c>
      <c r="AV158" s="73">
        <f t="shared" si="121"/>
        <v>1.0068214933659623</v>
      </c>
      <c r="AW158" s="74">
        <f>PRODUCT(AV$4:AV158)</f>
        <v>2.8683630426992854</v>
      </c>
    </row>
    <row r="159" spans="5:65">
      <c r="E159">
        <f t="shared" si="136"/>
        <v>156</v>
      </c>
      <c r="F159" s="64">
        <f t="shared" si="123"/>
        <v>67.9166666666667</v>
      </c>
      <c r="G159" s="55">
        <f t="shared" si="100"/>
        <v>0</v>
      </c>
      <c r="H159" s="78">
        <f t="shared" si="131"/>
        <v>1</v>
      </c>
      <c r="I159" s="79">
        <f t="shared" si="113"/>
        <v>585739.28604725655</v>
      </c>
      <c r="J159" s="79">
        <f t="shared" si="101"/>
        <v>3995.6166539548385</v>
      </c>
      <c r="K159" s="80">
        <f t="shared" si="102"/>
        <v>-20</v>
      </c>
      <c r="L159" s="80">
        <f t="shared" si="114"/>
        <v>-488.11607170604714</v>
      </c>
      <c r="M159" s="80">
        <f t="shared" si="133"/>
        <v>0</v>
      </c>
      <c r="N159" s="80">
        <f t="shared" si="115"/>
        <v>0</v>
      </c>
      <c r="O159" s="81">
        <f t="shared" si="103"/>
        <v>-2475.2130879613783</v>
      </c>
      <c r="P159" s="79">
        <f t="shared" si="104"/>
        <v>586751.57354154391</v>
      </c>
      <c r="Q159" s="35"/>
      <c r="R159">
        <f t="shared" ca="1" si="116"/>
        <v>275</v>
      </c>
      <c r="S159" s="78">
        <f t="shared" ca="1" si="117"/>
        <v>77.400000000000006</v>
      </c>
      <c r="T159" s="55">
        <f t="shared" ca="1" si="105"/>
        <v>6.629281491598138E-3</v>
      </c>
      <c r="U159" s="78">
        <f t="shared" ca="1" si="124"/>
        <v>0.52121264166763415</v>
      </c>
      <c r="V159" s="79">
        <f t="shared" ca="1" si="118"/>
        <v>359758.08792662935</v>
      </c>
      <c r="W159" s="79">
        <f t="shared" ca="1" si="106"/>
        <v>2454.0874101427739</v>
      </c>
      <c r="X159" s="80">
        <f t="shared" ca="1" si="125"/>
        <v>-10.424252833352682</v>
      </c>
      <c r="Y159" s="80">
        <f t="shared" ca="1" si="126"/>
        <v>-299.79840660552446</v>
      </c>
      <c r="Z159" s="80">
        <f t="shared" ca="1" si="119"/>
        <v>0</v>
      </c>
      <c r="AA159" s="80">
        <f t="shared" ca="1" si="127"/>
        <v>0</v>
      </c>
      <c r="AB159" s="81">
        <f t="shared" ca="1" si="107"/>
        <v>-1290.1123522666519</v>
      </c>
      <c r="AC159" s="79">
        <f t="shared" ca="1" si="108"/>
        <v>360611.84032506653</v>
      </c>
      <c r="AD159" s="35"/>
      <c r="AE159" s="62">
        <f t="shared" ca="1" si="109"/>
        <v>-2475.2130879613778</v>
      </c>
      <c r="AF159" s="62">
        <f t="shared" ca="1" si="110"/>
        <v>691870.86324552505</v>
      </c>
      <c r="AG159" s="35"/>
      <c r="AH159" s="35"/>
      <c r="AR159" s="69">
        <f t="shared" si="120"/>
        <v>13</v>
      </c>
      <c r="AS159" s="70">
        <f t="shared" si="128"/>
        <v>156</v>
      </c>
      <c r="AT159" s="71">
        <f t="shared" si="134"/>
        <v>0.34376427204330945</v>
      </c>
      <c r="AU159" s="72">
        <f t="shared" si="111"/>
        <v>6.8214933659622723E-3</v>
      </c>
      <c r="AV159" s="73">
        <f t="shared" si="121"/>
        <v>1.0068214933659623</v>
      </c>
      <c r="AW159" s="74">
        <f>PRODUCT(AV$4:AV159)</f>
        <v>2.8879295621662298</v>
      </c>
    </row>
    <row r="160" spans="5:65">
      <c r="E160">
        <f t="shared" si="136"/>
        <v>157</v>
      </c>
      <c r="F160" s="64">
        <f t="shared" si="123"/>
        <v>68.000000000000028</v>
      </c>
      <c r="G160" s="55">
        <f t="shared" si="100"/>
        <v>0</v>
      </c>
      <c r="H160" s="78">
        <f t="shared" si="131"/>
        <v>1</v>
      </c>
      <c r="I160" s="79">
        <f t="shared" si="113"/>
        <v>586751.57354154391</v>
      </c>
      <c r="J160" s="79">
        <f t="shared" si="101"/>
        <v>4002.521966381566</v>
      </c>
      <c r="K160" s="80">
        <f t="shared" si="102"/>
        <v>-20</v>
      </c>
      <c r="L160" s="80">
        <f t="shared" si="114"/>
        <v>-488.9596446179533</v>
      </c>
      <c r="M160" s="80">
        <f t="shared" si="133"/>
        <v>-4400.636801561579</v>
      </c>
      <c r="N160" s="80">
        <f t="shared" si="115"/>
        <v>0</v>
      </c>
      <c r="O160" s="81">
        <f t="shared" si="103"/>
        <v>-2475.2130879613783</v>
      </c>
      <c r="P160" s="79">
        <f t="shared" si="104"/>
        <v>583369.28597378451</v>
      </c>
      <c r="Q160" s="35"/>
      <c r="R160">
        <f t="shared" ca="1" si="116"/>
        <v>276</v>
      </c>
      <c r="S160" s="78">
        <f t="shared" ca="1" si="117"/>
        <v>77.48</v>
      </c>
      <c r="T160" s="55">
        <f t="shared" ca="1" si="105"/>
        <v>6.629281491598138E-3</v>
      </c>
      <c r="U160" s="78">
        <f t="shared" ca="1" si="124"/>
        <v>0.51775737634903995</v>
      </c>
      <c r="V160" s="79">
        <f t="shared" ca="1" si="118"/>
        <v>358221.24292634841</v>
      </c>
      <c r="W160" s="79">
        <f t="shared" ca="1" si="106"/>
        <v>2443.6038321688452</v>
      </c>
      <c r="X160" s="80">
        <f t="shared" ca="1" si="125"/>
        <v>-10.355147526980799</v>
      </c>
      <c r="Y160" s="80">
        <f t="shared" ca="1" si="126"/>
        <v>-298.5177024386237</v>
      </c>
      <c r="Z160" s="80">
        <f t="shared" ca="1" si="119"/>
        <v>0</v>
      </c>
      <c r="AA160" s="80">
        <f t="shared" ca="1" si="127"/>
        <v>0</v>
      </c>
      <c r="AB160" s="81">
        <f t="shared" ca="1" si="107"/>
        <v>-1281.5598343276886</v>
      </c>
      <c r="AC160" s="79">
        <f t="shared" ca="1" si="108"/>
        <v>359074.41407422395</v>
      </c>
      <c r="AD160" s="35"/>
      <c r="AE160" s="62">
        <f t="shared" ca="1" si="109"/>
        <v>-2475.2130879613783</v>
      </c>
      <c r="AF160" s="62">
        <f t="shared" ca="1" si="110"/>
        <v>693518.68360859086</v>
      </c>
      <c r="AG160" s="35"/>
      <c r="AH160" s="35"/>
      <c r="AR160" s="69">
        <f t="shared" si="120"/>
        <v>14</v>
      </c>
      <c r="AS160" s="70">
        <f t="shared" si="128"/>
        <v>157</v>
      </c>
      <c r="AT160" s="71">
        <f t="shared" si="134"/>
        <v>0.34141928634211116</v>
      </c>
      <c r="AU160" s="72">
        <f t="shared" si="111"/>
        <v>6.8214933659622723E-3</v>
      </c>
      <c r="AV160" s="73">
        <f t="shared" si="121"/>
        <v>1.0068214933659623</v>
      </c>
      <c r="AW160" s="74">
        <f>PRODUCT(AV$4:AV160)</f>
        <v>2.9076295545159132</v>
      </c>
    </row>
    <row r="161" spans="5:49">
      <c r="E161">
        <f t="shared" si="136"/>
        <v>158</v>
      </c>
      <c r="F161" s="64">
        <f t="shared" si="123"/>
        <v>68.083333333333357</v>
      </c>
      <c r="G161" s="55">
        <f t="shared" si="100"/>
        <v>0</v>
      </c>
      <c r="H161" s="78">
        <f t="shared" si="131"/>
        <v>1</v>
      </c>
      <c r="I161" s="79">
        <f t="shared" si="113"/>
        <v>583369.28597378451</v>
      </c>
      <c r="J161" s="79">
        <f t="shared" si="101"/>
        <v>3979.4497141763186</v>
      </c>
      <c r="K161" s="80">
        <f t="shared" si="102"/>
        <v>-20</v>
      </c>
      <c r="L161" s="80">
        <f t="shared" si="114"/>
        <v>-486.14107164482044</v>
      </c>
      <c r="M161" s="80">
        <f t="shared" si="133"/>
        <v>0</v>
      </c>
      <c r="N161" s="80">
        <f t="shared" si="115"/>
        <v>0</v>
      </c>
      <c r="O161" s="81">
        <f t="shared" si="103"/>
        <v>-2475.2130879613783</v>
      </c>
      <c r="P161" s="79">
        <f t="shared" si="104"/>
        <v>584367.3815283546</v>
      </c>
      <c r="Q161" s="35"/>
      <c r="R161">
        <f t="shared" ca="1" si="116"/>
        <v>277</v>
      </c>
      <c r="S161" s="78">
        <f t="shared" ca="1" si="117"/>
        <v>77.56</v>
      </c>
      <c r="T161" s="55">
        <f t="shared" ca="1" si="105"/>
        <v>7.236878175910233E-3</v>
      </c>
      <c r="U161" s="78">
        <f t="shared" ca="1" si="124"/>
        <v>0.51401042929172303</v>
      </c>
      <c r="V161" s="79">
        <f t="shared" ca="1" si="118"/>
        <v>356475.83628348244</v>
      </c>
      <c r="W161" s="79">
        <f t="shared" ca="1" si="106"/>
        <v>2431.6975523336287</v>
      </c>
      <c r="X161" s="80">
        <f t="shared" ca="1" si="125"/>
        <v>-10.28020858583446</v>
      </c>
      <c r="Y161" s="80">
        <f t="shared" ca="1" si="126"/>
        <v>-297.06319690290206</v>
      </c>
      <c r="Z161" s="80">
        <f t="shared" ca="1" si="119"/>
        <v>-2673.5687721261183</v>
      </c>
      <c r="AA161" s="80">
        <f t="shared" ca="1" si="127"/>
        <v>0</v>
      </c>
      <c r="AB161" s="81">
        <f t="shared" ca="1" si="107"/>
        <v>-1272.2853419315195</v>
      </c>
      <c r="AC161" s="79">
        <f t="shared" ca="1" si="108"/>
        <v>354654.33631626971</v>
      </c>
      <c r="AD161" s="35"/>
      <c r="AE161" s="62">
        <f t="shared" ca="1" si="109"/>
        <v>-2475.2130879613783</v>
      </c>
      <c r="AF161" s="62">
        <f t="shared" ca="1" si="110"/>
        <v>689974.98125663155</v>
      </c>
      <c r="AG161" s="35"/>
      <c r="AH161" s="35"/>
      <c r="AR161" s="69">
        <f t="shared" si="120"/>
        <v>14</v>
      </c>
      <c r="AS161" s="70">
        <f t="shared" si="128"/>
        <v>158</v>
      </c>
      <c r="AT161" s="71">
        <f t="shared" si="134"/>
        <v>0.33909029694531689</v>
      </c>
      <c r="AU161" s="72">
        <f t="shared" si="111"/>
        <v>6.8214933659622723E-3</v>
      </c>
      <c r="AV161" s="73">
        <f t="shared" si="121"/>
        <v>1.0068214933659623</v>
      </c>
      <c r="AW161" s="74">
        <f>PRODUCT(AV$4:AV161)</f>
        <v>2.9274639302327192</v>
      </c>
    </row>
    <row r="162" spans="5:49">
      <c r="E162">
        <f t="shared" si="136"/>
        <v>159</v>
      </c>
      <c r="F162" s="64">
        <f t="shared" si="123"/>
        <v>68.166666666666686</v>
      </c>
      <c r="G162" s="55">
        <f t="shared" si="100"/>
        <v>0</v>
      </c>
      <c r="H162" s="78">
        <f t="shared" si="131"/>
        <v>1</v>
      </c>
      <c r="I162" s="79">
        <f t="shared" si="113"/>
        <v>584367.3815283546</v>
      </c>
      <c r="J162" s="79">
        <f t="shared" si="101"/>
        <v>3986.258216380415</v>
      </c>
      <c r="K162" s="80">
        <f t="shared" si="102"/>
        <v>-20</v>
      </c>
      <c r="L162" s="80">
        <f t="shared" si="114"/>
        <v>-486.97281794029556</v>
      </c>
      <c r="M162" s="80">
        <f t="shared" si="133"/>
        <v>0</v>
      </c>
      <c r="N162" s="80">
        <f t="shared" si="115"/>
        <v>0</v>
      </c>
      <c r="O162" s="81">
        <f t="shared" si="103"/>
        <v>-2475.2130879613783</v>
      </c>
      <c r="P162" s="79">
        <f t="shared" si="104"/>
        <v>585371.45383883326</v>
      </c>
      <c r="Q162" s="35"/>
      <c r="R162">
        <f t="shared" ca="1" si="116"/>
        <v>278</v>
      </c>
      <c r="S162" s="78">
        <f t="shared" ca="1" si="117"/>
        <v>77.64</v>
      </c>
      <c r="T162" s="55">
        <f t="shared" ca="1" si="105"/>
        <v>7.236878175910233E-3</v>
      </c>
      <c r="U162" s="78">
        <f t="shared" ca="1" si="124"/>
        <v>0.51029059843379154</v>
      </c>
      <c r="V162" s="79">
        <f t="shared" ca="1" si="118"/>
        <v>352087.74608979054</v>
      </c>
      <c r="W162" s="79">
        <f t="shared" ca="1" si="106"/>
        <v>2401.7642241881153</v>
      </c>
      <c r="X162" s="80">
        <f t="shared" ca="1" si="125"/>
        <v>-10.205811968675832</v>
      </c>
      <c r="Y162" s="80">
        <f t="shared" ca="1" si="126"/>
        <v>-293.40645507482549</v>
      </c>
      <c r="Z162" s="80">
        <f t="shared" ca="1" si="119"/>
        <v>0</v>
      </c>
      <c r="AA162" s="80">
        <f t="shared" ca="1" si="127"/>
        <v>0</v>
      </c>
      <c r="AB162" s="81">
        <f t="shared" ca="1" si="107"/>
        <v>-1263.0779679069649</v>
      </c>
      <c r="AC162" s="79">
        <f t="shared" ca="1" si="108"/>
        <v>352922.8200790282</v>
      </c>
      <c r="AD162" s="35"/>
      <c r="AE162" s="62">
        <f t="shared" ca="1" si="109"/>
        <v>-2475.2130879613783</v>
      </c>
      <c r="AF162" s="62">
        <f t="shared" ca="1" si="110"/>
        <v>691611.44877494487</v>
      </c>
      <c r="AG162" s="35"/>
      <c r="AH162" s="35"/>
      <c r="AR162" s="69">
        <f t="shared" si="120"/>
        <v>14</v>
      </c>
      <c r="AS162" s="70">
        <f t="shared" si="128"/>
        <v>159</v>
      </c>
      <c r="AT162" s="71">
        <f t="shared" si="134"/>
        <v>0.33677719473424222</v>
      </c>
      <c r="AU162" s="72">
        <f t="shared" si="111"/>
        <v>6.8214933659622723E-3</v>
      </c>
      <c r="AV162" s="73">
        <f t="shared" si="121"/>
        <v>1.0068214933659623</v>
      </c>
      <c r="AW162" s="74">
        <f>PRODUCT(AV$4:AV162)</f>
        <v>2.9474336060118955</v>
      </c>
    </row>
    <row r="163" spans="5:49">
      <c r="E163">
        <f t="shared" si="136"/>
        <v>160</v>
      </c>
      <c r="F163" s="64">
        <f t="shared" si="123"/>
        <v>68.250000000000014</v>
      </c>
      <c r="G163" s="55">
        <f t="shared" si="100"/>
        <v>0</v>
      </c>
      <c r="H163" s="78">
        <f t="shared" si="131"/>
        <v>1</v>
      </c>
      <c r="I163" s="79">
        <f t="shared" si="113"/>
        <v>585371.45383883326</v>
      </c>
      <c r="J163" s="79">
        <f t="shared" si="101"/>
        <v>3993.1074889852916</v>
      </c>
      <c r="K163" s="80">
        <f t="shared" si="102"/>
        <v>-20</v>
      </c>
      <c r="L163" s="80">
        <f t="shared" si="114"/>
        <v>-487.80954486569442</v>
      </c>
      <c r="M163" s="80">
        <f t="shared" si="133"/>
        <v>0</v>
      </c>
      <c r="N163" s="80">
        <f t="shared" si="115"/>
        <v>0</v>
      </c>
      <c r="O163" s="81">
        <f t="shared" si="103"/>
        <v>-2475.2130879613783</v>
      </c>
      <c r="P163" s="79">
        <f t="shared" si="104"/>
        <v>586381.53869499138</v>
      </c>
      <c r="Q163" s="35"/>
      <c r="R163">
        <f t="shared" ca="1" si="116"/>
        <v>279</v>
      </c>
      <c r="S163" s="78">
        <f t="shared" ca="1" si="117"/>
        <v>77.72</v>
      </c>
      <c r="T163" s="55">
        <f t="shared" ca="1" si="105"/>
        <v>7.236878175910233E-3</v>
      </c>
      <c r="U163" s="78">
        <f t="shared" ca="1" si="124"/>
        <v>0.50659768753861389</v>
      </c>
      <c r="V163" s="79">
        <f t="shared" ca="1" si="118"/>
        <v>350368.76062461757</v>
      </c>
      <c r="W163" s="79">
        <f t="shared" ca="1" si="106"/>
        <v>2390.0381762412521</v>
      </c>
      <c r="X163" s="80">
        <f t="shared" ca="1" si="125"/>
        <v>-10.131953750772277</v>
      </c>
      <c r="Y163" s="80">
        <f t="shared" ca="1" si="126"/>
        <v>-291.9739671871813</v>
      </c>
      <c r="Z163" s="80">
        <f t="shared" ca="1" si="119"/>
        <v>0</v>
      </c>
      <c r="AA163" s="80">
        <f t="shared" ca="1" si="127"/>
        <v>0</v>
      </c>
      <c r="AB163" s="81">
        <f t="shared" ca="1" si="107"/>
        <v>-1253.9372265265458</v>
      </c>
      <c r="AC163" s="79">
        <f t="shared" ca="1" si="108"/>
        <v>351202.75565339433</v>
      </c>
      <c r="AD163" s="35"/>
      <c r="AE163" s="62">
        <f t="shared" ca="1" si="109"/>
        <v>-2475.2130879613783</v>
      </c>
      <c r="AF163" s="62">
        <f t="shared" ca="1" si="110"/>
        <v>693257.71572264621</v>
      </c>
      <c r="AG163" s="35"/>
      <c r="AH163" s="35"/>
      <c r="AR163" s="69">
        <f t="shared" si="120"/>
        <v>14</v>
      </c>
      <c r="AS163" s="70">
        <f t="shared" si="128"/>
        <v>160</v>
      </c>
      <c r="AT163" s="71">
        <f t="shared" si="134"/>
        <v>0.3344798713345552</v>
      </c>
      <c r="AU163" s="72">
        <f t="shared" si="111"/>
        <v>6.8214933659622723E-3</v>
      </c>
      <c r="AV163" s="73">
        <f t="shared" si="121"/>
        <v>1.0068214933659623</v>
      </c>
      <c r="AW163" s="74">
        <f>PRODUCT(AV$4:AV163)</f>
        <v>2.9675395048019197</v>
      </c>
    </row>
    <row r="164" spans="5:49">
      <c r="E164">
        <f t="shared" si="136"/>
        <v>161</v>
      </c>
      <c r="F164" s="64">
        <f t="shared" si="123"/>
        <v>68.333333333333343</v>
      </c>
      <c r="G164" s="55">
        <f t="shared" si="100"/>
        <v>0</v>
      </c>
      <c r="H164" s="78">
        <f t="shared" si="131"/>
        <v>1</v>
      </c>
      <c r="I164" s="79">
        <f t="shared" si="113"/>
        <v>586381.53869499138</v>
      </c>
      <c r="J164" s="79">
        <f t="shared" si="101"/>
        <v>3999.9977761306332</v>
      </c>
      <c r="K164" s="80">
        <f t="shared" si="102"/>
        <v>-20</v>
      </c>
      <c r="L164" s="80">
        <f t="shared" si="114"/>
        <v>-488.65128224582617</v>
      </c>
      <c r="M164" s="80">
        <f t="shared" si="133"/>
        <v>0</v>
      </c>
      <c r="N164" s="80">
        <f t="shared" si="115"/>
        <v>0</v>
      </c>
      <c r="O164" s="81">
        <f t="shared" si="103"/>
        <v>-2475.2130879613783</v>
      </c>
      <c r="P164" s="79">
        <f t="shared" si="104"/>
        <v>587397.67210091476</v>
      </c>
      <c r="Q164" s="35"/>
      <c r="R164">
        <f t="shared" ca="1" si="116"/>
        <v>280</v>
      </c>
      <c r="S164" s="78">
        <f t="shared" ca="1" si="117"/>
        <v>77.8</v>
      </c>
      <c r="T164" s="55">
        <f t="shared" ca="1" si="105"/>
        <v>7.236878175910233E-3</v>
      </c>
      <c r="U164" s="78">
        <f t="shared" ca="1" si="124"/>
        <v>0.50293150178969914</v>
      </c>
      <c r="V164" s="79">
        <f t="shared" ca="1" si="118"/>
        <v>348661.14409568673</v>
      </c>
      <c r="W164" s="79">
        <f t="shared" ca="1" si="106"/>
        <v>2378.3896814175428</v>
      </c>
      <c r="X164" s="80">
        <f t="shared" ca="1" si="125"/>
        <v>-10.058630035793982</v>
      </c>
      <c r="Y164" s="80">
        <f t="shared" ca="1" si="126"/>
        <v>-290.55095341307231</v>
      </c>
      <c r="Z164" s="80">
        <f t="shared" ca="1" si="119"/>
        <v>0</v>
      </c>
      <c r="AA164" s="80">
        <f t="shared" ca="1" si="127"/>
        <v>0</v>
      </c>
      <c r="AB164" s="81">
        <f t="shared" ca="1" si="107"/>
        <v>-1244.8626355779345</v>
      </c>
      <c r="AC164" s="79">
        <f t="shared" ca="1" si="108"/>
        <v>349494.06155807752</v>
      </c>
      <c r="AD164" s="35"/>
      <c r="AE164" s="62">
        <f t="shared" ca="1" si="109"/>
        <v>-2475.2130879613778</v>
      </c>
      <c r="AF164" s="62">
        <f t="shared" ca="1" si="110"/>
        <v>694913.84078028682</v>
      </c>
      <c r="AG164" s="35"/>
      <c r="AH164" s="35"/>
      <c r="AR164" s="69">
        <f t="shared" si="120"/>
        <v>14</v>
      </c>
      <c r="AS164" s="70">
        <f t="shared" si="128"/>
        <v>161</v>
      </c>
      <c r="AT164" s="71">
        <f t="shared" si="134"/>
        <v>0.33219821911119862</v>
      </c>
      <c r="AU164" s="72">
        <f t="shared" si="111"/>
        <v>6.8214933659622723E-3</v>
      </c>
      <c r="AV164" s="73">
        <f t="shared" si="121"/>
        <v>1.0068214933659623</v>
      </c>
      <c r="AW164" s="74">
        <f>PRODUCT(AV$4:AV164)</f>
        <v>2.9877825558471569</v>
      </c>
    </row>
    <row r="165" spans="5:49">
      <c r="E165">
        <f t="shared" si="136"/>
        <v>162</v>
      </c>
      <c r="F165" s="64">
        <f t="shared" si="123"/>
        <v>68.416666666666671</v>
      </c>
      <c r="G165" s="55">
        <f t="shared" si="100"/>
        <v>0</v>
      </c>
      <c r="H165" s="78">
        <f t="shared" si="131"/>
        <v>1</v>
      </c>
      <c r="I165" s="79">
        <f t="shared" si="113"/>
        <v>587397.67210091476</v>
      </c>
      <c r="J165" s="79">
        <f t="shared" si="101"/>
        <v>4006.9293234180723</v>
      </c>
      <c r="K165" s="80">
        <f t="shared" si="102"/>
        <v>-20</v>
      </c>
      <c r="L165" s="80">
        <f t="shared" si="114"/>
        <v>-489.49806008409564</v>
      </c>
      <c r="M165" s="80">
        <f t="shared" si="133"/>
        <v>0</v>
      </c>
      <c r="N165" s="80">
        <f t="shared" si="115"/>
        <v>0</v>
      </c>
      <c r="O165" s="81">
        <f t="shared" si="103"/>
        <v>-2475.2130879613783</v>
      </c>
      <c r="P165" s="79">
        <f t="shared" si="104"/>
        <v>588419.89027628733</v>
      </c>
      <c r="Q165" s="35"/>
      <c r="R165">
        <f t="shared" ca="1" si="116"/>
        <v>281</v>
      </c>
      <c r="S165" s="78">
        <f t="shared" ca="1" si="117"/>
        <v>77.88</v>
      </c>
      <c r="T165" s="55">
        <f t="shared" ca="1" si="105"/>
        <v>7.236878175910233E-3</v>
      </c>
      <c r="U165" s="78">
        <f t="shared" ca="1" si="124"/>
        <v>0.49929184778041952</v>
      </c>
      <c r="V165" s="79">
        <f t="shared" ca="1" si="118"/>
        <v>346964.81561137765</v>
      </c>
      <c r="W165" s="79">
        <f t="shared" ca="1" si="106"/>
        <v>2366.8181879153358</v>
      </c>
      <c r="X165" s="80">
        <f t="shared" ca="1" si="125"/>
        <v>-9.9858369556083897</v>
      </c>
      <c r="Y165" s="80">
        <f t="shared" ca="1" si="126"/>
        <v>-289.13734634281474</v>
      </c>
      <c r="Z165" s="80">
        <f t="shared" ca="1" si="119"/>
        <v>0</v>
      </c>
      <c r="AA165" s="80">
        <f t="shared" ca="1" si="127"/>
        <v>0</v>
      </c>
      <c r="AB165" s="81">
        <f t="shared" ca="1" si="107"/>
        <v>-1235.8537163385147</v>
      </c>
      <c r="AC165" s="79">
        <f t="shared" ca="1" si="108"/>
        <v>347796.65689965605</v>
      </c>
      <c r="AD165" s="35"/>
      <c r="AE165" s="62">
        <f t="shared" ca="1" si="109"/>
        <v>-2475.2130879613783</v>
      </c>
      <c r="AF165" s="62">
        <f t="shared" ca="1" si="110"/>
        <v>696579.88297980663</v>
      </c>
      <c r="AG165" s="35"/>
      <c r="AH165" s="35"/>
      <c r="AR165" s="69">
        <f t="shared" si="120"/>
        <v>14</v>
      </c>
      <c r="AS165" s="70">
        <f t="shared" si="128"/>
        <v>162</v>
      </c>
      <c r="AT165" s="71">
        <f t="shared" si="134"/>
        <v>0.32993213116334708</v>
      </c>
      <c r="AU165" s="72">
        <f t="shared" si="111"/>
        <v>6.8214933659622723E-3</v>
      </c>
      <c r="AV165" s="73">
        <f t="shared" si="121"/>
        <v>1.0068214933659623</v>
      </c>
      <c r="AW165" s="74">
        <f>PRODUCT(AV$4:AV165)</f>
        <v>3.0081636947308059</v>
      </c>
    </row>
    <row r="166" spans="5:49">
      <c r="E166">
        <f t="shared" si="136"/>
        <v>163</v>
      </c>
      <c r="F166" s="64">
        <f t="shared" si="123"/>
        <v>68.5</v>
      </c>
      <c r="G166" s="55">
        <f t="shared" si="100"/>
        <v>0</v>
      </c>
      <c r="H166" s="78">
        <f t="shared" si="131"/>
        <v>1</v>
      </c>
      <c r="I166" s="79">
        <f t="shared" si="113"/>
        <v>588419.89027628733</v>
      </c>
      <c r="J166" s="79">
        <f t="shared" si="101"/>
        <v>4013.9023779199424</v>
      </c>
      <c r="K166" s="80">
        <f t="shared" si="102"/>
        <v>-20</v>
      </c>
      <c r="L166" s="80">
        <f t="shared" si="114"/>
        <v>-490.3499085635728</v>
      </c>
      <c r="M166" s="80">
        <f t="shared" si="133"/>
        <v>0</v>
      </c>
      <c r="N166" s="80">
        <f t="shared" si="115"/>
        <v>0</v>
      </c>
      <c r="O166" s="81">
        <f t="shared" si="103"/>
        <v>-2475.2130879613783</v>
      </c>
      <c r="P166" s="79">
        <f t="shared" si="104"/>
        <v>589448.22965768236</v>
      </c>
      <c r="Q166" s="35"/>
      <c r="R166">
        <f t="shared" ca="1" si="116"/>
        <v>282</v>
      </c>
      <c r="S166" s="78">
        <f t="shared" ca="1" si="117"/>
        <v>77.959999999999994</v>
      </c>
      <c r="T166" s="55">
        <f t="shared" ca="1" si="105"/>
        <v>7.236878175910233E-3</v>
      </c>
      <c r="U166" s="78">
        <f t="shared" ca="1" si="124"/>
        <v>0.49567853350380753</v>
      </c>
      <c r="V166" s="79">
        <f t="shared" ca="1" si="118"/>
        <v>345279.69486368442</v>
      </c>
      <c r="W166" s="79">
        <f t="shared" ca="1" si="106"/>
        <v>2355.3231479141009</v>
      </c>
      <c r="X166" s="80">
        <f t="shared" ca="1" si="125"/>
        <v>-9.913570670076151</v>
      </c>
      <c r="Y166" s="80">
        <f t="shared" ca="1" si="126"/>
        <v>-287.73307905307036</v>
      </c>
      <c r="Z166" s="80">
        <f t="shared" ca="1" si="119"/>
        <v>0</v>
      </c>
      <c r="AA166" s="80">
        <f t="shared" ca="1" si="127"/>
        <v>0</v>
      </c>
      <c r="AB166" s="81">
        <f t="shared" ca="1" si="107"/>
        <v>-1226.909993550127</v>
      </c>
      <c r="AC166" s="79">
        <f t="shared" ca="1" si="108"/>
        <v>346110.46136832528</v>
      </c>
      <c r="AD166" s="35"/>
      <c r="AE166" s="62">
        <f t="shared" ca="1" si="109"/>
        <v>-2475.2130879613783</v>
      </c>
      <c r="AF166" s="62">
        <f t="shared" ca="1" si="110"/>
        <v>698255.9017066384</v>
      </c>
      <c r="AG166" s="35"/>
      <c r="AH166" s="35"/>
      <c r="AR166" s="69">
        <f t="shared" si="120"/>
        <v>14</v>
      </c>
      <c r="AS166" s="70">
        <f t="shared" si="128"/>
        <v>163</v>
      </c>
      <c r="AT166" s="71">
        <f t="shared" si="134"/>
        <v>0.32768150131939849</v>
      </c>
      <c r="AU166" s="72">
        <f t="shared" si="111"/>
        <v>6.8214933659622723E-3</v>
      </c>
      <c r="AV166" s="73">
        <f t="shared" si="121"/>
        <v>1.0068214933659623</v>
      </c>
      <c r="AW166" s="74">
        <f>PRODUCT(AV$4:AV166)</f>
        <v>3.0286838634181406</v>
      </c>
    </row>
    <row r="167" spans="5:49">
      <c r="E167">
        <f t="shared" si="136"/>
        <v>164</v>
      </c>
      <c r="F167" s="64">
        <f t="shared" si="123"/>
        <v>68.583333333333329</v>
      </c>
      <c r="G167" s="55">
        <f t="shared" si="100"/>
        <v>0</v>
      </c>
      <c r="H167" s="78">
        <f t="shared" si="131"/>
        <v>1</v>
      </c>
      <c r="I167" s="79">
        <f t="shared" si="113"/>
        <v>589448.22965768236</v>
      </c>
      <c r="J167" s="79">
        <f t="shared" si="101"/>
        <v>4020.9171881880861</v>
      </c>
      <c r="K167" s="80">
        <f t="shared" si="102"/>
        <v>-20</v>
      </c>
      <c r="L167" s="80">
        <f t="shared" si="114"/>
        <v>-491.20685804806868</v>
      </c>
      <c r="M167" s="80">
        <f t="shared" si="133"/>
        <v>0</v>
      </c>
      <c r="N167" s="80">
        <f t="shared" si="115"/>
        <v>0</v>
      </c>
      <c r="O167" s="81">
        <f t="shared" si="103"/>
        <v>-2475.2130879613783</v>
      </c>
      <c r="P167" s="79">
        <f t="shared" si="104"/>
        <v>590482.72689986089</v>
      </c>
      <c r="Q167" s="35"/>
      <c r="R167">
        <f t="shared" ca="1" si="116"/>
        <v>283</v>
      </c>
      <c r="S167" s="78">
        <f t="shared" ca="1" si="117"/>
        <v>78.040000000000006</v>
      </c>
      <c r="T167" s="55">
        <f t="shared" ca="1" si="105"/>
        <v>7.236878175910233E-3</v>
      </c>
      <c r="U167" s="78">
        <f t="shared" ca="1" si="124"/>
        <v>0.49209136834242662</v>
      </c>
      <c r="V167" s="79">
        <f t="shared" ca="1" si="118"/>
        <v>343605.70212399465</v>
      </c>
      <c r="W167" s="79">
        <f t="shared" ca="1" si="106"/>
        <v>2343.904017545638</v>
      </c>
      <c r="X167" s="80">
        <f t="shared" ca="1" si="125"/>
        <v>-9.8418273668485323</v>
      </c>
      <c r="Y167" s="80">
        <f t="shared" ca="1" si="126"/>
        <v>-286.33808510332886</v>
      </c>
      <c r="Z167" s="80">
        <f t="shared" ca="1" si="119"/>
        <v>0</v>
      </c>
      <c r="AA167" s="80">
        <f t="shared" ca="1" si="127"/>
        <v>0</v>
      </c>
      <c r="AB167" s="81">
        <f t="shared" ca="1" si="107"/>
        <v>-1218.0309953939977</v>
      </c>
      <c r="AC167" s="79">
        <f t="shared" ca="1" si="108"/>
        <v>344435.39523367613</v>
      </c>
      <c r="AD167" s="35"/>
      <c r="AE167" s="62">
        <f t="shared" ca="1" si="109"/>
        <v>-2475.2130879613783</v>
      </c>
      <c r="AF167" s="62">
        <f t="shared" ca="1" si="110"/>
        <v>699941.95670182409</v>
      </c>
      <c r="AG167" s="35"/>
      <c r="AH167" s="35"/>
      <c r="AR167" s="69">
        <f t="shared" si="120"/>
        <v>14</v>
      </c>
      <c r="AS167" s="70">
        <f t="shared" si="128"/>
        <v>164</v>
      </c>
      <c r="AT167" s="71">
        <f t="shared" si="134"/>
        <v>0.32544622413199964</v>
      </c>
      <c r="AU167" s="72">
        <f t="shared" si="111"/>
        <v>6.8214933659622723E-3</v>
      </c>
      <c r="AV167" s="73">
        <f t="shared" si="121"/>
        <v>1.0068214933659623</v>
      </c>
      <c r="AW167" s="74">
        <f>PRODUCT(AV$4:AV167)</f>
        <v>3.0493440103000444</v>
      </c>
    </row>
    <row r="168" spans="5:49">
      <c r="E168">
        <f t="shared" si="136"/>
        <v>165</v>
      </c>
      <c r="F168" s="64">
        <f t="shared" si="123"/>
        <v>68.666666666666657</v>
      </c>
      <c r="G168" s="55">
        <f t="shared" si="100"/>
        <v>0</v>
      </c>
      <c r="H168" s="78">
        <f t="shared" si="131"/>
        <v>1</v>
      </c>
      <c r="I168" s="79">
        <f t="shared" si="113"/>
        <v>590482.72689986089</v>
      </c>
      <c r="J168" s="79">
        <f t="shared" si="101"/>
        <v>4027.9740042627132</v>
      </c>
      <c r="K168" s="80">
        <f t="shared" si="102"/>
        <v>-20</v>
      </c>
      <c r="L168" s="80">
        <f t="shared" si="114"/>
        <v>-492.06893908321746</v>
      </c>
      <c r="M168" s="80">
        <f t="shared" si="133"/>
        <v>0</v>
      </c>
      <c r="N168" s="80">
        <f t="shared" si="115"/>
        <v>0</v>
      </c>
      <c r="O168" s="81">
        <f t="shared" si="103"/>
        <v>-2475.2130879613783</v>
      </c>
      <c r="P168" s="79">
        <f t="shared" si="104"/>
        <v>591523.41887707892</v>
      </c>
      <c r="Q168" s="35"/>
      <c r="R168">
        <f t="shared" ca="1" si="116"/>
        <v>284</v>
      </c>
      <c r="S168" s="78">
        <f t="shared" ca="1" si="117"/>
        <v>78.12</v>
      </c>
      <c r="T168" s="55">
        <f t="shared" ca="1" si="105"/>
        <v>7.236878175910233E-3</v>
      </c>
      <c r="U168" s="78">
        <f t="shared" ca="1" si="124"/>
        <v>0.48853016305831548</v>
      </c>
      <c r="V168" s="79">
        <f t="shared" ca="1" si="118"/>
        <v>341942.75823889853</v>
      </c>
      <c r="W168" s="79">
        <f t="shared" ca="1" si="106"/>
        <v>2332.5602568654876</v>
      </c>
      <c r="X168" s="80">
        <f t="shared" ca="1" si="125"/>
        <v>-9.7706032611663094</v>
      </c>
      <c r="Y168" s="80">
        <f t="shared" ca="1" si="126"/>
        <v>-284.95229853241545</v>
      </c>
      <c r="Z168" s="80">
        <f t="shared" ca="1" si="119"/>
        <v>0</v>
      </c>
      <c r="AA168" s="80">
        <f t="shared" ca="1" si="127"/>
        <v>0</v>
      </c>
      <c r="AB168" s="81">
        <f t="shared" ca="1" si="107"/>
        <v>-1209.2162534658487</v>
      </c>
      <c r="AC168" s="79">
        <f t="shared" ca="1" si="108"/>
        <v>342771.37934050459</v>
      </c>
      <c r="AD168" s="35"/>
      <c r="AE168" s="62">
        <f t="shared" ca="1" si="109"/>
        <v>-2475.2130879613783</v>
      </c>
      <c r="AF168" s="62">
        <f t="shared" ca="1" si="110"/>
        <v>701638.10806414473</v>
      </c>
      <c r="AG168" s="35"/>
      <c r="AH168" s="35"/>
      <c r="AR168" s="69">
        <f t="shared" si="120"/>
        <v>14</v>
      </c>
      <c r="AS168" s="70">
        <f t="shared" si="128"/>
        <v>165</v>
      </c>
      <c r="AT168" s="71">
        <f t="shared" si="134"/>
        <v>0.32322619487310572</v>
      </c>
      <c r="AU168" s="72">
        <f t="shared" si="111"/>
        <v>6.8214933659622723E-3</v>
      </c>
      <c r="AV168" s="73">
        <f t="shared" si="121"/>
        <v>1.0068214933659623</v>
      </c>
      <c r="AW168" s="74">
        <f>PRODUCT(AV$4:AV168)</f>
        <v>3.070145090236843</v>
      </c>
    </row>
    <row r="169" spans="5:49">
      <c r="E169">
        <f t="shared" si="136"/>
        <v>166</v>
      </c>
      <c r="F169" s="64">
        <f t="shared" si="123"/>
        <v>68.749999999999986</v>
      </c>
      <c r="G169" s="55">
        <f t="shared" si="100"/>
        <v>0</v>
      </c>
      <c r="H169" s="78">
        <f t="shared" si="131"/>
        <v>1</v>
      </c>
      <c r="I169" s="79">
        <f t="shared" si="113"/>
        <v>591523.41887707892</v>
      </c>
      <c r="J169" s="79">
        <f t="shared" si="101"/>
        <v>4035.0730776813161</v>
      </c>
      <c r="K169" s="80">
        <f t="shared" si="102"/>
        <v>-20</v>
      </c>
      <c r="L169" s="80">
        <f t="shared" si="114"/>
        <v>-492.9361823975658</v>
      </c>
      <c r="M169" s="80">
        <f t="shared" si="133"/>
        <v>0</v>
      </c>
      <c r="N169" s="80">
        <f t="shared" si="115"/>
        <v>0</v>
      </c>
      <c r="O169" s="81">
        <f t="shared" si="103"/>
        <v>-2475.2130879613783</v>
      </c>
      <c r="P169" s="79">
        <f t="shared" si="104"/>
        <v>592570.34268440132</v>
      </c>
      <c r="Q169" s="35"/>
      <c r="R169">
        <f t="shared" ca="1" si="116"/>
        <v>285</v>
      </c>
      <c r="S169" s="78">
        <f t="shared" ca="1" si="117"/>
        <v>78.2</v>
      </c>
      <c r="T169" s="55">
        <f t="shared" ca="1" si="105"/>
        <v>7.236878175910233E-3</v>
      </c>
      <c r="U169" s="78">
        <f t="shared" ca="1" si="124"/>
        <v>0.4849947297830049</v>
      </c>
      <c r="V169" s="79">
        <f t="shared" ca="1" si="118"/>
        <v>340290.78462602862</v>
      </c>
      <c r="W169" s="79">
        <f t="shared" ca="1" si="106"/>
        <v>2321.2913298245508</v>
      </c>
      <c r="X169" s="80">
        <f t="shared" ca="1" si="125"/>
        <v>-9.6998945956600977</v>
      </c>
      <c r="Y169" s="80">
        <f t="shared" ca="1" si="126"/>
        <v>-283.57565385502386</v>
      </c>
      <c r="Z169" s="80">
        <f t="shared" ca="1" si="119"/>
        <v>0</v>
      </c>
      <c r="AA169" s="80">
        <f t="shared" ca="1" si="127"/>
        <v>0</v>
      </c>
      <c r="AB169" s="81">
        <f t="shared" ca="1" si="107"/>
        <v>-1200.4653027511856</v>
      </c>
      <c r="AC169" s="79">
        <f t="shared" ca="1" si="108"/>
        <v>341118.33510465128</v>
      </c>
      <c r="AD169" s="35"/>
      <c r="AE169" s="62">
        <f t="shared" ca="1" si="109"/>
        <v>-2475.2130879613778</v>
      </c>
      <c r="AF169" s="62">
        <f t="shared" ca="1" si="110"/>
        <v>703344.41625226231</v>
      </c>
      <c r="AG169" s="35"/>
      <c r="AH169" s="35"/>
      <c r="AR169" s="69">
        <f t="shared" si="120"/>
        <v>14</v>
      </c>
      <c r="AS169" s="70">
        <f t="shared" si="128"/>
        <v>166</v>
      </c>
      <c r="AT169" s="71">
        <f t="shared" si="134"/>
        <v>0.3210213095290736</v>
      </c>
      <c r="AU169" s="72">
        <f t="shared" si="111"/>
        <v>6.8214933659622723E-3</v>
      </c>
      <c r="AV169" s="73">
        <f t="shared" si="121"/>
        <v>1.0068214933659623</v>
      </c>
      <c r="AW169" s="74">
        <f>PRODUCT(AV$4:AV169)</f>
        <v>3.0910880646024355</v>
      </c>
    </row>
    <row r="170" spans="5:49">
      <c r="E170">
        <f t="shared" si="136"/>
        <v>167</v>
      </c>
      <c r="F170" s="64">
        <f t="shared" si="123"/>
        <v>68.833333333333314</v>
      </c>
      <c r="G170" s="55">
        <f t="shared" si="100"/>
        <v>0</v>
      </c>
      <c r="H170" s="78">
        <f t="shared" si="131"/>
        <v>1</v>
      </c>
      <c r="I170" s="79">
        <f t="shared" si="113"/>
        <v>592570.34268440132</v>
      </c>
      <c r="J170" s="79">
        <f t="shared" si="101"/>
        <v>4042.2146614876337</v>
      </c>
      <c r="K170" s="80">
        <f t="shared" si="102"/>
        <v>-20</v>
      </c>
      <c r="L170" s="80">
        <f t="shared" si="114"/>
        <v>-493.80861890366782</v>
      </c>
      <c r="M170" s="80">
        <f t="shared" si="133"/>
        <v>0</v>
      </c>
      <c r="N170" s="80">
        <f t="shared" si="115"/>
        <v>0</v>
      </c>
      <c r="O170" s="81">
        <f t="shared" si="103"/>
        <v>-2475.2130879613783</v>
      </c>
      <c r="P170" s="79">
        <f t="shared" si="104"/>
        <v>593623.53563902387</v>
      </c>
      <c r="Q170" s="35"/>
      <c r="R170">
        <f t="shared" ca="1" si="116"/>
        <v>286</v>
      </c>
      <c r="S170" s="78">
        <f t="shared" ca="1" si="117"/>
        <v>78.28</v>
      </c>
      <c r="T170" s="55">
        <f t="shared" ca="1" si="105"/>
        <v>7.236878175910233E-3</v>
      </c>
      <c r="U170" s="78">
        <f t="shared" ca="1" si="124"/>
        <v>0.48148488200760681</v>
      </c>
      <c r="V170" s="79">
        <f t="shared" ca="1" si="118"/>
        <v>338649.70326992963</v>
      </c>
      <c r="W170" s="79">
        <f t="shared" ca="1" si="106"/>
        <v>2310.096704240917</v>
      </c>
      <c r="X170" s="80">
        <f t="shared" ca="1" si="125"/>
        <v>-9.6296976401521359</v>
      </c>
      <c r="Y170" s="80">
        <f t="shared" ca="1" si="126"/>
        <v>-282.20808605827472</v>
      </c>
      <c r="Z170" s="80">
        <f t="shared" ca="1" si="119"/>
        <v>0</v>
      </c>
      <c r="AA170" s="80">
        <f t="shared" ca="1" si="127"/>
        <v>0</v>
      </c>
      <c r="AB170" s="81">
        <f t="shared" ca="1" si="107"/>
        <v>-1191.7776816007683</v>
      </c>
      <c r="AC170" s="79">
        <f t="shared" ca="1" si="108"/>
        <v>339476.18450887135</v>
      </c>
      <c r="AD170" s="35"/>
      <c r="AE170" s="62">
        <f t="shared" ca="1" si="109"/>
        <v>-2475.2130879613783</v>
      </c>
      <c r="AF170" s="62">
        <f t="shared" ca="1" si="110"/>
        <v>705060.94208687556</v>
      </c>
      <c r="AG170" s="35"/>
      <c r="AH170" s="35"/>
      <c r="AR170" s="69">
        <f t="shared" si="120"/>
        <v>14</v>
      </c>
      <c r="AS170" s="70">
        <f t="shared" si="128"/>
        <v>167</v>
      </c>
      <c r="AT170" s="71">
        <f t="shared" si="134"/>
        <v>0.3188314647957885</v>
      </c>
      <c r="AU170" s="72">
        <f t="shared" si="111"/>
        <v>6.8214933659622723E-3</v>
      </c>
      <c r="AV170" s="73">
        <f t="shared" si="121"/>
        <v>1.0068214933659623</v>
      </c>
      <c r="AW170" s="74">
        <f>PRODUCT(AV$4:AV170)</f>
        <v>3.1121739013287262</v>
      </c>
    </row>
    <row r="171" spans="5:49">
      <c r="E171">
        <f t="shared" si="136"/>
        <v>168</v>
      </c>
      <c r="F171" s="64">
        <f t="shared" si="123"/>
        <v>68.916666666666643</v>
      </c>
      <c r="G171" s="55">
        <f t="shared" si="100"/>
        <v>0</v>
      </c>
      <c r="H171" s="78">
        <f t="shared" si="131"/>
        <v>1</v>
      </c>
      <c r="I171" s="79">
        <f t="shared" si="113"/>
        <v>593623.53563902387</v>
      </c>
      <c r="J171" s="79">
        <f t="shared" si="101"/>
        <v>4049.3990102406697</v>
      </c>
      <c r="K171" s="80">
        <f t="shared" si="102"/>
        <v>-20</v>
      </c>
      <c r="L171" s="80">
        <f t="shared" si="114"/>
        <v>-494.68627969918657</v>
      </c>
      <c r="M171" s="80">
        <f t="shared" si="133"/>
        <v>0</v>
      </c>
      <c r="N171" s="80">
        <f t="shared" si="115"/>
        <v>0</v>
      </c>
      <c r="O171" s="81">
        <f t="shared" si="103"/>
        <v>-2475.2130879613783</v>
      </c>
      <c r="P171" s="79">
        <f t="shared" si="104"/>
        <v>594683.03528160392</v>
      </c>
      <c r="Q171" s="35"/>
      <c r="R171">
        <f t="shared" ca="1" si="116"/>
        <v>287</v>
      </c>
      <c r="S171" s="78">
        <f t="shared" ca="1" si="117"/>
        <v>78.36</v>
      </c>
      <c r="T171" s="55">
        <f t="shared" ca="1" si="105"/>
        <v>7.236878175910233E-3</v>
      </c>
      <c r="U171" s="78">
        <f t="shared" ca="1" si="124"/>
        <v>0.47800043457297525</v>
      </c>
      <c r="V171" s="79">
        <f t="shared" ca="1" si="118"/>
        <v>337019.43671795784</v>
      </c>
      <c r="W171" s="79">
        <f t="shared" ca="1" si="106"/>
        <v>2298.975851771891</v>
      </c>
      <c r="X171" s="80">
        <f t="shared" ca="1" si="125"/>
        <v>-9.5600086914595046</v>
      </c>
      <c r="Y171" s="80">
        <f t="shared" ca="1" si="126"/>
        <v>-280.8495305982982</v>
      </c>
      <c r="Z171" s="80">
        <f t="shared" ca="1" si="119"/>
        <v>0</v>
      </c>
      <c r="AA171" s="80">
        <f t="shared" ca="1" si="127"/>
        <v>0</v>
      </c>
      <c r="AB171" s="81">
        <f t="shared" ca="1" si="107"/>
        <v>-1183.1529317062548</v>
      </c>
      <c r="AC171" s="79">
        <f t="shared" ca="1" si="108"/>
        <v>337844.85009873367</v>
      </c>
      <c r="AD171" s="35"/>
      <c r="AE171" s="62">
        <f t="shared" ca="1" si="109"/>
        <v>-2475.2130879613783</v>
      </c>
      <c r="AF171" s="62">
        <f t="shared" ca="1" si="110"/>
        <v>706787.74675288633</v>
      </c>
      <c r="AG171" s="35"/>
      <c r="AH171" s="35"/>
      <c r="AR171" s="69">
        <f t="shared" si="120"/>
        <v>14</v>
      </c>
      <c r="AS171" s="70">
        <f t="shared" si="128"/>
        <v>168</v>
      </c>
      <c r="AT171" s="71">
        <f t="shared" si="134"/>
        <v>0.31665655807382398</v>
      </c>
      <c r="AU171" s="72">
        <f t="shared" si="111"/>
        <v>6.8214933659622723E-3</v>
      </c>
      <c r="AV171" s="73">
        <f t="shared" si="121"/>
        <v>1.0068214933659623</v>
      </c>
      <c r="AW171" s="74">
        <f>PRODUCT(AV$4:AV171)</f>
        <v>3.133403574950361</v>
      </c>
    </row>
    <row r="172" spans="5:49">
      <c r="E172">
        <f t="shared" si="136"/>
        <v>169</v>
      </c>
      <c r="F172" s="64">
        <f t="shared" si="123"/>
        <v>68.999999999999972</v>
      </c>
      <c r="G172" s="55">
        <f t="shared" si="100"/>
        <v>0</v>
      </c>
      <c r="H172" s="78">
        <f t="shared" si="131"/>
        <v>1</v>
      </c>
      <c r="I172" s="79">
        <f t="shared" si="113"/>
        <v>594683.03528160392</v>
      </c>
      <c r="J172" s="79">
        <f t="shared" si="101"/>
        <v>4056.6263800237689</v>
      </c>
      <c r="K172" s="80">
        <f t="shared" si="102"/>
        <v>-20</v>
      </c>
      <c r="L172" s="80">
        <f t="shared" si="114"/>
        <v>-495.56919606800329</v>
      </c>
      <c r="M172" s="80">
        <f t="shared" si="133"/>
        <v>-4460.1227646120296</v>
      </c>
      <c r="N172" s="80">
        <f t="shared" si="115"/>
        <v>0</v>
      </c>
      <c r="O172" s="81">
        <f t="shared" si="103"/>
        <v>-2475.2130879613783</v>
      </c>
      <c r="P172" s="79">
        <f t="shared" si="104"/>
        <v>591288.75661298621</v>
      </c>
      <c r="Q172" s="35"/>
      <c r="R172">
        <f t="shared" ca="1" si="116"/>
        <v>288</v>
      </c>
      <c r="S172" s="78">
        <f t="shared" ca="1" si="117"/>
        <v>78.44</v>
      </c>
      <c r="T172" s="55">
        <f t="shared" ca="1" si="105"/>
        <v>7.236878175910233E-3</v>
      </c>
      <c r="U172" s="78">
        <f t="shared" ca="1" si="124"/>
        <v>0.47454120365993846</v>
      </c>
      <c r="V172" s="79">
        <f t="shared" ca="1" si="118"/>
        <v>335399.90807621047</v>
      </c>
      <c r="W172" s="79">
        <f t="shared" ca="1" si="106"/>
        <v>2287.9282478862256</v>
      </c>
      <c r="X172" s="80">
        <f t="shared" ca="1" si="125"/>
        <v>-9.4908240731987696</v>
      </c>
      <c r="Y172" s="80">
        <f t="shared" ca="1" si="126"/>
        <v>-279.49992339684206</v>
      </c>
      <c r="Z172" s="80">
        <f t="shared" ca="1" si="119"/>
        <v>0</v>
      </c>
      <c r="AA172" s="80">
        <f t="shared" ca="1" si="127"/>
        <v>0</v>
      </c>
      <c r="AB172" s="81">
        <f t="shared" ca="1" si="107"/>
        <v>-1174.5905980760256</v>
      </c>
      <c r="AC172" s="79">
        <f t="shared" ca="1" si="108"/>
        <v>336224.25497855066</v>
      </c>
      <c r="AD172" s="35"/>
      <c r="AE172" s="62">
        <f t="shared" ca="1" si="109"/>
        <v>-2475.2130879613783</v>
      </c>
      <c r="AF172" s="62">
        <f t="shared" ca="1" si="110"/>
        <v>708524.89180158253</v>
      </c>
      <c r="AH172" s="35"/>
      <c r="AR172" s="69">
        <f t="shared" si="120"/>
        <v>15</v>
      </c>
      <c r="AS172" s="70">
        <f t="shared" si="128"/>
        <v>169</v>
      </c>
      <c r="AT172" s="71">
        <f t="shared" si="134"/>
        <v>0.31449648746363495</v>
      </c>
      <c r="AU172" s="72">
        <f t="shared" si="111"/>
        <v>6.8214933659622723E-3</v>
      </c>
      <c r="AV172" s="73">
        <f t="shared" si="121"/>
        <v>1.0068214933659623</v>
      </c>
      <c r="AW172" s="74">
        <f>PRODUCT(AV$4:AV172)</f>
        <v>3.1547780666497673</v>
      </c>
    </row>
    <row r="173" spans="5:49">
      <c r="E173">
        <f t="shared" si="136"/>
        <v>170</v>
      </c>
      <c r="F173" s="64">
        <f t="shared" si="123"/>
        <v>69.0833333333333</v>
      </c>
      <c r="G173" s="55">
        <f t="shared" si="100"/>
        <v>0</v>
      </c>
      <c r="H173" s="78">
        <f t="shared" si="131"/>
        <v>1</v>
      </c>
      <c r="I173" s="79">
        <f t="shared" si="113"/>
        <v>591288.75661298621</v>
      </c>
      <c r="J173" s="79">
        <f t="shared" si="101"/>
        <v>4033.4723306035662</v>
      </c>
      <c r="K173" s="80">
        <f t="shared" si="102"/>
        <v>-20</v>
      </c>
      <c r="L173" s="80">
        <f t="shared" si="114"/>
        <v>-492.74063051082186</v>
      </c>
      <c r="M173" s="80">
        <f t="shared" si="133"/>
        <v>0</v>
      </c>
      <c r="N173" s="80">
        <f t="shared" si="115"/>
        <v>0</v>
      </c>
      <c r="O173" s="81">
        <f t="shared" si="103"/>
        <v>-2475.2130879613783</v>
      </c>
      <c r="P173" s="79">
        <f t="shared" si="104"/>
        <v>592334.27522511745</v>
      </c>
      <c r="Q173" s="35"/>
      <c r="R173">
        <f t="shared" ca="1" si="116"/>
        <v>289</v>
      </c>
      <c r="S173" s="78">
        <f t="shared" ca="1" si="117"/>
        <v>78.52</v>
      </c>
      <c r="T173" s="55">
        <f t="shared" ca="1" si="105"/>
        <v>7.9055919619646087E-3</v>
      </c>
      <c r="U173" s="78">
        <f t="shared" ca="1" si="124"/>
        <v>0.47078967453466342</v>
      </c>
      <c r="V173" s="79">
        <f t="shared" ca="1" si="118"/>
        <v>333566.20321097469</v>
      </c>
      <c r="W173" s="79">
        <f t="shared" ca="1" si="106"/>
        <v>2275.4196423128869</v>
      </c>
      <c r="X173" s="80">
        <f t="shared" ca="1" si="125"/>
        <v>-9.4157934906932681</v>
      </c>
      <c r="Y173" s="80">
        <f t="shared" ca="1" si="126"/>
        <v>-277.97183600914559</v>
      </c>
      <c r="Z173" s="80">
        <f t="shared" ca="1" si="119"/>
        <v>-2501.7465240823103</v>
      </c>
      <c r="AA173" s="80">
        <f t="shared" ca="1" si="127"/>
        <v>0</v>
      </c>
      <c r="AB173" s="81">
        <f t="shared" ca="1" si="107"/>
        <v>-1165.3047640852765</v>
      </c>
      <c r="AC173" s="79">
        <f t="shared" ca="1" si="108"/>
        <v>331887.18393562012</v>
      </c>
      <c r="AD173" s="35"/>
      <c r="AE173" s="62">
        <f t="shared" ca="1" si="109"/>
        <v>-2475.2130879613783</v>
      </c>
      <c r="AF173" s="62">
        <f t="shared" ca="1" si="110"/>
        <v>704958.5024643183</v>
      </c>
      <c r="AG173" s="35"/>
      <c r="AH173" s="35"/>
      <c r="AR173" s="69">
        <f t="shared" si="120"/>
        <v>15</v>
      </c>
      <c r="AS173" s="70">
        <f t="shared" si="128"/>
        <v>170</v>
      </c>
      <c r="AT173" s="71">
        <f t="shared" si="134"/>
        <v>0.31235115176078332</v>
      </c>
      <c r="AU173" s="72">
        <f t="shared" si="111"/>
        <v>6.8214933659622723E-3</v>
      </c>
      <c r="AV173" s="73">
        <f t="shared" si="121"/>
        <v>1.0068214933659623</v>
      </c>
      <c r="AW173" s="74">
        <f>PRODUCT(AV$4:AV173)</f>
        <v>3.176298364302502</v>
      </c>
    </row>
    <row r="174" spans="5:49">
      <c r="E174">
        <f t="shared" si="136"/>
        <v>171</v>
      </c>
      <c r="F174" s="64">
        <f t="shared" si="123"/>
        <v>69.166666666666629</v>
      </c>
      <c r="G174" s="55">
        <f t="shared" si="100"/>
        <v>0</v>
      </c>
      <c r="H174" s="78">
        <f t="shared" si="131"/>
        <v>1</v>
      </c>
      <c r="I174" s="79">
        <f t="shared" si="113"/>
        <v>592334.27522511745</v>
      </c>
      <c r="J174" s="79">
        <f t="shared" si="101"/>
        <v>4040.6043288802093</v>
      </c>
      <c r="K174" s="80">
        <f t="shared" si="102"/>
        <v>-20</v>
      </c>
      <c r="L174" s="80">
        <f t="shared" si="114"/>
        <v>-493.61189602093123</v>
      </c>
      <c r="M174" s="80">
        <f t="shared" si="133"/>
        <v>0</v>
      </c>
      <c r="N174" s="80">
        <f t="shared" si="115"/>
        <v>0</v>
      </c>
      <c r="O174" s="81">
        <f t="shared" si="103"/>
        <v>-2475.2130879613783</v>
      </c>
      <c r="P174" s="79">
        <f t="shared" si="104"/>
        <v>593386.05457001529</v>
      </c>
      <c r="Q174" s="35"/>
      <c r="R174">
        <f t="shared" ca="1" si="116"/>
        <v>290</v>
      </c>
      <c r="S174" s="78">
        <f t="shared" ca="1" si="117"/>
        <v>78.599999999999994</v>
      </c>
      <c r="T174" s="55">
        <f t="shared" ca="1" si="105"/>
        <v>7.9055919619646087E-3</v>
      </c>
      <c r="U174" s="78">
        <f t="shared" ca="1" si="124"/>
        <v>0.46706780346788623</v>
      </c>
      <c r="V174" s="79">
        <f t="shared" ca="1" si="118"/>
        <v>329263.4192820196</v>
      </c>
      <c r="W174" s="79">
        <f t="shared" ca="1" si="106"/>
        <v>2246.0682302863511</v>
      </c>
      <c r="X174" s="80">
        <f t="shared" ca="1" si="125"/>
        <v>-9.3413560693577242</v>
      </c>
      <c r="Y174" s="80">
        <f t="shared" ca="1" si="126"/>
        <v>-274.38618273501635</v>
      </c>
      <c r="Z174" s="80">
        <f t="shared" ca="1" si="119"/>
        <v>0</v>
      </c>
      <c r="AA174" s="80">
        <f t="shared" ca="1" si="127"/>
        <v>0</v>
      </c>
      <c r="AB174" s="81">
        <f t="shared" ca="1" si="107"/>
        <v>-1156.0923401090847</v>
      </c>
      <c r="AC174" s="79">
        <f t="shared" ca="1" si="108"/>
        <v>330069.66763339244</v>
      </c>
      <c r="AD174" s="35"/>
      <c r="AE174" s="62">
        <f t="shared" ca="1" si="109"/>
        <v>-2475.2130879613778</v>
      </c>
      <c r="AF174" s="62">
        <f t="shared" ca="1" si="110"/>
        <v>706684.69370547554</v>
      </c>
      <c r="AG174" s="35"/>
      <c r="AH174" s="35"/>
      <c r="AR174" s="69">
        <f t="shared" si="120"/>
        <v>15</v>
      </c>
      <c r="AS174" s="70">
        <f t="shared" si="128"/>
        <v>171</v>
      </c>
      <c r="AT174" s="71">
        <f t="shared" si="134"/>
        <v>0.31022045045119645</v>
      </c>
      <c r="AU174" s="72">
        <f t="shared" si="111"/>
        <v>6.8214933659622723E-3</v>
      </c>
      <c r="AV174" s="73">
        <f t="shared" si="121"/>
        <v>1.0068214933659623</v>
      </c>
      <c r="AW174" s="74">
        <f>PRODUCT(AV$4:AV174)</f>
        <v>3.1979654625229084</v>
      </c>
    </row>
    <row r="175" spans="5:49">
      <c r="E175">
        <f t="shared" si="136"/>
        <v>172</v>
      </c>
      <c r="F175" s="64">
        <f t="shared" si="123"/>
        <v>69.249999999999957</v>
      </c>
      <c r="G175" s="55">
        <f t="shared" si="100"/>
        <v>0</v>
      </c>
      <c r="H175" s="78">
        <f t="shared" si="131"/>
        <v>1</v>
      </c>
      <c r="I175" s="79">
        <f t="shared" si="113"/>
        <v>593386.05457001529</v>
      </c>
      <c r="J175" s="79">
        <f t="shared" si="101"/>
        <v>4047.7790347038863</v>
      </c>
      <c r="K175" s="80">
        <f t="shared" si="102"/>
        <v>-20</v>
      </c>
      <c r="L175" s="80">
        <f t="shared" si="114"/>
        <v>-494.48837880834611</v>
      </c>
      <c r="M175" s="80">
        <f t="shared" si="133"/>
        <v>0</v>
      </c>
      <c r="N175" s="80">
        <f t="shared" si="115"/>
        <v>0</v>
      </c>
      <c r="O175" s="81">
        <f t="shared" si="103"/>
        <v>-2475.2130879613783</v>
      </c>
      <c r="P175" s="79">
        <f t="shared" si="104"/>
        <v>594444.13213794935</v>
      </c>
      <c r="Q175" s="35"/>
      <c r="R175">
        <f t="shared" ca="1" si="116"/>
        <v>291</v>
      </c>
      <c r="S175" s="78">
        <f t="shared" ca="1" si="117"/>
        <v>78.680000000000007</v>
      </c>
      <c r="T175" s="55">
        <f t="shared" ca="1" si="105"/>
        <v>7.9055919619646087E-3</v>
      </c>
      <c r="U175" s="78">
        <f t="shared" ca="1" si="124"/>
        <v>0.46337535599509805</v>
      </c>
      <c r="V175" s="79">
        <f t="shared" ca="1" si="118"/>
        <v>327460.27152206155</v>
      </c>
      <c r="W175" s="79">
        <f t="shared" ca="1" si="106"/>
        <v>2233.7680698039471</v>
      </c>
      <c r="X175" s="80">
        <f t="shared" ca="1" si="125"/>
        <v>-9.2675071199019605</v>
      </c>
      <c r="Y175" s="80">
        <f t="shared" ca="1" si="126"/>
        <v>-272.88355960171799</v>
      </c>
      <c r="Z175" s="80">
        <f t="shared" ca="1" si="119"/>
        <v>0</v>
      </c>
      <c r="AA175" s="80">
        <f t="shared" ca="1" si="127"/>
        <v>0</v>
      </c>
      <c r="AB175" s="81">
        <f t="shared" ca="1" si="107"/>
        <v>-1146.9527457978295</v>
      </c>
      <c r="AC175" s="79">
        <f t="shared" ca="1" si="108"/>
        <v>328264.93577934604</v>
      </c>
      <c r="AD175" s="35"/>
      <c r="AE175" s="62">
        <f t="shared" ca="1" si="109"/>
        <v>-2475.2130879613778</v>
      </c>
      <c r="AF175" s="62">
        <f t="shared" ca="1" si="110"/>
        <v>708421.22165603191</v>
      </c>
      <c r="AG175" s="35"/>
      <c r="AH175" s="35"/>
      <c r="AR175" s="69">
        <f t="shared" si="120"/>
        <v>15</v>
      </c>
      <c r="AS175" s="70">
        <f t="shared" si="128"/>
        <v>172</v>
      </c>
      <c r="AT175" s="71">
        <f t="shared" si="134"/>
        <v>0.30810428370645776</v>
      </c>
      <c r="AU175" s="72">
        <f t="shared" si="111"/>
        <v>6.8214933659622723E-3</v>
      </c>
      <c r="AV175" s="73">
        <f t="shared" si="121"/>
        <v>1.0068214933659623</v>
      </c>
      <c r="AW175" s="74">
        <f>PRODUCT(AV$4:AV175)</f>
        <v>3.2197803627100847</v>
      </c>
    </row>
    <row r="176" spans="5:49">
      <c r="E176">
        <f t="shared" si="136"/>
        <v>173</v>
      </c>
      <c r="F176" s="64">
        <f t="shared" si="123"/>
        <v>69.333333333333286</v>
      </c>
      <c r="G176" s="55">
        <f t="shared" si="100"/>
        <v>0</v>
      </c>
      <c r="H176" s="78">
        <f t="shared" si="131"/>
        <v>1</v>
      </c>
      <c r="I176" s="79">
        <f t="shared" si="113"/>
        <v>594444.13213794935</v>
      </c>
      <c r="J176" s="79">
        <f t="shared" si="101"/>
        <v>4054.9967038142217</v>
      </c>
      <c r="K176" s="80">
        <f t="shared" si="102"/>
        <v>-20</v>
      </c>
      <c r="L176" s="80">
        <f t="shared" si="114"/>
        <v>-495.37011011495781</v>
      </c>
      <c r="M176" s="80">
        <f t="shared" si="133"/>
        <v>0</v>
      </c>
      <c r="N176" s="80">
        <f t="shared" si="115"/>
        <v>0</v>
      </c>
      <c r="O176" s="81">
        <f t="shared" si="103"/>
        <v>-2475.2130879613783</v>
      </c>
      <c r="P176" s="79">
        <f t="shared" si="104"/>
        <v>595508.54564368725</v>
      </c>
      <c r="Q176" s="35"/>
      <c r="R176">
        <f t="shared" ca="1" si="116"/>
        <v>292</v>
      </c>
      <c r="S176" s="78">
        <f t="shared" ca="1" si="117"/>
        <v>78.760000000000005</v>
      </c>
      <c r="T176" s="55">
        <f t="shared" ca="1" si="105"/>
        <v>7.9055919619646087E-3</v>
      </c>
      <c r="U176" s="78">
        <f t="shared" ca="1" si="124"/>
        <v>0.45971209950537073</v>
      </c>
      <c r="V176" s="79">
        <f t="shared" ca="1" si="118"/>
        <v>325669.80714165402</v>
      </c>
      <c r="W176" s="79">
        <f t="shared" ca="1" si="106"/>
        <v>2221.5544289110057</v>
      </c>
      <c r="X176" s="80">
        <f t="shared" ca="1" si="125"/>
        <v>-9.1942419901074146</v>
      </c>
      <c r="Y176" s="80">
        <f t="shared" ca="1" si="126"/>
        <v>-271.39150595137835</v>
      </c>
      <c r="Z176" s="80">
        <f t="shared" ca="1" si="119"/>
        <v>0</v>
      </c>
      <c r="AA176" s="80">
        <f t="shared" ca="1" si="127"/>
        <v>0</v>
      </c>
      <c r="AB176" s="81">
        <f t="shared" ca="1" si="107"/>
        <v>-1137.885405389897</v>
      </c>
      <c r="AC176" s="79">
        <f t="shared" ca="1" si="108"/>
        <v>326472.89041723369</v>
      </c>
      <c r="AD176" s="35"/>
      <c r="AE176" s="62">
        <f t="shared" ca="1" si="109"/>
        <v>-2475.2130879613778</v>
      </c>
      <c r="AF176" s="62">
        <f t="shared" ca="1" si="110"/>
        <v>710168.14821385744</v>
      </c>
      <c r="AG176" s="35"/>
      <c r="AH176" s="35"/>
      <c r="AR176" s="69">
        <f t="shared" si="120"/>
        <v>15</v>
      </c>
      <c r="AS176" s="70">
        <f t="shared" si="128"/>
        <v>173</v>
      </c>
      <c r="AT176" s="71">
        <f t="shared" si="134"/>
        <v>0.3060025523791296</v>
      </c>
      <c r="AU176" s="72">
        <f t="shared" si="111"/>
        <v>6.8214933659622723E-3</v>
      </c>
      <c r="AV176" s="73">
        <f t="shared" si="121"/>
        <v>1.0068214933659623</v>
      </c>
      <c r="AW176" s="74">
        <f>PRODUCT(AV$4:AV176)</f>
        <v>3.2417440730941673</v>
      </c>
    </row>
    <row r="177" spans="5:49">
      <c r="E177">
        <f t="shared" si="136"/>
        <v>174</v>
      </c>
      <c r="F177" s="64">
        <f t="shared" si="123"/>
        <v>69.416666666666615</v>
      </c>
      <c r="G177" s="55">
        <f t="shared" si="100"/>
        <v>0</v>
      </c>
      <c r="H177" s="78">
        <f t="shared" si="131"/>
        <v>1</v>
      </c>
      <c r="I177" s="79">
        <f t="shared" si="113"/>
        <v>595508.54564368725</v>
      </c>
      <c r="J177" s="79">
        <f t="shared" si="101"/>
        <v>4062.2575934822535</v>
      </c>
      <c r="K177" s="80">
        <f t="shared" si="102"/>
        <v>-20</v>
      </c>
      <c r="L177" s="80">
        <f t="shared" si="114"/>
        <v>-496.25712136973942</v>
      </c>
      <c r="M177" s="80">
        <f t="shared" si="133"/>
        <v>0</v>
      </c>
      <c r="N177" s="80">
        <f t="shared" si="115"/>
        <v>0</v>
      </c>
      <c r="O177" s="81">
        <f t="shared" si="103"/>
        <v>-2475.2130879613783</v>
      </c>
      <c r="P177" s="79">
        <f t="shared" si="104"/>
        <v>596579.33302783838</v>
      </c>
      <c r="Q177" s="35"/>
      <c r="R177">
        <f t="shared" ca="1" si="116"/>
        <v>293</v>
      </c>
      <c r="S177" s="78">
        <f t="shared" ca="1" si="117"/>
        <v>78.84</v>
      </c>
      <c r="T177" s="55">
        <f t="shared" ca="1" si="105"/>
        <v>7.9055919619646087E-3</v>
      </c>
      <c r="U177" s="78">
        <f t="shared" ca="1" si="124"/>
        <v>0.45607780322670322</v>
      </c>
      <c r="V177" s="79">
        <f t="shared" ca="1" si="118"/>
        <v>323891.92895895184</v>
      </c>
      <c r="W177" s="79">
        <f t="shared" ca="1" si="106"/>
        <v>2209.4266446822135</v>
      </c>
      <c r="X177" s="80">
        <f t="shared" ca="1" si="125"/>
        <v>-9.1215560645340652</v>
      </c>
      <c r="Y177" s="80">
        <f t="shared" ca="1" si="126"/>
        <v>-269.90994079912656</v>
      </c>
      <c r="Z177" s="80">
        <f t="shared" ca="1" si="119"/>
        <v>0</v>
      </c>
      <c r="AA177" s="80">
        <f t="shared" ca="1" si="127"/>
        <v>0</v>
      </c>
      <c r="AB177" s="81">
        <f t="shared" ca="1" si="107"/>
        <v>-1128.8897476754098</v>
      </c>
      <c r="AC177" s="79">
        <f t="shared" ca="1" si="108"/>
        <v>324693.434359095</v>
      </c>
      <c r="AD177" s="35"/>
      <c r="AE177" s="62">
        <f t="shared" ca="1" si="109"/>
        <v>-2475.2130879613778</v>
      </c>
      <c r="AF177" s="62">
        <f t="shared" ca="1" si="110"/>
        <v>711925.53564747632</v>
      </c>
      <c r="AG177" s="35"/>
      <c r="AH177" s="35"/>
      <c r="AR177" s="69">
        <f t="shared" si="120"/>
        <v>15</v>
      </c>
      <c r="AS177" s="70">
        <f t="shared" si="128"/>
        <v>174</v>
      </c>
      <c r="AT177" s="71">
        <f t="shared" si="134"/>
        <v>0.30391515799810787</v>
      </c>
      <c r="AU177" s="72">
        <f t="shared" si="111"/>
        <v>6.8214933659622723E-3</v>
      </c>
      <c r="AV177" s="73">
        <f t="shared" si="121"/>
        <v>1.0068214933659623</v>
      </c>
      <c r="AW177" s="74">
        <f>PRODUCT(AV$4:AV177)</f>
        <v>3.2638576087829265</v>
      </c>
    </row>
    <row r="178" spans="5:49">
      <c r="E178">
        <f t="shared" si="136"/>
        <v>175</v>
      </c>
      <c r="F178" s="64">
        <f t="shared" si="123"/>
        <v>69.499999999999943</v>
      </c>
      <c r="G178" s="55">
        <f t="shared" si="100"/>
        <v>0</v>
      </c>
      <c r="H178" s="78">
        <f t="shared" si="131"/>
        <v>1</v>
      </c>
      <c r="I178" s="79">
        <f t="shared" si="113"/>
        <v>596579.33302783838</v>
      </c>
      <c r="J178" s="79">
        <f t="shared" si="101"/>
        <v>4069.5619625195968</v>
      </c>
      <c r="K178" s="80">
        <f t="shared" si="102"/>
        <v>-20</v>
      </c>
      <c r="L178" s="80">
        <f t="shared" si="114"/>
        <v>-497.14944418986533</v>
      </c>
      <c r="M178" s="80">
        <f t="shared" si="133"/>
        <v>0</v>
      </c>
      <c r="N178" s="80">
        <f t="shared" si="115"/>
        <v>0</v>
      </c>
      <c r="O178" s="81">
        <f t="shared" si="103"/>
        <v>-2475.2130879613783</v>
      </c>
      <c r="P178" s="79">
        <f t="shared" si="104"/>
        <v>597656.53245820664</v>
      </c>
      <c r="Q178" s="35"/>
      <c r="R178">
        <f t="shared" ca="1" si="116"/>
        <v>294</v>
      </c>
      <c r="S178" s="78">
        <f t="shared" ca="1" si="117"/>
        <v>78.92</v>
      </c>
      <c r="T178" s="55">
        <f t="shared" ca="1" si="105"/>
        <v>7.9055919619646087E-3</v>
      </c>
      <c r="U178" s="78">
        <f t="shared" ca="1" si="124"/>
        <v>0.45247223821148369</v>
      </c>
      <c r="V178" s="79">
        <f t="shared" ca="1" si="118"/>
        <v>322126.54055432306</v>
      </c>
      <c r="W178" s="79">
        <f t="shared" ca="1" si="106"/>
        <v>2197.3840593916916</v>
      </c>
      <c r="X178" s="80">
        <f t="shared" ca="1" si="125"/>
        <v>-9.0494447642296745</v>
      </c>
      <c r="Y178" s="80">
        <f t="shared" ca="1" si="126"/>
        <v>-268.43878379526922</v>
      </c>
      <c r="Z178" s="80">
        <f t="shared" ca="1" si="119"/>
        <v>0</v>
      </c>
      <c r="AA178" s="80">
        <f t="shared" ca="1" si="127"/>
        <v>0</v>
      </c>
      <c r="AB178" s="81">
        <f t="shared" ca="1" si="107"/>
        <v>-1119.9652059602429</v>
      </c>
      <c r="AC178" s="79">
        <f t="shared" ca="1" si="108"/>
        <v>322926.47117919498</v>
      </c>
      <c r="AD178" s="35"/>
      <c r="AE178" s="62">
        <f t="shared" ca="1" si="109"/>
        <v>-2475.2130879613783</v>
      </c>
      <c r="AF178" s="62">
        <f t="shared" ca="1" si="110"/>
        <v>713693.44659828709</v>
      </c>
      <c r="AG178" s="35"/>
      <c r="AH178" s="35"/>
      <c r="AR178" s="69">
        <f t="shared" si="120"/>
        <v>15</v>
      </c>
      <c r="AS178" s="70">
        <f t="shared" si="128"/>
        <v>175</v>
      </c>
      <c r="AT178" s="71">
        <f t="shared" si="134"/>
        <v>0.30184200276400841</v>
      </c>
      <c r="AU178" s="72">
        <f t="shared" si="111"/>
        <v>6.8214933659622723E-3</v>
      </c>
      <c r="AV178" s="73">
        <f t="shared" si="121"/>
        <v>1.0068214933659623</v>
      </c>
      <c r="AW178" s="74">
        <f>PRODUCT(AV$4:AV178)</f>
        <v>3.2861219918086846</v>
      </c>
    </row>
    <row r="179" spans="5:49">
      <c r="E179">
        <f t="shared" si="136"/>
        <v>176</v>
      </c>
      <c r="F179" s="64">
        <f t="shared" si="123"/>
        <v>69.583333333333272</v>
      </c>
      <c r="G179" s="55">
        <f t="shared" si="100"/>
        <v>0</v>
      </c>
      <c r="H179" s="78">
        <f t="shared" si="131"/>
        <v>1</v>
      </c>
      <c r="I179" s="79">
        <f t="shared" si="113"/>
        <v>597656.53245820664</v>
      </c>
      <c r="J179" s="79">
        <f t="shared" si="101"/>
        <v>4076.9100712876721</v>
      </c>
      <c r="K179" s="80">
        <f t="shared" si="102"/>
        <v>-20</v>
      </c>
      <c r="L179" s="80">
        <f t="shared" si="114"/>
        <v>-498.04711038183888</v>
      </c>
      <c r="M179" s="80">
        <f t="shared" si="133"/>
        <v>0</v>
      </c>
      <c r="N179" s="80">
        <f t="shared" si="115"/>
        <v>0</v>
      </c>
      <c r="O179" s="81">
        <f t="shared" si="103"/>
        <v>-2475.2130879613783</v>
      </c>
      <c r="P179" s="79">
        <f t="shared" si="104"/>
        <v>598740.18233115098</v>
      </c>
      <c r="Q179" s="35"/>
      <c r="R179">
        <f t="shared" ca="1" si="116"/>
        <v>295</v>
      </c>
      <c r="S179" s="78">
        <f t="shared" ca="1" si="117"/>
        <v>79</v>
      </c>
      <c r="T179" s="55">
        <f t="shared" ca="1" si="105"/>
        <v>7.9055919619646087E-3</v>
      </c>
      <c r="U179" s="78">
        <f t="shared" ca="1" si="124"/>
        <v>0.44889517732206685</v>
      </c>
      <c r="V179" s="79">
        <f t="shared" ca="1" si="118"/>
        <v>320373.54626433516</v>
      </c>
      <c r="W179" s="79">
        <f t="shared" ca="1" si="106"/>
        <v>2185.4260204719694</v>
      </c>
      <c r="X179" s="80">
        <f t="shared" ca="1" si="125"/>
        <v>-8.9779035464413361</v>
      </c>
      <c r="Y179" s="80">
        <f t="shared" ca="1" si="126"/>
        <v>-266.97795522027934</v>
      </c>
      <c r="Z179" s="80">
        <f t="shared" ca="1" si="119"/>
        <v>0</v>
      </c>
      <c r="AA179" s="80">
        <f t="shared" ca="1" si="127"/>
        <v>0</v>
      </c>
      <c r="AB179" s="81">
        <f t="shared" ca="1" si="107"/>
        <v>-1111.1112180303235</v>
      </c>
      <c r="AC179" s="79">
        <f t="shared" ca="1" si="108"/>
        <v>321171.90520801011</v>
      </c>
      <c r="AD179" s="35"/>
      <c r="AE179" s="62">
        <f t="shared" ca="1" si="109"/>
        <v>-2475.2130879613783</v>
      </c>
      <c r="AF179" s="62">
        <f t="shared" ca="1" si="110"/>
        <v>715471.94408279494</v>
      </c>
      <c r="AG179" s="35"/>
      <c r="AH179" s="35"/>
      <c r="AR179" s="69">
        <f t="shared" si="120"/>
        <v>15</v>
      </c>
      <c r="AS179" s="70">
        <f t="shared" si="128"/>
        <v>176</v>
      </c>
      <c r="AT179" s="71">
        <f t="shared" si="134"/>
        <v>0.29978298954458499</v>
      </c>
      <c r="AU179" s="72">
        <f t="shared" si="111"/>
        <v>6.8214933659622723E-3</v>
      </c>
      <c r="AV179" s="73">
        <f t="shared" si="121"/>
        <v>1.0068214933659623</v>
      </c>
      <c r="AW179" s="74">
        <f>PRODUCT(AV$4:AV179)</f>
        <v>3.3085382511755501</v>
      </c>
    </row>
    <row r="180" spans="5:49">
      <c r="E180">
        <f t="shared" si="136"/>
        <v>177</v>
      </c>
      <c r="F180" s="64">
        <f t="shared" si="123"/>
        <v>69.6666666666666</v>
      </c>
      <c r="G180" s="55">
        <f t="shared" si="100"/>
        <v>0</v>
      </c>
      <c r="H180" s="78">
        <f t="shared" si="131"/>
        <v>1</v>
      </c>
      <c r="I180" s="79">
        <f t="shared" si="113"/>
        <v>598740.18233115098</v>
      </c>
      <c r="J180" s="79">
        <f t="shared" si="101"/>
        <v>4084.3021817069875</v>
      </c>
      <c r="K180" s="80">
        <f t="shared" si="102"/>
        <v>-20</v>
      </c>
      <c r="L180" s="80">
        <f t="shared" si="114"/>
        <v>-498.95015194262584</v>
      </c>
      <c r="M180" s="80">
        <f t="shared" si="133"/>
        <v>0</v>
      </c>
      <c r="N180" s="80">
        <f t="shared" si="115"/>
        <v>0</v>
      </c>
      <c r="O180" s="81">
        <f t="shared" si="103"/>
        <v>-2475.2130879613783</v>
      </c>
      <c r="P180" s="79">
        <f t="shared" si="104"/>
        <v>599830.32127295388</v>
      </c>
      <c r="Q180" s="35"/>
      <c r="R180">
        <f t="shared" ca="1" si="116"/>
        <v>296</v>
      </c>
      <c r="S180" s="78">
        <f t="shared" ca="1" si="117"/>
        <v>79.08</v>
      </c>
      <c r="T180" s="55">
        <f t="shared" ca="1" si="105"/>
        <v>7.9055919619646087E-3</v>
      </c>
      <c r="U180" s="78">
        <f t="shared" ca="1" si="124"/>
        <v>0.44534639521646485</v>
      </c>
      <c r="V180" s="79">
        <f t="shared" ca="1" si="118"/>
        <v>318632.85117578879</v>
      </c>
      <c r="W180" s="79">
        <f t="shared" ca="1" si="106"/>
        <v>2173.5518804732874</v>
      </c>
      <c r="X180" s="80">
        <f t="shared" ca="1" si="125"/>
        <v>-8.9069279043292973</v>
      </c>
      <c r="Y180" s="80">
        <f t="shared" ca="1" si="126"/>
        <v>-265.527375979824</v>
      </c>
      <c r="Z180" s="80">
        <f t="shared" ca="1" si="119"/>
        <v>0</v>
      </c>
      <c r="AA180" s="80">
        <f t="shared" ca="1" si="127"/>
        <v>0</v>
      </c>
      <c r="AB180" s="81">
        <f t="shared" ca="1" si="107"/>
        <v>-1102.3272261162144</v>
      </c>
      <c r="AC180" s="79">
        <f t="shared" ca="1" si="108"/>
        <v>319429.64152626169</v>
      </c>
      <c r="AD180" s="35"/>
      <c r="AE180" s="62">
        <f t="shared" ca="1" si="109"/>
        <v>-2475.2130879613783</v>
      </c>
      <c r="AF180" s="62">
        <f t="shared" ca="1" si="110"/>
        <v>717261.09149485733</v>
      </c>
      <c r="AG180" s="35"/>
      <c r="AH180" s="35"/>
      <c r="AR180" s="69">
        <f t="shared" si="120"/>
        <v>15</v>
      </c>
      <c r="AS180" s="70">
        <f t="shared" si="128"/>
        <v>177</v>
      </c>
      <c r="AT180" s="71">
        <f t="shared" si="134"/>
        <v>0.29773802187017828</v>
      </c>
      <c r="AU180" s="72">
        <f t="shared" si="111"/>
        <v>6.8214933659622723E-3</v>
      </c>
      <c r="AV180" s="73">
        <f t="shared" si="121"/>
        <v>1.0068214933659623</v>
      </c>
      <c r="AW180" s="74">
        <f>PRODUCT(AV$4:AV180)</f>
        <v>3.3311074229069764</v>
      </c>
    </row>
    <row r="181" spans="5:49">
      <c r="E181">
        <f t="shared" si="136"/>
        <v>178</v>
      </c>
      <c r="F181" s="64">
        <f t="shared" si="123"/>
        <v>69.749999999999929</v>
      </c>
      <c r="G181" s="55">
        <f t="shared" si="100"/>
        <v>0</v>
      </c>
      <c r="H181" s="78">
        <f t="shared" si="131"/>
        <v>1</v>
      </c>
      <c r="I181" s="79">
        <f t="shared" si="113"/>
        <v>599830.32127295388</v>
      </c>
      <c r="J181" s="79">
        <f t="shared" si="101"/>
        <v>4091.7385572664734</v>
      </c>
      <c r="K181" s="80">
        <f t="shared" si="102"/>
        <v>-20</v>
      </c>
      <c r="L181" s="80">
        <f t="shared" si="114"/>
        <v>-499.85860106079491</v>
      </c>
      <c r="M181" s="80">
        <f t="shared" si="133"/>
        <v>0</v>
      </c>
      <c r="N181" s="80">
        <f t="shared" si="115"/>
        <v>0</v>
      </c>
      <c r="O181" s="81">
        <f t="shared" si="103"/>
        <v>-2475.2130879613783</v>
      </c>
      <c r="P181" s="79">
        <f t="shared" si="104"/>
        <v>600926.98814119806</v>
      </c>
      <c r="Q181" s="35"/>
      <c r="R181">
        <f t="shared" ca="1" si="116"/>
        <v>297</v>
      </c>
      <c r="S181" s="78">
        <f t="shared" ca="1" si="117"/>
        <v>79.16</v>
      </c>
      <c r="T181" s="55">
        <f t="shared" ca="1" si="105"/>
        <v>7.9055919619646087E-3</v>
      </c>
      <c r="U181" s="78">
        <f t="shared" ca="1" si="124"/>
        <v>0.44182566833415166</v>
      </c>
      <c r="V181" s="79">
        <f t="shared" ca="1" si="118"/>
        <v>316904.36111979844</v>
      </c>
      <c r="W181" s="79">
        <f t="shared" ca="1" si="106"/>
        <v>2161.7609970232174</v>
      </c>
      <c r="X181" s="80">
        <f t="shared" ca="1" si="125"/>
        <v>-8.8365133666830324</v>
      </c>
      <c r="Y181" s="80">
        <f t="shared" ca="1" si="126"/>
        <v>-264.08696759983206</v>
      </c>
      <c r="Z181" s="80">
        <f t="shared" ca="1" si="119"/>
        <v>0</v>
      </c>
      <c r="AA181" s="80">
        <f t="shared" ca="1" si="127"/>
        <v>0</v>
      </c>
      <c r="AB181" s="81">
        <f t="shared" ca="1" si="107"/>
        <v>-1093.6126768579752</v>
      </c>
      <c r="AC181" s="79">
        <f t="shared" ca="1" si="108"/>
        <v>317699.5859589972</v>
      </c>
      <c r="AD181" s="35"/>
      <c r="AE181" s="62">
        <f t="shared" ca="1" si="109"/>
        <v>-2475.2130879613783</v>
      </c>
      <c r="AF181" s="62">
        <f t="shared" ca="1" si="110"/>
        <v>719060.95260794531</v>
      </c>
      <c r="AG181" s="35"/>
      <c r="AH181" s="35"/>
      <c r="AR181" s="69">
        <f t="shared" si="120"/>
        <v>15</v>
      </c>
      <c r="AS181" s="70">
        <f t="shared" si="128"/>
        <v>178</v>
      </c>
      <c r="AT181" s="71">
        <f t="shared" si="134"/>
        <v>0.29570700392919613</v>
      </c>
      <c r="AU181" s="72">
        <f t="shared" si="111"/>
        <v>6.8214933659622723E-3</v>
      </c>
      <c r="AV181" s="73">
        <f t="shared" si="121"/>
        <v>1.0068214933659623</v>
      </c>
      <c r="AW181" s="74">
        <f>PRODUCT(AV$4:AV181)</f>
        <v>3.3538305500936438</v>
      </c>
    </row>
    <row r="182" spans="5:49">
      <c r="E182">
        <f t="shared" si="136"/>
        <v>179</v>
      </c>
      <c r="F182" s="64">
        <f t="shared" si="123"/>
        <v>69.833333333333258</v>
      </c>
      <c r="G182" s="55">
        <f t="shared" si="100"/>
        <v>0</v>
      </c>
      <c r="H182" s="78">
        <f t="shared" si="131"/>
        <v>1</v>
      </c>
      <c r="I182" s="79">
        <f t="shared" si="113"/>
        <v>600926.98814119806</v>
      </c>
      <c r="J182" s="79">
        <f t="shared" si="101"/>
        <v>4099.2194630328713</v>
      </c>
      <c r="K182" s="80">
        <f t="shared" si="102"/>
        <v>-20</v>
      </c>
      <c r="L182" s="80">
        <f t="shared" si="114"/>
        <v>-500.77249011766509</v>
      </c>
      <c r="M182" s="80">
        <f t="shared" si="133"/>
        <v>0</v>
      </c>
      <c r="N182" s="80">
        <f t="shared" si="115"/>
        <v>0</v>
      </c>
      <c r="O182" s="81">
        <f t="shared" si="103"/>
        <v>-2475.2130879613783</v>
      </c>
      <c r="P182" s="79">
        <f t="shared" si="104"/>
        <v>602030.22202615184</v>
      </c>
      <c r="Q182" s="35"/>
      <c r="R182">
        <f t="shared" ca="1" si="116"/>
        <v>298</v>
      </c>
      <c r="S182" s="78">
        <f t="shared" ca="1" si="117"/>
        <v>79.239999999999995</v>
      </c>
      <c r="T182" s="55">
        <f t="shared" ca="1" si="105"/>
        <v>7.9055919619646087E-3</v>
      </c>
      <c r="U182" s="78">
        <f t="shared" ca="1" si="124"/>
        <v>0.43833277488197953</v>
      </c>
      <c r="V182" s="79">
        <f t="shared" ca="1" si="118"/>
        <v>315187.98266592028</v>
      </c>
      <c r="W182" s="79">
        <f t="shared" ca="1" si="106"/>
        <v>2150.0527327866071</v>
      </c>
      <c r="X182" s="80">
        <f t="shared" ca="1" si="125"/>
        <v>-8.7666554976395901</v>
      </c>
      <c r="Y182" s="80">
        <f t="shared" ca="1" si="126"/>
        <v>-262.65665222160027</v>
      </c>
      <c r="Z182" s="80">
        <f t="shared" ca="1" si="119"/>
        <v>0</v>
      </c>
      <c r="AA182" s="80">
        <f t="shared" ca="1" si="127"/>
        <v>0</v>
      </c>
      <c r="AB182" s="81">
        <f t="shared" ca="1" si="107"/>
        <v>-1084.9670212703043</v>
      </c>
      <c r="AC182" s="79">
        <f t="shared" ca="1" si="108"/>
        <v>315981.64506971737</v>
      </c>
      <c r="AD182" s="35"/>
      <c r="AE182" s="62">
        <f t="shared" ca="1" si="109"/>
        <v>-2475.2130879613783</v>
      </c>
      <c r="AF182" s="62">
        <f t="shared" ca="1" si="110"/>
        <v>720871.59157741512</v>
      </c>
      <c r="AG182" s="35"/>
      <c r="AH182" s="35"/>
      <c r="AR182" s="69">
        <f t="shared" si="120"/>
        <v>15</v>
      </c>
      <c r="AS182" s="70">
        <f t="shared" si="128"/>
        <v>179</v>
      </c>
      <c r="AT182" s="71">
        <f t="shared" si="134"/>
        <v>0.29368984056362452</v>
      </c>
      <c r="AU182" s="72">
        <f t="shared" si="111"/>
        <v>6.8214933659622723E-3</v>
      </c>
      <c r="AV182" s="73">
        <f t="shared" si="121"/>
        <v>1.0068214933659623</v>
      </c>
      <c r="AW182" s="74">
        <f>PRODUCT(AV$4:AV182)</f>
        <v>3.3767086829416693</v>
      </c>
    </row>
    <row r="183" spans="5:49">
      <c r="E183">
        <f t="shared" si="136"/>
        <v>180</v>
      </c>
      <c r="F183" s="64">
        <f t="shared" si="123"/>
        <v>69.916666666666586</v>
      </c>
      <c r="G183" s="55">
        <f t="shared" si="100"/>
        <v>0</v>
      </c>
      <c r="H183" s="78">
        <f t="shared" si="131"/>
        <v>1</v>
      </c>
      <c r="I183" s="79">
        <f t="shared" si="113"/>
        <v>602030.22202615184</v>
      </c>
      <c r="J183" s="79">
        <f t="shared" si="101"/>
        <v>4106.7451656601888</v>
      </c>
      <c r="K183" s="80">
        <f t="shared" si="102"/>
        <v>-20</v>
      </c>
      <c r="L183" s="80">
        <f t="shared" si="114"/>
        <v>-501.69185168845991</v>
      </c>
      <c r="M183" s="80">
        <f t="shared" si="133"/>
        <v>0</v>
      </c>
      <c r="N183" s="80">
        <f t="shared" si="115"/>
        <v>0</v>
      </c>
      <c r="O183" s="81">
        <f t="shared" si="103"/>
        <v>-2475.2130879613783</v>
      </c>
      <c r="P183" s="79">
        <f t="shared" si="104"/>
        <v>603140.06225216214</v>
      </c>
      <c r="Q183" s="35"/>
      <c r="R183">
        <f t="shared" ca="1" si="116"/>
        <v>299</v>
      </c>
      <c r="S183" s="78">
        <f t="shared" ca="1" si="117"/>
        <v>79.319999999999993</v>
      </c>
      <c r="T183" s="55">
        <f t="shared" ca="1" si="105"/>
        <v>7.9055919619646087E-3</v>
      </c>
      <c r="U183" s="78">
        <f t="shared" ca="1" si="124"/>
        <v>0.43486749482020692</v>
      </c>
      <c r="V183" s="79">
        <f t="shared" ca="1" si="118"/>
        <v>313483.62311632588</v>
      </c>
      <c r="W183" s="79">
        <f t="shared" ca="1" si="106"/>
        <v>2138.4264554258343</v>
      </c>
      <c r="X183" s="80">
        <f t="shared" ca="1" si="125"/>
        <v>-8.6973498964041376</v>
      </c>
      <c r="Y183" s="80">
        <f t="shared" ca="1" si="126"/>
        <v>-261.23635259693827</v>
      </c>
      <c r="Z183" s="80">
        <f t="shared" ca="1" si="119"/>
        <v>0</v>
      </c>
      <c r="AA183" s="80">
        <f t="shared" ca="1" si="127"/>
        <v>0</v>
      </c>
      <c r="AB183" s="81">
        <f t="shared" ca="1" si="107"/>
        <v>-1076.3897147079531</v>
      </c>
      <c r="AC183" s="79">
        <f t="shared" ca="1" si="108"/>
        <v>314275.72615455039</v>
      </c>
      <c r="AD183" s="35"/>
      <c r="AE183" s="62">
        <f t="shared" ca="1" si="109"/>
        <v>-2475.2130879613783</v>
      </c>
      <c r="AF183" s="62">
        <f t="shared" ca="1" si="110"/>
        <v>722693.07294279512</v>
      </c>
      <c r="AG183" s="35"/>
      <c r="AH183" s="35"/>
      <c r="AR183" s="69">
        <f t="shared" si="120"/>
        <v>15</v>
      </c>
      <c r="AS183" s="70">
        <f t="shared" si="128"/>
        <v>180</v>
      </c>
      <c r="AT183" s="71">
        <f t="shared" si="134"/>
        <v>0.29168643726456922</v>
      </c>
      <c r="AU183" s="72">
        <f t="shared" si="111"/>
        <v>6.8214933659622723E-3</v>
      </c>
      <c r="AV183" s="73">
        <f t="shared" si="121"/>
        <v>1.0068214933659623</v>
      </c>
      <c r="AW183" s="74">
        <f>PRODUCT(AV$4:AV183)</f>
        <v>3.3997428788211432</v>
      </c>
    </row>
    <row r="184" spans="5:49">
      <c r="E184">
        <f t="shared" si="136"/>
        <v>181</v>
      </c>
      <c r="F184" s="64">
        <f t="shared" si="123"/>
        <v>69.999999999999915</v>
      </c>
      <c r="G184" s="55">
        <f t="shared" si="100"/>
        <v>0</v>
      </c>
      <c r="H184" s="78">
        <f t="shared" si="131"/>
        <v>1</v>
      </c>
      <c r="I184" s="79">
        <f t="shared" si="113"/>
        <v>603140.06225216214</v>
      </c>
      <c r="J184" s="79">
        <f t="shared" si="101"/>
        <v>4114.3159333991962</v>
      </c>
      <c r="K184" s="80">
        <f t="shared" si="102"/>
        <v>-20</v>
      </c>
      <c r="L184" s="80">
        <f t="shared" si="114"/>
        <v>-502.61671854346849</v>
      </c>
      <c r="M184" s="80">
        <f t="shared" si="133"/>
        <v>-4523.5504668912163</v>
      </c>
      <c r="N184" s="80">
        <f t="shared" si="115"/>
        <v>0</v>
      </c>
      <c r="O184" s="81">
        <f t="shared" si="103"/>
        <v>-2475.2130879613783</v>
      </c>
      <c r="P184" s="79">
        <f t="shared" si="104"/>
        <v>599732.99791216524</v>
      </c>
      <c r="Q184" s="35"/>
      <c r="R184">
        <f t="shared" ca="1" si="116"/>
        <v>300</v>
      </c>
      <c r="S184" s="78">
        <f t="shared" ca="1" si="117"/>
        <v>79.400000000000006</v>
      </c>
      <c r="T184" s="55">
        <f t="shared" ca="1" si="105"/>
        <v>7.9055919619646087E-3</v>
      </c>
      <c r="U184" s="78">
        <f t="shared" ca="1" si="124"/>
        <v>0.4314296098486366</v>
      </c>
      <c r="V184" s="79">
        <f t="shared" ca="1" si="118"/>
        <v>311791.19050002238</v>
      </c>
      <c r="W184" s="79">
        <f t="shared" ca="1" si="106"/>
        <v>2126.8815375613817</v>
      </c>
      <c r="X184" s="80">
        <f t="shared" ca="1" si="125"/>
        <v>-8.6285921969727326</v>
      </c>
      <c r="Y184" s="80">
        <f t="shared" ca="1" si="126"/>
        <v>-259.82599208335199</v>
      </c>
      <c r="Z184" s="80">
        <f t="shared" ca="1" si="119"/>
        <v>0</v>
      </c>
      <c r="AA184" s="80">
        <f t="shared" ca="1" si="127"/>
        <v>0</v>
      </c>
      <c r="AB184" s="81">
        <f t="shared" ca="1" si="107"/>
        <v>-1067.8802168314164</v>
      </c>
      <c r="AC184" s="79">
        <f t="shared" ca="1" si="108"/>
        <v>312581.73723647202</v>
      </c>
      <c r="AD184" s="35"/>
      <c r="AE184" s="62">
        <f t="shared" ca="1" si="109"/>
        <v>-2475.2130879613783</v>
      </c>
      <c r="AF184" s="62">
        <f t="shared" ca="1" si="110"/>
        <v>724525.46163008758</v>
      </c>
      <c r="AG184" s="35"/>
      <c r="AH184" s="35"/>
      <c r="AR184" s="69">
        <f t="shared" si="120"/>
        <v>16</v>
      </c>
      <c r="AS184" s="70">
        <f t="shared" si="128"/>
        <v>181</v>
      </c>
      <c r="AT184" s="71">
        <f t="shared" si="134"/>
        <v>0.28969670016782778</v>
      </c>
      <c r="AU184" s="72">
        <f t="shared" si="111"/>
        <v>6.8214933659622723E-3</v>
      </c>
      <c r="AV184" s="73">
        <f t="shared" si="121"/>
        <v>1.0068214933659623</v>
      </c>
      <c r="AW184" s="74">
        <f>PRODUCT(AV$4:AV184)</f>
        <v>3.4229342023149991</v>
      </c>
    </row>
    <row r="185" spans="5:49">
      <c r="E185">
        <f t="shared" si="136"/>
        <v>182</v>
      </c>
      <c r="F185" s="64">
        <f t="shared" si="123"/>
        <v>70.083333333333243</v>
      </c>
      <c r="G185" s="55">
        <f t="shared" si="100"/>
        <v>0</v>
      </c>
      <c r="H185" s="78">
        <f t="shared" si="131"/>
        <v>1</v>
      </c>
      <c r="I185" s="79">
        <f t="shared" si="113"/>
        <v>599732.99791216524</v>
      </c>
      <c r="J185" s="79">
        <f t="shared" si="101"/>
        <v>4091.0746666065006</v>
      </c>
      <c r="K185" s="80">
        <f t="shared" si="102"/>
        <v>-20</v>
      </c>
      <c r="L185" s="80">
        <f t="shared" si="114"/>
        <v>-499.77749826013775</v>
      </c>
      <c r="M185" s="80">
        <f t="shared" si="133"/>
        <v>0</v>
      </c>
      <c r="N185" s="80">
        <f t="shared" si="115"/>
        <v>0</v>
      </c>
      <c r="O185" s="81">
        <f t="shared" si="103"/>
        <v>-2475.2130879613783</v>
      </c>
      <c r="P185" s="79">
        <f t="shared" si="104"/>
        <v>600829.08199255017</v>
      </c>
      <c r="Q185" s="35"/>
      <c r="R185">
        <f t="shared" ca="1" si="116"/>
        <v>301</v>
      </c>
      <c r="S185" s="78">
        <f t="shared" ca="1" si="117"/>
        <v>79.48</v>
      </c>
      <c r="T185" s="55">
        <f t="shared" ca="1" si="105"/>
        <v>7.9055919619646087E-3</v>
      </c>
      <c r="U185" s="78">
        <f t="shared" ca="1" si="124"/>
        <v>0.42801890339286369</v>
      </c>
      <c r="V185" s="79">
        <f t="shared" ca="1" si="118"/>
        <v>310110.59356711846</v>
      </c>
      <c r="W185" s="79">
        <f t="shared" ca="1" si="106"/>
        <v>2115.4173567327211</v>
      </c>
      <c r="X185" s="80">
        <f t="shared" ca="1" si="125"/>
        <v>-8.5603780678572736</v>
      </c>
      <c r="Y185" s="80">
        <f t="shared" ca="1" si="126"/>
        <v>-258.42549463926542</v>
      </c>
      <c r="Z185" s="80">
        <f t="shared" ca="1" si="119"/>
        <v>-2325.8294517533882</v>
      </c>
      <c r="AA185" s="80">
        <f t="shared" ca="1" si="127"/>
        <v>0</v>
      </c>
      <c r="AB185" s="81">
        <f t="shared" ca="1" si="107"/>
        <v>-1059.437991572893</v>
      </c>
      <c r="AC185" s="79">
        <f t="shared" ca="1" si="108"/>
        <v>308573.75760781777</v>
      </c>
      <c r="AD185" s="35"/>
      <c r="AE185" s="62">
        <f t="shared" ca="1" si="109"/>
        <v>-2475.2130879613783</v>
      </c>
      <c r="AF185" s="62">
        <f t="shared" ca="1" si="110"/>
        <v>720934.88199185592</v>
      </c>
      <c r="AG185" s="35"/>
      <c r="AH185" s="35"/>
      <c r="AR185" s="69">
        <f t="shared" si="120"/>
        <v>16</v>
      </c>
      <c r="AS185" s="70">
        <f t="shared" si="128"/>
        <v>182</v>
      </c>
      <c r="AT185" s="71">
        <f t="shared" si="134"/>
        <v>0.28772053604949177</v>
      </c>
      <c r="AU185" s="72">
        <f t="shared" si="111"/>
        <v>6.8214933659622723E-3</v>
      </c>
      <c r="AV185" s="73">
        <f t="shared" si="121"/>
        <v>1.0068214933659623</v>
      </c>
      <c r="AW185" s="74">
        <f>PRODUCT(AV$4:AV185)</f>
        <v>3.4462837252682164</v>
      </c>
    </row>
    <row r="186" spans="5:49">
      <c r="E186">
        <f t="shared" si="136"/>
        <v>183</v>
      </c>
      <c r="F186" s="64">
        <f t="shared" si="123"/>
        <v>70.166666666666572</v>
      </c>
      <c r="G186" s="55">
        <f t="shared" si="100"/>
        <v>0</v>
      </c>
      <c r="H186" s="78">
        <f t="shared" si="131"/>
        <v>1</v>
      </c>
      <c r="I186" s="79">
        <f t="shared" si="113"/>
        <v>600829.08199255017</v>
      </c>
      <c r="J186" s="79">
        <f t="shared" si="101"/>
        <v>4098.5515968893833</v>
      </c>
      <c r="K186" s="80">
        <f t="shared" si="102"/>
        <v>-20</v>
      </c>
      <c r="L186" s="80">
        <f t="shared" si="114"/>
        <v>-500.69090166045851</v>
      </c>
      <c r="M186" s="80">
        <f t="shared" si="133"/>
        <v>0</v>
      </c>
      <c r="N186" s="80">
        <f t="shared" si="115"/>
        <v>0</v>
      </c>
      <c r="O186" s="81">
        <f t="shared" si="103"/>
        <v>-2475.2130879613783</v>
      </c>
      <c r="P186" s="79">
        <f t="shared" si="104"/>
        <v>601931.72959981766</v>
      </c>
      <c r="Q186" s="35"/>
      <c r="R186">
        <f t="shared" ca="1" si="116"/>
        <v>302</v>
      </c>
      <c r="S186" s="78">
        <f t="shared" ca="1" si="117"/>
        <v>79.56</v>
      </c>
      <c r="T186" s="55">
        <f t="shared" ca="1" si="105"/>
        <v>8.641806137517527E-3</v>
      </c>
      <c r="U186" s="78">
        <f t="shared" ca="1" si="124"/>
        <v>0.42432004700654974</v>
      </c>
      <c r="V186" s="79">
        <f t="shared" ca="1" si="118"/>
        <v>305907.12301544566</v>
      </c>
      <c r="W186" s="79">
        <f t="shared" ca="1" si="106"/>
        <v>2086.7434102504672</v>
      </c>
      <c r="X186" s="80">
        <f t="shared" ca="1" si="125"/>
        <v>-8.486400940130995</v>
      </c>
      <c r="Y186" s="80">
        <f t="shared" ca="1" si="126"/>
        <v>-254.92260251287141</v>
      </c>
      <c r="Z186" s="80">
        <f t="shared" ca="1" si="119"/>
        <v>0</v>
      </c>
      <c r="AA186" s="80">
        <f t="shared" ca="1" si="127"/>
        <v>0</v>
      </c>
      <c r="AB186" s="81">
        <f t="shared" ca="1" si="107"/>
        <v>-1050.2825338349992</v>
      </c>
      <c r="AC186" s="79">
        <f t="shared" ca="1" si="108"/>
        <v>306680.17488840816</v>
      </c>
      <c r="AD186" s="35"/>
      <c r="AE186" s="62">
        <f t="shared" ca="1" si="109"/>
        <v>-2475.2130879613783</v>
      </c>
      <c r="AF186" s="62">
        <f t="shared" ca="1" si="110"/>
        <v>722756.7423503662</v>
      </c>
      <c r="AG186" s="35"/>
      <c r="AH186" s="35"/>
      <c r="AR186" s="69">
        <f t="shared" si="120"/>
        <v>16</v>
      </c>
      <c r="AS186" s="70">
        <f t="shared" si="128"/>
        <v>183</v>
      </c>
      <c r="AT186" s="71">
        <f t="shared" si="134"/>
        <v>0.28575785232157908</v>
      </c>
      <c r="AU186" s="72">
        <f t="shared" si="111"/>
        <v>6.8214933659622723E-3</v>
      </c>
      <c r="AV186" s="73">
        <f t="shared" si="121"/>
        <v>1.0068214933659623</v>
      </c>
      <c r="AW186" s="74">
        <f>PRODUCT(AV$4:AV186)</f>
        <v>3.4697925268373573</v>
      </c>
    </row>
    <row r="187" spans="5:49">
      <c r="E187">
        <f t="shared" si="136"/>
        <v>184</v>
      </c>
      <c r="F187" s="64">
        <f t="shared" si="123"/>
        <v>70.249999999999901</v>
      </c>
      <c r="G187" s="55">
        <f t="shared" si="100"/>
        <v>0</v>
      </c>
      <c r="H187" s="78">
        <f t="shared" si="131"/>
        <v>1</v>
      </c>
      <c r="I187" s="79">
        <f t="shared" si="113"/>
        <v>601931.72959981766</v>
      </c>
      <c r="J187" s="79">
        <f t="shared" si="101"/>
        <v>4106.0733002273528</v>
      </c>
      <c r="K187" s="80">
        <f t="shared" si="102"/>
        <v>-20</v>
      </c>
      <c r="L187" s="80">
        <f t="shared" si="114"/>
        <v>-501.60977466651474</v>
      </c>
      <c r="M187" s="80">
        <f t="shared" si="133"/>
        <v>0</v>
      </c>
      <c r="N187" s="80">
        <f t="shared" si="115"/>
        <v>0</v>
      </c>
      <c r="O187" s="81">
        <f t="shared" si="103"/>
        <v>-2475.2130879613783</v>
      </c>
      <c r="P187" s="79">
        <f t="shared" si="104"/>
        <v>603040.98003741715</v>
      </c>
      <c r="Q187" s="35"/>
      <c r="R187">
        <f t="shared" ca="1" si="116"/>
        <v>303</v>
      </c>
      <c r="S187" s="78">
        <f t="shared" ca="1" si="117"/>
        <v>79.64</v>
      </c>
      <c r="T187" s="55">
        <f t="shared" ca="1" si="105"/>
        <v>8.641806137517527E-3</v>
      </c>
      <c r="U187" s="78">
        <f t="shared" ca="1" si="124"/>
        <v>0.42065315542005682</v>
      </c>
      <c r="V187" s="79">
        <f t="shared" ca="1" si="118"/>
        <v>304029.90427080257</v>
      </c>
      <c r="W187" s="79">
        <f t="shared" ca="1" si="106"/>
        <v>2073.9379750374246</v>
      </c>
      <c r="X187" s="80">
        <f t="shared" ca="1" si="125"/>
        <v>-8.4130631084011362</v>
      </c>
      <c r="Y187" s="80">
        <f t="shared" ca="1" si="126"/>
        <v>-253.35825355900215</v>
      </c>
      <c r="Z187" s="80">
        <f t="shared" ca="1" si="119"/>
        <v>0</v>
      </c>
      <c r="AA187" s="80">
        <f t="shared" ca="1" si="127"/>
        <v>0</v>
      </c>
      <c r="AB187" s="81">
        <f t="shared" ca="1" si="107"/>
        <v>-1041.2061957879764</v>
      </c>
      <c r="AC187" s="79">
        <f t="shared" ca="1" si="108"/>
        <v>304800.86473338463</v>
      </c>
      <c r="AD187" s="35"/>
      <c r="AE187" s="62">
        <f t="shared" ca="1" si="109"/>
        <v>-2475.2130879613783</v>
      </c>
      <c r="AF187" s="62">
        <f t="shared" ca="1" si="110"/>
        <v>724589.51230026048</v>
      </c>
      <c r="AG187" s="35"/>
      <c r="AH187" s="35"/>
      <c r="AR187" s="69">
        <f t="shared" si="120"/>
        <v>16</v>
      </c>
      <c r="AS187" s="70">
        <f t="shared" si="128"/>
        <v>184</v>
      </c>
      <c r="AT187" s="71">
        <f t="shared" si="134"/>
        <v>0.28380855702769581</v>
      </c>
      <c r="AU187" s="72">
        <f t="shared" si="111"/>
        <v>6.8214933659622723E-3</v>
      </c>
      <c r="AV187" s="73">
        <f t="shared" si="121"/>
        <v>1.0068214933659623</v>
      </c>
      <c r="AW187" s="74">
        <f>PRODUCT(AV$4:AV187)</f>
        <v>3.4934616935404437</v>
      </c>
    </row>
    <row r="188" spans="5:49">
      <c r="E188">
        <f t="shared" si="136"/>
        <v>185</v>
      </c>
      <c r="F188" s="64">
        <f t="shared" si="123"/>
        <v>70.333333333333229</v>
      </c>
      <c r="G188" s="55">
        <f t="shared" si="100"/>
        <v>0</v>
      </c>
      <c r="H188" s="78">
        <f t="shared" si="131"/>
        <v>1</v>
      </c>
      <c r="I188" s="79">
        <f t="shared" si="113"/>
        <v>603040.98003741715</v>
      </c>
      <c r="J188" s="79">
        <f t="shared" si="101"/>
        <v>4113.6400447286278</v>
      </c>
      <c r="K188" s="80">
        <f t="shared" si="102"/>
        <v>-20</v>
      </c>
      <c r="L188" s="80">
        <f t="shared" si="114"/>
        <v>-502.53415003118101</v>
      </c>
      <c r="M188" s="80">
        <f t="shared" si="133"/>
        <v>0</v>
      </c>
      <c r="N188" s="80">
        <f t="shared" si="115"/>
        <v>0</v>
      </c>
      <c r="O188" s="81">
        <f t="shared" si="103"/>
        <v>-2475.2130879613783</v>
      </c>
      <c r="P188" s="79">
        <f t="shared" si="104"/>
        <v>604156.8728441532</v>
      </c>
      <c r="Q188" s="35"/>
      <c r="R188">
        <f t="shared" ca="1" si="116"/>
        <v>304</v>
      </c>
      <c r="S188" s="78">
        <f t="shared" ca="1" si="117"/>
        <v>79.72</v>
      </c>
      <c r="T188" s="55">
        <f t="shared" ca="1" si="105"/>
        <v>8.641806137517527E-3</v>
      </c>
      <c r="U188" s="78">
        <f t="shared" ca="1" si="124"/>
        <v>0.41701795239978168</v>
      </c>
      <c r="V188" s="79">
        <f t="shared" ca="1" si="118"/>
        <v>302166.83474981104</v>
      </c>
      <c r="W188" s="79">
        <f t="shared" ca="1" si="106"/>
        <v>2061.2290586596541</v>
      </c>
      <c r="X188" s="80">
        <f t="shared" ca="1" si="125"/>
        <v>-8.3403590479956335</v>
      </c>
      <c r="Y188" s="80">
        <f t="shared" ca="1" si="126"/>
        <v>-251.80569562484254</v>
      </c>
      <c r="Z188" s="80">
        <f t="shared" ca="1" si="119"/>
        <v>0</v>
      </c>
      <c r="AA188" s="80">
        <f t="shared" ca="1" si="127"/>
        <v>0</v>
      </c>
      <c r="AB188" s="81">
        <f t="shared" ca="1" si="107"/>
        <v>-1032.2082936947947</v>
      </c>
      <c r="AC188" s="79">
        <f t="shared" ca="1" si="108"/>
        <v>302935.70946010307</v>
      </c>
      <c r="AD188" s="35"/>
      <c r="AE188" s="62">
        <f t="shared" ca="1" si="109"/>
        <v>-2475.2130879613783</v>
      </c>
      <c r="AF188" s="62">
        <f t="shared" ca="1" si="110"/>
        <v>726433.25716991758</v>
      </c>
      <c r="AG188" s="35"/>
      <c r="AH188" s="35"/>
      <c r="AR188" s="69">
        <f t="shared" si="120"/>
        <v>16</v>
      </c>
      <c r="AS188" s="70">
        <f t="shared" si="128"/>
        <v>185</v>
      </c>
      <c r="AT188" s="71">
        <f t="shared" si="134"/>
        <v>0.28187255883872808</v>
      </c>
      <c r="AU188" s="72">
        <f t="shared" si="111"/>
        <v>6.8214933659622723E-3</v>
      </c>
      <c r="AV188" s="73">
        <f t="shared" si="121"/>
        <v>1.0068214933659623</v>
      </c>
      <c r="AW188" s="74">
        <f>PRODUCT(AV$4:AV188)</f>
        <v>3.517292319307173</v>
      </c>
    </row>
    <row r="189" spans="5:49">
      <c r="E189">
        <f t="shared" si="136"/>
        <v>186</v>
      </c>
      <c r="F189" s="64">
        <f t="shared" si="123"/>
        <v>70.416666666666558</v>
      </c>
      <c r="G189" s="55">
        <f t="shared" si="100"/>
        <v>0</v>
      </c>
      <c r="H189" s="78">
        <f t="shared" si="131"/>
        <v>1</v>
      </c>
      <c r="I189" s="79">
        <f t="shared" si="113"/>
        <v>604156.8728441532</v>
      </c>
      <c r="J189" s="79">
        <f t="shared" si="101"/>
        <v>4121.2521001069035</v>
      </c>
      <c r="K189" s="80">
        <f t="shared" si="102"/>
        <v>-20</v>
      </c>
      <c r="L189" s="80">
        <f t="shared" si="114"/>
        <v>-503.46406070346103</v>
      </c>
      <c r="M189" s="80">
        <f t="shared" si="133"/>
        <v>0</v>
      </c>
      <c r="N189" s="80">
        <f t="shared" si="115"/>
        <v>0</v>
      </c>
      <c r="O189" s="81">
        <f t="shared" si="103"/>
        <v>-2475.2130879613783</v>
      </c>
      <c r="P189" s="79">
        <f t="shared" si="104"/>
        <v>605279.44779559528</v>
      </c>
      <c r="Q189" s="35"/>
      <c r="R189">
        <f t="shared" ca="1" si="116"/>
        <v>305</v>
      </c>
      <c r="S189" s="78">
        <f t="shared" ca="1" si="117"/>
        <v>79.8</v>
      </c>
      <c r="T189" s="55">
        <f t="shared" ca="1" si="105"/>
        <v>8.641806137517527E-3</v>
      </c>
      <c r="U189" s="78">
        <f t="shared" ca="1" si="124"/>
        <v>0.41341416409927823</v>
      </c>
      <c r="V189" s="79">
        <f t="shared" ca="1" si="118"/>
        <v>300317.79778681754</v>
      </c>
      <c r="W189" s="79">
        <f t="shared" ca="1" si="106"/>
        <v>2048.615865283175</v>
      </c>
      <c r="X189" s="80">
        <f t="shared" ca="1" si="125"/>
        <v>-8.2682832819855641</v>
      </c>
      <c r="Y189" s="80">
        <f t="shared" ca="1" si="126"/>
        <v>-250.26483148901463</v>
      </c>
      <c r="Z189" s="80">
        <f t="shared" ca="1" si="119"/>
        <v>0</v>
      </c>
      <c r="AA189" s="80">
        <f t="shared" ca="1" si="127"/>
        <v>0</v>
      </c>
      <c r="AB189" s="81">
        <f t="shared" ca="1" si="107"/>
        <v>-1023.2881497271463</v>
      </c>
      <c r="AC189" s="79">
        <f t="shared" ca="1" si="108"/>
        <v>301084.59238760255</v>
      </c>
      <c r="AD189" s="35"/>
      <c r="AE189" s="62">
        <f t="shared" ca="1" si="109"/>
        <v>-2475.2130879613778</v>
      </c>
      <c r="AF189" s="62">
        <f t="shared" ca="1" si="110"/>
        <v>728288.04267891368</v>
      </c>
      <c r="AG189" s="35"/>
      <c r="AH189" s="35"/>
      <c r="AR189" s="69">
        <f t="shared" si="120"/>
        <v>16</v>
      </c>
      <c r="AS189" s="70">
        <f t="shared" si="128"/>
        <v>186</v>
      </c>
      <c r="AT189" s="71">
        <f t="shared" si="134"/>
        <v>0.27994976704856289</v>
      </c>
      <c r="AU189" s="72">
        <f t="shared" si="111"/>
        <v>6.8214933659622723E-3</v>
      </c>
      <c r="AV189" s="73">
        <f t="shared" si="121"/>
        <v>1.0068214933659623</v>
      </c>
      <c r="AW189" s="74">
        <f>PRODUCT(AV$4:AV189)</f>
        <v>3.5412855055294767</v>
      </c>
    </row>
    <row r="190" spans="5:49">
      <c r="E190">
        <f t="shared" si="136"/>
        <v>187</v>
      </c>
      <c r="F190" s="64">
        <f t="shared" si="123"/>
        <v>70.499999999999886</v>
      </c>
      <c r="G190" s="55">
        <f t="shared" si="100"/>
        <v>0</v>
      </c>
      <c r="H190" s="78">
        <f t="shared" si="131"/>
        <v>1</v>
      </c>
      <c r="I190" s="79">
        <f t="shared" si="113"/>
        <v>605279.44779559528</v>
      </c>
      <c r="J190" s="79">
        <f t="shared" si="101"/>
        <v>4128.9097376909604</v>
      </c>
      <c r="K190" s="80">
        <f t="shared" si="102"/>
        <v>-20</v>
      </c>
      <c r="L190" s="80">
        <f t="shared" si="114"/>
        <v>-504.39953982966279</v>
      </c>
      <c r="M190" s="80">
        <f t="shared" si="133"/>
        <v>0</v>
      </c>
      <c r="N190" s="80">
        <f t="shared" si="115"/>
        <v>0</v>
      </c>
      <c r="O190" s="81">
        <f t="shared" si="103"/>
        <v>-2475.2130879613783</v>
      </c>
      <c r="P190" s="79">
        <f t="shared" si="104"/>
        <v>606408.74490549508</v>
      </c>
      <c r="Q190" s="35"/>
      <c r="R190">
        <f t="shared" ca="1" si="116"/>
        <v>306</v>
      </c>
      <c r="S190" s="78">
        <f t="shared" ca="1" si="117"/>
        <v>79.88</v>
      </c>
      <c r="T190" s="55">
        <f t="shared" ca="1" si="105"/>
        <v>8.641806137517527E-3</v>
      </c>
      <c r="U190" s="78">
        <f t="shared" ca="1" si="124"/>
        <v>0.40984151903862842</v>
      </c>
      <c r="V190" s="79">
        <f t="shared" ca="1" si="118"/>
        <v>298482.67770919541</v>
      </c>
      <c r="W190" s="79">
        <f t="shared" ca="1" si="106"/>
        <v>2036.0976058479316</v>
      </c>
      <c r="X190" s="80">
        <f t="shared" ca="1" si="125"/>
        <v>-8.1968303807725675</v>
      </c>
      <c r="Y190" s="80">
        <f t="shared" ca="1" si="126"/>
        <v>-248.73556475766287</v>
      </c>
      <c r="Z190" s="80">
        <f t="shared" ca="1" si="119"/>
        <v>0</v>
      </c>
      <c r="AA190" s="80">
        <f t="shared" ca="1" si="127"/>
        <v>0</v>
      </c>
      <c r="AB190" s="81">
        <f t="shared" ca="1" si="107"/>
        <v>-1014.4450919143854</v>
      </c>
      <c r="AC190" s="79">
        <f t="shared" ca="1" si="108"/>
        <v>299247.39782799053</v>
      </c>
      <c r="AD190" s="35"/>
      <c r="AE190" s="62">
        <f t="shared" ca="1" si="109"/>
        <v>-2475.2130879613783</v>
      </c>
      <c r="AF190" s="62">
        <f t="shared" ca="1" si="110"/>
        <v>730153.93494036375</v>
      </c>
      <c r="AG190" s="35"/>
      <c r="AH190" s="35"/>
      <c r="AR190" s="69">
        <f t="shared" si="120"/>
        <v>16</v>
      </c>
      <c r="AS190" s="70">
        <f t="shared" si="128"/>
        <v>187</v>
      </c>
      <c r="AT190" s="71">
        <f t="shared" si="134"/>
        <v>0.27804009156983844</v>
      </c>
      <c r="AU190" s="72">
        <f t="shared" si="111"/>
        <v>6.8214933659622723E-3</v>
      </c>
      <c r="AV190" s="73">
        <f t="shared" si="121"/>
        <v>1.0068214933659623</v>
      </c>
      <c r="AW190" s="74">
        <f>PRODUCT(AV$4:AV190)</f>
        <v>3.5654423611124244</v>
      </c>
    </row>
    <row r="191" spans="5:49">
      <c r="E191">
        <f t="shared" si="136"/>
        <v>188</v>
      </c>
      <c r="F191" s="64">
        <f t="shared" si="123"/>
        <v>70.583333333333215</v>
      </c>
      <c r="G191" s="55">
        <f t="shared" si="100"/>
        <v>0</v>
      </c>
      <c r="H191" s="78">
        <f t="shared" si="131"/>
        <v>1</v>
      </c>
      <c r="I191" s="79">
        <f t="shared" si="113"/>
        <v>606408.74490549508</v>
      </c>
      <c r="J191" s="79">
        <f t="shared" si="101"/>
        <v>4136.6132304343428</v>
      </c>
      <c r="K191" s="80">
        <f t="shared" si="102"/>
        <v>-20</v>
      </c>
      <c r="L191" s="80">
        <f t="shared" si="114"/>
        <v>-505.34062075457928</v>
      </c>
      <c r="M191" s="80">
        <f t="shared" si="133"/>
        <v>0</v>
      </c>
      <c r="N191" s="80">
        <f t="shared" si="115"/>
        <v>0</v>
      </c>
      <c r="O191" s="81">
        <f t="shared" si="103"/>
        <v>-2475.2130879613783</v>
      </c>
      <c r="P191" s="79">
        <f t="shared" si="104"/>
        <v>607544.80442721338</v>
      </c>
      <c r="Q191" s="35"/>
      <c r="R191">
        <f t="shared" ca="1" si="116"/>
        <v>307</v>
      </c>
      <c r="S191" s="78">
        <f t="shared" ca="1" si="117"/>
        <v>79.959999999999994</v>
      </c>
      <c r="T191" s="55">
        <f t="shared" ca="1" si="105"/>
        <v>8.641806137517527E-3</v>
      </c>
      <c r="U191" s="78">
        <f t="shared" ca="1" si="124"/>
        <v>0.40629974808399089</v>
      </c>
      <c r="V191" s="79">
        <f t="shared" ca="1" si="118"/>
        <v>296661.35982880444</v>
      </c>
      <c r="W191" s="79">
        <f t="shared" ca="1" si="106"/>
        <v>2023.6734980095362</v>
      </c>
      <c r="X191" s="80">
        <f t="shared" ca="1" si="125"/>
        <v>-8.1259949616798171</v>
      </c>
      <c r="Y191" s="80">
        <f t="shared" ca="1" si="126"/>
        <v>-247.21779985733704</v>
      </c>
      <c r="Z191" s="80">
        <f t="shared" ca="1" si="119"/>
        <v>0</v>
      </c>
      <c r="AA191" s="80">
        <f t="shared" ca="1" si="127"/>
        <v>0</v>
      </c>
      <c r="AB191" s="81">
        <f t="shared" ca="1" si="107"/>
        <v>-1005.6784540929051</v>
      </c>
      <c r="AC191" s="79">
        <f t="shared" ca="1" si="108"/>
        <v>297424.01107790211</v>
      </c>
      <c r="AD191" s="35"/>
      <c r="AE191" s="62">
        <f t="shared" ca="1" si="109"/>
        <v>-2475.2130879613783</v>
      </c>
      <c r="AF191" s="62">
        <f t="shared" ca="1" si="110"/>
        <v>732031.00046327908</v>
      </c>
      <c r="AG191" s="35"/>
      <c r="AH191" s="35"/>
      <c r="AR191" s="69">
        <f t="shared" si="120"/>
        <v>16</v>
      </c>
      <c r="AS191" s="70">
        <f t="shared" si="128"/>
        <v>188</v>
      </c>
      <c r="AT191" s="71">
        <f t="shared" si="134"/>
        <v>0.27614344292972326</v>
      </c>
      <c r="AU191" s="72">
        <f t="shared" si="111"/>
        <v>6.8214933659622723E-3</v>
      </c>
      <c r="AV191" s="73">
        <f t="shared" si="121"/>
        <v>1.0068214933659623</v>
      </c>
      <c r="AW191" s="74">
        <f>PRODUCT(AV$4:AV191)</f>
        <v>3.5897640025254738</v>
      </c>
    </row>
    <row r="192" spans="5:49">
      <c r="E192">
        <f t="shared" si="136"/>
        <v>189</v>
      </c>
      <c r="F192" s="64">
        <f t="shared" si="123"/>
        <v>70.666666666666544</v>
      </c>
      <c r="G192" s="55">
        <f t="shared" si="100"/>
        <v>0</v>
      </c>
      <c r="H192" s="78">
        <f t="shared" si="131"/>
        <v>1</v>
      </c>
      <c r="I192" s="79">
        <f t="shared" si="113"/>
        <v>607544.80442721338</v>
      </c>
      <c r="J192" s="79">
        <f t="shared" si="101"/>
        <v>4144.3628529250818</v>
      </c>
      <c r="K192" s="80">
        <f t="shared" si="102"/>
        <v>-20</v>
      </c>
      <c r="L192" s="80">
        <f t="shared" si="114"/>
        <v>-506.28733702267783</v>
      </c>
      <c r="M192" s="80">
        <f t="shared" si="133"/>
        <v>0</v>
      </c>
      <c r="N192" s="80">
        <f t="shared" si="115"/>
        <v>0</v>
      </c>
      <c r="O192" s="81">
        <f t="shared" si="103"/>
        <v>-2475.2130879613783</v>
      </c>
      <c r="P192" s="79">
        <f t="shared" si="104"/>
        <v>608687.66685515433</v>
      </c>
      <c r="Q192" s="35"/>
      <c r="R192">
        <f t="shared" ca="1" si="116"/>
        <v>308</v>
      </c>
      <c r="S192" s="78">
        <f t="shared" ca="1" si="117"/>
        <v>80.040000000000006</v>
      </c>
      <c r="T192" s="55">
        <f t="shared" ca="1" si="105"/>
        <v>8.641806137517527E-3</v>
      </c>
      <c r="U192" s="78">
        <f t="shared" ca="1" si="124"/>
        <v>0.40278858442732685</v>
      </c>
      <c r="V192" s="79">
        <f t="shared" ca="1" si="118"/>
        <v>294853.730433524</v>
      </c>
      <c r="W192" s="79">
        <f t="shared" ca="1" si="106"/>
        <v>2011.3427660815121</v>
      </c>
      <c r="X192" s="80">
        <f t="shared" ca="1" si="125"/>
        <v>-8.0557716885465371</v>
      </c>
      <c r="Y192" s="80">
        <f t="shared" ca="1" si="126"/>
        <v>-245.7114420279367</v>
      </c>
      <c r="Z192" s="80">
        <f t="shared" ca="1" si="119"/>
        <v>0</v>
      </c>
      <c r="AA192" s="80">
        <f t="shared" ca="1" si="127"/>
        <v>0</v>
      </c>
      <c r="AB192" s="81">
        <f t="shared" ca="1" si="107"/>
        <v>-996.98757585595592</v>
      </c>
      <c r="AC192" s="79">
        <f t="shared" ca="1" si="108"/>
        <v>295614.31841003307</v>
      </c>
      <c r="AD192" s="35"/>
      <c r="AE192" s="62">
        <f t="shared" ca="1" si="109"/>
        <v>-2475.2130879613783</v>
      </c>
      <c r="AF192" s="62">
        <f t="shared" ca="1" si="110"/>
        <v>733919.30615493725</v>
      </c>
      <c r="AG192" s="35"/>
      <c r="AH192" s="35"/>
      <c r="AR192" s="69">
        <f t="shared" si="120"/>
        <v>16</v>
      </c>
      <c r="AS192" s="70">
        <f t="shared" si="128"/>
        <v>189</v>
      </c>
      <c r="AT192" s="71">
        <f t="shared" si="134"/>
        <v>0.2742597322657242</v>
      </c>
      <c r="AU192" s="72">
        <f t="shared" si="111"/>
        <v>6.8214933659622723E-3</v>
      </c>
      <c r="AV192" s="73">
        <f t="shared" si="121"/>
        <v>1.0068214933659623</v>
      </c>
      <c r="AW192" s="74">
        <f>PRODUCT(AV$4:AV192)</f>
        <v>3.6142515538540714</v>
      </c>
    </row>
    <row r="193" spans="5:49">
      <c r="E193">
        <f t="shared" si="136"/>
        <v>190</v>
      </c>
      <c r="F193" s="64">
        <f t="shared" si="123"/>
        <v>70.749999999999872</v>
      </c>
      <c r="G193" s="55">
        <f t="shared" si="100"/>
        <v>0</v>
      </c>
      <c r="H193" s="78">
        <f t="shared" si="131"/>
        <v>1</v>
      </c>
      <c r="I193" s="79">
        <f t="shared" si="113"/>
        <v>608687.66685515433</v>
      </c>
      <c r="J193" s="79">
        <f t="shared" si="101"/>
        <v>4152.1588813954886</v>
      </c>
      <c r="K193" s="80">
        <f t="shared" si="102"/>
        <v>-20</v>
      </c>
      <c r="L193" s="80">
        <f t="shared" si="114"/>
        <v>-507.2397223792953</v>
      </c>
      <c r="M193" s="80">
        <f t="shared" si="133"/>
        <v>0</v>
      </c>
      <c r="N193" s="80">
        <f t="shared" si="115"/>
        <v>0</v>
      </c>
      <c r="O193" s="81">
        <f t="shared" si="103"/>
        <v>-2475.2130879613783</v>
      </c>
      <c r="P193" s="79">
        <f t="shared" si="104"/>
        <v>609837.37292620912</v>
      </c>
      <c r="Q193" s="35"/>
      <c r="R193">
        <f t="shared" ca="1" si="116"/>
        <v>309</v>
      </c>
      <c r="S193" s="78">
        <f t="shared" ca="1" si="117"/>
        <v>80.12</v>
      </c>
      <c r="T193" s="55">
        <f t="shared" ca="1" si="105"/>
        <v>8.641806137517527E-3</v>
      </c>
      <c r="U193" s="78">
        <f t="shared" ca="1" si="124"/>
        <v>0.39930776356630077</v>
      </c>
      <c r="V193" s="79">
        <f t="shared" ca="1" si="118"/>
        <v>293059.67677885917</v>
      </c>
      <c r="W193" s="79">
        <f t="shared" ca="1" si="106"/>
        <v>1999.1046409780356</v>
      </c>
      <c r="X193" s="80">
        <f t="shared" ca="1" si="125"/>
        <v>-7.9861552713260151</v>
      </c>
      <c r="Y193" s="80">
        <f t="shared" ca="1" si="126"/>
        <v>-244.21639731571599</v>
      </c>
      <c r="Z193" s="80">
        <f t="shared" ca="1" si="119"/>
        <v>0</v>
      </c>
      <c r="AA193" s="80">
        <f t="shared" ca="1" si="127"/>
        <v>0</v>
      </c>
      <c r="AB193" s="81">
        <f t="shared" ca="1" si="107"/>
        <v>-988.3718025038952</v>
      </c>
      <c r="AC193" s="79">
        <f t="shared" ca="1" si="108"/>
        <v>293818.2070647463</v>
      </c>
      <c r="AD193" s="35"/>
      <c r="AE193" s="62">
        <f t="shared" ca="1" si="109"/>
        <v>-2475.2130879613783</v>
      </c>
      <c r="AF193" s="62">
        <f t="shared" ca="1" si="110"/>
        <v>735818.91932326765</v>
      </c>
      <c r="AG193" s="35"/>
      <c r="AH193" s="35"/>
      <c r="AR193" s="69">
        <f t="shared" si="120"/>
        <v>16</v>
      </c>
      <c r="AS193" s="70">
        <f t="shared" si="128"/>
        <v>190</v>
      </c>
      <c r="AT193" s="71">
        <f t="shared" si="134"/>
        <v>0.27238887132152295</v>
      </c>
      <c r="AU193" s="72">
        <f t="shared" si="111"/>
        <v>6.8214933659622723E-3</v>
      </c>
      <c r="AV193" s="73">
        <f t="shared" si="121"/>
        <v>1.0068214933659623</v>
      </c>
      <c r="AW193" s="74">
        <f>PRODUCT(AV$4:AV193)</f>
        <v>3.638906146851606</v>
      </c>
    </row>
    <row r="194" spans="5:49">
      <c r="E194">
        <f t="shared" si="136"/>
        <v>191</v>
      </c>
      <c r="F194" s="64">
        <f t="shared" si="123"/>
        <v>70.833333333333201</v>
      </c>
      <c r="G194" s="55">
        <f t="shared" si="100"/>
        <v>0</v>
      </c>
      <c r="H194" s="78">
        <f t="shared" si="131"/>
        <v>1</v>
      </c>
      <c r="I194" s="79">
        <f t="shared" si="113"/>
        <v>609837.37292620912</v>
      </c>
      <c r="J194" s="79">
        <f t="shared" si="101"/>
        <v>4160.0015937319959</v>
      </c>
      <c r="K194" s="80">
        <f t="shared" si="102"/>
        <v>-20</v>
      </c>
      <c r="L194" s="80">
        <f t="shared" si="114"/>
        <v>-508.19781077184098</v>
      </c>
      <c r="M194" s="80">
        <f t="shared" si="133"/>
        <v>0</v>
      </c>
      <c r="N194" s="80">
        <f t="shared" si="115"/>
        <v>0</v>
      </c>
      <c r="O194" s="81">
        <f t="shared" si="103"/>
        <v>-2475.2130879613783</v>
      </c>
      <c r="P194" s="79">
        <f t="shared" si="104"/>
        <v>610993.96362120786</v>
      </c>
      <c r="Q194" s="35"/>
      <c r="R194">
        <f t="shared" ca="1" si="116"/>
        <v>310</v>
      </c>
      <c r="S194" s="78">
        <f t="shared" ca="1" si="117"/>
        <v>80.2</v>
      </c>
      <c r="T194" s="55">
        <f t="shared" ca="1" si="105"/>
        <v>8.641806137517527E-3</v>
      </c>
      <c r="U194" s="78">
        <f t="shared" ca="1" si="124"/>
        <v>0.39585702328435513</v>
      </c>
      <c r="V194" s="79">
        <f t="shared" ca="1" si="118"/>
        <v>291279.08707961976</v>
      </c>
      <c r="W194" s="79">
        <f t="shared" ca="1" si="106"/>
        <v>1986.9583601571733</v>
      </c>
      <c r="X194" s="80">
        <f t="shared" ca="1" si="125"/>
        <v>-7.9171404656871029</v>
      </c>
      <c r="Y194" s="80">
        <f t="shared" ca="1" si="126"/>
        <v>-242.7325725663498</v>
      </c>
      <c r="Z194" s="80">
        <f t="shared" ca="1" si="119"/>
        <v>0</v>
      </c>
      <c r="AA194" s="80">
        <f t="shared" ca="1" si="127"/>
        <v>0</v>
      </c>
      <c r="AB194" s="81">
        <f t="shared" ca="1" si="107"/>
        <v>-979.83048499486779</v>
      </c>
      <c r="AC194" s="79">
        <f t="shared" ca="1" si="108"/>
        <v>292035.56524174998</v>
      </c>
      <c r="AD194" s="35"/>
      <c r="AE194" s="62">
        <f t="shared" ca="1" si="109"/>
        <v>-2475.2130879613783</v>
      </c>
      <c r="AF194" s="62">
        <f t="shared" ca="1" si="110"/>
        <v>737729.90767924988</v>
      </c>
      <c r="AG194" s="35"/>
      <c r="AH194" s="35"/>
      <c r="AR194" s="69">
        <f t="shared" si="120"/>
        <v>16</v>
      </c>
      <c r="AS194" s="70">
        <f t="shared" si="128"/>
        <v>191</v>
      </c>
      <c r="AT194" s="71">
        <f t="shared" si="134"/>
        <v>0.27053077244284124</v>
      </c>
      <c r="AU194" s="72">
        <f t="shared" si="111"/>
        <v>6.8214933659622723E-3</v>
      </c>
      <c r="AV194" s="73">
        <f t="shared" si="121"/>
        <v>1.0068214933659623</v>
      </c>
      <c r="AW194" s="74">
        <f>PRODUCT(AV$4:AV194)</f>
        <v>3.6637289209917134</v>
      </c>
    </row>
    <row r="195" spans="5:49">
      <c r="E195">
        <f t="shared" si="136"/>
        <v>192</v>
      </c>
      <c r="F195" s="64">
        <f t="shared" si="123"/>
        <v>70.916666666666529</v>
      </c>
      <c r="G195" s="55">
        <f t="shared" si="100"/>
        <v>0</v>
      </c>
      <c r="H195" s="78">
        <f t="shared" si="131"/>
        <v>1</v>
      </c>
      <c r="I195" s="79">
        <f t="shared" si="113"/>
        <v>610993.96362120786</v>
      </c>
      <c r="J195" s="79">
        <f t="shared" si="101"/>
        <v>4167.8912694850633</v>
      </c>
      <c r="K195" s="80">
        <f t="shared" si="102"/>
        <v>-20</v>
      </c>
      <c r="L195" s="80">
        <f t="shared" si="114"/>
        <v>-509.16163635100656</v>
      </c>
      <c r="M195" s="80">
        <f t="shared" si="133"/>
        <v>0</v>
      </c>
      <c r="N195" s="80">
        <f t="shared" si="115"/>
        <v>0</v>
      </c>
      <c r="O195" s="81">
        <f t="shared" si="103"/>
        <v>-2475.2130879613783</v>
      </c>
      <c r="P195" s="79">
        <f t="shared" si="104"/>
        <v>612157.48016638053</v>
      </c>
      <c r="Q195" s="35"/>
      <c r="R195">
        <f t="shared" ca="1" si="116"/>
        <v>311</v>
      </c>
      <c r="S195" s="78">
        <f t="shared" ca="1" si="117"/>
        <v>80.28</v>
      </c>
      <c r="T195" s="55">
        <f t="shared" ca="1" si="105"/>
        <v>8.641806137517527E-3</v>
      </c>
      <c r="U195" s="78">
        <f t="shared" ca="1" si="124"/>
        <v>0.39243610363095699</v>
      </c>
      <c r="V195" s="79">
        <f t="shared" ca="1" si="118"/>
        <v>289511.85050167044</v>
      </c>
      <c r="W195" s="79">
        <f t="shared" ca="1" si="106"/>
        <v>1974.9031675646061</v>
      </c>
      <c r="X195" s="80">
        <f t="shared" ca="1" si="125"/>
        <v>-7.8487220726191396</v>
      </c>
      <c r="Y195" s="80">
        <f t="shared" ca="1" si="126"/>
        <v>-241.25987541805873</v>
      </c>
      <c r="Z195" s="80">
        <f t="shared" ca="1" si="119"/>
        <v>0</v>
      </c>
      <c r="AA195" s="80">
        <f t="shared" ca="1" si="127"/>
        <v>0</v>
      </c>
      <c r="AB195" s="81">
        <f t="shared" ca="1" si="107"/>
        <v>-971.36297989591242</v>
      </c>
      <c r="AC195" s="79">
        <f t="shared" ca="1" si="108"/>
        <v>290266.28209184849</v>
      </c>
      <c r="AD195" s="35"/>
      <c r="AE195" s="62">
        <f t="shared" ca="1" si="109"/>
        <v>-2475.2130879613783</v>
      </c>
      <c r="AF195" s="62">
        <f t="shared" ca="1" si="110"/>
        <v>739652.33933932858</v>
      </c>
      <c r="AG195" s="35"/>
      <c r="AH195" s="35"/>
      <c r="AR195" s="69">
        <f t="shared" si="120"/>
        <v>16</v>
      </c>
      <c r="AS195" s="70">
        <f t="shared" si="128"/>
        <v>192</v>
      </c>
      <c r="AT195" s="71">
        <f t="shared" si="134"/>
        <v>0.26868534857333376</v>
      </c>
      <c r="AU195" s="72">
        <f t="shared" si="111"/>
        <v>6.8214933659622723E-3</v>
      </c>
      <c r="AV195" s="73">
        <f t="shared" si="121"/>
        <v>1.0068214933659623</v>
      </c>
      <c r="AW195" s="74">
        <f>PRODUCT(AV$4:AV195)</f>
        <v>3.6887210235209427</v>
      </c>
    </row>
    <row r="196" spans="5:49">
      <c r="E196">
        <f t="shared" si="136"/>
        <v>193</v>
      </c>
      <c r="F196" s="64">
        <f t="shared" si="123"/>
        <v>70.999999999999858</v>
      </c>
      <c r="G196" s="55">
        <f t="shared" ref="G196:G259" si="137">(1-(1-IF(F196&gt;$AJ$90,0,VLOOKUP(ROUND(F196,0),$AJ$4:$AK$90,2,FALSE)))^(1/12))*0</f>
        <v>0</v>
      </c>
      <c r="H196" s="78">
        <f t="shared" si="131"/>
        <v>1</v>
      </c>
      <c r="I196" s="79">
        <f t="shared" si="113"/>
        <v>612157.48016638053</v>
      </c>
      <c r="J196" s="79">
        <f t="shared" ref="J196:J259" si="138">(I196)*$AU196</f>
        <v>4175.8281898791456</v>
      </c>
      <c r="K196" s="80">
        <f t="shared" ref="K196:K259" si="139">IF(I196=0,0,-$C$19)*H196</f>
        <v>-20</v>
      </c>
      <c r="L196" s="80">
        <f t="shared" si="114"/>
        <v>-510.13123347198382</v>
      </c>
      <c r="M196" s="80">
        <f t="shared" si="133"/>
        <v>-4591.1811012478538</v>
      </c>
      <c r="N196" s="80">
        <f t="shared" si="115"/>
        <v>0</v>
      </c>
      <c r="O196" s="81">
        <f t="shared" ref="O196:O259" si="140">-MIN(
IF(MOD(E196-1,IF($C$7="Annual",12,1))=0,1,0)
*IF(F196&lt;=$C$6,H196*$C$5*$C$4/IF($C$7="Monthly",12,1),$C$12),I196)</f>
        <v>-2475.2130879613783</v>
      </c>
      <c r="P196" s="79">
        <f t="shared" ref="P196:P259" si="141">SUM(I196:O196)</f>
        <v>608736.78293357836</v>
      </c>
      <c r="Q196" s="35"/>
      <c r="R196">
        <f t="shared" ca="1" si="116"/>
        <v>312</v>
      </c>
      <c r="S196" s="78">
        <f t="shared" ca="1" si="117"/>
        <v>80.36</v>
      </c>
      <c r="T196" s="55">
        <f t="shared" ref="T196:T259" ca="1" si="142">(1-(1-IF(S196&gt;$AJ$90,0,VLOOKUP(ROUND(S196,0),$AJ$4:$AK$90,2,FALSE)))^(1/12))</f>
        <v>8.641806137517527E-3</v>
      </c>
      <c r="U196" s="78">
        <f t="shared" ca="1" si="124"/>
        <v>0.38904474690201551</v>
      </c>
      <c r="V196" s="79">
        <f t="shared" ca="1" si="118"/>
        <v>287757.85715375276</v>
      </c>
      <c r="W196" s="79">
        <f t="shared" ref="W196:W259" ca="1" si="143">(V196)*$AU196</f>
        <v>1962.9383135778437</v>
      </c>
      <c r="X196" s="80">
        <f t="shared" ca="1" si="125"/>
        <v>-7.7808949380403103</v>
      </c>
      <c r="Y196" s="80">
        <f t="shared" ca="1" si="126"/>
        <v>-239.79821429479398</v>
      </c>
      <c r="Z196" s="80">
        <f t="shared" ca="1" si="119"/>
        <v>0</v>
      </c>
      <c r="AA196" s="80">
        <f t="shared" ca="1" si="127"/>
        <v>0</v>
      </c>
      <c r="AB196" s="81">
        <f t="shared" ref="AB196:AB259" ca="1" si="144">-MIN(IF(MOD(R196,IF($C$7="Annual",12,1))=0,1,0)*$C$39*U196/IF($C$7="Monthly",12,1),V196)</f>
        <v>-962.96864933449069</v>
      </c>
      <c r="AC196" s="79">
        <f t="shared" ref="AC196:AC259" ca="1" si="145">SUM(V196:AB196)</f>
        <v>288510.24770876329</v>
      </c>
      <c r="AD196" s="35"/>
      <c r="AE196" s="62">
        <f t="shared" ref="AE196:AE259" ca="1" si="146">AB196/U196</f>
        <v>-2475.2130879613783</v>
      </c>
      <c r="AF196" s="62">
        <f t="shared" ref="AF196:AF259" ca="1" si="147">AC196/U196</f>
        <v>741586.28282783949</v>
      </c>
      <c r="AG196" s="35"/>
      <c r="AH196" s="35"/>
      <c r="AR196" s="69">
        <f t="shared" si="120"/>
        <v>17</v>
      </c>
      <c r="AS196" s="70">
        <f t="shared" si="128"/>
        <v>193</v>
      </c>
      <c r="AT196" s="71">
        <f t="shared" si="134"/>
        <v>0.26685251325050952</v>
      </c>
      <c r="AU196" s="72">
        <f t="shared" ref="AU196:AU259" si="148">((1+$AH$21)^(1/12))-1</f>
        <v>6.8214933659622723E-3</v>
      </c>
      <c r="AV196" s="73">
        <f t="shared" si="121"/>
        <v>1.0068214933659623</v>
      </c>
      <c r="AW196" s="74">
        <f>PRODUCT(AV$4:AV196)</f>
        <v>3.7138836095117762</v>
      </c>
    </row>
    <row r="197" spans="5:49">
      <c r="E197">
        <f t="shared" si="136"/>
        <v>194</v>
      </c>
      <c r="F197" s="64">
        <f t="shared" si="123"/>
        <v>71.083333333333186</v>
      </c>
      <c r="G197" s="55">
        <f t="shared" si="137"/>
        <v>0</v>
      </c>
      <c r="H197" s="78">
        <f t="shared" si="131"/>
        <v>1</v>
      </c>
      <c r="I197" s="79">
        <f t="shared" ref="I197:I260" si="149">MAX(P196,0)*(1-G197)</f>
        <v>608736.78293357836</v>
      </c>
      <c r="J197" s="79">
        <f t="shared" si="138"/>
        <v>4152.4939263986207</v>
      </c>
      <c r="K197" s="80">
        <f t="shared" si="139"/>
        <v>-20</v>
      </c>
      <c r="L197" s="80">
        <f t="shared" ref="L197:L260" si="150">IF(OR(I196+O196=0,K196=0),0,-I197*($C$16/12))</f>
        <v>-507.28065244464869</v>
      </c>
      <c r="M197" s="80">
        <f t="shared" si="133"/>
        <v>0</v>
      </c>
      <c r="N197" s="80">
        <f t="shared" ref="N197:N260" si="151">IF(OR(I196+O196=0,K196=0),0,-I197*($C$18*(1+$C$20))/12)</f>
        <v>0</v>
      </c>
      <c r="O197" s="81">
        <f t="shared" si="140"/>
        <v>-2475.2130879613783</v>
      </c>
      <c r="P197" s="79">
        <f t="shared" si="141"/>
        <v>609886.78311957081</v>
      </c>
      <c r="Q197" s="35"/>
      <c r="R197">
        <f t="shared" ref="R197:R260" ca="1" si="152">R196+1</f>
        <v>313</v>
      </c>
      <c r="S197" s="78">
        <f t="shared" ref="S197:S260" ca="1" si="153">ROUND((R197-R196)/12+S196,2)</f>
        <v>80.44</v>
      </c>
      <c r="T197" s="55">
        <f t="shared" ca="1" si="142"/>
        <v>8.641806137517527E-3</v>
      </c>
      <c r="U197" s="78">
        <f t="shared" ca="1" si="124"/>
        <v>0.38568269762046875</v>
      </c>
      <c r="V197" s="79">
        <f t="shared" ref="V197:V260" ca="1" si="154">MAX(AC196,0)*(1-T197)</f>
        <v>286016.99807937699</v>
      </c>
      <c r="W197" s="79">
        <f t="shared" ca="1" si="143"/>
        <v>1951.0630549509142</v>
      </c>
      <c r="X197" s="80">
        <f t="shared" ca="1" si="125"/>
        <v>-7.7136539524093752</v>
      </c>
      <c r="Y197" s="80">
        <f t="shared" ca="1" si="126"/>
        <v>-238.34749839948086</v>
      </c>
      <c r="Z197" s="80">
        <f t="shared" ref="Z197:Z260" ca="1" si="155">-IF(MOD(R197-1,12)=0,1,0)*V197*($C$17)</f>
        <v>-2145.1274855953275</v>
      </c>
      <c r="AA197" s="80">
        <f t="shared" ca="1" si="127"/>
        <v>0</v>
      </c>
      <c r="AB197" s="81">
        <f t="shared" ca="1" si="144"/>
        <v>-954.64686095043498</v>
      </c>
      <c r="AC197" s="79">
        <f t="shared" ca="1" si="145"/>
        <v>284622.22563543019</v>
      </c>
      <c r="AD197" s="35"/>
      <c r="AE197" s="62">
        <f t="shared" ca="1" si="146"/>
        <v>-2475.2130879613783</v>
      </c>
      <c r="AF197" s="62">
        <f t="shared" ca="1" si="147"/>
        <v>737969.90995824453</v>
      </c>
      <c r="AG197" s="35"/>
      <c r="AH197" s="35"/>
      <c r="AR197" s="69">
        <f t="shared" ref="AR197:AR260" si="156">ROUNDDOWN((AS197-1)/12,0)+1</f>
        <v>17</v>
      </c>
      <c r="AS197" s="70">
        <f t="shared" si="128"/>
        <v>194</v>
      </c>
      <c r="AT197" s="71">
        <f t="shared" si="134"/>
        <v>0.26503218060168082</v>
      </c>
      <c r="AU197" s="72">
        <f t="shared" si="148"/>
        <v>6.8214933659622723E-3</v>
      </c>
      <c r="AV197" s="73">
        <f t="shared" ref="AV197:AV260" si="157">(1+AU197)</f>
        <v>1.0068214933659623</v>
      </c>
      <c r="AW197" s="74">
        <f>PRODUCT(AV$4:AV197)</f>
        <v>3.7392178419160169</v>
      </c>
    </row>
    <row r="198" spans="5:49">
      <c r="E198">
        <f t="shared" si="136"/>
        <v>195</v>
      </c>
      <c r="F198" s="64">
        <f t="shared" ref="F198:F261" si="158">(E198-E197)/12+F197</f>
        <v>71.166666666666515</v>
      </c>
      <c r="G198" s="55">
        <f t="shared" si="137"/>
        <v>0</v>
      </c>
      <c r="H198" s="78">
        <f t="shared" si="131"/>
        <v>1</v>
      </c>
      <c r="I198" s="79">
        <f t="shared" si="149"/>
        <v>609886.78311957081</v>
      </c>
      <c r="J198" s="79">
        <f t="shared" si="138"/>
        <v>4160.3386450382231</v>
      </c>
      <c r="K198" s="80">
        <f t="shared" si="139"/>
        <v>-20</v>
      </c>
      <c r="L198" s="80">
        <f t="shared" si="150"/>
        <v>-508.23898593297571</v>
      </c>
      <c r="M198" s="80">
        <f t="shared" si="133"/>
        <v>0</v>
      </c>
      <c r="N198" s="80">
        <f t="shared" si="151"/>
        <v>0</v>
      </c>
      <c r="O198" s="81">
        <f t="shared" si="140"/>
        <v>-2475.2130879613783</v>
      </c>
      <c r="P198" s="79">
        <f t="shared" si="141"/>
        <v>611043.66969071457</v>
      </c>
      <c r="Q198" s="35"/>
      <c r="R198">
        <f t="shared" ca="1" si="152"/>
        <v>314</v>
      </c>
      <c r="S198" s="78">
        <f t="shared" ca="1" si="153"/>
        <v>80.52</v>
      </c>
      <c r="T198" s="55">
        <f t="shared" ca="1" si="142"/>
        <v>9.4522381300610192E-3</v>
      </c>
      <c r="U198" s="78">
        <f t="shared" ref="U198:U261" ca="1" si="159">U197*(1-T198)</f>
        <v>0.38203713291991576</v>
      </c>
      <c r="V198" s="79">
        <f t="shared" ca="1" si="154"/>
        <v>281931.90858161612</v>
      </c>
      <c r="W198" s="79">
        <f t="shared" ca="1" si="143"/>
        <v>1923.1966440425763</v>
      </c>
      <c r="X198" s="80">
        <f t="shared" ref="X198:X261" ca="1" si="160">IF(V198=0,0,-$C$19)*U198</f>
        <v>-7.6407426583983149</v>
      </c>
      <c r="Y198" s="80">
        <f t="shared" ref="Y198:Y261" ca="1" si="161">IF(OR(V197+AB197=0,X197=0),0,-V198*($C$16/12))</f>
        <v>-234.94325715134678</v>
      </c>
      <c r="Z198" s="80">
        <f t="shared" ca="1" si="155"/>
        <v>0</v>
      </c>
      <c r="AA198" s="80">
        <f t="shared" ref="AA198:AA261" ca="1" si="162">IF(OR(V197+AB197=0,X197=0),0,-V198*($C$18*(1+$C$20))/12)</f>
        <v>0</v>
      </c>
      <c r="AB198" s="81">
        <f t="shared" ca="1" si="144"/>
        <v>-945.62331149061617</v>
      </c>
      <c r="AC198" s="79">
        <f t="shared" ca="1" si="145"/>
        <v>282666.8979143583</v>
      </c>
      <c r="AD198" s="35"/>
      <c r="AE198" s="62">
        <f t="shared" ca="1" si="146"/>
        <v>-2475.2130879613783</v>
      </c>
      <c r="AF198" s="62">
        <f t="shared" ca="1" si="147"/>
        <v>739893.77879037778</v>
      </c>
      <c r="AG198" s="35"/>
      <c r="AH198" s="35"/>
      <c r="AR198" s="69">
        <f t="shared" si="156"/>
        <v>17</v>
      </c>
      <c r="AS198" s="70">
        <f t="shared" ref="AS198:AS261" si="163">AS197+1</f>
        <v>195</v>
      </c>
      <c r="AT198" s="71">
        <f t="shared" si="134"/>
        <v>0.26322426533993992</v>
      </c>
      <c r="AU198" s="72">
        <f t="shared" si="148"/>
        <v>6.8214933659622723E-3</v>
      </c>
      <c r="AV198" s="73">
        <f t="shared" si="157"/>
        <v>1.0068214933659623</v>
      </c>
      <c r="AW198" s="74">
        <f>PRODUCT(AV$4:AV198)</f>
        <v>3.7647248916185347</v>
      </c>
    </row>
    <row r="199" spans="5:49">
      <c r="E199">
        <f t="shared" si="136"/>
        <v>196</v>
      </c>
      <c r="F199" s="64">
        <f t="shared" si="158"/>
        <v>71.249999999999844</v>
      </c>
      <c r="G199" s="55">
        <f t="shared" si="137"/>
        <v>0</v>
      </c>
      <c r="H199" s="78">
        <f t="shared" ref="H199:H262" si="164">H198*(1-G199)</f>
        <v>1</v>
      </c>
      <c r="I199" s="79">
        <f t="shared" si="149"/>
        <v>611043.66969071457</v>
      </c>
      <c r="J199" s="79">
        <f t="shared" si="138"/>
        <v>4168.2303391084515</v>
      </c>
      <c r="K199" s="80">
        <f t="shared" si="139"/>
        <v>-20</v>
      </c>
      <c r="L199" s="80">
        <f t="shared" si="150"/>
        <v>-509.20305807559549</v>
      </c>
      <c r="M199" s="80">
        <f t="shared" si="133"/>
        <v>0</v>
      </c>
      <c r="N199" s="80">
        <f t="shared" si="151"/>
        <v>0</v>
      </c>
      <c r="O199" s="81">
        <f t="shared" si="140"/>
        <v>-2475.2130879613783</v>
      </c>
      <c r="P199" s="79">
        <f t="shared" si="141"/>
        <v>612207.48388378602</v>
      </c>
      <c r="Q199" s="35"/>
      <c r="R199">
        <f t="shared" ca="1" si="152"/>
        <v>315</v>
      </c>
      <c r="S199" s="78">
        <f t="shared" ca="1" si="153"/>
        <v>80.599999999999994</v>
      </c>
      <c r="T199" s="55">
        <f t="shared" ca="1" si="142"/>
        <v>9.4522381300610192E-3</v>
      </c>
      <c r="U199" s="78">
        <f t="shared" ca="1" si="159"/>
        <v>0.37842602696503091</v>
      </c>
      <c r="V199" s="79">
        <f t="shared" ca="1" si="154"/>
        <v>279995.06308378611</v>
      </c>
      <c r="W199" s="79">
        <f t="shared" ca="1" si="143"/>
        <v>1909.9844653282348</v>
      </c>
      <c r="X199" s="80">
        <f t="shared" ca="1" si="160"/>
        <v>-7.5685205393006179</v>
      </c>
      <c r="Y199" s="80">
        <f t="shared" ca="1" si="161"/>
        <v>-233.32921923648843</v>
      </c>
      <c r="Z199" s="80">
        <f t="shared" ca="1" si="155"/>
        <v>0</v>
      </c>
      <c r="AA199" s="80">
        <f t="shared" ca="1" si="162"/>
        <v>0</v>
      </c>
      <c r="AB199" s="81">
        <f t="shared" ca="1" si="144"/>
        <v>-936.68505476907001</v>
      </c>
      <c r="AC199" s="79">
        <f t="shared" ca="1" si="145"/>
        <v>280727.46475456946</v>
      </c>
      <c r="AD199" s="35"/>
      <c r="AE199" s="62">
        <f t="shared" ca="1" si="146"/>
        <v>-2475.2130879613783</v>
      </c>
      <c r="AF199" s="62">
        <f t="shared" ca="1" si="147"/>
        <v>741829.16805695964</v>
      </c>
      <c r="AG199" s="35"/>
      <c r="AH199" s="35"/>
      <c r="AR199" s="69">
        <f t="shared" si="156"/>
        <v>17</v>
      </c>
      <c r="AS199" s="70">
        <f t="shared" si="163"/>
        <v>196</v>
      </c>
      <c r="AT199" s="71">
        <f t="shared" si="134"/>
        <v>0.26142868276016323</v>
      </c>
      <c r="AU199" s="72">
        <f t="shared" si="148"/>
        <v>6.8214933659622723E-3</v>
      </c>
      <c r="AV199" s="73">
        <f t="shared" si="157"/>
        <v>1.0068214933659623</v>
      </c>
      <c r="AW199" s="74">
        <f>PRODUCT(AV$4:AV199)</f>
        <v>3.7904059374913834</v>
      </c>
    </row>
    <row r="200" spans="5:49">
      <c r="E200">
        <f t="shared" si="136"/>
        <v>197</v>
      </c>
      <c r="F200" s="64">
        <f t="shared" si="158"/>
        <v>71.333333333333172</v>
      </c>
      <c r="G200" s="55">
        <f t="shared" si="137"/>
        <v>0</v>
      </c>
      <c r="H200" s="78">
        <f t="shared" si="164"/>
        <v>1</v>
      </c>
      <c r="I200" s="79">
        <f t="shared" si="149"/>
        <v>612207.48388378602</v>
      </c>
      <c r="J200" s="79">
        <f t="shared" si="138"/>
        <v>4176.1692899057007</v>
      </c>
      <c r="K200" s="80">
        <f t="shared" si="139"/>
        <v>-20</v>
      </c>
      <c r="L200" s="80">
        <f t="shared" si="150"/>
        <v>-510.17290323648837</v>
      </c>
      <c r="M200" s="80">
        <f t="shared" si="133"/>
        <v>0</v>
      </c>
      <c r="N200" s="80">
        <f t="shared" si="151"/>
        <v>0</v>
      </c>
      <c r="O200" s="81">
        <f t="shared" si="140"/>
        <v>-2475.2130879613783</v>
      </c>
      <c r="P200" s="79">
        <f t="shared" si="141"/>
        <v>613378.26718249382</v>
      </c>
      <c r="Q200" s="35"/>
      <c r="R200">
        <f t="shared" ca="1" si="152"/>
        <v>316</v>
      </c>
      <c r="S200" s="78">
        <f t="shared" ca="1" si="153"/>
        <v>80.680000000000007</v>
      </c>
      <c r="T200" s="55">
        <f t="shared" ca="1" si="142"/>
        <v>9.4522381300610192E-3</v>
      </c>
      <c r="U200" s="78">
        <f t="shared" ca="1" si="159"/>
        <v>0.37484905404354457</v>
      </c>
      <c r="V200" s="79">
        <f t="shared" ca="1" si="154"/>
        <v>278073.96190806094</v>
      </c>
      <c r="W200" s="79">
        <f t="shared" ca="1" si="143"/>
        <v>1896.8796864026833</v>
      </c>
      <c r="X200" s="80">
        <f t="shared" ca="1" si="160"/>
        <v>-7.4969810808708912</v>
      </c>
      <c r="Y200" s="80">
        <f t="shared" ca="1" si="161"/>
        <v>-231.72830159005079</v>
      </c>
      <c r="Z200" s="80">
        <f t="shared" ca="1" si="155"/>
        <v>0</v>
      </c>
      <c r="AA200" s="80">
        <f t="shared" ca="1" si="162"/>
        <v>0</v>
      </c>
      <c r="AB200" s="81">
        <f t="shared" ca="1" si="144"/>
        <v>-927.83128457852354</v>
      </c>
      <c r="AC200" s="79">
        <f t="shared" ca="1" si="145"/>
        <v>278803.78502721415</v>
      </c>
      <c r="AD200" s="35"/>
      <c r="AE200" s="62">
        <f t="shared" ca="1" si="146"/>
        <v>-2475.2130879613783</v>
      </c>
      <c r="AF200" s="62">
        <f t="shared" ca="1" si="147"/>
        <v>743776.14674419514</v>
      </c>
      <c r="AG200" s="35"/>
      <c r="AH200" s="35"/>
      <c r="AR200" s="69">
        <f t="shared" si="156"/>
        <v>17</v>
      </c>
      <c r="AS200" s="70">
        <f t="shared" si="163"/>
        <v>197</v>
      </c>
      <c r="AT200" s="71">
        <f t="shared" si="134"/>
        <v>0.25964534873504252</v>
      </c>
      <c r="AU200" s="72">
        <f t="shared" si="148"/>
        <v>6.8214933659622723E-3</v>
      </c>
      <c r="AV200" s="73">
        <f t="shared" si="157"/>
        <v>1.0068214933659623</v>
      </c>
      <c r="AW200" s="74">
        <f>PRODUCT(AV$4:AV200)</f>
        <v>3.816262166448285</v>
      </c>
    </row>
    <row r="201" spans="5:49">
      <c r="E201">
        <f t="shared" si="136"/>
        <v>198</v>
      </c>
      <c r="F201" s="64">
        <f t="shared" si="158"/>
        <v>71.416666666666501</v>
      </c>
      <c r="G201" s="55">
        <f t="shared" si="137"/>
        <v>0</v>
      </c>
      <c r="H201" s="78">
        <f t="shared" si="164"/>
        <v>1</v>
      </c>
      <c r="I201" s="79">
        <f t="shared" si="149"/>
        <v>613378.26718249382</v>
      </c>
      <c r="J201" s="79">
        <f t="shared" si="138"/>
        <v>4184.1557804108161</v>
      </c>
      <c r="K201" s="80">
        <f t="shared" si="139"/>
        <v>-20</v>
      </c>
      <c r="L201" s="80">
        <f t="shared" si="150"/>
        <v>-511.14855598541152</v>
      </c>
      <c r="M201" s="80">
        <f t="shared" si="133"/>
        <v>0</v>
      </c>
      <c r="N201" s="80">
        <f t="shared" si="151"/>
        <v>0</v>
      </c>
      <c r="O201" s="81">
        <f t="shared" si="140"/>
        <v>-2475.2130879613783</v>
      </c>
      <c r="P201" s="79">
        <f t="shared" si="141"/>
        <v>614556.06131895783</v>
      </c>
      <c r="Q201" s="35"/>
      <c r="R201">
        <f t="shared" ca="1" si="152"/>
        <v>317</v>
      </c>
      <c r="S201" s="78">
        <f t="shared" ca="1" si="153"/>
        <v>80.760000000000005</v>
      </c>
      <c r="T201" s="55">
        <f t="shared" ca="1" si="142"/>
        <v>9.4522381300610192E-3</v>
      </c>
      <c r="U201" s="78">
        <f t="shared" ca="1" si="159"/>
        <v>0.37130589152189686</v>
      </c>
      <c r="V201" s="79">
        <f t="shared" ca="1" si="154"/>
        <v>276168.46525957459</v>
      </c>
      <c r="W201" s="79">
        <f t="shared" ca="1" si="143"/>
        <v>1883.8813536561704</v>
      </c>
      <c r="X201" s="80">
        <f t="shared" ca="1" si="160"/>
        <v>-7.4261178304379367</v>
      </c>
      <c r="Y201" s="80">
        <f t="shared" ca="1" si="161"/>
        <v>-230.14038771631218</v>
      </c>
      <c r="Z201" s="80">
        <f t="shared" ca="1" si="155"/>
        <v>0</v>
      </c>
      <c r="AA201" s="80">
        <f t="shared" ca="1" si="162"/>
        <v>0</v>
      </c>
      <c r="AB201" s="81">
        <f t="shared" ca="1" si="144"/>
        <v>-919.06120233216689</v>
      </c>
      <c r="AC201" s="79">
        <f t="shared" ca="1" si="145"/>
        <v>276895.71890535188</v>
      </c>
      <c r="AD201" s="35"/>
      <c r="AE201" s="62">
        <f t="shared" ca="1" si="146"/>
        <v>-2475.2130879613783</v>
      </c>
      <c r="AF201" s="62">
        <f t="shared" ca="1" si="147"/>
        <v>745734.78425139026</v>
      </c>
      <c r="AG201" s="35"/>
      <c r="AH201" s="35"/>
      <c r="AR201" s="69">
        <f t="shared" si="156"/>
        <v>17</v>
      </c>
      <c r="AS201" s="70">
        <f t="shared" si="163"/>
        <v>198</v>
      </c>
      <c r="AT201" s="71">
        <f t="shared" si="134"/>
        <v>0.25787417971114346</v>
      </c>
      <c r="AU201" s="72">
        <f t="shared" si="148"/>
        <v>6.8214933659622723E-3</v>
      </c>
      <c r="AV201" s="73">
        <f t="shared" si="157"/>
        <v>1.0068214933659623</v>
      </c>
      <c r="AW201" s="74">
        <f>PRODUCT(AV$4:AV201)</f>
        <v>3.8422947734994848</v>
      </c>
    </row>
    <row r="202" spans="5:49">
      <c r="E202">
        <f t="shared" si="136"/>
        <v>199</v>
      </c>
      <c r="F202" s="64">
        <f t="shared" si="158"/>
        <v>71.499999999999829</v>
      </c>
      <c r="G202" s="55">
        <f t="shared" si="137"/>
        <v>0</v>
      </c>
      <c r="H202" s="78">
        <f t="shared" si="164"/>
        <v>1</v>
      </c>
      <c r="I202" s="79">
        <f t="shared" si="149"/>
        <v>614556.06131895783</v>
      </c>
      <c r="J202" s="79">
        <f t="shared" si="138"/>
        <v>4192.1900952991746</v>
      </c>
      <c r="K202" s="80">
        <f t="shared" si="139"/>
        <v>-20</v>
      </c>
      <c r="L202" s="80">
        <f t="shared" si="150"/>
        <v>-512.13005109913161</v>
      </c>
      <c r="M202" s="80">
        <f t="shared" si="133"/>
        <v>0</v>
      </c>
      <c r="N202" s="80">
        <f t="shared" si="151"/>
        <v>0</v>
      </c>
      <c r="O202" s="81">
        <f t="shared" si="140"/>
        <v>-2475.2130879613783</v>
      </c>
      <c r="P202" s="79">
        <f t="shared" si="141"/>
        <v>615740.90827519645</v>
      </c>
      <c r="Q202" s="35"/>
      <c r="R202">
        <f t="shared" ca="1" si="152"/>
        <v>318</v>
      </c>
      <c r="S202" s="78">
        <f t="shared" ca="1" si="153"/>
        <v>80.84</v>
      </c>
      <c r="T202" s="55">
        <f t="shared" ca="1" si="142"/>
        <v>9.4522381300610192E-3</v>
      </c>
      <c r="U202" s="78">
        <f t="shared" ca="1" si="159"/>
        <v>0.3677962198161373</v>
      </c>
      <c r="V202" s="79">
        <f t="shared" ca="1" si="154"/>
        <v>274278.43463306408</v>
      </c>
      <c r="W202" s="79">
        <f t="shared" ca="1" si="143"/>
        <v>1870.9885222759633</v>
      </c>
      <c r="X202" s="80">
        <f t="shared" ca="1" si="160"/>
        <v>-7.3559243963227461</v>
      </c>
      <c r="Y202" s="80">
        <f t="shared" ca="1" si="161"/>
        <v>-228.56536219422009</v>
      </c>
      <c r="Z202" s="80">
        <f t="shared" ca="1" si="155"/>
        <v>0</v>
      </c>
      <c r="AA202" s="80">
        <f t="shared" ca="1" si="162"/>
        <v>0</v>
      </c>
      <c r="AB202" s="81">
        <f t="shared" ca="1" si="144"/>
        <v>-910.37401699162308</v>
      </c>
      <c r="AC202" s="79">
        <f t="shared" ca="1" si="145"/>
        <v>275003.12785175792</v>
      </c>
      <c r="AD202" s="35"/>
      <c r="AE202" s="62">
        <f t="shared" ca="1" si="146"/>
        <v>-2475.2130879613783</v>
      </c>
      <c r="AF202" s="62">
        <f t="shared" ca="1" si="147"/>
        <v>747705.15039342444</v>
      </c>
      <c r="AG202" s="35"/>
      <c r="AH202" s="35"/>
      <c r="AR202" s="69">
        <f t="shared" si="156"/>
        <v>17</v>
      </c>
      <c r="AS202" s="70">
        <f t="shared" si="163"/>
        <v>199</v>
      </c>
      <c r="AT202" s="71">
        <f t="shared" si="134"/>
        <v>0.25611509270499094</v>
      </c>
      <c r="AU202" s="72">
        <f t="shared" si="148"/>
        <v>6.8214933659622723E-3</v>
      </c>
      <c r="AV202" s="73">
        <f t="shared" si="157"/>
        <v>1.0068214933659623</v>
      </c>
      <c r="AW202" s="74">
        <f>PRODUCT(AV$4:AV202)</f>
        <v>3.8685049618069831</v>
      </c>
    </row>
    <row r="203" spans="5:49">
      <c r="E203">
        <f t="shared" si="136"/>
        <v>200</v>
      </c>
      <c r="F203" s="64">
        <f t="shared" si="158"/>
        <v>71.583333333333158</v>
      </c>
      <c r="G203" s="55">
        <f t="shared" si="137"/>
        <v>0</v>
      </c>
      <c r="H203" s="78">
        <f t="shared" si="164"/>
        <v>1</v>
      </c>
      <c r="I203" s="79">
        <f t="shared" si="149"/>
        <v>615740.90827519645</v>
      </c>
      <c r="J203" s="79">
        <f t="shared" si="138"/>
        <v>4200.2725209508362</v>
      </c>
      <c r="K203" s="80">
        <f t="shared" si="139"/>
        <v>-20</v>
      </c>
      <c r="L203" s="80">
        <f t="shared" si="150"/>
        <v>-513.1174235626637</v>
      </c>
      <c r="M203" s="80">
        <f t="shared" si="133"/>
        <v>0</v>
      </c>
      <c r="N203" s="80">
        <f t="shared" si="151"/>
        <v>0</v>
      </c>
      <c r="O203" s="81">
        <f t="shared" si="140"/>
        <v>-2475.2130879613783</v>
      </c>
      <c r="P203" s="79">
        <f t="shared" si="141"/>
        <v>616932.85028462321</v>
      </c>
      <c r="Q203" s="35"/>
      <c r="R203">
        <f t="shared" ca="1" si="152"/>
        <v>319</v>
      </c>
      <c r="S203" s="78">
        <f t="shared" ca="1" si="153"/>
        <v>80.92</v>
      </c>
      <c r="T203" s="55">
        <f t="shared" ca="1" si="142"/>
        <v>9.4522381300610192E-3</v>
      </c>
      <c r="U203" s="78">
        <f t="shared" ca="1" si="159"/>
        <v>0.3643197223630989</v>
      </c>
      <c r="V203" s="79">
        <f t="shared" ca="1" si="154"/>
        <v>272403.73280079151</v>
      </c>
      <c r="W203" s="79">
        <f t="shared" ca="1" si="143"/>
        <v>1858.2002561639588</v>
      </c>
      <c r="X203" s="80">
        <f t="shared" ca="1" si="160"/>
        <v>-7.2863944472619782</v>
      </c>
      <c r="Y203" s="80">
        <f t="shared" ca="1" si="161"/>
        <v>-227.00311066732627</v>
      </c>
      <c r="Z203" s="80">
        <f t="shared" ca="1" si="155"/>
        <v>0</v>
      </c>
      <c r="AA203" s="80">
        <f t="shared" ca="1" si="162"/>
        <v>0</v>
      </c>
      <c r="AB203" s="81">
        <f t="shared" ca="1" si="144"/>
        <v>-901.76894499559796</v>
      </c>
      <c r="AC203" s="79">
        <f t="shared" ca="1" si="145"/>
        <v>273125.87460684526</v>
      </c>
      <c r="AD203" s="35"/>
      <c r="AE203" s="62">
        <f t="shared" ca="1" si="146"/>
        <v>-2475.2130879613783</v>
      </c>
      <c r="AF203" s="62">
        <f t="shared" ca="1" si="147"/>
        <v>749687.3154032398</v>
      </c>
      <c r="AG203" s="35"/>
      <c r="AH203" s="35"/>
      <c r="AR203" s="69">
        <f t="shared" si="156"/>
        <v>17</v>
      </c>
      <c r="AS203" s="70">
        <f t="shared" si="163"/>
        <v>200</v>
      </c>
      <c r="AT203" s="71">
        <f t="shared" si="134"/>
        <v>0.25436800529918102</v>
      </c>
      <c r="AU203" s="72">
        <f t="shared" si="148"/>
        <v>6.8214933659622723E-3</v>
      </c>
      <c r="AV203" s="73">
        <f t="shared" si="157"/>
        <v>1.0068214933659623</v>
      </c>
      <c r="AW203" s="74">
        <f>PRODUCT(AV$4:AV203)</f>
        <v>3.8948939427401417</v>
      </c>
    </row>
    <row r="204" spans="5:49">
      <c r="E204">
        <f t="shared" si="136"/>
        <v>201</v>
      </c>
      <c r="F204" s="64">
        <f t="shared" si="158"/>
        <v>71.666666666666487</v>
      </c>
      <c r="G204" s="55">
        <f t="shared" si="137"/>
        <v>0</v>
      </c>
      <c r="H204" s="78">
        <f t="shared" si="164"/>
        <v>1</v>
      </c>
      <c r="I204" s="79">
        <f t="shared" si="149"/>
        <v>616932.85028462321</v>
      </c>
      <c r="J204" s="79">
        <f t="shared" si="138"/>
        <v>4208.4033454607534</v>
      </c>
      <c r="K204" s="80">
        <f t="shared" si="139"/>
        <v>-20</v>
      </c>
      <c r="L204" s="80">
        <f t="shared" si="150"/>
        <v>-514.11070857051936</v>
      </c>
      <c r="M204" s="80">
        <f t="shared" si="133"/>
        <v>0</v>
      </c>
      <c r="N204" s="80">
        <f t="shared" si="151"/>
        <v>0</v>
      </c>
      <c r="O204" s="81">
        <f t="shared" si="140"/>
        <v>-2475.2130879613783</v>
      </c>
      <c r="P204" s="79">
        <f t="shared" si="141"/>
        <v>618131.92983355199</v>
      </c>
      <c r="Q204" s="35"/>
      <c r="R204">
        <f t="shared" ca="1" si="152"/>
        <v>320</v>
      </c>
      <c r="S204" s="78">
        <f t="shared" ca="1" si="153"/>
        <v>81</v>
      </c>
      <c r="T204" s="55">
        <f t="shared" ca="1" si="142"/>
        <v>9.4522381300610192E-3</v>
      </c>
      <c r="U204" s="78">
        <f t="shared" ca="1" si="159"/>
        <v>0.36087608559184514</v>
      </c>
      <c r="V204" s="79">
        <f t="shared" ca="1" si="154"/>
        <v>270544.22380058019</v>
      </c>
      <c r="W204" s="79">
        <f t="shared" ca="1" si="143"/>
        <v>1845.5156278550701</v>
      </c>
      <c r="X204" s="80">
        <f t="shared" ca="1" si="160"/>
        <v>-7.2175217118369028</v>
      </c>
      <c r="Y204" s="80">
        <f t="shared" ca="1" si="161"/>
        <v>-225.45351983381684</v>
      </c>
      <c r="Z204" s="80">
        <f t="shared" ca="1" si="155"/>
        <v>0</v>
      </c>
      <c r="AA204" s="80">
        <f t="shared" ca="1" si="162"/>
        <v>0</v>
      </c>
      <c r="AB204" s="81">
        <f t="shared" ca="1" si="144"/>
        <v>-893.24521018920552</v>
      </c>
      <c r="AC204" s="79">
        <f t="shared" ca="1" si="145"/>
        <v>271263.82317670045</v>
      </c>
      <c r="AD204" s="35"/>
      <c r="AE204" s="62">
        <f t="shared" ca="1" si="146"/>
        <v>-2475.2130879613778</v>
      </c>
      <c r="AF204" s="62">
        <f t="shared" ca="1" si="147"/>
        <v>751681.34993434523</v>
      </c>
      <c r="AG204" s="35"/>
      <c r="AH204" s="35"/>
      <c r="AR204" s="69">
        <f t="shared" si="156"/>
        <v>17</v>
      </c>
      <c r="AS204" s="70">
        <f t="shared" si="163"/>
        <v>201</v>
      </c>
      <c r="AT204" s="71">
        <f t="shared" si="134"/>
        <v>0.25263283563851963</v>
      </c>
      <c r="AU204" s="72">
        <f t="shared" si="148"/>
        <v>6.8214933659622723E-3</v>
      </c>
      <c r="AV204" s="73">
        <f t="shared" si="157"/>
        <v>1.0068214933659623</v>
      </c>
      <c r="AW204" s="74">
        <f>PRODUCT(AV$4:AV204)</f>
        <v>3.9214629359316704</v>
      </c>
    </row>
    <row r="205" spans="5:49">
      <c r="E205">
        <f t="shared" si="136"/>
        <v>202</v>
      </c>
      <c r="F205" s="64">
        <f t="shared" si="158"/>
        <v>71.749999999999815</v>
      </c>
      <c r="G205" s="55">
        <f t="shared" si="137"/>
        <v>0</v>
      </c>
      <c r="H205" s="78">
        <f t="shared" si="164"/>
        <v>1</v>
      </c>
      <c r="I205" s="79">
        <f t="shared" si="149"/>
        <v>618131.92983355199</v>
      </c>
      <c r="J205" s="79">
        <f t="shared" si="138"/>
        <v>4216.5828586490316</v>
      </c>
      <c r="K205" s="80">
        <f t="shared" si="139"/>
        <v>-20</v>
      </c>
      <c r="L205" s="80">
        <f t="shared" si="150"/>
        <v>-515.10994152796002</v>
      </c>
      <c r="M205" s="80">
        <f t="shared" si="133"/>
        <v>0</v>
      </c>
      <c r="N205" s="80">
        <f t="shared" si="151"/>
        <v>0</v>
      </c>
      <c r="O205" s="81">
        <f t="shared" si="140"/>
        <v>-2475.2130879613783</v>
      </c>
      <c r="P205" s="79">
        <f t="shared" si="141"/>
        <v>619338.18966271169</v>
      </c>
      <c r="Q205" s="35"/>
      <c r="R205">
        <f t="shared" ca="1" si="152"/>
        <v>321</v>
      </c>
      <c r="S205" s="78">
        <f t="shared" ca="1" si="153"/>
        <v>81.08</v>
      </c>
      <c r="T205" s="55">
        <f t="shared" ca="1" si="142"/>
        <v>9.4522381300610192E-3</v>
      </c>
      <c r="U205" s="78">
        <f t="shared" ca="1" si="159"/>
        <v>0.35746499889538674</v>
      </c>
      <c r="V205" s="79">
        <f t="shared" ca="1" si="154"/>
        <v>268699.77292396349</v>
      </c>
      <c r="W205" s="79">
        <f t="shared" ca="1" si="143"/>
        <v>1832.933718436386</v>
      </c>
      <c r="X205" s="80">
        <f t="shared" ca="1" si="160"/>
        <v>-7.1492999779077344</v>
      </c>
      <c r="Y205" s="80">
        <f t="shared" ca="1" si="161"/>
        <v>-223.91647743663626</v>
      </c>
      <c r="Z205" s="80">
        <f t="shared" ca="1" si="155"/>
        <v>0</v>
      </c>
      <c r="AA205" s="80">
        <f t="shared" ca="1" si="162"/>
        <v>0</v>
      </c>
      <c r="AB205" s="81">
        <f t="shared" ca="1" si="144"/>
        <v>-884.80204375396079</v>
      </c>
      <c r="AC205" s="79">
        <f t="shared" ca="1" si="145"/>
        <v>269416.83882123139</v>
      </c>
      <c r="AD205" s="35"/>
      <c r="AE205" s="62">
        <f t="shared" ca="1" si="146"/>
        <v>-2475.2130879613778</v>
      </c>
      <c r="AF205" s="62">
        <f t="shared" ca="1" si="147"/>
        <v>753687.32506333315</v>
      </c>
      <c r="AG205" s="35"/>
      <c r="AH205" s="35"/>
      <c r="AR205" s="69">
        <f t="shared" si="156"/>
        <v>17</v>
      </c>
      <c r="AS205" s="70">
        <f t="shared" si="163"/>
        <v>202</v>
      </c>
      <c r="AT205" s="71">
        <f t="shared" si="134"/>
        <v>0.2509095024261872</v>
      </c>
      <c r="AU205" s="72">
        <f t="shared" si="148"/>
        <v>6.8214933659622723E-3</v>
      </c>
      <c r="AV205" s="73">
        <f t="shared" si="157"/>
        <v>1.0068214933659623</v>
      </c>
      <c r="AW205" s="74">
        <f>PRODUCT(AV$4:AV205)</f>
        <v>3.9482131693339952</v>
      </c>
    </row>
    <row r="206" spans="5:49">
      <c r="E206">
        <f t="shared" si="136"/>
        <v>203</v>
      </c>
      <c r="F206" s="64">
        <f t="shared" si="158"/>
        <v>71.833333333333144</v>
      </c>
      <c r="G206" s="55">
        <f t="shared" si="137"/>
        <v>0</v>
      </c>
      <c r="H206" s="78">
        <f t="shared" si="164"/>
        <v>1</v>
      </c>
      <c r="I206" s="79">
        <f t="shared" si="149"/>
        <v>619338.18966271169</v>
      </c>
      <c r="J206" s="79">
        <f t="shared" si="138"/>
        <v>4224.8113520712714</v>
      </c>
      <c r="K206" s="80">
        <f t="shared" si="139"/>
        <v>-20</v>
      </c>
      <c r="L206" s="80">
        <f t="shared" si="150"/>
        <v>-516.11515805225974</v>
      </c>
      <c r="M206" s="80">
        <f t="shared" si="133"/>
        <v>0</v>
      </c>
      <c r="N206" s="80">
        <f t="shared" si="151"/>
        <v>0</v>
      </c>
      <c r="O206" s="81">
        <f t="shared" si="140"/>
        <v>-2475.2130879613783</v>
      </c>
      <c r="P206" s="79">
        <f t="shared" si="141"/>
        <v>620551.6727687692</v>
      </c>
      <c r="Q206" s="35"/>
      <c r="R206">
        <f t="shared" ca="1" si="152"/>
        <v>322</v>
      </c>
      <c r="S206" s="78">
        <f t="shared" ca="1" si="153"/>
        <v>81.16</v>
      </c>
      <c r="T206" s="55">
        <f t="shared" ca="1" si="142"/>
        <v>9.4522381300610192E-3</v>
      </c>
      <c r="U206" s="78">
        <f t="shared" ca="1" si="159"/>
        <v>0.35408615460266557</v>
      </c>
      <c r="V206" s="79">
        <f t="shared" ca="1" si="154"/>
        <v>266870.24670444481</v>
      </c>
      <c r="W206" s="79">
        <f t="shared" ca="1" si="143"/>
        <v>1820.4536174670852</v>
      </c>
      <c r="X206" s="80">
        <f t="shared" ca="1" si="160"/>
        <v>-7.081723092053311</v>
      </c>
      <c r="Y206" s="80">
        <f t="shared" ca="1" si="161"/>
        <v>-222.39187225370404</v>
      </c>
      <c r="Z206" s="80">
        <f t="shared" ca="1" si="155"/>
        <v>0</v>
      </c>
      <c r="AA206" s="80">
        <f t="shared" ca="1" si="162"/>
        <v>0</v>
      </c>
      <c r="AB206" s="81">
        <f t="shared" ca="1" si="144"/>
        <v>-876.43868413843381</v>
      </c>
      <c r="AC206" s="79">
        <f t="shared" ca="1" si="145"/>
        <v>267584.78804242774</v>
      </c>
      <c r="AD206" s="35"/>
      <c r="AE206" s="62">
        <f t="shared" ca="1" si="146"/>
        <v>-2475.2130879613783</v>
      </c>
      <c r="AF206" s="62">
        <f t="shared" ca="1" si="147"/>
        <v>755705.31229241507</v>
      </c>
      <c r="AG206" s="35"/>
      <c r="AH206" s="35"/>
      <c r="AR206" s="69">
        <f t="shared" si="156"/>
        <v>17</v>
      </c>
      <c r="AS206" s="70">
        <f t="shared" si="163"/>
        <v>203</v>
      </c>
      <c r="AT206" s="71">
        <f t="shared" si="134"/>
        <v>0.24919792491993006</v>
      </c>
      <c r="AU206" s="72">
        <f t="shared" si="148"/>
        <v>6.8214933659622723E-3</v>
      </c>
      <c r="AV206" s="73">
        <f t="shared" si="157"/>
        <v>1.0068214933659623</v>
      </c>
      <c r="AW206" s="74">
        <f>PRODUCT(AV$4:AV206)</f>
        <v>3.9751458792760119</v>
      </c>
    </row>
    <row r="207" spans="5:49">
      <c r="E207">
        <f t="shared" si="136"/>
        <v>204</v>
      </c>
      <c r="F207" s="64">
        <f t="shared" si="158"/>
        <v>71.916666666666472</v>
      </c>
      <c r="G207" s="55">
        <f t="shared" si="137"/>
        <v>0</v>
      </c>
      <c r="H207" s="78">
        <f t="shared" si="164"/>
        <v>1</v>
      </c>
      <c r="I207" s="79">
        <f t="shared" si="149"/>
        <v>620551.6727687692</v>
      </c>
      <c r="J207" s="79">
        <f t="shared" si="138"/>
        <v>4233.0891190289503</v>
      </c>
      <c r="K207" s="80">
        <f t="shared" si="139"/>
        <v>-20</v>
      </c>
      <c r="L207" s="80">
        <f t="shared" si="150"/>
        <v>-517.12639397397436</v>
      </c>
      <c r="M207" s="80">
        <f t="shared" si="133"/>
        <v>0</v>
      </c>
      <c r="N207" s="80">
        <f t="shared" si="151"/>
        <v>0</v>
      </c>
      <c r="O207" s="81">
        <f t="shared" si="140"/>
        <v>-2475.2130879613783</v>
      </c>
      <c r="P207" s="79">
        <f t="shared" si="141"/>
        <v>621772.42240586283</v>
      </c>
      <c r="Q207" s="35"/>
      <c r="R207">
        <f t="shared" ca="1" si="152"/>
        <v>323</v>
      </c>
      <c r="S207" s="78">
        <f t="shared" ca="1" si="153"/>
        <v>81.239999999999995</v>
      </c>
      <c r="T207" s="55">
        <f t="shared" ca="1" si="142"/>
        <v>9.4522381300610192E-3</v>
      </c>
      <c r="U207" s="78">
        <f t="shared" ca="1" si="159"/>
        <v>0.35073924795080358</v>
      </c>
      <c r="V207" s="79">
        <f t="shared" ca="1" si="154"/>
        <v>265055.51290586882</v>
      </c>
      <c r="W207" s="79">
        <f t="shared" ca="1" si="143"/>
        <v>1808.0744228991116</v>
      </c>
      <c r="X207" s="80">
        <f t="shared" ca="1" si="160"/>
        <v>-7.0147849590160716</v>
      </c>
      <c r="Y207" s="80">
        <f t="shared" ca="1" si="161"/>
        <v>-220.87959408822402</v>
      </c>
      <c r="Z207" s="80">
        <f t="shared" ca="1" si="155"/>
        <v>0</v>
      </c>
      <c r="AA207" s="80">
        <f t="shared" ca="1" si="162"/>
        <v>0</v>
      </c>
      <c r="AB207" s="81">
        <f t="shared" ca="1" si="144"/>
        <v>-868.15437698956009</v>
      </c>
      <c r="AC207" s="79">
        <f t="shared" ca="1" si="145"/>
        <v>265767.53857273108</v>
      </c>
      <c r="AD207" s="35"/>
      <c r="AE207" s="62">
        <f t="shared" ca="1" si="146"/>
        <v>-2475.2130879613783</v>
      </c>
      <c r="AF207" s="62">
        <f t="shared" ca="1" si="147"/>
        <v>757735.38355196838</v>
      </c>
      <c r="AG207" s="35"/>
      <c r="AH207" s="35"/>
      <c r="AR207" s="69">
        <f t="shared" si="156"/>
        <v>17</v>
      </c>
      <c r="AS207" s="70">
        <f t="shared" si="163"/>
        <v>204</v>
      </c>
      <c r="AT207" s="71">
        <f t="shared" si="134"/>
        <v>0.24749802292827719</v>
      </c>
      <c r="AU207" s="72">
        <f t="shared" si="148"/>
        <v>6.8214933659622723E-3</v>
      </c>
      <c r="AV207" s="73">
        <f t="shared" si="157"/>
        <v>1.0068214933659623</v>
      </c>
      <c r="AW207" s="74">
        <f>PRODUCT(AV$4:AV207)</f>
        <v>4.0022623105202255</v>
      </c>
    </row>
    <row r="208" spans="5:49">
      <c r="E208">
        <f t="shared" si="136"/>
        <v>205</v>
      </c>
      <c r="F208" s="64">
        <f t="shared" si="158"/>
        <v>71.999999999999801</v>
      </c>
      <c r="G208" s="55">
        <f t="shared" si="137"/>
        <v>0</v>
      </c>
      <c r="H208" s="78">
        <f t="shared" si="164"/>
        <v>1</v>
      </c>
      <c r="I208" s="79">
        <f t="shared" si="149"/>
        <v>621772.42240586283</v>
      </c>
      <c r="J208" s="79">
        <f t="shared" si="138"/>
        <v>4241.4164545798849</v>
      </c>
      <c r="K208" s="80">
        <f t="shared" si="139"/>
        <v>-20</v>
      </c>
      <c r="L208" s="80">
        <f t="shared" si="150"/>
        <v>-518.14368533821903</v>
      </c>
      <c r="M208" s="80">
        <f t="shared" ref="M208:M271" si="165">IF(OR(I207+O207=0,K207=0),0,-IF(MOD(E208-1,12)=0,1,0)*I208*($C$17))</f>
        <v>-4663.2931680439715</v>
      </c>
      <c r="N208" s="80">
        <f t="shared" si="151"/>
        <v>0</v>
      </c>
      <c r="O208" s="81">
        <f t="shared" si="140"/>
        <v>-2475.2130879613783</v>
      </c>
      <c r="P208" s="79">
        <f t="shared" si="141"/>
        <v>618337.18891909916</v>
      </c>
      <c r="Q208" s="35"/>
      <c r="R208">
        <f t="shared" ca="1" si="152"/>
        <v>324</v>
      </c>
      <c r="S208" s="78">
        <f t="shared" ca="1" si="153"/>
        <v>81.319999999999993</v>
      </c>
      <c r="T208" s="55">
        <f t="shared" ca="1" si="142"/>
        <v>9.4522381300610192E-3</v>
      </c>
      <c r="U208" s="78">
        <f t="shared" ca="1" si="159"/>
        <v>0.34742397705761408</v>
      </c>
      <c r="V208" s="79">
        <f t="shared" ca="1" si="154"/>
        <v>263255.44051090145</v>
      </c>
      <c r="W208" s="79">
        <f t="shared" ca="1" si="143"/>
        <v>1795.7952409985899</v>
      </c>
      <c r="X208" s="80">
        <f t="shared" ca="1" si="160"/>
        <v>-6.9484795411522811</v>
      </c>
      <c r="Y208" s="80">
        <f t="shared" ca="1" si="161"/>
        <v>-219.37953375908455</v>
      </c>
      <c r="Z208" s="80">
        <f t="shared" ca="1" si="155"/>
        <v>0</v>
      </c>
      <c r="AA208" s="80">
        <f t="shared" ca="1" si="162"/>
        <v>0</v>
      </c>
      <c r="AB208" s="81">
        <f t="shared" ca="1" si="144"/>
        <v>-859.94837508459989</v>
      </c>
      <c r="AC208" s="79">
        <f t="shared" ca="1" si="145"/>
        <v>263964.9593635152</v>
      </c>
      <c r="AD208" s="35"/>
      <c r="AE208" s="62">
        <f t="shared" ca="1" si="146"/>
        <v>-2475.2130879613778</v>
      </c>
      <c r="AF208" s="62">
        <f t="shared" ca="1" si="147"/>
        <v>759777.61120310158</v>
      </c>
      <c r="AG208" s="35"/>
      <c r="AH208" s="35"/>
      <c r="AR208" s="69">
        <f t="shared" si="156"/>
        <v>18</v>
      </c>
      <c r="AS208" s="70">
        <f t="shared" si="163"/>
        <v>205</v>
      </c>
      <c r="AT208" s="71">
        <f t="shared" ref="AT208:AT271" si="166">(1-AU208)*AT207</f>
        <v>0.24580971680678318</v>
      </c>
      <c r="AU208" s="72">
        <f t="shared" si="148"/>
        <v>6.8214933659622723E-3</v>
      </c>
      <c r="AV208" s="73">
        <f t="shared" si="157"/>
        <v>1.0068214933659623</v>
      </c>
      <c r="AW208" s="74">
        <f>PRODUCT(AV$4:AV208)</f>
        <v>4.02956371632028</v>
      </c>
    </row>
    <row r="209" spans="5:49">
      <c r="E209">
        <f t="shared" si="136"/>
        <v>206</v>
      </c>
      <c r="F209" s="64">
        <f t="shared" si="158"/>
        <v>72.08333333333313</v>
      </c>
      <c r="G209" s="55">
        <f t="shared" si="137"/>
        <v>0</v>
      </c>
      <c r="H209" s="78">
        <f t="shared" si="164"/>
        <v>1</v>
      </c>
      <c r="I209" s="79">
        <f t="shared" si="149"/>
        <v>618337.18891909916</v>
      </c>
      <c r="J209" s="79">
        <f t="shared" si="138"/>
        <v>4217.9830321393956</v>
      </c>
      <c r="K209" s="80">
        <f t="shared" si="139"/>
        <v>-20</v>
      </c>
      <c r="L209" s="80">
        <f t="shared" si="150"/>
        <v>-515.28099076591604</v>
      </c>
      <c r="M209" s="80">
        <f t="shared" si="165"/>
        <v>0</v>
      </c>
      <c r="N209" s="80">
        <f t="shared" si="151"/>
        <v>0</v>
      </c>
      <c r="O209" s="81">
        <f t="shared" si="140"/>
        <v>-2475.2130879613783</v>
      </c>
      <c r="P209" s="79">
        <f t="shared" si="141"/>
        <v>619544.67787251121</v>
      </c>
      <c r="Q209" s="35"/>
      <c r="R209">
        <f t="shared" ca="1" si="152"/>
        <v>325</v>
      </c>
      <c r="S209" s="78">
        <f t="shared" ca="1" si="153"/>
        <v>81.400000000000006</v>
      </c>
      <c r="T209" s="55">
        <f t="shared" ca="1" si="142"/>
        <v>9.4522381300610192E-3</v>
      </c>
      <c r="U209" s="78">
        <f t="shared" ca="1" si="159"/>
        <v>0.34414004289437267</v>
      </c>
      <c r="V209" s="79">
        <f t="shared" ca="1" si="154"/>
        <v>261469.89970961938</v>
      </c>
      <c r="W209" s="79">
        <f t="shared" ca="1" si="143"/>
        <v>1783.6151862679892</v>
      </c>
      <c r="X209" s="80">
        <f t="shared" ca="1" si="160"/>
        <v>-6.8828008578874531</v>
      </c>
      <c r="Y209" s="80">
        <f t="shared" ca="1" si="161"/>
        <v>-217.8915830913495</v>
      </c>
      <c r="Z209" s="80">
        <f t="shared" ca="1" si="155"/>
        <v>-1961.0242478221453</v>
      </c>
      <c r="AA209" s="80">
        <f t="shared" ca="1" si="162"/>
        <v>0</v>
      </c>
      <c r="AB209" s="81">
        <f t="shared" ca="1" si="144"/>
        <v>-851.81993826374128</v>
      </c>
      <c r="AC209" s="79">
        <f t="shared" ca="1" si="145"/>
        <v>260215.89632585223</v>
      </c>
      <c r="AD209" s="35"/>
      <c r="AE209" s="62">
        <f t="shared" ca="1" si="146"/>
        <v>-2475.2130879613783</v>
      </c>
      <c r="AF209" s="62">
        <f t="shared" ca="1" si="147"/>
        <v>756133.7359562096</v>
      </c>
      <c r="AG209" s="35"/>
      <c r="AH209" s="35"/>
      <c r="AR209" s="69">
        <f t="shared" si="156"/>
        <v>18</v>
      </c>
      <c r="AS209" s="70">
        <f t="shared" si="163"/>
        <v>206</v>
      </c>
      <c r="AT209" s="71">
        <f t="shared" si="166"/>
        <v>0.24413292745429666</v>
      </c>
      <c r="AU209" s="72">
        <f t="shared" si="148"/>
        <v>6.8214933659622723E-3</v>
      </c>
      <c r="AV209" s="73">
        <f t="shared" si="157"/>
        <v>1.0068214933659623</v>
      </c>
      <c r="AW209" s="74">
        <f>PRODUCT(AV$4:AV209)</f>
        <v>4.0570513584788808</v>
      </c>
    </row>
    <row r="210" spans="5:49">
      <c r="E210">
        <f t="shared" si="136"/>
        <v>207</v>
      </c>
      <c r="F210" s="64">
        <f t="shared" si="158"/>
        <v>72.166666666666458</v>
      </c>
      <c r="G210" s="55">
        <f t="shared" si="137"/>
        <v>0</v>
      </c>
      <c r="H210" s="78">
        <f t="shared" si="164"/>
        <v>1</v>
      </c>
      <c r="I210" s="79">
        <f t="shared" si="149"/>
        <v>619544.67787251121</v>
      </c>
      <c r="J210" s="79">
        <f t="shared" si="138"/>
        <v>4226.219910024568</v>
      </c>
      <c r="K210" s="80">
        <f t="shared" si="139"/>
        <v>-20</v>
      </c>
      <c r="L210" s="80">
        <f t="shared" si="150"/>
        <v>-516.28723156042599</v>
      </c>
      <c r="M210" s="80">
        <f t="shared" si="165"/>
        <v>0</v>
      </c>
      <c r="N210" s="80">
        <f t="shared" si="151"/>
        <v>0</v>
      </c>
      <c r="O210" s="81">
        <f t="shared" si="140"/>
        <v>-2475.2130879613783</v>
      </c>
      <c r="P210" s="79">
        <f t="shared" si="141"/>
        <v>620759.39746301388</v>
      </c>
      <c r="Q210" s="35"/>
      <c r="R210">
        <f t="shared" ca="1" si="152"/>
        <v>326</v>
      </c>
      <c r="S210" s="78">
        <f t="shared" ca="1" si="153"/>
        <v>81.48</v>
      </c>
      <c r="T210" s="55">
        <f t="shared" ca="1" si="142"/>
        <v>9.4522381300610192E-3</v>
      </c>
      <c r="U210" s="78">
        <f t="shared" ca="1" si="159"/>
        <v>0.34088714925884567</v>
      </c>
      <c r="V210" s="79">
        <f t="shared" ca="1" si="154"/>
        <v>257756.273708553</v>
      </c>
      <c r="W210" s="79">
        <f t="shared" ca="1" si="143"/>
        <v>1758.28271113805</v>
      </c>
      <c r="X210" s="80">
        <f t="shared" ca="1" si="160"/>
        <v>-6.8177429851769134</v>
      </c>
      <c r="Y210" s="80">
        <f t="shared" ca="1" si="161"/>
        <v>-214.79689475712752</v>
      </c>
      <c r="Z210" s="80">
        <f t="shared" ca="1" si="155"/>
        <v>0</v>
      </c>
      <c r="AA210" s="80">
        <f t="shared" ca="1" si="162"/>
        <v>0</v>
      </c>
      <c r="AB210" s="81">
        <f t="shared" ca="1" si="144"/>
        <v>-843.76833336333857</v>
      </c>
      <c r="AC210" s="79">
        <f t="shared" ca="1" si="145"/>
        <v>258449.17344858538</v>
      </c>
      <c r="AD210" s="35"/>
      <c r="AE210" s="62">
        <f t="shared" ca="1" si="146"/>
        <v>-2475.2130879613783</v>
      </c>
      <c r="AF210" s="62">
        <f t="shared" ca="1" si="147"/>
        <v>758166.37268522347</v>
      </c>
      <c r="AG210" s="35"/>
      <c r="AH210" s="35"/>
      <c r="AR210" s="69">
        <f t="shared" si="156"/>
        <v>18</v>
      </c>
      <c r="AS210" s="70">
        <f t="shared" si="163"/>
        <v>207</v>
      </c>
      <c r="AT210" s="71">
        <f t="shared" si="166"/>
        <v>0.24246757630925422</v>
      </c>
      <c r="AU210" s="72">
        <f t="shared" si="148"/>
        <v>6.8214933659622723E-3</v>
      </c>
      <c r="AV210" s="73">
        <f t="shared" si="157"/>
        <v>1.0068214933659623</v>
      </c>
      <c r="AW210" s="74">
        <f>PRODUCT(AV$4:AV210)</f>
        <v>4.0847265074061125</v>
      </c>
    </row>
    <row r="211" spans="5:49">
      <c r="E211">
        <f t="shared" si="136"/>
        <v>208</v>
      </c>
      <c r="F211" s="64">
        <f t="shared" si="158"/>
        <v>72.249999999999787</v>
      </c>
      <c r="G211" s="55">
        <f t="shared" si="137"/>
        <v>0</v>
      </c>
      <c r="H211" s="78">
        <f t="shared" si="164"/>
        <v>1</v>
      </c>
      <c r="I211" s="79">
        <f t="shared" si="149"/>
        <v>620759.39746301388</v>
      </c>
      <c r="J211" s="79">
        <f t="shared" si="138"/>
        <v>4234.5061116526867</v>
      </c>
      <c r="K211" s="80">
        <f t="shared" si="139"/>
        <v>-20</v>
      </c>
      <c r="L211" s="80">
        <f t="shared" si="150"/>
        <v>-517.29949788584497</v>
      </c>
      <c r="M211" s="80">
        <f t="shared" si="165"/>
        <v>0</v>
      </c>
      <c r="N211" s="80">
        <f t="shared" si="151"/>
        <v>0</v>
      </c>
      <c r="O211" s="81">
        <f t="shared" si="140"/>
        <v>-2475.2130879613783</v>
      </c>
      <c r="P211" s="79">
        <f t="shared" si="141"/>
        <v>621981.3909888193</v>
      </c>
      <c r="Q211" s="35"/>
      <c r="R211">
        <f t="shared" ca="1" si="152"/>
        <v>327</v>
      </c>
      <c r="S211" s="78">
        <f t="shared" ca="1" si="153"/>
        <v>81.56</v>
      </c>
      <c r="T211" s="55">
        <f t="shared" ca="1" si="142"/>
        <v>1.0343997254147252E-2</v>
      </c>
      <c r="U211" s="78">
        <f t="shared" ca="1" si="159"/>
        <v>0.33736101352293807</v>
      </c>
      <c r="V211" s="79">
        <f t="shared" ca="1" si="154"/>
        <v>255775.77590809658</v>
      </c>
      <c r="W211" s="79">
        <f t="shared" ca="1" si="143"/>
        <v>1744.7727585309335</v>
      </c>
      <c r="X211" s="80">
        <f t="shared" ca="1" si="160"/>
        <v>-6.7472202704587616</v>
      </c>
      <c r="Y211" s="80">
        <f t="shared" ca="1" si="161"/>
        <v>-213.14647992341384</v>
      </c>
      <c r="Z211" s="80">
        <f t="shared" ca="1" si="155"/>
        <v>0</v>
      </c>
      <c r="AA211" s="80">
        <f t="shared" ca="1" si="162"/>
        <v>0</v>
      </c>
      <c r="AB211" s="81">
        <f t="shared" ca="1" si="144"/>
        <v>-835.04039603989179</v>
      </c>
      <c r="AC211" s="79">
        <f t="shared" ca="1" si="145"/>
        <v>256465.61457039375</v>
      </c>
      <c r="AD211" s="35"/>
      <c r="AE211" s="62">
        <f t="shared" ca="1" si="146"/>
        <v>-2475.2130879613783</v>
      </c>
      <c r="AF211" s="62">
        <f t="shared" ca="1" si="147"/>
        <v>760211.18116825901</v>
      </c>
      <c r="AG211" s="35"/>
      <c r="AH211" s="35"/>
      <c r="AR211" s="69">
        <f t="shared" si="156"/>
        <v>18</v>
      </c>
      <c r="AS211" s="70">
        <f t="shared" si="163"/>
        <v>208</v>
      </c>
      <c r="AT211" s="71">
        <f t="shared" si="166"/>
        <v>0.2408135853459997</v>
      </c>
      <c r="AU211" s="72">
        <f t="shared" si="148"/>
        <v>6.8214933659622723E-3</v>
      </c>
      <c r="AV211" s="73">
        <f t="shared" si="157"/>
        <v>1.0068214933659623</v>
      </c>
      <c r="AW211" s="74">
        <f>PRODUCT(AV$4:AV211)</f>
        <v>4.1125904421781536</v>
      </c>
    </row>
    <row r="212" spans="5:49">
      <c r="E212">
        <f t="shared" si="136"/>
        <v>209</v>
      </c>
      <c r="F212" s="64">
        <f t="shared" si="158"/>
        <v>72.333333333333115</v>
      </c>
      <c r="G212" s="55">
        <f t="shared" si="137"/>
        <v>0</v>
      </c>
      <c r="H212" s="78">
        <f t="shared" si="164"/>
        <v>1</v>
      </c>
      <c r="I212" s="79">
        <f t="shared" si="149"/>
        <v>621981.3909888193</v>
      </c>
      <c r="J212" s="79">
        <f t="shared" si="138"/>
        <v>4242.8419323822172</v>
      </c>
      <c r="K212" s="80">
        <f t="shared" si="139"/>
        <v>-20</v>
      </c>
      <c r="L212" s="80">
        <f t="shared" si="150"/>
        <v>-518.31782582401615</v>
      </c>
      <c r="M212" s="80">
        <f t="shared" si="165"/>
        <v>0</v>
      </c>
      <c r="N212" s="80">
        <f t="shared" si="151"/>
        <v>0</v>
      </c>
      <c r="O212" s="81">
        <f t="shared" si="140"/>
        <v>-2475.2130879613783</v>
      </c>
      <c r="P212" s="79">
        <f t="shared" si="141"/>
        <v>623210.70200741605</v>
      </c>
      <c r="Q212" s="35"/>
      <c r="R212">
        <f t="shared" ca="1" si="152"/>
        <v>328</v>
      </c>
      <c r="S212" s="78">
        <f t="shared" ca="1" si="153"/>
        <v>81.64</v>
      </c>
      <c r="T212" s="55">
        <f t="shared" ca="1" si="142"/>
        <v>1.0343997254147252E-2</v>
      </c>
      <c r="U212" s="78">
        <f t="shared" ca="1" si="159"/>
        <v>0.33387135212540048</v>
      </c>
      <c r="V212" s="79">
        <f t="shared" ca="1" si="154"/>
        <v>253812.73495749442</v>
      </c>
      <c r="W212" s="79">
        <f t="shared" ca="1" si="143"/>
        <v>1731.3818877092888</v>
      </c>
      <c r="X212" s="80">
        <f t="shared" ca="1" si="160"/>
        <v>-6.6774270425080093</v>
      </c>
      <c r="Y212" s="80">
        <f t="shared" ca="1" si="161"/>
        <v>-211.51061246457871</v>
      </c>
      <c r="Z212" s="80">
        <f t="shared" ca="1" si="155"/>
        <v>0</v>
      </c>
      <c r="AA212" s="80">
        <f t="shared" ca="1" si="162"/>
        <v>0</v>
      </c>
      <c r="AB212" s="81">
        <f t="shared" ca="1" si="144"/>
        <v>-826.40274047615321</v>
      </c>
      <c r="AC212" s="79">
        <f t="shared" ca="1" si="145"/>
        <v>254499.52606522047</v>
      </c>
      <c r="AD212" s="35"/>
      <c r="AE212" s="62">
        <f t="shared" ca="1" si="146"/>
        <v>-2475.2130879613783</v>
      </c>
      <c r="AF212" s="62">
        <f t="shared" ca="1" si="147"/>
        <v>762268.23429172707</v>
      </c>
      <c r="AG212" s="35"/>
      <c r="AH212" s="35"/>
      <c r="AR212" s="69">
        <f t="shared" si="156"/>
        <v>18</v>
      </c>
      <c r="AS212" s="70">
        <f t="shared" si="163"/>
        <v>209</v>
      </c>
      <c r="AT212" s="71">
        <f t="shared" si="166"/>
        <v>0.23917087707112838</v>
      </c>
      <c r="AU212" s="72">
        <f t="shared" si="148"/>
        <v>6.8214933659622723E-3</v>
      </c>
      <c r="AV212" s="73">
        <f t="shared" si="157"/>
        <v>1.0068214933659623</v>
      </c>
      <c r="AW212" s="74">
        <f>PRODUCT(AV$4:AV212)</f>
        <v>4.1406444505963913</v>
      </c>
    </row>
    <row r="213" spans="5:49">
      <c r="E213">
        <f t="shared" si="136"/>
        <v>210</v>
      </c>
      <c r="F213" s="64">
        <f t="shared" si="158"/>
        <v>72.416666666666444</v>
      </c>
      <c r="G213" s="55">
        <f t="shared" si="137"/>
        <v>0</v>
      </c>
      <c r="H213" s="78">
        <f t="shared" si="164"/>
        <v>1</v>
      </c>
      <c r="I213" s="79">
        <f t="shared" si="149"/>
        <v>623210.70200741605</v>
      </c>
      <c r="J213" s="79">
        <f t="shared" si="138"/>
        <v>4251.2276693402791</v>
      </c>
      <c r="K213" s="80">
        <f t="shared" si="139"/>
        <v>-20</v>
      </c>
      <c r="L213" s="80">
        <f t="shared" si="150"/>
        <v>-519.34225167284671</v>
      </c>
      <c r="M213" s="80">
        <f t="shared" si="165"/>
        <v>0</v>
      </c>
      <c r="N213" s="80">
        <f t="shared" si="151"/>
        <v>0</v>
      </c>
      <c r="O213" s="81">
        <f t="shared" si="140"/>
        <v>-2475.2130879613783</v>
      </c>
      <c r="P213" s="79">
        <f t="shared" si="141"/>
        <v>624447.37433712208</v>
      </c>
      <c r="Q213" s="35"/>
      <c r="R213">
        <f t="shared" ca="1" si="152"/>
        <v>329</v>
      </c>
      <c r="S213" s="78">
        <f t="shared" ca="1" si="153"/>
        <v>81.72</v>
      </c>
      <c r="T213" s="55">
        <f t="shared" ca="1" si="142"/>
        <v>1.0343997254147252E-2</v>
      </c>
      <c r="U213" s="78">
        <f t="shared" ca="1" si="159"/>
        <v>0.33041778777577691</v>
      </c>
      <c r="V213" s="79">
        <f t="shared" ca="1" si="154"/>
        <v>251866.98366642007</v>
      </c>
      <c r="W213" s="79">
        <f t="shared" ca="1" si="143"/>
        <v>1718.1089581854126</v>
      </c>
      <c r="X213" s="80">
        <f t="shared" ca="1" si="160"/>
        <v>-6.6083557555155377</v>
      </c>
      <c r="Y213" s="80">
        <f t="shared" ca="1" si="161"/>
        <v>-209.88915305535008</v>
      </c>
      <c r="Z213" s="80">
        <f t="shared" ca="1" si="155"/>
        <v>0</v>
      </c>
      <c r="AA213" s="80">
        <f t="shared" ca="1" si="162"/>
        <v>0</v>
      </c>
      <c r="AB213" s="81">
        <f t="shared" ca="1" si="144"/>
        <v>-817.85443279784806</v>
      </c>
      <c r="AC213" s="79">
        <f t="shared" ca="1" si="145"/>
        <v>252550.74068299678</v>
      </c>
      <c r="AD213" s="35"/>
      <c r="AE213" s="62">
        <f t="shared" ca="1" si="146"/>
        <v>-2475.2130879613783</v>
      </c>
      <c r="AF213" s="62">
        <f t="shared" ca="1" si="147"/>
        <v>764337.60537849413</v>
      </c>
      <c r="AG213" s="35"/>
      <c r="AH213" s="35"/>
      <c r="AR213" s="69">
        <f t="shared" si="156"/>
        <v>18</v>
      </c>
      <c r="AS213" s="70">
        <f t="shared" si="163"/>
        <v>210</v>
      </c>
      <c r="AT213" s="71">
        <f t="shared" si="166"/>
        <v>0.23753937451985629</v>
      </c>
      <c r="AU213" s="72">
        <f t="shared" si="148"/>
        <v>6.8214933659622723E-3</v>
      </c>
      <c r="AV213" s="73">
        <f t="shared" si="157"/>
        <v>1.0068214933659623</v>
      </c>
      <c r="AW213" s="74">
        <f>PRODUCT(AV$4:AV213)</f>
        <v>4.1688898292469432</v>
      </c>
    </row>
    <row r="214" spans="5:49">
      <c r="E214">
        <f t="shared" si="136"/>
        <v>211</v>
      </c>
      <c r="F214" s="64">
        <f t="shared" si="158"/>
        <v>72.499999999999773</v>
      </c>
      <c r="G214" s="55">
        <f t="shared" si="137"/>
        <v>0</v>
      </c>
      <c r="H214" s="78">
        <f t="shared" si="164"/>
        <v>1</v>
      </c>
      <c r="I214" s="79">
        <f t="shared" si="149"/>
        <v>624447.37433712208</v>
      </c>
      <c r="J214" s="79">
        <f t="shared" si="138"/>
        <v>4259.6636214332375</v>
      </c>
      <c r="K214" s="80">
        <f t="shared" si="139"/>
        <v>-20</v>
      </c>
      <c r="L214" s="80">
        <f t="shared" si="150"/>
        <v>-520.3728119476018</v>
      </c>
      <c r="M214" s="80">
        <f t="shared" si="165"/>
        <v>0</v>
      </c>
      <c r="N214" s="80">
        <f t="shared" si="151"/>
        <v>0</v>
      </c>
      <c r="O214" s="81">
        <f t="shared" si="140"/>
        <v>-2475.2130879613783</v>
      </c>
      <c r="P214" s="79">
        <f t="shared" si="141"/>
        <v>625691.45205864625</v>
      </c>
      <c r="Q214" s="35"/>
      <c r="R214">
        <f t="shared" ca="1" si="152"/>
        <v>330</v>
      </c>
      <c r="S214" s="78">
        <f t="shared" ca="1" si="153"/>
        <v>81.8</v>
      </c>
      <c r="T214" s="55">
        <f t="shared" ca="1" si="142"/>
        <v>1.0343997254147252E-2</v>
      </c>
      <c r="U214" s="78">
        <f t="shared" ca="1" si="159"/>
        <v>0.32699994708630287</v>
      </c>
      <c r="V214" s="79">
        <f t="shared" ca="1" si="154"/>
        <v>249938.35651483902</v>
      </c>
      <c r="W214" s="79">
        <f t="shared" ca="1" si="143"/>
        <v>1704.9528408654876</v>
      </c>
      <c r="X214" s="80">
        <f t="shared" ca="1" si="160"/>
        <v>-6.5399989417260578</v>
      </c>
      <c r="Y214" s="80">
        <f t="shared" ca="1" si="161"/>
        <v>-208.28196376236588</v>
      </c>
      <c r="Z214" s="80">
        <f t="shared" ca="1" si="155"/>
        <v>0</v>
      </c>
      <c r="AA214" s="80">
        <f t="shared" ca="1" si="162"/>
        <v>0</v>
      </c>
      <c r="AB214" s="81">
        <f t="shared" ca="1" si="144"/>
        <v>-809.3945487906949</v>
      </c>
      <c r="AC214" s="79">
        <f t="shared" ca="1" si="145"/>
        <v>250619.09284420969</v>
      </c>
      <c r="AD214" s="35"/>
      <c r="AE214" s="62">
        <f t="shared" ca="1" si="146"/>
        <v>-2475.2130879613778</v>
      </c>
      <c r="AF214" s="62">
        <f t="shared" ca="1" si="147"/>
        <v>766419.36819049541</v>
      </c>
      <c r="AG214" s="35"/>
      <c r="AH214" s="35"/>
      <c r="AR214" s="69">
        <f t="shared" si="156"/>
        <v>18</v>
      </c>
      <c r="AS214" s="70">
        <f t="shared" si="163"/>
        <v>211</v>
      </c>
      <c r="AT214" s="71">
        <f t="shared" si="166"/>
        <v>0.23591900125241427</v>
      </c>
      <c r="AU214" s="72">
        <f t="shared" si="148"/>
        <v>6.8214933659622723E-3</v>
      </c>
      <c r="AV214" s="73">
        <f t="shared" si="157"/>
        <v>1.0068214933659623</v>
      </c>
      <c r="AW214" s="74">
        <f>PRODUCT(AV$4:AV214)</f>
        <v>4.197327883560579</v>
      </c>
    </row>
    <row r="215" spans="5:49">
      <c r="E215">
        <f t="shared" si="136"/>
        <v>212</v>
      </c>
      <c r="F215" s="64">
        <f t="shared" si="158"/>
        <v>72.583333333333101</v>
      </c>
      <c r="G215" s="55">
        <f t="shared" si="137"/>
        <v>0</v>
      </c>
      <c r="H215" s="78">
        <f t="shared" si="164"/>
        <v>1</v>
      </c>
      <c r="I215" s="79">
        <f t="shared" si="149"/>
        <v>625691.45205864625</v>
      </c>
      <c r="J215" s="79">
        <f t="shared" si="138"/>
        <v>4268.1500893573566</v>
      </c>
      <c r="K215" s="80">
        <f t="shared" si="139"/>
        <v>-20</v>
      </c>
      <c r="L215" s="80">
        <f t="shared" si="150"/>
        <v>-521.40954338220524</v>
      </c>
      <c r="M215" s="80">
        <f t="shared" si="165"/>
        <v>0</v>
      </c>
      <c r="N215" s="80">
        <f t="shared" si="151"/>
        <v>0</v>
      </c>
      <c r="O215" s="81">
        <f t="shared" si="140"/>
        <v>-2475.2130879613783</v>
      </c>
      <c r="P215" s="79">
        <f t="shared" si="141"/>
        <v>626942.97951665998</v>
      </c>
      <c r="Q215" s="35"/>
      <c r="R215">
        <f t="shared" ca="1" si="152"/>
        <v>331</v>
      </c>
      <c r="S215" s="78">
        <f t="shared" ca="1" si="153"/>
        <v>81.88</v>
      </c>
      <c r="T215" s="55">
        <f t="shared" ca="1" si="142"/>
        <v>1.0343997254147252E-2</v>
      </c>
      <c r="U215" s="78">
        <f t="shared" ca="1" si="159"/>
        <v>0.32361746053153584</v>
      </c>
      <c r="V215" s="79">
        <f t="shared" ca="1" si="154"/>
        <v>248026.68963599231</v>
      </c>
      <c r="W215" s="79">
        <f t="shared" ca="1" si="143"/>
        <v>1691.9124179335051</v>
      </c>
      <c r="X215" s="80">
        <f t="shared" ca="1" si="160"/>
        <v>-6.4723492106307168</v>
      </c>
      <c r="Y215" s="80">
        <f t="shared" ca="1" si="161"/>
        <v>-206.6889080299936</v>
      </c>
      <c r="Z215" s="80">
        <f t="shared" ca="1" si="155"/>
        <v>0</v>
      </c>
      <c r="AA215" s="80">
        <f t="shared" ca="1" si="162"/>
        <v>0</v>
      </c>
      <c r="AB215" s="81">
        <f t="shared" ca="1" si="144"/>
        <v>-801.02217380048216</v>
      </c>
      <c r="AC215" s="79">
        <f t="shared" ca="1" si="145"/>
        <v>248704.41862288472</v>
      </c>
      <c r="AD215" s="35"/>
      <c r="AE215" s="62">
        <f t="shared" ca="1" si="146"/>
        <v>-2475.2130879613778</v>
      </c>
      <c r="AF215" s="62">
        <f t="shared" ca="1" si="147"/>
        <v>768513.5969313652</v>
      </c>
      <c r="AG215" s="35"/>
      <c r="AH215" s="35"/>
      <c r="AR215" s="69">
        <f t="shared" si="156"/>
        <v>18</v>
      </c>
      <c r="AS215" s="70">
        <f t="shared" si="163"/>
        <v>212</v>
      </c>
      <c r="AT215" s="71">
        <f t="shared" si="166"/>
        <v>0.23430968135046648</v>
      </c>
      <c r="AU215" s="72">
        <f t="shared" si="148"/>
        <v>6.8214933659622723E-3</v>
      </c>
      <c r="AV215" s="73">
        <f t="shared" si="157"/>
        <v>1.0068214933659623</v>
      </c>
      <c r="AW215" s="74">
        <f>PRODUCT(AV$4:AV215)</f>
        <v>4.2259599278730562</v>
      </c>
    </row>
    <row r="216" spans="5:49">
      <c r="E216">
        <f t="shared" si="136"/>
        <v>213</v>
      </c>
      <c r="F216" s="64">
        <f t="shared" si="158"/>
        <v>72.66666666666643</v>
      </c>
      <c r="G216" s="55">
        <f t="shared" si="137"/>
        <v>0</v>
      </c>
      <c r="H216" s="78">
        <f t="shared" si="164"/>
        <v>1</v>
      </c>
      <c r="I216" s="79">
        <f t="shared" si="149"/>
        <v>626942.97951665998</v>
      </c>
      <c r="J216" s="79">
        <f t="shared" si="138"/>
        <v>4276.6873756095165</v>
      </c>
      <c r="K216" s="80">
        <f t="shared" si="139"/>
        <v>-20</v>
      </c>
      <c r="L216" s="80">
        <f t="shared" si="150"/>
        <v>-522.45248293054999</v>
      </c>
      <c r="M216" s="80">
        <f t="shared" si="165"/>
        <v>0</v>
      </c>
      <c r="N216" s="80">
        <f t="shared" si="151"/>
        <v>0</v>
      </c>
      <c r="O216" s="81">
        <f t="shared" si="140"/>
        <v>-2475.2130879613783</v>
      </c>
      <c r="P216" s="79">
        <f t="shared" si="141"/>
        <v>628202.00132137758</v>
      </c>
      <c r="Q216" s="35"/>
      <c r="R216">
        <f t="shared" ca="1" si="152"/>
        <v>332</v>
      </c>
      <c r="S216" s="78">
        <f t="shared" ca="1" si="153"/>
        <v>81.96</v>
      </c>
      <c r="T216" s="55">
        <f t="shared" ca="1" si="142"/>
        <v>1.0343997254147252E-2</v>
      </c>
      <c r="U216" s="78">
        <f t="shared" ca="1" si="159"/>
        <v>0.32026996240840355</v>
      </c>
      <c r="V216" s="79">
        <f t="shared" ca="1" si="154"/>
        <v>246131.82079955531</v>
      </c>
      <c r="W216" s="79">
        <f t="shared" ca="1" si="143"/>
        <v>1678.9865827363815</v>
      </c>
      <c r="X216" s="80">
        <f t="shared" ca="1" si="160"/>
        <v>-6.405399248168071</v>
      </c>
      <c r="Y216" s="80">
        <f t="shared" ca="1" si="161"/>
        <v>-205.1098506662961</v>
      </c>
      <c r="Z216" s="80">
        <f t="shared" ca="1" si="155"/>
        <v>0</v>
      </c>
      <c r="AA216" s="80">
        <f t="shared" ca="1" si="162"/>
        <v>0</v>
      </c>
      <c r="AB216" s="81">
        <f t="shared" ca="1" si="144"/>
        <v>-792.73640263417894</v>
      </c>
      <c r="AC216" s="79">
        <f t="shared" ca="1" si="145"/>
        <v>246806.55572974304</v>
      </c>
      <c r="AD216" s="35"/>
      <c r="AE216" s="62">
        <f t="shared" ca="1" si="146"/>
        <v>-2475.2130879613778</v>
      </c>
      <c r="AF216" s="62">
        <f t="shared" ca="1" si="147"/>
        <v>770620.36624908005</v>
      </c>
      <c r="AG216" s="35"/>
      <c r="AH216" s="35"/>
      <c r="AR216" s="69">
        <f t="shared" si="156"/>
        <v>18</v>
      </c>
      <c r="AS216" s="70">
        <f t="shared" si="163"/>
        <v>213</v>
      </c>
      <c r="AT216" s="71">
        <f t="shared" si="166"/>
        <v>0.23271133941355354</v>
      </c>
      <c r="AU216" s="72">
        <f t="shared" si="148"/>
        <v>6.8214933659622723E-3</v>
      </c>
      <c r="AV216" s="73">
        <f t="shared" si="157"/>
        <v>1.0068214933659623</v>
      </c>
      <c r="AW216" s="74">
        <f>PRODUCT(AV$4:AV216)</f>
        <v>4.2547872854858646</v>
      </c>
    </row>
    <row r="217" spans="5:49">
      <c r="E217">
        <f t="shared" si="136"/>
        <v>214</v>
      </c>
      <c r="F217" s="64">
        <f t="shared" si="158"/>
        <v>72.749999999999758</v>
      </c>
      <c r="G217" s="55">
        <f t="shared" si="137"/>
        <v>0</v>
      </c>
      <c r="H217" s="78">
        <f t="shared" si="164"/>
        <v>1</v>
      </c>
      <c r="I217" s="79">
        <f t="shared" si="149"/>
        <v>628202.00132137758</v>
      </c>
      <c r="J217" s="79">
        <f t="shared" si="138"/>
        <v>4285.2757844979997</v>
      </c>
      <c r="K217" s="80">
        <f t="shared" si="139"/>
        <v>-20</v>
      </c>
      <c r="L217" s="80">
        <f t="shared" si="150"/>
        <v>-523.50166776781464</v>
      </c>
      <c r="M217" s="80">
        <f t="shared" si="165"/>
        <v>0</v>
      </c>
      <c r="N217" s="80">
        <f t="shared" si="151"/>
        <v>0</v>
      </c>
      <c r="O217" s="81">
        <f t="shared" si="140"/>
        <v>-2475.2130879613783</v>
      </c>
      <c r="P217" s="79">
        <f t="shared" si="141"/>
        <v>629468.56235014636</v>
      </c>
      <c r="Q217" s="35"/>
      <c r="R217">
        <f t="shared" ca="1" si="152"/>
        <v>333</v>
      </c>
      <c r="S217" s="78">
        <f t="shared" ca="1" si="153"/>
        <v>82.04</v>
      </c>
      <c r="T217" s="55">
        <f t="shared" ca="1" si="142"/>
        <v>1.0343997254147252E-2</v>
      </c>
      <c r="U217" s="78">
        <f t="shared" ca="1" si="159"/>
        <v>0.31695709079666518</v>
      </c>
      <c r="V217" s="79">
        <f t="shared" ca="1" si="154"/>
        <v>244253.58939496902</v>
      </c>
      <c r="W217" s="79">
        <f t="shared" ca="1" si="143"/>
        <v>1666.1742396702541</v>
      </c>
      <c r="X217" s="80">
        <f t="shared" ca="1" si="160"/>
        <v>-6.3391418159333037</v>
      </c>
      <c r="Y217" s="80">
        <f t="shared" ca="1" si="161"/>
        <v>-203.54465782914087</v>
      </c>
      <c r="Z217" s="80">
        <f t="shared" ca="1" si="155"/>
        <v>0</v>
      </c>
      <c r="AA217" s="80">
        <f t="shared" ca="1" si="162"/>
        <v>0</v>
      </c>
      <c r="AB217" s="81">
        <f t="shared" ca="1" si="144"/>
        <v>-784.53633946206855</v>
      </c>
      <c r="AC217" s="79">
        <f t="shared" ca="1" si="145"/>
        <v>244925.34349553214</v>
      </c>
      <c r="AD217" s="35"/>
      <c r="AE217" s="62">
        <f t="shared" ca="1" si="146"/>
        <v>-2475.2130879613783</v>
      </c>
      <c r="AF217" s="62">
        <f t="shared" ca="1" si="147"/>
        <v>772739.75123862131</v>
      </c>
      <c r="AG217" s="35"/>
      <c r="AH217" s="35"/>
      <c r="AR217" s="69">
        <f t="shared" si="156"/>
        <v>18</v>
      </c>
      <c r="AS217" s="70">
        <f t="shared" si="163"/>
        <v>214</v>
      </c>
      <c r="AT217" s="71">
        <f t="shared" si="166"/>
        <v>0.23112390055555979</v>
      </c>
      <c r="AU217" s="72">
        <f t="shared" si="148"/>
        <v>6.8214933659622723E-3</v>
      </c>
      <c r="AV217" s="73">
        <f t="shared" si="157"/>
        <v>1.0068214933659623</v>
      </c>
      <c r="AW217" s="74">
        <f>PRODUCT(AV$4:AV217)</f>
        <v>4.2838112887273869</v>
      </c>
    </row>
    <row r="218" spans="5:49">
      <c r="E218">
        <f t="shared" si="136"/>
        <v>215</v>
      </c>
      <c r="F218" s="64">
        <f t="shared" si="158"/>
        <v>72.833333333333087</v>
      </c>
      <c r="G218" s="55">
        <f t="shared" si="137"/>
        <v>0</v>
      </c>
      <c r="H218" s="78">
        <f t="shared" si="164"/>
        <v>1</v>
      </c>
      <c r="I218" s="79">
        <f t="shared" si="149"/>
        <v>629468.56235014636</v>
      </c>
      <c r="J218" s="79">
        <f t="shared" si="138"/>
        <v>4293.9156221533322</v>
      </c>
      <c r="K218" s="80">
        <f t="shared" si="139"/>
        <v>-20</v>
      </c>
      <c r="L218" s="80">
        <f t="shared" si="150"/>
        <v>-524.55713529178865</v>
      </c>
      <c r="M218" s="80">
        <f t="shared" si="165"/>
        <v>0</v>
      </c>
      <c r="N218" s="80">
        <f t="shared" si="151"/>
        <v>0</v>
      </c>
      <c r="O218" s="81">
        <f t="shared" si="140"/>
        <v>-2475.2130879613783</v>
      </c>
      <c r="P218" s="79">
        <f t="shared" si="141"/>
        <v>630742.7077490465</v>
      </c>
      <c r="Q218" s="35"/>
      <c r="R218">
        <f t="shared" ca="1" si="152"/>
        <v>334</v>
      </c>
      <c r="S218" s="78">
        <f t="shared" ca="1" si="153"/>
        <v>82.12</v>
      </c>
      <c r="T218" s="55">
        <f t="shared" ca="1" si="142"/>
        <v>1.0343997254147252E-2</v>
      </c>
      <c r="U218" s="78">
        <f t="shared" ca="1" si="159"/>
        <v>0.31367848751978195</v>
      </c>
      <c r="V218" s="79">
        <f t="shared" ca="1" si="154"/>
        <v>242391.83641494327</v>
      </c>
      <c r="W218" s="79">
        <f t="shared" ca="1" si="143"/>
        <v>1653.474304067948</v>
      </c>
      <c r="X218" s="80">
        <f t="shared" ca="1" si="160"/>
        <v>-6.2735697503956391</v>
      </c>
      <c r="Y218" s="80">
        <f t="shared" ca="1" si="161"/>
        <v>-201.99319701245275</v>
      </c>
      <c r="Z218" s="80">
        <f t="shared" ca="1" si="155"/>
        <v>0</v>
      </c>
      <c r="AA218" s="80">
        <f t="shared" ca="1" si="162"/>
        <v>0</v>
      </c>
      <c r="AB218" s="81">
        <f t="shared" ca="1" si="144"/>
        <v>-776.42109772089407</v>
      </c>
      <c r="AC218" s="79">
        <f t="shared" ca="1" si="145"/>
        <v>243060.62285452749</v>
      </c>
      <c r="AD218" s="35"/>
      <c r="AE218" s="62">
        <f t="shared" ca="1" si="146"/>
        <v>-2475.2130879613783</v>
      </c>
      <c r="AF218" s="62">
        <f t="shared" ca="1" si="147"/>
        <v>774871.8274446507</v>
      </c>
      <c r="AG218" s="35"/>
      <c r="AH218" s="35"/>
      <c r="AR218" s="69">
        <f t="shared" si="156"/>
        <v>18</v>
      </c>
      <c r="AS218" s="70">
        <f t="shared" si="163"/>
        <v>215</v>
      </c>
      <c r="AT218" s="71">
        <f t="shared" si="166"/>
        <v>0.22954729040120472</v>
      </c>
      <c r="AU218" s="72">
        <f t="shared" si="148"/>
        <v>6.8214933659622723E-3</v>
      </c>
      <c r="AV218" s="73">
        <f t="shared" si="157"/>
        <v>1.0068214933659623</v>
      </c>
      <c r="AW218" s="74">
        <f>PRODUCT(AV$4:AV218)</f>
        <v>4.3130332790144754</v>
      </c>
    </row>
    <row r="219" spans="5:49">
      <c r="E219">
        <f t="shared" ref="E219:E282" si="167">E218+1</f>
        <v>216</v>
      </c>
      <c r="F219" s="64">
        <f t="shared" si="158"/>
        <v>72.916666666666416</v>
      </c>
      <c r="G219" s="55">
        <f t="shared" si="137"/>
        <v>0</v>
      </c>
      <c r="H219" s="78">
        <f t="shared" si="164"/>
        <v>1</v>
      </c>
      <c r="I219" s="79">
        <f t="shared" si="149"/>
        <v>630742.7077490465</v>
      </c>
      <c r="J219" s="79">
        <f t="shared" si="138"/>
        <v>4302.6071965392011</v>
      </c>
      <c r="K219" s="80">
        <f t="shared" si="139"/>
        <v>-20</v>
      </c>
      <c r="L219" s="80">
        <f t="shared" si="150"/>
        <v>-525.61892312420548</v>
      </c>
      <c r="M219" s="80">
        <f t="shared" si="165"/>
        <v>0</v>
      </c>
      <c r="N219" s="80">
        <f t="shared" si="151"/>
        <v>0</v>
      </c>
      <c r="O219" s="81">
        <f t="shared" si="140"/>
        <v>-2475.2130879613783</v>
      </c>
      <c r="P219" s="79">
        <f t="shared" si="141"/>
        <v>632024.48293450009</v>
      </c>
      <c r="Q219" s="35"/>
      <c r="R219">
        <f t="shared" ca="1" si="152"/>
        <v>335</v>
      </c>
      <c r="S219" s="78">
        <f t="shared" ca="1" si="153"/>
        <v>82.2</v>
      </c>
      <c r="T219" s="55">
        <f t="shared" ca="1" si="142"/>
        <v>1.0343997254147252E-2</v>
      </c>
      <c r="U219" s="78">
        <f t="shared" ca="1" si="159"/>
        <v>0.31043379810619226</v>
      </c>
      <c r="V219" s="79">
        <f t="shared" ca="1" si="154"/>
        <v>240546.40443912894</v>
      </c>
      <c r="W219" s="79">
        <f t="shared" ca="1" si="143"/>
        <v>1640.8857020875957</v>
      </c>
      <c r="X219" s="80">
        <f t="shared" ca="1" si="160"/>
        <v>-6.208675962123845</v>
      </c>
      <c r="Y219" s="80">
        <f t="shared" ca="1" si="161"/>
        <v>-200.45533703260745</v>
      </c>
      <c r="Z219" s="80">
        <f t="shared" ca="1" si="155"/>
        <v>0</v>
      </c>
      <c r="AA219" s="80">
        <f t="shared" ca="1" si="162"/>
        <v>0</v>
      </c>
      <c r="AB219" s="81">
        <f t="shared" ca="1" si="144"/>
        <v>-768.38980001800712</v>
      </c>
      <c r="AC219" s="79">
        <f t="shared" ca="1" si="145"/>
        <v>241212.23632820378</v>
      </c>
      <c r="AD219" s="35"/>
      <c r="AE219" s="62">
        <f t="shared" ca="1" si="146"/>
        <v>-2475.2130879613778</v>
      </c>
      <c r="AF219" s="62">
        <f t="shared" ca="1" si="147"/>
        <v>777016.67086420348</v>
      </c>
      <c r="AG219" s="35"/>
      <c r="AH219" s="35"/>
      <c r="AR219" s="69">
        <f t="shared" si="156"/>
        <v>18</v>
      </c>
      <c r="AS219" s="70">
        <f t="shared" si="163"/>
        <v>216</v>
      </c>
      <c r="AT219" s="71">
        <f t="shared" si="166"/>
        <v>0.2279814350825583</v>
      </c>
      <c r="AU219" s="72">
        <f t="shared" si="148"/>
        <v>6.8214933659622723E-3</v>
      </c>
      <c r="AV219" s="73">
        <f t="shared" si="157"/>
        <v>1.0068214933659623</v>
      </c>
      <c r="AW219" s="74">
        <f>PRODUCT(AV$4:AV219)</f>
        <v>4.3424546069144467</v>
      </c>
    </row>
    <row r="220" spans="5:49">
      <c r="E220">
        <f t="shared" si="167"/>
        <v>217</v>
      </c>
      <c r="F220" s="64">
        <f t="shared" si="158"/>
        <v>72.999999999999744</v>
      </c>
      <c r="G220" s="55">
        <f t="shared" si="137"/>
        <v>0</v>
      </c>
      <c r="H220" s="78">
        <f t="shared" si="164"/>
        <v>1</v>
      </c>
      <c r="I220" s="79">
        <f t="shared" si="149"/>
        <v>632024.48293450009</v>
      </c>
      <c r="J220" s="79">
        <f t="shared" si="138"/>
        <v>4311.350817463428</v>
      </c>
      <c r="K220" s="80">
        <f t="shared" si="139"/>
        <v>-20</v>
      </c>
      <c r="L220" s="80">
        <f t="shared" si="150"/>
        <v>-526.68706911208346</v>
      </c>
      <c r="M220" s="80">
        <f t="shared" si="165"/>
        <v>-4740.1836220087507</v>
      </c>
      <c r="N220" s="80">
        <f t="shared" si="151"/>
        <v>0</v>
      </c>
      <c r="O220" s="81">
        <f t="shared" si="140"/>
        <v>-2475.2130879613783</v>
      </c>
      <c r="P220" s="79">
        <f t="shared" si="141"/>
        <v>628573.74997288128</v>
      </c>
      <c r="Q220" s="35"/>
      <c r="R220">
        <f t="shared" ca="1" si="152"/>
        <v>336</v>
      </c>
      <c r="S220" s="78">
        <f t="shared" ca="1" si="153"/>
        <v>82.28</v>
      </c>
      <c r="T220" s="55">
        <f t="shared" ca="1" si="142"/>
        <v>1.0343997254147252E-2</v>
      </c>
      <c r="U220" s="78">
        <f t="shared" ca="1" si="159"/>
        <v>0.30722267175098733</v>
      </c>
      <c r="V220" s="79">
        <f t="shared" ca="1" si="154"/>
        <v>238717.13761795813</v>
      </c>
      <c r="W220" s="79">
        <f t="shared" ca="1" si="143"/>
        <v>1628.4073706024042</v>
      </c>
      <c r="X220" s="80">
        <f t="shared" ca="1" si="160"/>
        <v>-6.1444534350197468</v>
      </c>
      <c r="Y220" s="80">
        <f t="shared" ca="1" si="161"/>
        <v>-198.93094801496511</v>
      </c>
      <c r="Z220" s="80">
        <f t="shared" ca="1" si="155"/>
        <v>0</v>
      </c>
      <c r="AA220" s="80">
        <f t="shared" ca="1" si="162"/>
        <v>0</v>
      </c>
      <c r="AB220" s="81">
        <f t="shared" ca="1" si="144"/>
        <v>-760.44157803650614</v>
      </c>
      <c r="AC220" s="79">
        <f t="shared" ca="1" si="145"/>
        <v>239380.02800907404</v>
      </c>
      <c r="AD220" s="35"/>
      <c r="AE220" s="62">
        <f t="shared" ca="1" si="146"/>
        <v>-2475.2130879613778</v>
      </c>
      <c r="AF220" s="62">
        <f t="shared" ca="1" si="147"/>
        <v>779174.35794939741</v>
      </c>
      <c r="AG220" s="35"/>
      <c r="AH220" s="35"/>
      <c r="AR220" s="69">
        <f t="shared" si="156"/>
        <v>19</v>
      </c>
      <c r="AS220" s="70">
        <f t="shared" si="163"/>
        <v>217</v>
      </c>
      <c r="AT220" s="71">
        <f t="shared" si="166"/>
        <v>0.22642626123558007</v>
      </c>
      <c r="AU220" s="72">
        <f t="shared" si="148"/>
        <v>6.8214933659622723E-3</v>
      </c>
      <c r="AV220" s="73">
        <f t="shared" si="157"/>
        <v>1.0068214933659623</v>
      </c>
      <c r="AW220" s="74">
        <f>PRODUCT(AV$4:AV220)</f>
        <v>4.3720766322075058</v>
      </c>
    </row>
    <row r="221" spans="5:49">
      <c r="E221">
        <f t="shared" si="167"/>
        <v>218</v>
      </c>
      <c r="F221" s="64">
        <f t="shared" si="158"/>
        <v>73.083333333333073</v>
      </c>
      <c r="G221" s="55">
        <f t="shared" si="137"/>
        <v>0</v>
      </c>
      <c r="H221" s="78">
        <f t="shared" si="164"/>
        <v>1</v>
      </c>
      <c r="I221" s="79">
        <f t="shared" si="149"/>
        <v>628573.74997288128</v>
      </c>
      <c r="J221" s="79">
        <f t="shared" si="138"/>
        <v>4287.8116654580381</v>
      </c>
      <c r="K221" s="80">
        <f t="shared" si="139"/>
        <v>-20</v>
      </c>
      <c r="L221" s="80">
        <f t="shared" si="150"/>
        <v>-523.81145831073445</v>
      </c>
      <c r="M221" s="80">
        <f t="shared" si="165"/>
        <v>0</v>
      </c>
      <c r="N221" s="80">
        <f t="shared" si="151"/>
        <v>0</v>
      </c>
      <c r="O221" s="81">
        <f t="shared" si="140"/>
        <v>-2475.2130879613783</v>
      </c>
      <c r="P221" s="79">
        <f t="shared" si="141"/>
        <v>629842.53709206718</v>
      </c>
      <c r="Q221" s="35"/>
      <c r="R221">
        <f t="shared" ca="1" si="152"/>
        <v>337</v>
      </c>
      <c r="S221" s="78">
        <f t="shared" ca="1" si="153"/>
        <v>82.36</v>
      </c>
      <c r="T221" s="55">
        <f t="shared" ca="1" si="142"/>
        <v>1.0343997254147252E-2</v>
      </c>
      <c r="U221" s="78">
        <f t="shared" ca="1" si="159"/>
        <v>0.30404476127798336</v>
      </c>
      <c r="V221" s="79">
        <f t="shared" ca="1" si="154"/>
        <v>236903.88165665048</v>
      </c>
      <c r="W221" s="79">
        <f t="shared" ca="1" si="143"/>
        <v>1616.0382570915526</v>
      </c>
      <c r="X221" s="80">
        <f t="shared" ca="1" si="160"/>
        <v>-6.0808952255596669</v>
      </c>
      <c r="Y221" s="80">
        <f t="shared" ca="1" si="161"/>
        <v>-197.41990138054209</v>
      </c>
      <c r="Z221" s="80">
        <f t="shared" ca="1" si="155"/>
        <v>-1776.7791124248786</v>
      </c>
      <c r="AA221" s="80">
        <f t="shared" ca="1" si="162"/>
        <v>0</v>
      </c>
      <c r="AB221" s="81">
        <f t="shared" ca="1" si="144"/>
        <v>-752.57557244135717</v>
      </c>
      <c r="AC221" s="79">
        <f t="shared" ca="1" si="145"/>
        <v>235787.06443226969</v>
      </c>
      <c r="AD221" s="35"/>
      <c r="AE221" s="62">
        <f t="shared" ca="1" si="146"/>
        <v>-2475.2130879613778</v>
      </c>
      <c r="AF221" s="62">
        <f t="shared" ca="1" si="147"/>
        <v>775501.15792553744</v>
      </c>
      <c r="AG221" s="35"/>
      <c r="AH221" s="35"/>
      <c r="AR221" s="69">
        <f t="shared" si="156"/>
        <v>19</v>
      </c>
      <c r="AS221" s="70">
        <f t="shared" si="163"/>
        <v>218</v>
      </c>
      <c r="AT221" s="71">
        <f t="shared" si="166"/>
        <v>0.22488169599668192</v>
      </c>
      <c r="AU221" s="72">
        <f t="shared" si="148"/>
        <v>6.8214933659622723E-3</v>
      </c>
      <c r="AV221" s="73">
        <f t="shared" si="157"/>
        <v>1.0068214933659623</v>
      </c>
      <c r="AW221" s="74">
        <f>PRODUCT(AV$4:AV221)</f>
        <v>4.4019007239495878</v>
      </c>
    </row>
    <row r="222" spans="5:49">
      <c r="E222">
        <f t="shared" si="167"/>
        <v>219</v>
      </c>
      <c r="F222" s="64">
        <f t="shared" si="158"/>
        <v>73.166666666666401</v>
      </c>
      <c r="G222" s="55">
        <f t="shared" si="137"/>
        <v>0</v>
      </c>
      <c r="H222" s="78">
        <f t="shared" si="164"/>
        <v>1</v>
      </c>
      <c r="I222" s="79">
        <f t="shared" si="149"/>
        <v>629842.53709206718</v>
      </c>
      <c r="J222" s="79">
        <f t="shared" si="138"/>
        <v>4296.466688374383</v>
      </c>
      <c r="K222" s="80">
        <f t="shared" si="139"/>
        <v>-20</v>
      </c>
      <c r="L222" s="80">
        <f t="shared" si="150"/>
        <v>-524.86878091005599</v>
      </c>
      <c r="M222" s="80">
        <f t="shared" si="165"/>
        <v>0</v>
      </c>
      <c r="N222" s="80">
        <f t="shared" si="151"/>
        <v>0</v>
      </c>
      <c r="O222" s="81">
        <f t="shared" si="140"/>
        <v>-2475.2130879613783</v>
      </c>
      <c r="P222" s="79">
        <f t="shared" si="141"/>
        <v>631118.92191157013</v>
      </c>
      <c r="Q222" s="35"/>
      <c r="R222">
        <f t="shared" ca="1" si="152"/>
        <v>338</v>
      </c>
      <c r="S222" s="78">
        <f t="shared" ca="1" si="153"/>
        <v>82.44</v>
      </c>
      <c r="T222" s="55">
        <f t="shared" ca="1" si="142"/>
        <v>1.0343997254147252E-2</v>
      </c>
      <c r="U222" s="78">
        <f t="shared" ca="1" si="159"/>
        <v>0.30089972310218605</v>
      </c>
      <c r="V222" s="79">
        <f t="shared" ca="1" si="154"/>
        <v>233348.08368521885</v>
      </c>
      <c r="W222" s="79">
        <f t="shared" ca="1" si="143"/>
        <v>1591.7824048187294</v>
      </c>
      <c r="X222" s="80">
        <f t="shared" ca="1" si="160"/>
        <v>-6.0179944620437205</v>
      </c>
      <c r="Y222" s="80">
        <f t="shared" ca="1" si="161"/>
        <v>-194.45673640434904</v>
      </c>
      <c r="Z222" s="80">
        <f t="shared" ca="1" si="155"/>
        <v>0</v>
      </c>
      <c r="AA222" s="80">
        <f t="shared" ca="1" si="162"/>
        <v>0</v>
      </c>
      <c r="AB222" s="81">
        <f t="shared" ca="1" si="144"/>
        <v>-744.79093278648554</v>
      </c>
      <c r="AC222" s="79">
        <f t="shared" ca="1" si="145"/>
        <v>233994.60042638468</v>
      </c>
      <c r="AD222" s="35"/>
      <c r="AE222" s="62">
        <f t="shared" ca="1" si="146"/>
        <v>-2475.2130879613783</v>
      </c>
      <c r="AF222" s="62">
        <f t="shared" ca="1" si="147"/>
        <v>777649.76987672306</v>
      </c>
      <c r="AG222" s="35"/>
      <c r="AH222" s="35"/>
      <c r="AR222" s="69">
        <f t="shared" si="156"/>
        <v>19</v>
      </c>
      <c r="AS222" s="70">
        <f t="shared" si="163"/>
        <v>219</v>
      </c>
      <c r="AT222" s="71">
        <f t="shared" si="166"/>
        <v>0.22334766699931421</v>
      </c>
      <c r="AU222" s="72">
        <f t="shared" si="148"/>
        <v>6.8214933659622723E-3</v>
      </c>
      <c r="AV222" s="73">
        <f t="shared" si="157"/>
        <v>1.0068214933659623</v>
      </c>
      <c r="AW222" s="74">
        <f>PRODUCT(AV$4:AV222)</f>
        <v>4.431928260535634</v>
      </c>
    </row>
    <row r="223" spans="5:49">
      <c r="E223">
        <f t="shared" si="167"/>
        <v>220</v>
      </c>
      <c r="F223" s="64">
        <f t="shared" si="158"/>
        <v>73.24999999999973</v>
      </c>
      <c r="G223" s="55">
        <f t="shared" si="137"/>
        <v>0</v>
      </c>
      <c r="H223" s="78">
        <f t="shared" si="164"/>
        <v>1</v>
      </c>
      <c r="I223" s="79">
        <f t="shared" si="149"/>
        <v>631118.92191157013</v>
      </c>
      <c r="J223" s="79">
        <f t="shared" si="138"/>
        <v>4305.1735389530368</v>
      </c>
      <c r="K223" s="80">
        <f t="shared" si="139"/>
        <v>-20</v>
      </c>
      <c r="L223" s="80">
        <f t="shared" si="150"/>
        <v>-525.93243492630847</v>
      </c>
      <c r="M223" s="80">
        <f t="shared" si="165"/>
        <v>0</v>
      </c>
      <c r="N223" s="80">
        <f t="shared" si="151"/>
        <v>0</v>
      </c>
      <c r="O223" s="81">
        <f t="shared" si="140"/>
        <v>-2475.2130879613783</v>
      </c>
      <c r="P223" s="79">
        <f t="shared" si="141"/>
        <v>632402.94992763549</v>
      </c>
      <c r="Q223" s="35"/>
      <c r="R223">
        <f t="shared" ca="1" si="152"/>
        <v>339</v>
      </c>
      <c r="S223" s="78">
        <f t="shared" ca="1" si="153"/>
        <v>82.52</v>
      </c>
      <c r="T223" s="55">
        <f t="shared" ca="1" si="142"/>
        <v>1.1324652332016072E-2</v>
      </c>
      <c r="U223" s="78">
        <f t="shared" ca="1" si="159"/>
        <v>0.29749213835125388</v>
      </c>
      <c r="V223" s="79">
        <f t="shared" ca="1" si="154"/>
        <v>231344.69292898686</v>
      </c>
      <c r="W223" s="79">
        <f t="shared" ca="1" si="143"/>
        <v>1578.116288065663</v>
      </c>
      <c r="X223" s="80">
        <f t="shared" ca="1" si="160"/>
        <v>-5.9498427670250775</v>
      </c>
      <c r="Y223" s="80">
        <f t="shared" ca="1" si="161"/>
        <v>-192.78724410748907</v>
      </c>
      <c r="Z223" s="80">
        <f t="shared" ca="1" si="155"/>
        <v>0</v>
      </c>
      <c r="AA223" s="80">
        <f t="shared" ca="1" si="162"/>
        <v>0</v>
      </c>
      <c r="AB223" s="81">
        <f t="shared" ca="1" si="144"/>
        <v>-736.35643441264062</v>
      </c>
      <c r="AC223" s="79">
        <f t="shared" ca="1" si="145"/>
        <v>231987.71569576536</v>
      </c>
      <c r="AD223" s="35"/>
      <c r="AE223" s="62">
        <f t="shared" ca="1" si="146"/>
        <v>-2475.2130879613783</v>
      </c>
      <c r="AF223" s="62">
        <f t="shared" ca="1" si="147"/>
        <v>779811.24806012062</v>
      </c>
      <c r="AG223" s="35"/>
      <c r="AH223" s="35"/>
      <c r="AR223" s="69">
        <f t="shared" si="156"/>
        <v>19</v>
      </c>
      <c r="AS223" s="70">
        <f t="shared" si="163"/>
        <v>220</v>
      </c>
      <c r="AT223" s="71">
        <f t="shared" si="166"/>
        <v>0.22182410237057523</v>
      </c>
      <c r="AU223" s="72">
        <f t="shared" si="148"/>
        <v>6.8214933659622723E-3</v>
      </c>
      <c r="AV223" s="73">
        <f t="shared" si="157"/>
        <v>1.0068214933659623</v>
      </c>
      <c r="AW223" s="74">
        <f>PRODUCT(AV$4:AV223)</f>
        <v>4.4621606297632983</v>
      </c>
    </row>
    <row r="224" spans="5:49">
      <c r="E224">
        <f t="shared" si="167"/>
        <v>221</v>
      </c>
      <c r="F224" s="64">
        <f t="shared" si="158"/>
        <v>73.333333333333059</v>
      </c>
      <c r="G224" s="55">
        <f t="shared" si="137"/>
        <v>0</v>
      </c>
      <c r="H224" s="78">
        <f t="shared" si="164"/>
        <v>1</v>
      </c>
      <c r="I224" s="79">
        <f t="shared" si="149"/>
        <v>632402.94992763549</v>
      </c>
      <c r="J224" s="79">
        <f t="shared" si="138"/>
        <v>4313.9325275463361</v>
      </c>
      <c r="K224" s="80">
        <f t="shared" si="139"/>
        <v>-20</v>
      </c>
      <c r="L224" s="80">
        <f t="shared" si="150"/>
        <v>-527.00245827302956</v>
      </c>
      <c r="M224" s="80">
        <f t="shared" si="165"/>
        <v>0</v>
      </c>
      <c r="N224" s="80">
        <f t="shared" si="151"/>
        <v>0</v>
      </c>
      <c r="O224" s="81">
        <f t="shared" si="140"/>
        <v>-2475.2130879613783</v>
      </c>
      <c r="P224" s="79">
        <f t="shared" si="141"/>
        <v>633694.66690894729</v>
      </c>
      <c r="Q224" s="35"/>
      <c r="R224">
        <f t="shared" ca="1" si="152"/>
        <v>340</v>
      </c>
      <c r="S224" s="78">
        <f t="shared" ca="1" si="153"/>
        <v>82.6</v>
      </c>
      <c r="T224" s="55">
        <f t="shared" ca="1" si="142"/>
        <v>1.1324652332016072E-2</v>
      </c>
      <c r="U224" s="78">
        <f t="shared" ca="1" si="159"/>
        <v>0.29412314331291789</v>
      </c>
      <c r="V224" s="79">
        <f t="shared" ca="1" si="154"/>
        <v>229360.53547021223</v>
      </c>
      <c r="W224" s="79">
        <f t="shared" ca="1" si="143"/>
        <v>1564.5813711236071</v>
      </c>
      <c r="X224" s="80">
        <f t="shared" ca="1" si="160"/>
        <v>-5.8824628662583578</v>
      </c>
      <c r="Y224" s="80">
        <f t="shared" ca="1" si="161"/>
        <v>-191.13377955851021</v>
      </c>
      <c r="Z224" s="80">
        <f t="shared" ca="1" si="155"/>
        <v>0</v>
      </c>
      <c r="AA224" s="80">
        <f t="shared" ca="1" si="162"/>
        <v>0</v>
      </c>
      <c r="AB224" s="81">
        <f t="shared" ca="1" si="144"/>
        <v>-728.01745380047441</v>
      </c>
      <c r="AC224" s="79">
        <f t="shared" ca="1" si="145"/>
        <v>230000.08314511061</v>
      </c>
      <c r="AD224" s="35"/>
      <c r="AE224" s="62">
        <f t="shared" ca="1" si="146"/>
        <v>-2475.2130879613778</v>
      </c>
      <c r="AF224" s="62">
        <f t="shared" ca="1" si="147"/>
        <v>781985.66952078743</v>
      </c>
      <c r="AG224" s="35"/>
      <c r="AH224" s="35"/>
      <c r="AR224" s="69">
        <f t="shared" si="156"/>
        <v>19</v>
      </c>
      <c r="AS224" s="70">
        <f t="shared" si="163"/>
        <v>221</v>
      </c>
      <c r="AT224" s="71">
        <f t="shared" si="166"/>
        <v>0.22031093072784383</v>
      </c>
      <c r="AU224" s="72">
        <f t="shared" si="148"/>
        <v>6.8214933659622723E-3</v>
      </c>
      <c r="AV224" s="73">
        <f t="shared" si="157"/>
        <v>1.0068214933659623</v>
      </c>
      <c r="AW224" s="74">
        <f>PRODUCT(AV$4:AV224)</f>
        <v>4.4925992288970864</v>
      </c>
    </row>
    <row r="225" spans="5:49">
      <c r="E225">
        <f t="shared" si="167"/>
        <v>222</v>
      </c>
      <c r="F225" s="64">
        <f t="shared" si="158"/>
        <v>73.416666666666387</v>
      </c>
      <c r="G225" s="55">
        <f t="shared" si="137"/>
        <v>0</v>
      </c>
      <c r="H225" s="78">
        <f t="shared" si="164"/>
        <v>1</v>
      </c>
      <c r="I225" s="79">
        <f t="shared" si="149"/>
        <v>633694.66690894729</v>
      </c>
      <c r="J225" s="79">
        <f t="shared" si="138"/>
        <v>4322.7439663650557</v>
      </c>
      <c r="K225" s="80">
        <f t="shared" si="139"/>
        <v>-20</v>
      </c>
      <c r="L225" s="80">
        <f t="shared" si="150"/>
        <v>-528.0788890907894</v>
      </c>
      <c r="M225" s="80">
        <f t="shared" si="165"/>
        <v>0</v>
      </c>
      <c r="N225" s="80">
        <f t="shared" si="151"/>
        <v>0</v>
      </c>
      <c r="O225" s="81">
        <f t="shared" si="140"/>
        <v>-2475.2130879613783</v>
      </c>
      <c r="P225" s="79">
        <f t="shared" si="141"/>
        <v>634994.11889826006</v>
      </c>
      <c r="Q225" s="35"/>
      <c r="R225">
        <f t="shared" ca="1" si="152"/>
        <v>341</v>
      </c>
      <c r="S225" s="78">
        <f t="shared" ca="1" si="153"/>
        <v>82.68</v>
      </c>
      <c r="T225" s="55">
        <f t="shared" ca="1" si="142"/>
        <v>1.1324652332016072E-2</v>
      </c>
      <c r="U225" s="78">
        <f t="shared" ca="1" si="159"/>
        <v>0.29079230097209935</v>
      </c>
      <c r="V225" s="79">
        <f t="shared" ca="1" si="154"/>
        <v>227395.41216715742</v>
      </c>
      <c r="W225" s="79">
        <f t="shared" ca="1" si="143"/>
        <v>1551.176295548521</v>
      </c>
      <c r="X225" s="80">
        <f t="shared" ca="1" si="160"/>
        <v>-5.8158460194419872</v>
      </c>
      <c r="Y225" s="80">
        <f t="shared" ca="1" si="161"/>
        <v>-189.49617680596452</v>
      </c>
      <c r="Z225" s="80">
        <f t="shared" ca="1" si="155"/>
        <v>0</v>
      </c>
      <c r="AA225" s="80">
        <f t="shared" ca="1" si="162"/>
        <v>0</v>
      </c>
      <c r="AB225" s="81">
        <f t="shared" ca="1" si="144"/>
        <v>-719.77290924454439</v>
      </c>
      <c r="AC225" s="79">
        <f t="shared" ca="1" si="145"/>
        <v>228031.50353063599</v>
      </c>
      <c r="AD225" s="35"/>
      <c r="AE225" s="62">
        <f t="shared" ca="1" si="146"/>
        <v>-2475.2130879613778</v>
      </c>
      <c r="AF225" s="62">
        <f t="shared" ca="1" si="147"/>
        <v>784173.11176513892</v>
      </c>
      <c r="AG225" s="35"/>
      <c r="AH225" s="35"/>
      <c r="AR225" s="69">
        <f t="shared" si="156"/>
        <v>19</v>
      </c>
      <c r="AS225" s="70">
        <f t="shared" si="163"/>
        <v>222</v>
      </c>
      <c r="AT225" s="71">
        <f t="shared" si="166"/>
        <v>0.21880808117543488</v>
      </c>
      <c r="AU225" s="72">
        <f t="shared" si="148"/>
        <v>6.8214933659622723E-3</v>
      </c>
      <c r="AV225" s="73">
        <f t="shared" si="157"/>
        <v>1.0068214933659623</v>
      </c>
      <c r="AW225" s="74">
        <f>PRODUCT(AV$4:AV225)</f>
        <v>4.523245464732935</v>
      </c>
    </row>
    <row r="226" spans="5:49">
      <c r="E226">
        <f t="shared" si="167"/>
        <v>223</v>
      </c>
      <c r="F226" s="64">
        <f t="shared" si="158"/>
        <v>73.499999999999716</v>
      </c>
      <c r="G226" s="55">
        <f t="shared" si="137"/>
        <v>0</v>
      </c>
      <c r="H226" s="78">
        <f t="shared" si="164"/>
        <v>1</v>
      </c>
      <c r="I226" s="79">
        <f t="shared" si="149"/>
        <v>634994.11889826006</v>
      </c>
      <c r="J226" s="79">
        <f t="shared" si="138"/>
        <v>4331.6081694895393</v>
      </c>
      <c r="K226" s="80">
        <f t="shared" si="139"/>
        <v>-20</v>
      </c>
      <c r="L226" s="80">
        <f t="shared" si="150"/>
        <v>-529.16176574855012</v>
      </c>
      <c r="M226" s="80">
        <f t="shared" si="165"/>
        <v>0</v>
      </c>
      <c r="N226" s="80">
        <f t="shared" si="151"/>
        <v>0</v>
      </c>
      <c r="O226" s="81">
        <f t="shared" si="140"/>
        <v>-2475.2130879613783</v>
      </c>
      <c r="P226" s="79">
        <f t="shared" si="141"/>
        <v>636301.35221403965</v>
      </c>
      <c r="Q226" s="35"/>
      <c r="R226">
        <f t="shared" ca="1" si="152"/>
        <v>342</v>
      </c>
      <c r="S226" s="78">
        <f t="shared" ca="1" si="153"/>
        <v>82.76</v>
      </c>
      <c r="T226" s="55">
        <f t="shared" ca="1" si="142"/>
        <v>1.1324652332016072E-2</v>
      </c>
      <c r="U226" s="78">
        <f t="shared" ca="1" si="159"/>
        <v>0.28749917926276336</v>
      </c>
      <c r="V226" s="79">
        <f t="shared" ca="1" si="154"/>
        <v>225449.12603240463</v>
      </c>
      <c r="W226" s="79">
        <f t="shared" ca="1" si="143"/>
        <v>1537.8997175920404</v>
      </c>
      <c r="X226" s="80">
        <f t="shared" ca="1" si="160"/>
        <v>-5.7499835852552668</v>
      </c>
      <c r="Y226" s="80">
        <f t="shared" ca="1" si="161"/>
        <v>-187.87427169367055</v>
      </c>
      <c r="Z226" s="80">
        <f t="shared" ca="1" si="155"/>
        <v>0</v>
      </c>
      <c r="AA226" s="80">
        <f t="shared" ca="1" si="162"/>
        <v>0</v>
      </c>
      <c r="AB226" s="81">
        <f t="shared" ca="1" si="144"/>
        <v>-711.62173128934637</v>
      </c>
      <c r="AC226" s="79">
        <f t="shared" ca="1" si="145"/>
        <v>226081.77976342841</v>
      </c>
      <c r="AD226" s="35"/>
      <c r="AE226" s="62">
        <f t="shared" ca="1" si="146"/>
        <v>-2475.2130879613783</v>
      </c>
      <c r="AF226" s="62">
        <f t="shared" ca="1" si="147"/>
        <v>786373.65276371175</v>
      </c>
      <c r="AG226" s="35"/>
      <c r="AH226" s="35"/>
      <c r="AR226" s="69">
        <f t="shared" si="156"/>
        <v>19</v>
      </c>
      <c r="AS226" s="70">
        <f t="shared" si="163"/>
        <v>223</v>
      </c>
      <c r="AT226" s="71">
        <f t="shared" si="166"/>
        <v>0.2173154833012777</v>
      </c>
      <c r="AU226" s="72">
        <f t="shared" si="148"/>
        <v>6.8214933659622723E-3</v>
      </c>
      <c r="AV226" s="73">
        <f t="shared" si="157"/>
        <v>1.0068214933659623</v>
      </c>
      <c r="AW226" s="74">
        <f>PRODUCT(AV$4:AV226)</f>
        <v>4.5541007536632296</v>
      </c>
    </row>
    <row r="227" spans="5:49">
      <c r="E227">
        <f t="shared" si="167"/>
        <v>224</v>
      </c>
      <c r="F227" s="64">
        <f t="shared" si="158"/>
        <v>73.583333333333044</v>
      </c>
      <c r="G227" s="55">
        <f t="shared" si="137"/>
        <v>0</v>
      </c>
      <c r="H227" s="78">
        <f t="shared" si="164"/>
        <v>1</v>
      </c>
      <c r="I227" s="79">
        <f t="shared" si="149"/>
        <v>636301.35221403965</v>
      </c>
      <c r="J227" s="79">
        <f t="shared" si="138"/>
        <v>4340.5254528808946</v>
      </c>
      <c r="K227" s="80">
        <f t="shared" si="139"/>
        <v>-20</v>
      </c>
      <c r="L227" s="80">
        <f t="shared" si="150"/>
        <v>-530.25112684503313</v>
      </c>
      <c r="M227" s="80">
        <f t="shared" si="165"/>
        <v>0</v>
      </c>
      <c r="N227" s="80">
        <f t="shared" si="151"/>
        <v>0</v>
      </c>
      <c r="O227" s="81">
        <f t="shared" si="140"/>
        <v>-2475.2130879613783</v>
      </c>
      <c r="P227" s="79">
        <f t="shared" si="141"/>
        <v>637616.41345211409</v>
      </c>
      <c r="Q227" s="35"/>
      <c r="R227">
        <f t="shared" ca="1" si="152"/>
        <v>343</v>
      </c>
      <c r="S227" s="78">
        <f t="shared" ca="1" si="153"/>
        <v>82.84</v>
      </c>
      <c r="T227" s="55">
        <f t="shared" ca="1" si="142"/>
        <v>1.1324652332016072E-2</v>
      </c>
      <c r="U227" s="78">
        <f t="shared" ca="1" si="159"/>
        <v>0.28424335101187259</v>
      </c>
      <c r="V227" s="79">
        <f t="shared" ca="1" si="154"/>
        <v>223521.48220900414</v>
      </c>
      <c r="W227" s="79">
        <f t="shared" ca="1" si="143"/>
        <v>1524.7503080387758</v>
      </c>
      <c r="X227" s="80">
        <f t="shared" ca="1" si="160"/>
        <v>-5.6848670202374514</v>
      </c>
      <c r="Y227" s="80">
        <f t="shared" ca="1" si="161"/>
        <v>-186.2679018408368</v>
      </c>
      <c r="Z227" s="80">
        <f t="shared" ca="1" si="155"/>
        <v>0</v>
      </c>
      <c r="AA227" s="80">
        <f t="shared" ca="1" si="162"/>
        <v>0</v>
      </c>
      <c r="AB227" s="81">
        <f t="shared" ca="1" si="144"/>
        <v>-703.56286259058709</v>
      </c>
      <c r="AC227" s="79">
        <f t="shared" ca="1" si="145"/>
        <v>224150.71688559128</v>
      </c>
      <c r="AD227" s="35"/>
      <c r="AE227" s="62">
        <f t="shared" ca="1" si="146"/>
        <v>-2475.2130879613783</v>
      </c>
      <c r="AF227" s="62">
        <f t="shared" ca="1" si="147"/>
        <v>788587.37095394253</v>
      </c>
      <c r="AG227" s="35"/>
      <c r="AH227" s="35"/>
      <c r="AR227" s="69">
        <f t="shared" si="156"/>
        <v>19</v>
      </c>
      <c r="AS227" s="70">
        <f t="shared" si="163"/>
        <v>224</v>
      </c>
      <c r="AT227" s="71">
        <f t="shared" si="166"/>
        <v>0.21583306717361714</v>
      </c>
      <c r="AU227" s="72">
        <f t="shared" si="148"/>
        <v>6.8214933659622723E-3</v>
      </c>
      <c r="AV227" s="73">
        <f t="shared" si="157"/>
        <v>1.0068214933659623</v>
      </c>
      <c r="AW227" s="74">
        <f>PRODUCT(AV$4:AV227)</f>
        <v>4.5851665217422672</v>
      </c>
    </row>
    <row r="228" spans="5:49">
      <c r="E228">
        <f t="shared" si="167"/>
        <v>225</v>
      </c>
      <c r="F228" s="64">
        <f t="shared" si="158"/>
        <v>73.666666666666373</v>
      </c>
      <c r="G228" s="55">
        <f t="shared" si="137"/>
        <v>0</v>
      </c>
      <c r="H228" s="78">
        <f t="shared" si="164"/>
        <v>1</v>
      </c>
      <c r="I228" s="79">
        <f t="shared" si="149"/>
        <v>637616.41345211409</v>
      </c>
      <c r="J228" s="79">
        <f t="shared" si="138"/>
        <v>4349.4961343922532</v>
      </c>
      <c r="K228" s="80">
        <f t="shared" si="139"/>
        <v>-20</v>
      </c>
      <c r="L228" s="80">
        <f t="shared" si="150"/>
        <v>-531.34701121009516</v>
      </c>
      <c r="M228" s="80">
        <f t="shared" si="165"/>
        <v>0</v>
      </c>
      <c r="N228" s="80">
        <f t="shared" si="151"/>
        <v>0</v>
      </c>
      <c r="O228" s="81">
        <f t="shared" si="140"/>
        <v>-2475.2130879613783</v>
      </c>
      <c r="P228" s="79">
        <f t="shared" si="141"/>
        <v>638939.34948733484</v>
      </c>
      <c r="Q228" s="35"/>
      <c r="R228">
        <f t="shared" ca="1" si="152"/>
        <v>344</v>
      </c>
      <c r="S228" s="78">
        <f t="shared" ca="1" si="153"/>
        <v>82.92</v>
      </c>
      <c r="T228" s="55">
        <f t="shared" ca="1" si="142"/>
        <v>1.1324652332016072E-2</v>
      </c>
      <c r="U228" s="78">
        <f t="shared" ca="1" si="159"/>
        <v>0.28102439388397593</v>
      </c>
      <c r="V228" s="79">
        <f t="shared" ca="1" si="154"/>
        <v>221612.28794688979</v>
      </c>
      <c r="W228" s="79">
        <f t="shared" ca="1" si="143"/>
        <v>1511.7267520454295</v>
      </c>
      <c r="X228" s="80">
        <f t="shared" ca="1" si="160"/>
        <v>-5.6204878776795191</v>
      </c>
      <c r="Y228" s="80">
        <f t="shared" ca="1" si="161"/>
        <v>-184.67690662240818</v>
      </c>
      <c r="Z228" s="80">
        <f t="shared" ca="1" si="155"/>
        <v>0</v>
      </c>
      <c r="AA228" s="80">
        <f t="shared" ca="1" si="162"/>
        <v>0</v>
      </c>
      <c r="AB228" s="81">
        <f t="shared" ca="1" si="144"/>
        <v>-695.59525777803071</v>
      </c>
      <c r="AC228" s="79">
        <f t="shared" ca="1" si="145"/>
        <v>222238.12204665705</v>
      </c>
      <c r="AD228" s="35"/>
      <c r="AE228" s="62">
        <f t="shared" ca="1" si="146"/>
        <v>-2475.2130879613783</v>
      </c>
      <c r="AF228" s="62">
        <f t="shared" ca="1" si="147"/>
        <v>790814.34524296329</v>
      </c>
      <c r="AG228" s="35"/>
      <c r="AH228" s="35"/>
      <c r="AR228" s="69">
        <f t="shared" si="156"/>
        <v>19</v>
      </c>
      <c r="AS228" s="70">
        <f t="shared" si="163"/>
        <v>225</v>
      </c>
      <c r="AT228" s="71">
        <f t="shared" si="166"/>
        <v>0.21436076333773701</v>
      </c>
      <c r="AU228" s="72">
        <f t="shared" si="148"/>
        <v>6.8214933659622723E-3</v>
      </c>
      <c r="AV228" s="73">
        <f t="shared" si="157"/>
        <v>1.0068214933659623</v>
      </c>
      <c r="AW228" s="74">
        <f>PRODUCT(AV$4:AV228)</f>
        <v>4.6164442047521641</v>
      </c>
    </row>
    <row r="229" spans="5:49">
      <c r="E229">
        <f t="shared" si="167"/>
        <v>226</v>
      </c>
      <c r="F229" s="64">
        <f t="shared" si="158"/>
        <v>73.749999999999702</v>
      </c>
      <c r="G229" s="55">
        <f t="shared" si="137"/>
        <v>0</v>
      </c>
      <c r="H229" s="78">
        <f t="shared" si="164"/>
        <v>1</v>
      </c>
      <c r="I229" s="79">
        <f t="shared" si="149"/>
        <v>638939.34948733484</v>
      </c>
      <c r="J229" s="79">
        <f t="shared" si="138"/>
        <v>4358.5205337801044</v>
      </c>
      <c r="K229" s="80">
        <f t="shared" si="139"/>
        <v>-20</v>
      </c>
      <c r="L229" s="80">
        <f t="shared" si="150"/>
        <v>-532.44945790611246</v>
      </c>
      <c r="M229" s="80">
        <f t="shared" si="165"/>
        <v>0</v>
      </c>
      <c r="N229" s="80">
        <f t="shared" si="151"/>
        <v>0</v>
      </c>
      <c r="O229" s="81">
        <f t="shared" si="140"/>
        <v>-2475.2130879613783</v>
      </c>
      <c r="P229" s="79">
        <f t="shared" si="141"/>
        <v>640270.20747524744</v>
      </c>
      <c r="Q229" s="35"/>
      <c r="R229">
        <f t="shared" ca="1" si="152"/>
        <v>345</v>
      </c>
      <c r="S229" s="78">
        <f t="shared" ca="1" si="153"/>
        <v>83</v>
      </c>
      <c r="T229" s="55">
        <f t="shared" ca="1" si="142"/>
        <v>1.1324652332016072E-2</v>
      </c>
      <c r="U229" s="78">
        <f t="shared" ca="1" si="159"/>
        <v>0.27784189032642437</v>
      </c>
      <c r="V229" s="79">
        <f t="shared" ca="1" si="154"/>
        <v>219721.3525795585</v>
      </c>
      <c r="W229" s="79">
        <f t="shared" ca="1" si="143"/>
        <v>1498.8277489817158</v>
      </c>
      <c r="X229" s="80">
        <f t="shared" ca="1" si="160"/>
        <v>-5.5568378065284874</v>
      </c>
      <c r="Y229" s="80">
        <f t="shared" ca="1" si="161"/>
        <v>-183.10112714963211</v>
      </c>
      <c r="Z229" s="80">
        <f t="shared" ca="1" si="155"/>
        <v>0</v>
      </c>
      <c r="AA229" s="80">
        <f t="shared" ca="1" si="162"/>
        <v>0</v>
      </c>
      <c r="AB229" s="81">
        <f t="shared" ca="1" si="144"/>
        <v>-687.71788331989546</v>
      </c>
      <c r="AC229" s="79">
        <f t="shared" ca="1" si="145"/>
        <v>220343.80448026417</v>
      </c>
      <c r="AD229" s="35"/>
      <c r="AE229" s="62">
        <f t="shared" ca="1" si="146"/>
        <v>-2475.2130879613783</v>
      </c>
      <c r="AF229" s="62">
        <f t="shared" ca="1" si="147"/>
        <v>793054.65501041547</v>
      </c>
      <c r="AG229" s="35"/>
      <c r="AH229" s="35"/>
      <c r="AR229" s="69">
        <f t="shared" si="156"/>
        <v>19</v>
      </c>
      <c r="AS229" s="70">
        <f t="shared" si="163"/>
        <v>226</v>
      </c>
      <c r="AT229" s="71">
        <f t="shared" si="166"/>
        <v>0.21289850281270603</v>
      </c>
      <c r="AU229" s="72">
        <f t="shared" si="148"/>
        <v>6.8214933659622723E-3</v>
      </c>
      <c r="AV229" s="73">
        <f t="shared" si="157"/>
        <v>1.0068214933659623</v>
      </c>
      <c r="AW229" s="74">
        <f>PRODUCT(AV$4:AV229)</f>
        <v>4.6479352482692162</v>
      </c>
    </row>
    <row r="230" spans="5:49">
      <c r="E230">
        <f t="shared" si="167"/>
        <v>227</v>
      </c>
      <c r="F230" s="64">
        <f t="shared" si="158"/>
        <v>73.83333333333303</v>
      </c>
      <c r="G230" s="55">
        <f t="shared" si="137"/>
        <v>0</v>
      </c>
      <c r="H230" s="78">
        <f t="shared" si="164"/>
        <v>1</v>
      </c>
      <c r="I230" s="79">
        <f t="shared" si="149"/>
        <v>640270.20747524744</v>
      </c>
      <c r="J230" s="79">
        <f t="shared" si="138"/>
        <v>4367.5989727156884</v>
      </c>
      <c r="K230" s="80">
        <f t="shared" si="139"/>
        <v>-20</v>
      </c>
      <c r="L230" s="80">
        <f t="shared" si="150"/>
        <v>-533.55850622937294</v>
      </c>
      <c r="M230" s="80">
        <f t="shared" si="165"/>
        <v>0</v>
      </c>
      <c r="N230" s="80">
        <f t="shared" si="151"/>
        <v>0</v>
      </c>
      <c r="O230" s="81">
        <f t="shared" si="140"/>
        <v>-2475.2130879613783</v>
      </c>
      <c r="P230" s="79">
        <f t="shared" si="141"/>
        <v>641609.03485377226</v>
      </c>
      <c r="Q230" s="35"/>
      <c r="R230">
        <f t="shared" ca="1" si="152"/>
        <v>346</v>
      </c>
      <c r="S230" s="78">
        <f t="shared" ca="1" si="153"/>
        <v>83.08</v>
      </c>
      <c r="T230" s="55">
        <f t="shared" ca="1" si="142"/>
        <v>1.1324652332016072E-2</v>
      </c>
      <c r="U230" s="78">
        <f t="shared" ca="1" si="159"/>
        <v>0.27469542751520748</v>
      </c>
      <c r="V230" s="79">
        <f t="shared" ca="1" si="154"/>
        <v>217848.48750101146</v>
      </c>
      <c r="W230" s="79">
        <f t="shared" ca="1" si="143"/>
        <v>1486.0520122730647</v>
      </c>
      <c r="X230" s="80">
        <f t="shared" ca="1" si="160"/>
        <v>-5.49390855030415</v>
      </c>
      <c r="Y230" s="80">
        <f t="shared" ca="1" si="161"/>
        <v>-181.54040625084289</v>
      </c>
      <c r="Z230" s="80">
        <f t="shared" ca="1" si="155"/>
        <v>0</v>
      </c>
      <c r="AA230" s="80">
        <f t="shared" ca="1" si="162"/>
        <v>0</v>
      </c>
      <c r="AB230" s="81">
        <f t="shared" ca="1" si="144"/>
        <v>-679.92971738878759</v>
      </c>
      <c r="AC230" s="79">
        <f t="shared" ca="1" si="145"/>
        <v>218467.57548109459</v>
      </c>
      <c r="AD230" s="35"/>
      <c r="AE230" s="62">
        <f t="shared" ca="1" si="146"/>
        <v>-2475.2130879613778</v>
      </c>
      <c r="AF230" s="62">
        <f t="shared" ca="1" si="147"/>
        <v>795308.3801112778</v>
      </c>
      <c r="AG230" s="35"/>
      <c r="AH230" s="35"/>
      <c r="AR230" s="69">
        <f t="shared" si="156"/>
        <v>19</v>
      </c>
      <c r="AS230" s="70">
        <f t="shared" si="163"/>
        <v>227</v>
      </c>
      <c r="AT230" s="71">
        <f t="shared" si="166"/>
        <v>0.21144621708814584</v>
      </c>
      <c r="AU230" s="72">
        <f t="shared" si="148"/>
        <v>6.8214933659622723E-3</v>
      </c>
      <c r="AV230" s="73">
        <f t="shared" si="157"/>
        <v>1.0068214933659623</v>
      </c>
      <c r="AW230" s="74">
        <f>PRODUCT(AV$4:AV230)</f>
        <v>4.6796411077307072</v>
      </c>
    </row>
    <row r="231" spans="5:49">
      <c r="E231">
        <f t="shared" si="167"/>
        <v>228</v>
      </c>
      <c r="F231" s="64">
        <f t="shared" si="158"/>
        <v>73.916666666666359</v>
      </c>
      <c r="G231" s="55">
        <f t="shared" si="137"/>
        <v>0</v>
      </c>
      <c r="H231" s="78">
        <f t="shared" si="164"/>
        <v>1</v>
      </c>
      <c r="I231" s="79">
        <f t="shared" si="149"/>
        <v>641609.03485377226</v>
      </c>
      <c r="J231" s="79">
        <f t="shared" si="138"/>
        <v>4376.7317747964635</v>
      </c>
      <c r="K231" s="80">
        <f t="shared" si="139"/>
        <v>-20</v>
      </c>
      <c r="L231" s="80">
        <f t="shared" si="150"/>
        <v>-534.67419571147695</v>
      </c>
      <c r="M231" s="80">
        <f t="shared" si="165"/>
        <v>0</v>
      </c>
      <c r="N231" s="80">
        <f t="shared" si="151"/>
        <v>0</v>
      </c>
      <c r="O231" s="81">
        <f t="shared" si="140"/>
        <v>-2475.2130879613783</v>
      </c>
      <c r="P231" s="79">
        <f t="shared" si="141"/>
        <v>642955.87934489583</v>
      </c>
      <c r="Q231" s="35"/>
      <c r="R231">
        <f t="shared" ca="1" si="152"/>
        <v>347</v>
      </c>
      <c r="S231" s="78">
        <f t="shared" ca="1" si="153"/>
        <v>83.16</v>
      </c>
      <c r="T231" s="55">
        <f t="shared" ca="1" si="142"/>
        <v>1.1324652332016072E-2</v>
      </c>
      <c r="U231" s="78">
        <f t="shared" ca="1" si="159"/>
        <v>0.27158459730140322</v>
      </c>
      <c r="V231" s="79">
        <f t="shared" ca="1" si="154"/>
        <v>215993.50614295271</v>
      </c>
      <c r="W231" s="79">
        <f t="shared" ca="1" si="143"/>
        <v>1473.3982692450832</v>
      </c>
      <c r="X231" s="80">
        <f t="shared" ca="1" si="160"/>
        <v>-5.4316919460280646</v>
      </c>
      <c r="Y231" s="80">
        <f t="shared" ca="1" si="161"/>
        <v>-179.99458845246062</v>
      </c>
      <c r="Z231" s="80">
        <f t="shared" ca="1" si="155"/>
        <v>0</v>
      </c>
      <c r="AA231" s="80">
        <f t="shared" ca="1" si="162"/>
        <v>0</v>
      </c>
      <c r="AB231" s="81">
        <f t="shared" ca="1" si="144"/>
        <v>-672.2297497291537</v>
      </c>
      <c r="AC231" s="79">
        <f t="shared" ca="1" si="145"/>
        <v>216609.24838207016</v>
      </c>
      <c r="AD231" s="35"/>
      <c r="AE231" s="62">
        <f t="shared" ca="1" si="146"/>
        <v>-2475.2130879613783</v>
      </c>
      <c r="AF231" s="62">
        <f t="shared" ca="1" si="147"/>
        <v>797575.60087871365</v>
      </c>
      <c r="AG231" s="35"/>
      <c r="AH231" s="35"/>
      <c r="AR231" s="69">
        <f t="shared" si="156"/>
        <v>19</v>
      </c>
      <c r="AS231" s="70">
        <f t="shared" si="163"/>
        <v>228</v>
      </c>
      <c r="AT231" s="71">
        <f t="shared" si="166"/>
        <v>0.21000383812102125</v>
      </c>
      <c r="AU231" s="72">
        <f t="shared" si="148"/>
        <v>6.8214933659622723E-3</v>
      </c>
      <c r="AV231" s="73">
        <f t="shared" si="157"/>
        <v>1.0068214933659623</v>
      </c>
      <c r="AW231" s="74">
        <f>PRODUCT(AV$4:AV231)</f>
        <v>4.7115632485021761</v>
      </c>
    </row>
    <row r="232" spans="5:49">
      <c r="E232">
        <f t="shared" si="167"/>
        <v>229</v>
      </c>
      <c r="F232" s="64">
        <f t="shared" si="158"/>
        <v>73.999999999999687</v>
      </c>
      <c r="G232" s="55">
        <f t="shared" si="137"/>
        <v>0</v>
      </c>
      <c r="H232" s="78">
        <f t="shared" si="164"/>
        <v>1</v>
      </c>
      <c r="I232" s="79">
        <f t="shared" si="149"/>
        <v>642955.87934489583</v>
      </c>
      <c r="J232" s="79">
        <f t="shared" si="138"/>
        <v>4385.9192655576462</v>
      </c>
      <c r="K232" s="80">
        <f t="shared" si="139"/>
        <v>-20</v>
      </c>
      <c r="L232" s="80">
        <f t="shared" si="150"/>
        <v>-535.79656612074655</v>
      </c>
      <c r="M232" s="80">
        <f t="shared" si="165"/>
        <v>-4822.1690950867187</v>
      </c>
      <c r="N232" s="80">
        <f t="shared" si="151"/>
        <v>0</v>
      </c>
      <c r="O232" s="81">
        <f t="shared" si="140"/>
        <v>-2475.2130879613783</v>
      </c>
      <c r="P232" s="79">
        <f t="shared" si="141"/>
        <v>639488.61986128462</v>
      </c>
      <c r="Q232" s="35"/>
      <c r="R232">
        <f t="shared" ca="1" si="152"/>
        <v>348</v>
      </c>
      <c r="S232" s="78">
        <f t="shared" ca="1" si="153"/>
        <v>83.24</v>
      </c>
      <c r="T232" s="55">
        <f t="shared" ca="1" si="142"/>
        <v>1.1324652332016072E-2</v>
      </c>
      <c r="U232" s="78">
        <f t="shared" ca="1" si="159"/>
        <v>0.26850899615823426</v>
      </c>
      <c r="V232" s="79">
        <f t="shared" ca="1" si="154"/>
        <v>214156.22395224389</v>
      </c>
      <c r="W232" s="79">
        <f t="shared" ca="1" si="143"/>
        <v>1460.8652609697624</v>
      </c>
      <c r="X232" s="80">
        <f t="shared" ca="1" si="160"/>
        <v>-5.3701799231646854</v>
      </c>
      <c r="Y232" s="80">
        <f t="shared" ca="1" si="161"/>
        <v>-178.46351996020326</v>
      </c>
      <c r="Z232" s="80">
        <f t="shared" ca="1" si="155"/>
        <v>0</v>
      </c>
      <c r="AA232" s="80">
        <f t="shared" ca="1" si="162"/>
        <v>0</v>
      </c>
      <c r="AB232" s="81">
        <f t="shared" ca="1" si="144"/>
        <v>-664.61698152623285</v>
      </c>
      <c r="AC232" s="79">
        <f t="shared" ca="1" si="145"/>
        <v>214768.63853180406</v>
      </c>
      <c r="AD232" s="35"/>
      <c r="AE232" s="62">
        <f t="shared" ca="1" si="146"/>
        <v>-2475.2130879613783</v>
      </c>
      <c r="AF232" s="62">
        <f t="shared" ca="1" si="147"/>
        <v>799856.39812693419</v>
      </c>
      <c r="AG232" s="35"/>
      <c r="AH232" s="35"/>
      <c r="AR232" s="69">
        <f t="shared" si="156"/>
        <v>20</v>
      </c>
      <c r="AS232" s="70">
        <f t="shared" si="163"/>
        <v>229</v>
      </c>
      <c r="AT232" s="71">
        <f t="shared" si="166"/>
        <v>0.20857129833245208</v>
      </c>
      <c r="AU232" s="72">
        <f t="shared" si="148"/>
        <v>6.8214933659622723E-3</v>
      </c>
      <c r="AV232" s="73">
        <f t="shared" si="157"/>
        <v>1.0068214933659623</v>
      </c>
      <c r="AW232" s="74">
        <f>PRODUCT(AV$4:AV232)</f>
        <v>4.7437031459451457</v>
      </c>
    </row>
    <row r="233" spans="5:49">
      <c r="E233">
        <f t="shared" si="167"/>
        <v>230</v>
      </c>
      <c r="F233" s="64">
        <f t="shared" si="158"/>
        <v>74.083333333333016</v>
      </c>
      <c r="G233" s="55">
        <f t="shared" si="137"/>
        <v>0</v>
      </c>
      <c r="H233" s="78">
        <f t="shared" si="164"/>
        <v>1</v>
      </c>
      <c r="I233" s="79">
        <f t="shared" si="149"/>
        <v>639488.61986128462</v>
      </c>
      <c r="J233" s="79">
        <f t="shared" si="138"/>
        <v>4362.2673779921224</v>
      </c>
      <c r="K233" s="80">
        <f t="shared" si="139"/>
        <v>-20</v>
      </c>
      <c r="L233" s="80">
        <f t="shared" si="150"/>
        <v>-532.90718321773727</v>
      </c>
      <c r="M233" s="80">
        <f t="shared" si="165"/>
        <v>0</v>
      </c>
      <c r="N233" s="80">
        <f t="shared" si="151"/>
        <v>0</v>
      </c>
      <c r="O233" s="81">
        <f t="shared" si="140"/>
        <v>-2475.2130879613783</v>
      </c>
      <c r="P233" s="79">
        <f t="shared" si="141"/>
        <v>640822.76696809765</v>
      </c>
      <c r="Q233" s="35"/>
      <c r="R233">
        <f t="shared" ca="1" si="152"/>
        <v>349</v>
      </c>
      <c r="S233" s="78">
        <f t="shared" ca="1" si="153"/>
        <v>83.32</v>
      </c>
      <c r="T233" s="55">
        <f t="shared" ca="1" si="142"/>
        <v>1.1324652332016072E-2</v>
      </c>
      <c r="U233" s="78">
        <f t="shared" ca="1" si="159"/>
        <v>0.26546822512872359</v>
      </c>
      <c r="V233" s="79">
        <f t="shared" ca="1" si="154"/>
        <v>212336.45836861094</v>
      </c>
      <c r="W233" s="79">
        <f t="shared" ca="1" si="143"/>
        <v>1448.4517421134037</v>
      </c>
      <c r="X233" s="80">
        <f t="shared" ca="1" si="160"/>
        <v>-5.3093645025744713</v>
      </c>
      <c r="Y233" s="80">
        <f t="shared" ca="1" si="161"/>
        <v>-176.94704864050914</v>
      </c>
      <c r="Z233" s="80">
        <f t="shared" ca="1" si="155"/>
        <v>-1592.523437764582</v>
      </c>
      <c r="AA233" s="80">
        <f t="shared" ca="1" si="162"/>
        <v>0</v>
      </c>
      <c r="AB233" s="81">
        <f t="shared" ca="1" si="144"/>
        <v>-657.09042527649422</v>
      </c>
      <c r="AC233" s="79">
        <f t="shared" ca="1" si="145"/>
        <v>211353.03983454016</v>
      </c>
      <c r="AD233" s="35"/>
      <c r="AE233" s="62">
        <f t="shared" ca="1" si="146"/>
        <v>-2475.2130879613783</v>
      </c>
      <c r="AF233" s="62">
        <f t="shared" ca="1" si="147"/>
        <v>796151.93016812706</v>
      </c>
      <c r="AG233" s="35"/>
      <c r="AH233" s="35"/>
      <c r="AR233" s="69">
        <f t="shared" si="156"/>
        <v>20</v>
      </c>
      <c r="AS233" s="70">
        <f t="shared" si="163"/>
        <v>230</v>
      </c>
      <c r="AT233" s="71">
        <f t="shared" si="166"/>
        <v>0.20714853060454713</v>
      </c>
      <c r="AU233" s="72">
        <f t="shared" si="148"/>
        <v>6.8214933659622723E-3</v>
      </c>
      <c r="AV233" s="73">
        <f t="shared" si="157"/>
        <v>1.0068214933659623</v>
      </c>
      <c r="AW233" s="74">
        <f>PRODUCT(AV$4:AV233)</f>
        <v>4.7760622854853052</v>
      </c>
    </row>
    <row r="234" spans="5:49">
      <c r="E234">
        <f t="shared" si="167"/>
        <v>231</v>
      </c>
      <c r="F234" s="64">
        <f t="shared" si="158"/>
        <v>74.166666666666345</v>
      </c>
      <c r="G234" s="55">
        <f t="shared" si="137"/>
        <v>0</v>
      </c>
      <c r="H234" s="78">
        <f t="shared" si="164"/>
        <v>1</v>
      </c>
      <c r="I234" s="79">
        <f t="shared" si="149"/>
        <v>640822.76696809765</v>
      </c>
      <c r="J234" s="79">
        <f t="shared" si="138"/>
        <v>4371.368253630465</v>
      </c>
      <c r="K234" s="80">
        <f t="shared" si="139"/>
        <v>-20</v>
      </c>
      <c r="L234" s="80">
        <f t="shared" si="150"/>
        <v>-534.01897247341469</v>
      </c>
      <c r="M234" s="80">
        <f t="shared" si="165"/>
        <v>0</v>
      </c>
      <c r="N234" s="80">
        <f t="shared" si="151"/>
        <v>0</v>
      </c>
      <c r="O234" s="81">
        <f t="shared" si="140"/>
        <v>-2475.2130879613783</v>
      </c>
      <c r="P234" s="79">
        <f t="shared" si="141"/>
        <v>642164.90316129324</v>
      </c>
      <c r="Q234" s="35"/>
      <c r="R234">
        <f t="shared" ca="1" si="152"/>
        <v>350</v>
      </c>
      <c r="S234" s="78">
        <f t="shared" ca="1" si="153"/>
        <v>83.4</v>
      </c>
      <c r="T234" s="55">
        <f t="shared" ca="1" si="142"/>
        <v>1.1324652332016072E-2</v>
      </c>
      <c r="U234" s="78">
        <f t="shared" ca="1" si="159"/>
        <v>0.26246188977394341</v>
      </c>
      <c r="V234" s="79">
        <f t="shared" ca="1" si="154"/>
        <v>208959.54013909926</v>
      </c>
      <c r="W234" s="79">
        <f t="shared" ca="1" si="143"/>
        <v>1425.4161168133928</v>
      </c>
      <c r="X234" s="80">
        <f t="shared" ca="1" si="160"/>
        <v>-5.2492377954788685</v>
      </c>
      <c r="Y234" s="80">
        <f t="shared" ca="1" si="161"/>
        <v>-174.13295011591606</v>
      </c>
      <c r="Z234" s="80">
        <f t="shared" ca="1" si="155"/>
        <v>0</v>
      </c>
      <c r="AA234" s="80">
        <f t="shared" ca="1" si="162"/>
        <v>0</v>
      </c>
      <c r="AB234" s="81">
        <f t="shared" ca="1" si="144"/>
        <v>-649.64910465954131</v>
      </c>
      <c r="AC234" s="79">
        <f t="shared" ca="1" si="145"/>
        <v>209555.92496334173</v>
      </c>
      <c r="AD234" s="35"/>
      <c r="AE234" s="62">
        <f t="shared" ca="1" si="146"/>
        <v>-2475.2130879613783</v>
      </c>
      <c r="AF234" s="62">
        <f t="shared" ca="1" si="147"/>
        <v>798424.20224829891</v>
      </c>
      <c r="AG234" s="35"/>
      <c r="AH234" s="35"/>
      <c r="AR234" s="69">
        <f t="shared" si="156"/>
        <v>20</v>
      </c>
      <c r="AS234" s="70">
        <f t="shared" si="163"/>
        <v>231</v>
      </c>
      <c r="AT234" s="71">
        <f t="shared" si="166"/>
        <v>0.20573546827725939</v>
      </c>
      <c r="AU234" s="72">
        <f t="shared" si="148"/>
        <v>6.8214933659622723E-3</v>
      </c>
      <c r="AV234" s="73">
        <f t="shared" si="157"/>
        <v>1.0068214933659623</v>
      </c>
      <c r="AW234" s="74">
        <f>PRODUCT(AV$4:AV234)</f>
        <v>4.8086421626811662</v>
      </c>
    </row>
    <row r="235" spans="5:49">
      <c r="E235">
        <f t="shared" si="167"/>
        <v>232</v>
      </c>
      <c r="F235" s="64">
        <f t="shared" si="158"/>
        <v>74.249999999999673</v>
      </c>
      <c r="G235" s="55">
        <f t="shared" si="137"/>
        <v>0</v>
      </c>
      <c r="H235" s="78">
        <f t="shared" si="164"/>
        <v>1</v>
      </c>
      <c r="I235" s="79">
        <f t="shared" si="149"/>
        <v>642164.90316129324</v>
      </c>
      <c r="J235" s="79">
        <f t="shared" si="138"/>
        <v>4380.5236267685668</v>
      </c>
      <c r="K235" s="80">
        <f t="shared" si="139"/>
        <v>-20</v>
      </c>
      <c r="L235" s="80">
        <f t="shared" si="150"/>
        <v>-535.13741930107778</v>
      </c>
      <c r="M235" s="80">
        <f t="shared" si="165"/>
        <v>0</v>
      </c>
      <c r="N235" s="80">
        <f t="shared" si="151"/>
        <v>0</v>
      </c>
      <c r="O235" s="81">
        <f t="shared" si="140"/>
        <v>-2475.2130879613783</v>
      </c>
      <c r="P235" s="79">
        <f t="shared" si="141"/>
        <v>643515.07628079935</v>
      </c>
      <c r="Q235" s="35"/>
      <c r="R235">
        <f t="shared" ca="1" si="152"/>
        <v>351</v>
      </c>
      <c r="S235" s="78">
        <f t="shared" ca="1" si="153"/>
        <v>83.48</v>
      </c>
      <c r="T235" s="55">
        <f t="shared" ca="1" si="142"/>
        <v>1.1324652332016072E-2</v>
      </c>
      <c r="U235" s="78">
        <f t="shared" ca="1" si="159"/>
        <v>0.25948960012184957</v>
      </c>
      <c r="V235" s="79">
        <f t="shared" ca="1" si="154"/>
        <v>207182.77696901784</v>
      </c>
      <c r="W235" s="79">
        <f t="shared" ca="1" si="143"/>
        <v>1413.2959386357963</v>
      </c>
      <c r="X235" s="80">
        <f t="shared" ca="1" si="160"/>
        <v>-5.1897920024369917</v>
      </c>
      <c r="Y235" s="80">
        <f t="shared" ca="1" si="161"/>
        <v>-172.6523141408482</v>
      </c>
      <c r="Z235" s="80">
        <f t="shared" ca="1" si="155"/>
        <v>0</v>
      </c>
      <c r="AA235" s="80">
        <f t="shared" ca="1" si="162"/>
        <v>0</v>
      </c>
      <c r="AB235" s="81">
        <f t="shared" ca="1" si="144"/>
        <v>-642.29205441146644</v>
      </c>
      <c r="AC235" s="79">
        <f t="shared" ca="1" si="145"/>
        <v>207775.9387470989</v>
      </c>
      <c r="AD235" s="35"/>
      <c r="AE235" s="62">
        <f t="shared" ca="1" si="146"/>
        <v>-2475.2130879613778</v>
      </c>
      <c r="AF235" s="62">
        <f t="shared" ca="1" si="147"/>
        <v>800710.08105732454</v>
      </c>
      <c r="AG235" s="35"/>
      <c r="AH235" s="35"/>
      <c r="AR235" s="69">
        <f t="shared" si="156"/>
        <v>20</v>
      </c>
      <c r="AS235" s="70">
        <f t="shared" si="163"/>
        <v>232</v>
      </c>
      <c r="AT235" s="71">
        <f t="shared" si="166"/>
        <v>0.20433204514526293</v>
      </c>
      <c r="AU235" s="72">
        <f t="shared" si="148"/>
        <v>6.8214933659622723E-3</v>
      </c>
      <c r="AV235" s="73">
        <f t="shared" si="157"/>
        <v>1.0068214933659623</v>
      </c>
      <c r="AW235" s="74">
        <f>PRODUCT(AV$4:AV235)</f>
        <v>4.8414442832931819</v>
      </c>
    </row>
    <row r="236" spans="5:49">
      <c r="E236">
        <f t="shared" si="167"/>
        <v>233</v>
      </c>
      <c r="F236" s="64">
        <f t="shared" si="158"/>
        <v>74.333333333333002</v>
      </c>
      <c r="G236" s="55">
        <f t="shared" si="137"/>
        <v>0</v>
      </c>
      <c r="H236" s="78">
        <f t="shared" si="164"/>
        <v>1</v>
      </c>
      <c r="I236" s="79">
        <f t="shared" si="149"/>
        <v>643515.07628079935</v>
      </c>
      <c r="J236" s="79">
        <f t="shared" si="138"/>
        <v>4389.7338237461781</v>
      </c>
      <c r="K236" s="80">
        <f t="shared" si="139"/>
        <v>-20</v>
      </c>
      <c r="L236" s="80">
        <f t="shared" si="150"/>
        <v>-536.26256356733279</v>
      </c>
      <c r="M236" s="80">
        <f t="shared" si="165"/>
        <v>0</v>
      </c>
      <c r="N236" s="80">
        <f t="shared" si="151"/>
        <v>0</v>
      </c>
      <c r="O236" s="81">
        <f t="shared" si="140"/>
        <v>-2475.2130879613783</v>
      </c>
      <c r="P236" s="79">
        <f t="shared" si="141"/>
        <v>644873.33445301675</v>
      </c>
      <c r="Q236" s="35"/>
      <c r="R236">
        <f t="shared" ca="1" si="152"/>
        <v>352</v>
      </c>
      <c r="S236" s="78">
        <f t="shared" ca="1" si="153"/>
        <v>83.56</v>
      </c>
      <c r="T236" s="55">
        <f t="shared" ca="1" si="142"/>
        <v>1.2403362716826516E-2</v>
      </c>
      <c r="U236" s="78">
        <f t="shared" ca="1" si="159"/>
        <v>0.25627105649029402</v>
      </c>
      <c r="V236" s="79">
        <f t="shared" ca="1" si="154"/>
        <v>205198.81841498951</v>
      </c>
      <c r="W236" s="79">
        <f t="shared" ca="1" si="143"/>
        <v>1399.7623785211479</v>
      </c>
      <c r="X236" s="80">
        <f t="shared" ca="1" si="160"/>
        <v>-5.1254211298058809</v>
      </c>
      <c r="Y236" s="80">
        <f t="shared" ca="1" si="161"/>
        <v>-170.9990153458246</v>
      </c>
      <c r="Z236" s="80">
        <f t="shared" ca="1" si="155"/>
        <v>0</v>
      </c>
      <c r="AA236" s="80">
        <f t="shared" ca="1" si="162"/>
        <v>0</v>
      </c>
      <c r="AB236" s="81">
        <f t="shared" ca="1" si="144"/>
        <v>-634.32547309046538</v>
      </c>
      <c r="AC236" s="79">
        <f t="shared" ca="1" si="145"/>
        <v>205788.13088394457</v>
      </c>
      <c r="AD236" s="35"/>
      <c r="AE236" s="62">
        <f t="shared" ca="1" si="146"/>
        <v>-2475.2130879613778</v>
      </c>
      <c r="AF236" s="62">
        <f t="shared" ca="1" si="147"/>
        <v>803009.64807447372</v>
      </c>
      <c r="AG236" s="35"/>
      <c r="AH236" s="35"/>
      <c r="AR236" s="69">
        <f t="shared" si="156"/>
        <v>20</v>
      </c>
      <c r="AS236" s="70">
        <f t="shared" si="163"/>
        <v>233</v>
      </c>
      <c r="AT236" s="71">
        <f t="shared" si="166"/>
        <v>0.20293819545485101</v>
      </c>
      <c r="AU236" s="72">
        <f t="shared" si="148"/>
        <v>6.8214933659622723E-3</v>
      </c>
      <c r="AV236" s="73">
        <f t="shared" si="157"/>
        <v>1.0068214933659623</v>
      </c>
      <c r="AW236" s="74">
        <f>PRODUCT(AV$4:AV236)</f>
        <v>4.874470163353342</v>
      </c>
    </row>
    <row r="237" spans="5:49">
      <c r="E237">
        <f t="shared" si="167"/>
        <v>234</v>
      </c>
      <c r="F237" s="64">
        <f t="shared" si="158"/>
        <v>74.41666666666633</v>
      </c>
      <c r="G237" s="55">
        <f t="shared" si="137"/>
        <v>0</v>
      </c>
      <c r="H237" s="78">
        <f t="shared" si="164"/>
        <v>1</v>
      </c>
      <c r="I237" s="79">
        <f t="shared" si="149"/>
        <v>644873.33445301675</v>
      </c>
      <c r="J237" s="79">
        <f t="shared" si="138"/>
        <v>4398.9991728572231</v>
      </c>
      <c r="K237" s="80">
        <f t="shared" si="139"/>
        <v>-20</v>
      </c>
      <c r="L237" s="80">
        <f t="shared" si="150"/>
        <v>-537.39444537751399</v>
      </c>
      <c r="M237" s="80">
        <f t="shared" si="165"/>
        <v>0</v>
      </c>
      <c r="N237" s="80">
        <f t="shared" si="151"/>
        <v>0</v>
      </c>
      <c r="O237" s="81">
        <f t="shared" si="140"/>
        <v>-2475.2130879613783</v>
      </c>
      <c r="P237" s="79">
        <f t="shared" si="141"/>
        <v>646239.72609253507</v>
      </c>
      <c r="Q237" s="35"/>
      <c r="R237">
        <f t="shared" ca="1" si="152"/>
        <v>353</v>
      </c>
      <c r="S237" s="78">
        <f t="shared" ca="1" si="153"/>
        <v>83.64</v>
      </c>
      <c r="T237" s="55">
        <f t="shared" ca="1" si="142"/>
        <v>1.2403362716826516E-2</v>
      </c>
      <c r="U237" s="78">
        <f t="shared" ca="1" si="159"/>
        <v>0.25309243362282058</v>
      </c>
      <c r="V237" s="79">
        <f t="shared" ca="1" si="154"/>
        <v>203235.66605377322</v>
      </c>
      <c r="W237" s="79">
        <f t="shared" ca="1" si="143"/>
        <v>1386.3707477127377</v>
      </c>
      <c r="X237" s="80">
        <f t="shared" ca="1" si="160"/>
        <v>-5.0618486724564118</v>
      </c>
      <c r="Y237" s="80">
        <f t="shared" ca="1" si="161"/>
        <v>-169.36305504481103</v>
      </c>
      <c r="Z237" s="80">
        <f t="shared" ca="1" si="155"/>
        <v>0</v>
      </c>
      <c r="AA237" s="80">
        <f t="shared" ca="1" si="162"/>
        <v>0</v>
      </c>
      <c r="AB237" s="81">
        <f t="shared" ca="1" si="144"/>
        <v>-626.45770416720188</v>
      </c>
      <c r="AC237" s="79">
        <f t="shared" ca="1" si="145"/>
        <v>203821.15419360148</v>
      </c>
      <c r="AD237" s="35"/>
      <c r="AE237" s="62">
        <f t="shared" ca="1" si="146"/>
        <v>-2475.2130879613783</v>
      </c>
      <c r="AF237" s="62">
        <f t="shared" ca="1" si="147"/>
        <v>805322.98526692716</v>
      </c>
      <c r="AG237" s="35"/>
      <c r="AH237" s="35"/>
      <c r="AR237" s="69">
        <f t="shared" si="156"/>
        <v>20</v>
      </c>
      <c r="AS237" s="70">
        <f t="shared" si="163"/>
        <v>234</v>
      </c>
      <c r="AT237" s="71">
        <f t="shared" si="166"/>
        <v>0.2015538539008554</v>
      </c>
      <c r="AU237" s="72">
        <f t="shared" si="148"/>
        <v>6.8214933659622723E-3</v>
      </c>
      <c r="AV237" s="73">
        <f t="shared" si="157"/>
        <v>1.0068214933659623</v>
      </c>
      <c r="AW237" s="74">
        <f>PRODUCT(AV$4:AV237)</f>
        <v>4.9077213292352377</v>
      </c>
    </row>
    <row r="238" spans="5:49">
      <c r="E238">
        <f t="shared" si="167"/>
        <v>235</v>
      </c>
      <c r="F238" s="64">
        <f t="shared" si="158"/>
        <v>74.499999999999659</v>
      </c>
      <c r="G238" s="55">
        <f t="shared" si="137"/>
        <v>0</v>
      </c>
      <c r="H238" s="78">
        <f t="shared" si="164"/>
        <v>1</v>
      </c>
      <c r="I238" s="79">
        <f t="shared" si="149"/>
        <v>646239.72609253507</v>
      </c>
      <c r="J238" s="79">
        <f t="shared" si="138"/>
        <v>4408.3200043615043</v>
      </c>
      <c r="K238" s="80">
        <f t="shared" si="139"/>
        <v>-20</v>
      </c>
      <c r="L238" s="80">
        <f t="shared" si="150"/>
        <v>-538.53310507711262</v>
      </c>
      <c r="M238" s="80">
        <f t="shared" si="165"/>
        <v>0</v>
      </c>
      <c r="N238" s="80">
        <f t="shared" si="151"/>
        <v>0</v>
      </c>
      <c r="O238" s="81">
        <f t="shared" si="140"/>
        <v>-2475.2130879613783</v>
      </c>
      <c r="P238" s="79">
        <f t="shared" si="141"/>
        <v>647614.29990385799</v>
      </c>
      <c r="Q238" s="35"/>
      <c r="R238">
        <f t="shared" ca="1" si="152"/>
        <v>354</v>
      </c>
      <c r="S238" s="78">
        <f t="shared" ca="1" si="153"/>
        <v>83.72</v>
      </c>
      <c r="T238" s="55">
        <f t="shared" ca="1" si="142"/>
        <v>1.2403362716826516E-2</v>
      </c>
      <c r="U238" s="78">
        <f t="shared" ca="1" si="159"/>
        <v>0.24995323636771238</v>
      </c>
      <c r="V238" s="79">
        <f t="shared" ca="1" si="154"/>
        <v>201293.08648877603</v>
      </c>
      <c r="W238" s="79">
        <f t="shared" ca="1" si="143"/>
        <v>1373.1194540972556</v>
      </c>
      <c r="X238" s="80">
        <f t="shared" ca="1" si="160"/>
        <v>-4.9990647273542477</v>
      </c>
      <c r="Y238" s="80">
        <f t="shared" ca="1" si="161"/>
        <v>-167.74423874064669</v>
      </c>
      <c r="Z238" s="80">
        <f t="shared" ca="1" si="155"/>
        <v>0</v>
      </c>
      <c r="AA238" s="80">
        <f t="shared" ca="1" si="162"/>
        <v>0</v>
      </c>
      <c r="AB238" s="81">
        <f t="shared" ca="1" si="144"/>
        <v>-618.68752203566567</v>
      </c>
      <c r="AC238" s="79">
        <f t="shared" ca="1" si="145"/>
        <v>201874.7751173696</v>
      </c>
      <c r="AD238" s="35"/>
      <c r="AE238" s="62">
        <f t="shared" ca="1" si="146"/>
        <v>-2475.2130879613783</v>
      </c>
      <c r="AF238" s="62">
        <f t="shared" ca="1" si="147"/>
        <v>807650.17509269866</v>
      </c>
      <c r="AG238" s="35"/>
      <c r="AH238" s="35"/>
      <c r="AR238" s="69">
        <f t="shared" si="156"/>
        <v>20</v>
      </c>
      <c r="AS238" s="70">
        <f t="shared" si="163"/>
        <v>235</v>
      </c>
      <c r="AT238" s="71">
        <f t="shared" si="166"/>
        <v>0.20017895562358659</v>
      </c>
      <c r="AU238" s="72">
        <f t="shared" si="148"/>
        <v>6.8214933659622723E-3</v>
      </c>
      <c r="AV238" s="73">
        <f t="shared" si="157"/>
        <v>1.0068214933659623</v>
      </c>
      <c r="AW238" s="74">
        <f>PRODUCT(AV$4:AV238)</f>
        <v>4.9411993177246076</v>
      </c>
    </row>
    <row r="239" spans="5:49">
      <c r="E239">
        <f t="shared" si="167"/>
        <v>236</v>
      </c>
      <c r="F239" s="64">
        <f t="shared" si="158"/>
        <v>74.583333333332988</v>
      </c>
      <c r="G239" s="55">
        <f t="shared" si="137"/>
        <v>0</v>
      </c>
      <c r="H239" s="78">
        <f t="shared" si="164"/>
        <v>1</v>
      </c>
      <c r="I239" s="79">
        <f t="shared" si="149"/>
        <v>647614.29990385799</v>
      </c>
      <c r="J239" s="79">
        <f t="shared" si="138"/>
        <v>4417.6966504964685</v>
      </c>
      <c r="K239" s="80">
        <f t="shared" si="139"/>
        <v>-20</v>
      </c>
      <c r="L239" s="80">
        <f t="shared" si="150"/>
        <v>-539.67858325321504</v>
      </c>
      <c r="M239" s="80">
        <f t="shared" si="165"/>
        <v>0</v>
      </c>
      <c r="N239" s="80">
        <f t="shared" si="151"/>
        <v>0</v>
      </c>
      <c r="O239" s="81">
        <f t="shared" si="140"/>
        <v>-2475.2130879613783</v>
      </c>
      <c r="P239" s="79">
        <f t="shared" si="141"/>
        <v>648997.10488313984</v>
      </c>
      <c r="Q239" s="35"/>
      <c r="R239">
        <f t="shared" ca="1" si="152"/>
        <v>355</v>
      </c>
      <c r="S239" s="78">
        <f t="shared" ca="1" si="153"/>
        <v>83.8</v>
      </c>
      <c r="T239" s="55">
        <f t="shared" ca="1" si="142"/>
        <v>1.2403362716826516E-2</v>
      </c>
      <c r="U239" s="78">
        <f t="shared" ca="1" si="159"/>
        <v>0.24685297571479897</v>
      </c>
      <c r="V239" s="79">
        <f t="shared" ca="1" si="154"/>
        <v>199370.84905821108</v>
      </c>
      <c r="W239" s="79">
        <f t="shared" ca="1" si="143"/>
        <v>1360.0069242168524</v>
      </c>
      <c r="X239" s="80">
        <f t="shared" ca="1" si="160"/>
        <v>-4.9370595142959797</v>
      </c>
      <c r="Y239" s="80">
        <f t="shared" ca="1" si="161"/>
        <v>-166.14237421517592</v>
      </c>
      <c r="Z239" s="80">
        <f t="shared" ca="1" si="155"/>
        <v>0</v>
      </c>
      <c r="AA239" s="80">
        <f t="shared" ca="1" si="162"/>
        <v>0</v>
      </c>
      <c r="AB239" s="81">
        <f t="shared" ca="1" si="144"/>
        <v>-611.01371629148264</v>
      </c>
      <c r="AC239" s="79">
        <f t="shared" ca="1" si="145"/>
        <v>199948.76283240697</v>
      </c>
      <c r="AD239" s="35"/>
      <c r="AE239" s="62">
        <f t="shared" ca="1" si="146"/>
        <v>-2475.2130879613783</v>
      </c>
      <c r="AF239" s="62">
        <f t="shared" ca="1" si="147"/>
        <v>809991.30050357315</v>
      </c>
      <c r="AG239" s="35"/>
      <c r="AH239" s="35"/>
      <c r="AR239" s="69">
        <f t="shared" si="156"/>
        <v>20</v>
      </c>
      <c r="AS239" s="70">
        <f t="shared" si="163"/>
        <v>236</v>
      </c>
      <c r="AT239" s="71">
        <f t="shared" si="166"/>
        <v>0.19881343620579503</v>
      </c>
      <c r="AU239" s="72">
        <f t="shared" si="148"/>
        <v>6.8214933659622723E-3</v>
      </c>
      <c r="AV239" s="73">
        <f t="shared" si="157"/>
        <v>1.0068214933659623</v>
      </c>
      <c r="AW239" s="74">
        <f>PRODUCT(AV$4:AV239)</f>
        <v>4.9749056760903629</v>
      </c>
    </row>
    <row r="240" spans="5:49">
      <c r="E240">
        <f t="shared" si="167"/>
        <v>237</v>
      </c>
      <c r="F240" s="64">
        <f t="shared" si="158"/>
        <v>74.666666666666316</v>
      </c>
      <c r="G240" s="55">
        <f t="shared" si="137"/>
        <v>0</v>
      </c>
      <c r="H240" s="78">
        <f t="shared" si="164"/>
        <v>1</v>
      </c>
      <c r="I240" s="79">
        <f t="shared" si="149"/>
        <v>648997.10488313984</v>
      </c>
      <c r="J240" s="79">
        <f t="shared" si="138"/>
        <v>4427.1294454890594</v>
      </c>
      <c r="K240" s="80">
        <f t="shared" si="139"/>
        <v>-20</v>
      </c>
      <c r="L240" s="80">
        <f t="shared" si="150"/>
        <v>-540.83092073594992</v>
      </c>
      <c r="M240" s="80">
        <f t="shared" si="165"/>
        <v>0</v>
      </c>
      <c r="N240" s="80">
        <f t="shared" si="151"/>
        <v>0</v>
      </c>
      <c r="O240" s="81">
        <f t="shared" si="140"/>
        <v>-2475.2130879613783</v>
      </c>
      <c r="P240" s="79">
        <f t="shared" si="141"/>
        <v>650388.19031993148</v>
      </c>
      <c r="Q240" s="35"/>
      <c r="R240">
        <f t="shared" ca="1" si="152"/>
        <v>356</v>
      </c>
      <c r="S240" s="78">
        <f t="shared" ca="1" si="153"/>
        <v>83.88</v>
      </c>
      <c r="T240" s="55">
        <f t="shared" ca="1" si="142"/>
        <v>1.2403362716826516E-2</v>
      </c>
      <c r="U240" s="78">
        <f t="shared" ca="1" si="159"/>
        <v>0.24379116871928036</v>
      </c>
      <c r="V240" s="79">
        <f t="shared" ca="1" si="154"/>
        <v>197468.72580221589</v>
      </c>
      <c r="W240" s="79">
        <f t="shared" ca="1" si="143"/>
        <v>1347.0316030448387</v>
      </c>
      <c r="X240" s="80">
        <f t="shared" ca="1" si="160"/>
        <v>-4.8758233743856074</v>
      </c>
      <c r="Y240" s="80">
        <f t="shared" ca="1" si="161"/>
        <v>-164.5572715018466</v>
      </c>
      <c r="Z240" s="80">
        <f t="shared" ca="1" si="155"/>
        <v>0</v>
      </c>
      <c r="AA240" s="80">
        <f t="shared" ca="1" si="162"/>
        <v>0</v>
      </c>
      <c r="AB240" s="81">
        <f t="shared" ca="1" si="144"/>
        <v>-603.43509154336323</v>
      </c>
      <c r="AC240" s="79">
        <f t="shared" ca="1" si="145"/>
        <v>198042.88921884116</v>
      </c>
      <c r="AD240" s="35"/>
      <c r="AE240" s="62">
        <f t="shared" ca="1" si="146"/>
        <v>-2475.2130879613778</v>
      </c>
      <c r="AF240" s="62">
        <f t="shared" ca="1" si="147"/>
        <v>812346.4449480644</v>
      </c>
      <c r="AG240" s="35"/>
      <c r="AH240" s="35"/>
      <c r="AR240" s="69">
        <f t="shared" si="156"/>
        <v>20</v>
      </c>
      <c r="AS240" s="70">
        <f t="shared" si="163"/>
        <v>237</v>
      </c>
      <c r="AT240" s="71">
        <f t="shared" si="166"/>
        <v>0.19745723166965304</v>
      </c>
      <c r="AU240" s="72">
        <f t="shared" si="148"/>
        <v>6.8214933659622723E-3</v>
      </c>
      <c r="AV240" s="73">
        <f t="shared" si="157"/>
        <v>1.0068214933659623</v>
      </c>
      <c r="AW240" s="74">
        <f>PRODUCT(AV$4:AV240)</f>
        <v>5.0088419621561018</v>
      </c>
    </row>
    <row r="241" spans="5:49">
      <c r="E241">
        <f t="shared" si="167"/>
        <v>238</v>
      </c>
      <c r="F241" s="64">
        <f t="shared" si="158"/>
        <v>74.749999999999645</v>
      </c>
      <c r="G241" s="55">
        <f t="shared" si="137"/>
        <v>0</v>
      </c>
      <c r="H241" s="78">
        <f t="shared" si="164"/>
        <v>1</v>
      </c>
      <c r="I241" s="79">
        <f t="shared" si="149"/>
        <v>650388.19031993148</v>
      </c>
      <c r="J241" s="79">
        <f t="shared" si="138"/>
        <v>4436.6187255676205</v>
      </c>
      <c r="K241" s="80">
        <f t="shared" si="139"/>
        <v>-20</v>
      </c>
      <c r="L241" s="80">
        <f t="shared" si="150"/>
        <v>-541.9901585999429</v>
      </c>
      <c r="M241" s="80">
        <f t="shared" si="165"/>
        <v>0</v>
      </c>
      <c r="N241" s="80">
        <f t="shared" si="151"/>
        <v>0</v>
      </c>
      <c r="O241" s="81">
        <f t="shared" si="140"/>
        <v>-2475.2130879613783</v>
      </c>
      <c r="P241" s="79">
        <f t="shared" si="141"/>
        <v>651787.60579893773</v>
      </c>
      <c r="Q241" s="35"/>
      <c r="R241">
        <f t="shared" ca="1" si="152"/>
        <v>357</v>
      </c>
      <c r="S241" s="78">
        <f t="shared" ca="1" si="153"/>
        <v>83.96</v>
      </c>
      <c r="T241" s="55">
        <f t="shared" ca="1" si="142"/>
        <v>1.2403362716826516E-2</v>
      </c>
      <c r="U241" s="78">
        <f t="shared" ca="1" si="159"/>
        <v>0.24076733842649609</v>
      </c>
      <c r="V241" s="79">
        <f t="shared" ca="1" si="154"/>
        <v>195586.49143037156</v>
      </c>
      <c r="W241" s="79">
        <f t="shared" ca="1" si="143"/>
        <v>1334.1919537641165</v>
      </c>
      <c r="X241" s="80">
        <f t="shared" ca="1" si="160"/>
        <v>-4.8153467685299214</v>
      </c>
      <c r="Y241" s="80">
        <f t="shared" ca="1" si="161"/>
        <v>-162.98874285864298</v>
      </c>
      <c r="Z241" s="80">
        <f t="shared" ca="1" si="155"/>
        <v>0</v>
      </c>
      <c r="AA241" s="80">
        <f t="shared" ca="1" si="162"/>
        <v>0</v>
      </c>
      <c r="AB241" s="81">
        <f t="shared" ca="1" si="144"/>
        <v>-595.9504672268896</v>
      </c>
      <c r="AC241" s="79">
        <f t="shared" ca="1" si="145"/>
        <v>196156.92882728163</v>
      </c>
      <c r="AD241" s="35"/>
      <c r="AE241" s="62">
        <f t="shared" ca="1" si="146"/>
        <v>-2475.2130879613783</v>
      </c>
      <c r="AF241" s="62">
        <f t="shared" ca="1" si="147"/>
        <v>814715.69237438915</v>
      </c>
      <c r="AG241" s="35"/>
      <c r="AH241" s="35"/>
      <c r="AR241" s="69">
        <f t="shared" si="156"/>
        <v>20</v>
      </c>
      <c r="AS241" s="70">
        <f t="shared" si="163"/>
        <v>238</v>
      </c>
      <c r="AT241" s="71">
        <f t="shared" si="166"/>
        <v>0.19611027847375723</v>
      </c>
      <c r="AU241" s="72">
        <f t="shared" si="148"/>
        <v>6.8214933659622723E-3</v>
      </c>
      <c r="AV241" s="73">
        <f t="shared" si="157"/>
        <v>1.0068214933659623</v>
      </c>
      <c r="AW241" s="74">
        <f>PRODUCT(AV$4:AV241)</f>
        <v>5.0430097443721031</v>
      </c>
    </row>
    <row r="242" spans="5:49">
      <c r="E242">
        <f t="shared" si="167"/>
        <v>239</v>
      </c>
      <c r="F242" s="64">
        <f t="shared" si="158"/>
        <v>74.833333333332973</v>
      </c>
      <c r="G242" s="55">
        <f t="shared" si="137"/>
        <v>0</v>
      </c>
      <c r="H242" s="78">
        <f t="shared" si="164"/>
        <v>1</v>
      </c>
      <c r="I242" s="79">
        <f t="shared" si="149"/>
        <v>651787.60579893773</v>
      </c>
      <c r="J242" s="79">
        <f t="shared" si="138"/>
        <v>4446.164828973886</v>
      </c>
      <c r="K242" s="80">
        <f t="shared" si="139"/>
        <v>-20</v>
      </c>
      <c r="L242" s="80">
        <f t="shared" si="150"/>
        <v>-543.15633816578145</v>
      </c>
      <c r="M242" s="80">
        <f t="shared" si="165"/>
        <v>0</v>
      </c>
      <c r="N242" s="80">
        <f t="shared" si="151"/>
        <v>0</v>
      </c>
      <c r="O242" s="81">
        <f t="shared" si="140"/>
        <v>-2475.2130879613783</v>
      </c>
      <c r="P242" s="79">
        <f t="shared" si="141"/>
        <v>653195.40120178449</v>
      </c>
      <c r="Q242" s="35"/>
      <c r="R242">
        <f t="shared" ca="1" si="152"/>
        <v>358</v>
      </c>
      <c r="S242" s="78">
        <f t="shared" ca="1" si="153"/>
        <v>84.04</v>
      </c>
      <c r="T242" s="55">
        <f t="shared" ca="1" si="142"/>
        <v>1.2403362716826516E-2</v>
      </c>
      <c r="U242" s="78">
        <f t="shared" ca="1" si="159"/>
        <v>0.23778101379762734</v>
      </c>
      <c r="V242" s="79">
        <f t="shared" ca="1" si="154"/>
        <v>193723.92328961813</v>
      </c>
      <c r="W242" s="79">
        <f t="shared" ca="1" si="143"/>
        <v>1321.4864575483143</v>
      </c>
      <c r="X242" s="80">
        <f t="shared" ca="1" si="160"/>
        <v>-4.7556202759525465</v>
      </c>
      <c r="Y242" s="80">
        <f t="shared" ca="1" si="161"/>
        <v>-161.43660274134845</v>
      </c>
      <c r="Z242" s="80">
        <f t="shared" ca="1" si="155"/>
        <v>0</v>
      </c>
      <c r="AA242" s="80">
        <f t="shared" ca="1" si="162"/>
        <v>0</v>
      </c>
      <c r="AB242" s="81">
        <f t="shared" ca="1" si="144"/>
        <v>-588.5586774206123</v>
      </c>
      <c r="AC242" s="79">
        <f t="shared" ca="1" si="145"/>
        <v>194290.65884672856</v>
      </c>
      <c r="AD242" s="35"/>
      <c r="AE242" s="62">
        <f t="shared" ca="1" si="146"/>
        <v>-2475.2130879613783</v>
      </c>
      <c r="AF242" s="62">
        <f t="shared" ca="1" si="147"/>
        <v>817099.12723345985</v>
      </c>
      <c r="AG242" s="35"/>
      <c r="AH242" s="35"/>
      <c r="AR242" s="69">
        <f t="shared" si="156"/>
        <v>20</v>
      </c>
      <c r="AS242" s="70">
        <f t="shared" si="163"/>
        <v>239</v>
      </c>
      <c r="AT242" s="71">
        <f t="shared" si="166"/>
        <v>0.19477251351015148</v>
      </c>
      <c r="AU242" s="72">
        <f t="shared" si="148"/>
        <v>6.8214933659622723E-3</v>
      </c>
      <c r="AV242" s="73">
        <f t="shared" si="157"/>
        <v>1.0068214933659623</v>
      </c>
      <c r="AW242" s="74">
        <f>PRODUCT(AV$4:AV242)</f>
        <v>5.0774106018878209</v>
      </c>
    </row>
    <row r="243" spans="5:49">
      <c r="E243">
        <f t="shared" si="167"/>
        <v>240</v>
      </c>
      <c r="F243" s="64">
        <f t="shared" si="158"/>
        <v>74.916666666666302</v>
      </c>
      <c r="G243" s="55">
        <f t="shared" si="137"/>
        <v>0</v>
      </c>
      <c r="H243" s="78">
        <f t="shared" si="164"/>
        <v>1</v>
      </c>
      <c r="I243" s="79">
        <f t="shared" si="149"/>
        <v>653195.40120178449</v>
      </c>
      <c r="J243" s="79">
        <f t="shared" si="138"/>
        <v>4455.7680959750378</v>
      </c>
      <c r="K243" s="80">
        <f t="shared" si="139"/>
        <v>-20</v>
      </c>
      <c r="L243" s="80">
        <f t="shared" si="150"/>
        <v>-544.32950100148707</v>
      </c>
      <c r="M243" s="80">
        <f t="shared" si="165"/>
        <v>0</v>
      </c>
      <c r="N243" s="80">
        <f t="shared" si="151"/>
        <v>0</v>
      </c>
      <c r="O243" s="81">
        <f t="shared" si="140"/>
        <v>-2475.2130879613783</v>
      </c>
      <c r="P243" s="79">
        <f t="shared" si="141"/>
        <v>654611.6267087966</v>
      </c>
      <c r="Q243" s="35"/>
      <c r="R243">
        <f t="shared" ca="1" si="152"/>
        <v>359</v>
      </c>
      <c r="S243" s="78">
        <f t="shared" ca="1" si="153"/>
        <v>84.12</v>
      </c>
      <c r="T243" s="55">
        <f t="shared" ca="1" si="142"/>
        <v>1.2403362716826516E-2</v>
      </c>
      <c r="U243" s="78">
        <f t="shared" ca="1" si="159"/>
        <v>0.23483172963632062</v>
      </c>
      <c r="V243" s="79">
        <f t="shared" ca="1" si="154"/>
        <v>191880.80133256139</v>
      </c>
      <c r="W243" s="79">
        <f t="shared" ca="1" si="143"/>
        <v>1308.9136133455922</v>
      </c>
      <c r="X243" s="80">
        <f t="shared" ca="1" si="160"/>
        <v>-4.6966345927264124</v>
      </c>
      <c r="Y243" s="80">
        <f t="shared" ca="1" si="161"/>
        <v>-159.90066777713449</v>
      </c>
      <c r="Z243" s="80">
        <f t="shared" ca="1" si="155"/>
        <v>0</v>
      </c>
      <c r="AA243" s="80">
        <f t="shared" ca="1" si="162"/>
        <v>0</v>
      </c>
      <c r="AB243" s="81">
        <f t="shared" ca="1" si="144"/>
        <v>-581.2585706644287</v>
      </c>
      <c r="AC243" s="79">
        <f t="shared" ca="1" si="145"/>
        <v>192443.8590728727</v>
      </c>
      <c r="AD243" s="35"/>
      <c r="AE243" s="62">
        <f t="shared" ca="1" si="146"/>
        <v>-2475.2130879613783</v>
      </c>
      <c r="AF243" s="62">
        <f t="shared" ca="1" si="147"/>
        <v>819496.83448189392</v>
      </c>
      <c r="AG243" s="35"/>
      <c r="AH243" s="35"/>
      <c r="AR243" s="69">
        <f t="shared" si="156"/>
        <v>20</v>
      </c>
      <c r="AS243" s="70">
        <f t="shared" si="163"/>
        <v>240</v>
      </c>
      <c r="AT243" s="71">
        <f t="shared" si="166"/>
        <v>0.19344387410137018</v>
      </c>
      <c r="AU243" s="72">
        <f t="shared" si="148"/>
        <v>6.8214933659622723E-3</v>
      </c>
      <c r="AV243" s="73">
        <f t="shared" si="157"/>
        <v>1.0068214933659623</v>
      </c>
      <c r="AW243" s="74">
        <f>PRODUCT(AV$4:AV243)</f>
        <v>5.1120461246248654</v>
      </c>
    </row>
    <row r="244" spans="5:49">
      <c r="E244">
        <f t="shared" si="167"/>
        <v>241</v>
      </c>
      <c r="F244" s="64">
        <f t="shared" si="158"/>
        <v>74.999999999999631</v>
      </c>
      <c r="G244" s="55">
        <f t="shared" si="137"/>
        <v>0</v>
      </c>
      <c r="H244" s="78">
        <f t="shared" si="164"/>
        <v>1</v>
      </c>
      <c r="I244" s="79">
        <f t="shared" si="149"/>
        <v>654611.6267087966</v>
      </c>
      <c r="J244" s="79">
        <f t="shared" si="138"/>
        <v>4465.428868875827</v>
      </c>
      <c r="K244" s="80">
        <f t="shared" si="139"/>
        <v>-20</v>
      </c>
      <c r="L244" s="80">
        <f t="shared" si="150"/>
        <v>-545.50968892399715</v>
      </c>
      <c r="M244" s="80">
        <f t="shared" si="165"/>
        <v>-4909.5872003159739</v>
      </c>
      <c r="N244" s="80">
        <f t="shared" si="151"/>
        <v>0</v>
      </c>
      <c r="O244" s="81">
        <f t="shared" si="140"/>
        <v>-2475.2130879613783</v>
      </c>
      <c r="P244" s="79">
        <f t="shared" si="141"/>
        <v>651126.74560047104</v>
      </c>
      <c r="Q244" s="35"/>
      <c r="R244">
        <f t="shared" ca="1" si="152"/>
        <v>360</v>
      </c>
      <c r="S244" s="78">
        <f t="shared" ca="1" si="153"/>
        <v>84.2</v>
      </c>
      <c r="T244" s="55">
        <f t="shared" ca="1" si="142"/>
        <v>1.2403362716826516E-2</v>
      </c>
      <c r="U244" s="78">
        <f t="shared" ca="1" si="159"/>
        <v>0.23191902651622159</v>
      </c>
      <c r="V244" s="79">
        <f t="shared" ca="1" si="154"/>
        <v>190056.90808616602</v>
      </c>
      <c r="W244" s="79">
        <f t="shared" ca="1" si="143"/>
        <v>1296.4719376650828</v>
      </c>
      <c r="X244" s="80">
        <f t="shared" ca="1" si="160"/>
        <v>-4.6383805303244321</v>
      </c>
      <c r="Y244" s="80">
        <f t="shared" ca="1" si="161"/>
        <v>-158.38075673847169</v>
      </c>
      <c r="Z244" s="80">
        <f t="shared" ca="1" si="155"/>
        <v>0</v>
      </c>
      <c r="AA244" s="80">
        <f t="shared" ca="1" si="162"/>
        <v>0</v>
      </c>
      <c r="AB244" s="81">
        <f t="shared" ca="1" si="144"/>
        <v>-574.04900978021362</v>
      </c>
      <c r="AC244" s="79">
        <f t="shared" ca="1" si="145"/>
        <v>190616.31187678207</v>
      </c>
      <c r="AD244" s="35"/>
      <c r="AE244" s="62">
        <f t="shared" ca="1" si="146"/>
        <v>-2475.2130879613783</v>
      </c>
      <c r="AF244" s="62">
        <f t="shared" ca="1" si="147"/>
        <v>821908.89958504285</v>
      </c>
      <c r="AG244" s="35"/>
      <c r="AH244" s="35"/>
      <c r="AR244" s="69">
        <f t="shared" si="156"/>
        <v>21</v>
      </c>
      <c r="AS244" s="70">
        <f t="shared" si="163"/>
        <v>241</v>
      </c>
      <c r="AT244" s="71">
        <f t="shared" si="166"/>
        <v>0.19212429799750164</v>
      </c>
      <c r="AU244" s="72">
        <f t="shared" si="148"/>
        <v>6.8214933659622723E-3</v>
      </c>
      <c r="AV244" s="73">
        <f t="shared" si="157"/>
        <v>1.0068214933659623</v>
      </c>
      <c r="AW244" s="74">
        <f>PRODUCT(AV$4:AV244)</f>
        <v>5.146917913350487</v>
      </c>
    </row>
    <row r="245" spans="5:49">
      <c r="E245">
        <f t="shared" si="167"/>
        <v>242</v>
      </c>
      <c r="F245" s="64">
        <f t="shared" si="158"/>
        <v>75.083333333332959</v>
      </c>
      <c r="G245" s="55">
        <f t="shared" si="137"/>
        <v>0</v>
      </c>
      <c r="H245" s="78">
        <f t="shared" si="164"/>
        <v>1</v>
      </c>
      <c r="I245" s="79">
        <f t="shared" si="149"/>
        <v>651126.74560047104</v>
      </c>
      <c r="J245" s="79">
        <f t="shared" si="138"/>
        <v>4441.6567755142178</v>
      </c>
      <c r="K245" s="80">
        <f t="shared" si="139"/>
        <v>-20</v>
      </c>
      <c r="L245" s="80">
        <f t="shared" si="150"/>
        <v>-542.60562133372594</v>
      </c>
      <c r="M245" s="80">
        <f t="shared" si="165"/>
        <v>0</v>
      </c>
      <c r="N245" s="80">
        <f t="shared" si="151"/>
        <v>0</v>
      </c>
      <c r="O245" s="81">
        <f t="shared" si="140"/>
        <v>-2475.2130879613783</v>
      </c>
      <c r="P245" s="79">
        <f t="shared" si="141"/>
        <v>652530.58366669016</v>
      </c>
      <c r="Q245" s="35"/>
      <c r="R245">
        <f t="shared" ca="1" si="152"/>
        <v>361</v>
      </c>
      <c r="S245" s="78">
        <f t="shared" ca="1" si="153"/>
        <v>84.28</v>
      </c>
      <c r="T245" s="55">
        <f t="shared" ca="1" si="142"/>
        <v>1.2403362716826516E-2</v>
      </c>
      <c r="U245" s="78">
        <f t="shared" ca="1" si="159"/>
        <v>0.2290424507094076</v>
      </c>
      <c r="V245" s="79">
        <f t="shared" ca="1" si="154"/>
        <v>188252.02862083062</v>
      </c>
      <c r="W245" s="79">
        <f t="shared" ca="1" si="143"/>
        <v>1284.1599643659358</v>
      </c>
      <c r="X245" s="80">
        <f t="shared" ca="1" si="160"/>
        <v>-4.5808490141881517</v>
      </c>
      <c r="Y245" s="80">
        <f t="shared" ca="1" si="161"/>
        <v>-156.87669051735887</v>
      </c>
      <c r="Z245" s="80">
        <f t="shared" ca="1" si="155"/>
        <v>-1411.8902146562295</v>
      </c>
      <c r="AA245" s="80">
        <f t="shared" ca="1" si="162"/>
        <v>0</v>
      </c>
      <c r="AB245" s="81">
        <f t="shared" ca="1" si="144"/>
        <v>-566.92887169467451</v>
      </c>
      <c r="AC245" s="79">
        <f t="shared" ca="1" si="145"/>
        <v>187395.91195931414</v>
      </c>
      <c r="AD245" s="35"/>
      <c r="AE245" s="62">
        <f t="shared" ca="1" si="146"/>
        <v>-2475.2130879613783</v>
      </c>
      <c r="AF245" s="62">
        <f t="shared" ca="1" si="147"/>
        <v>818171.09177315095</v>
      </c>
      <c r="AG245" s="35"/>
      <c r="AH245" s="35"/>
      <c r="AR245" s="69">
        <f t="shared" si="156"/>
        <v>21</v>
      </c>
      <c r="AS245" s="70">
        <f t="shared" si="163"/>
        <v>242</v>
      </c>
      <c r="AT245" s="71">
        <f t="shared" si="166"/>
        <v>0.19081372337327152</v>
      </c>
      <c r="AU245" s="72">
        <f t="shared" si="148"/>
        <v>6.8214933659622723E-3</v>
      </c>
      <c r="AV245" s="73">
        <f t="shared" si="157"/>
        <v>1.0068214933659623</v>
      </c>
      <c r="AW245" s="74">
        <f>PRODUCT(AV$4:AV245)</f>
        <v>5.1820275797515594</v>
      </c>
    </row>
    <row r="246" spans="5:49">
      <c r="E246">
        <f t="shared" si="167"/>
        <v>243</v>
      </c>
      <c r="F246" s="64">
        <f t="shared" si="158"/>
        <v>75.166666666666288</v>
      </c>
      <c r="G246" s="55">
        <f t="shared" si="137"/>
        <v>0</v>
      </c>
      <c r="H246" s="78">
        <f t="shared" si="164"/>
        <v>1</v>
      </c>
      <c r="I246" s="79">
        <f t="shared" si="149"/>
        <v>652530.58366669016</v>
      </c>
      <c r="J246" s="79">
        <f t="shared" si="138"/>
        <v>4451.2330475698163</v>
      </c>
      <c r="K246" s="80">
        <f t="shared" si="139"/>
        <v>-20</v>
      </c>
      <c r="L246" s="80">
        <f t="shared" si="150"/>
        <v>-543.77548638890846</v>
      </c>
      <c r="M246" s="80">
        <f t="shared" si="165"/>
        <v>0</v>
      </c>
      <c r="N246" s="80">
        <f t="shared" si="151"/>
        <v>0</v>
      </c>
      <c r="O246" s="81">
        <f t="shared" si="140"/>
        <v>-2475.2130879613783</v>
      </c>
      <c r="P246" s="79">
        <f t="shared" si="141"/>
        <v>653942.82813990966</v>
      </c>
      <c r="Q246" s="35"/>
      <c r="R246">
        <f t="shared" ca="1" si="152"/>
        <v>362</v>
      </c>
      <c r="S246" s="78">
        <f t="shared" ca="1" si="153"/>
        <v>84.36</v>
      </c>
      <c r="T246" s="55">
        <f t="shared" ca="1" si="142"/>
        <v>1.2403362716826516E-2</v>
      </c>
      <c r="U246" s="78">
        <f t="shared" ca="1" si="159"/>
        <v>0.22620155411570794</v>
      </c>
      <c r="V246" s="79">
        <f t="shared" ca="1" si="154"/>
        <v>185071.57249163228</v>
      </c>
      <c r="W246" s="79">
        <f t="shared" ca="1" si="143"/>
        <v>1262.4645039798754</v>
      </c>
      <c r="X246" s="80">
        <f t="shared" ca="1" si="160"/>
        <v>-4.524031082314159</v>
      </c>
      <c r="Y246" s="80">
        <f t="shared" ca="1" si="161"/>
        <v>-154.22631040969358</v>
      </c>
      <c r="Z246" s="80">
        <f t="shared" ca="1" si="155"/>
        <v>0</v>
      </c>
      <c r="AA246" s="80">
        <f t="shared" ca="1" si="162"/>
        <v>0</v>
      </c>
      <c r="AB246" s="81">
        <f t="shared" ca="1" si="144"/>
        <v>-559.89704726440425</v>
      </c>
      <c r="AC246" s="79">
        <f t="shared" ca="1" si="145"/>
        <v>185615.38960685572</v>
      </c>
      <c r="AD246" s="35"/>
      <c r="AE246" s="62">
        <f t="shared" ca="1" si="146"/>
        <v>-2475.2130879613783</v>
      </c>
      <c r="AF246" s="62">
        <f t="shared" ca="1" si="147"/>
        <v>820575.21811679797</v>
      </c>
      <c r="AG246" s="35"/>
      <c r="AH246" s="35"/>
      <c r="AR246" s="69">
        <f t="shared" si="156"/>
        <v>21</v>
      </c>
      <c r="AS246" s="70">
        <f t="shared" si="163"/>
        <v>243</v>
      </c>
      <c r="AT246" s="71">
        <f t="shared" si="166"/>
        <v>0.1895120888251462</v>
      </c>
      <c r="AU246" s="72">
        <f t="shared" si="148"/>
        <v>6.8214933659622723E-3</v>
      </c>
      <c r="AV246" s="73">
        <f t="shared" si="157"/>
        <v>1.0068214933659623</v>
      </c>
      <c r="AW246" s="74">
        <f>PRODUCT(AV$4:AV246)</f>
        <v>5.2173767465090686</v>
      </c>
    </row>
    <row r="247" spans="5:49">
      <c r="E247">
        <f t="shared" si="167"/>
        <v>244</v>
      </c>
      <c r="F247" s="64">
        <f t="shared" si="158"/>
        <v>75.249999999999616</v>
      </c>
      <c r="G247" s="55">
        <f t="shared" si="137"/>
        <v>0</v>
      </c>
      <c r="H247" s="78">
        <f t="shared" si="164"/>
        <v>1</v>
      </c>
      <c r="I247" s="79">
        <f t="shared" si="149"/>
        <v>653942.82813990966</v>
      </c>
      <c r="J247" s="79">
        <f t="shared" si="138"/>
        <v>4460.8666638750001</v>
      </c>
      <c r="K247" s="80">
        <f t="shared" si="139"/>
        <v>-20</v>
      </c>
      <c r="L247" s="80">
        <f t="shared" si="150"/>
        <v>-544.9523567832581</v>
      </c>
      <c r="M247" s="80">
        <f t="shared" si="165"/>
        <v>0</v>
      </c>
      <c r="N247" s="80">
        <f t="shared" si="151"/>
        <v>0</v>
      </c>
      <c r="O247" s="81">
        <f t="shared" si="140"/>
        <v>-2475.2130879613783</v>
      </c>
      <c r="P247" s="79">
        <f t="shared" si="141"/>
        <v>655363.52935903997</v>
      </c>
      <c r="Q247" s="35"/>
      <c r="R247">
        <f t="shared" ca="1" si="152"/>
        <v>363</v>
      </c>
      <c r="S247" s="78">
        <f t="shared" ca="1" si="153"/>
        <v>84.44</v>
      </c>
      <c r="T247" s="55">
        <f t="shared" ca="1" si="142"/>
        <v>1.2403362716826516E-2</v>
      </c>
      <c r="U247" s="78">
        <f t="shared" ca="1" si="159"/>
        <v>0.22339589419290096</v>
      </c>
      <c r="V247" s="79">
        <f t="shared" ca="1" si="154"/>
        <v>183313.13460373681</v>
      </c>
      <c r="W247" s="79">
        <f t="shared" ca="1" si="143"/>
        <v>1250.4693315931397</v>
      </c>
      <c r="X247" s="80">
        <f t="shared" ca="1" si="160"/>
        <v>-4.4679178838580196</v>
      </c>
      <c r="Y247" s="80">
        <f t="shared" ca="1" si="161"/>
        <v>-152.76094550311402</v>
      </c>
      <c r="Z247" s="80">
        <f t="shared" ca="1" si="155"/>
        <v>0</v>
      </c>
      <c r="AA247" s="80">
        <f t="shared" ca="1" si="162"/>
        <v>0</v>
      </c>
      <c r="AB247" s="81">
        <f t="shared" ca="1" si="144"/>
        <v>-552.95244110310375</v>
      </c>
      <c r="AC247" s="79">
        <f t="shared" ca="1" si="145"/>
        <v>183853.42263083986</v>
      </c>
      <c r="AD247" s="35"/>
      <c r="AE247" s="62">
        <f t="shared" ca="1" si="146"/>
        <v>-2475.2130879613783</v>
      </c>
      <c r="AF247" s="62">
        <f t="shared" ca="1" si="147"/>
        <v>822993.74075372925</v>
      </c>
      <c r="AG247" s="35"/>
      <c r="AH247" s="35"/>
      <c r="AR247" s="69">
        <f t="shared" si="156"/>
        <v>21</v>
      </c>
      <c r="AS247" s="70">
        <f t="shared" si="163"/>
        <v>244</v>
      </c>
      <c r="AT247" s="71">
        <f t="shared" si="166"/>
        <v>0.18821933336845581</v>
      </c>
      <c r="AU247" s="72">
        <f t="shared" si="148"/>
        <v>6.8214933659622723E-3</v>
      </c>
      <c r="AV247" s="73">
        <f t="shared" si="157"/>
        <v>1.0068214933659623</v>
      </c>
      <c r="AW247" s="74">
        <f>PRODUCT(AV$4:AV247)</f>
        <v>5.2529670473731063</v>
      </c>
    </row>
    <row r="248" spans="5:49">
      <c r="E248">
        <f t="shared" si="167"/>
        <v>245</v>
      </c>
      <c r="F248" s="64">
        <f t="shared" si="158"/>
        <v>75.333333333332945</v>
      </c>
      <c r="G248" s="55">
        <f t="shared" si="137"/>
        <v>0</v>
      </c>
      <c r="H248" s="78">
        <f t="shared" si="164"/>
        <v>1</v>
      </c>
      <c r="I248" s="79">
        <f t="shared" si="149"/>
        <v>655363.52935903997</v>
      </c>
      <c r="J248" s="79">
        <f t="shared" si="138"/>
        <v>4470.5579678163122</v>
      </c>
      <c r="K248" s="80">
        <f t="shared" si="139"/>
        <v>-20</v>
      </c>
      <c r="L248" s="80">
        <f t="shared" si="150"/>
        <v>-546.13627446586668</v>
      </c>
      <c r="M248" s="80">
        <f t="shared" si="165"/>
        <v>0</v>
      </c>
      <c r="N248" s="80">
        <f t="shared" si="151"/>
        <v>0</v>
      </c>
      <c r="O248" s="81">
        <f t="shared" si="140"/>
        <v>-2475.2130879613783</v>
      </c>
      <c r="P248" s="79">
        <f t="shared" si="141"/>
        <v>656792.73796442908</v>
      </c>
      <c r="Q248" s="35"/>
      <c r="R248">
        <f t="shared" ca="1" si="152"/>
        <v>364</v>
      </c>
      <c r="S248" s="78">
        <f t="shared" ca="1" si="153"/>
        <v>84.52</v>
      </c>
      <c r="T248" s="55">
        <f t="shared" ca="1" si="142"/>
        <v>1.3587845363505768E-2</v>
      </c>
      <c r="U248" s="78">
        <f t="shared" ca="1" si="159"/>
        <v>0.22036042532776573</v>
      </c>
      <c r="V248" s="79">
        <f t="shared" ca="1" si="154"/>
        <v>181355.25075458075</v>
      </c>
      <c r="W248" s="79">
        <f t="shared" ca="1" si="143"/>
        <v>1237.1136399047969</v>
      </c>
      <c r="X248" s="80">
        <f t="shared" ca="1" si="160"/>
        <v>-4.4072085065553148</v>
      </c>
      <c r="Y248" s="80">
        <f t="shared" ca="1" si="161"/>
        <v>-151.12937562881729</v>
      </c>
      <c r="Z248" s="80">
        <f t="shared" ca="1" si="155"/>
        <v>0</v>
      </c>
      <c r="AA248" s="80">
        <f t="shared" ca="1" si="162"/>
        <v>0</v>
      </c>
      <c r="AB248" s="81">
        <f t="shared" ca="1" si="144"/>
        <v>-545.43900884002176</v>
      </c>
      <c r="AC248" s="79">
        <f t="shared" ca="1" si="145"/>
        <v>181891.38880151018</v>
      </c>
      <c r="AD248" s="35"/>
      <c r="AE248" s="62">
        <f t="shared" ca="1" si="146"/>
        <v>-2475.2130879613783</v>
      </c>
      <c r="AF248" s="62">
        <f t="shared" ca="1" si="147"/>
        <v>825426.74589125335</v>
      </c>
      <c r="AG248" s="35"/>
      <c r="AH248" s="35"/>
      <c r="AR248" s="69">
        <f t="shared" si="156"/>
        <v>21</v>
      </c>
      <c r="AS248" s="70">
        <f t="shared" si="163"/>
        <v>245</v>
      </c>
      <c r="AT248" s="71">
        <f t="shared" si="166"/>
        <v>0.18693539643453705</v>
      </c>
      <c r="AU248" s="72">
        <f t="shared" si="148"/>
        <v>6.8214933659622723E-3</v>
      </c>
      <c r="AV248" s="73">
        <f t="shared" si="157"/>
        <v>1.0068214933659623</v>
      </c>
      <c r="AW248" s="74">
        <f>PRODUCT(AV$4:AV248)</f>
        <v>5.28880012723838</v>
      </c>
    </row>
    <row r="249" spans="5:49">
      <c r="E249">
        <f t="shared" si="167"/>
        <v>246</v>
      </c>
      <c r="F249" s="64">
        <f t="shared" si="158"/>
        <v>75.416666666666273</v>
      </c>
      <c r="G249" s="55">
        <f t="shared" si="137"/>
        <v>0</v>
      </c>
      <c r="H249" s="78">
        <f t="shared" si="164"/>
        <v>1</v>
      </c>
      <c r="I249" s="79">
        <f t="shared" si="149"/>
        <v>656792.73796442908</v>
      </c>
      <c r="J249" s="79">
        <f t="shared" si="138"/>
        <v>4480.3073048365504</v>
      </c>
      <c r="K249" s="80">
        <f t="shared" si="139"/>
        <v>-20</v>
      </c>
      <c r="L249" s="80">
        <f t="shared" si="150"/>
        <v>-547.32728163702427</v>
      </c>
      <c r="M249" s="80">
        <f t="shared" si="165"/>
        <v>0</v>
      </c>
      <c r="N249" s="80">
        <f t="shared" si="151"/>
        <v>0</v>
      </c>
      <c r="O249" s="81">
        <f t="shared" si="140"/>
        <v>-2475.2130879613783</v>
      </c>
      <c r="P249" s="79">
        <f t="shared" si="141"/>
        <v>658230.50489966723</v>
      </c>
      <c r="Q249" s="35"/>
      <c r="R249">
        <f t="shared" ca="1" si="152"/>
        <v>365</v>
      </c>
      <c r="S249" s="78">
        <f t="shared" ca="1" si="153"/>
        <v>84.6</v>
      </c>
      <c r="T249" s="55">
        <f t="shared" ca="1" si="142"/>
        <v>1.3587845363505768E-2</v>
      </c>
      <c r="U249" s="78">
        <f t="shared" ca="1" si="159"/>
        <v>0.21736620194417569</v>
      </c>
      <c r="V249" s="79">
        <f t="shared" ca="1" si="154"/>
        <v>179419.87673752196</v>
      </c>
      <c r="W249" s="79">
        <f t="shared" ca="1" si="143"/>
        <v>1223.9114988867748</v>
      </c>
      <c r="X249" s="80">
        <f t="shared" ca="1" si="160"/>
        <v>-4.3473240388835137</v>
      </c>
      <c r="Y249" s="80">
        <f t="shared" ca="1" si="161"/>
        <v>-149.51656394793497</v>
      </c>
      <c r="Z249" s="80">
        <f t="shared" ca="1" si="155"/>
        <v>0</v>
      </c>
      <c r="AA249" s="80">
        <f t="shared" ca="1" si="162"/>
        <v>0</v>
      </c>
      <c r="AB249" s="81">
        <f t="shared" ca="1" si="144"/>
        <v>-538.02766793267961</v>
      </c>
      <c r="AC249" s="79">
        <f t="shared" ca="1" si="145"/>
        <v>179951.89668048924</v>
      </c>
      <c r="AD249" s="35"/>
      <c r="AE249" s="62">
        <f t="shared" ca="1" si="146"/>
        <v>-2475.2130879613778</v>
      </c>
      <c r="AF249" s="62">
        <f t="shared" ca="1" si="147"/>
        <v>827874.32025290094</v>
      </c>
      <c r="AG249" s="35"/>
      <c r="AH249" s="35"/>
      <c r="AR249" s="69">
        <f t="shared" si="156"/>
        <v>21</v>
      </c>
      <c r="AS249" s="70">
        <f t="shared" si="163"/>
        <v>246</v>
      </c>
      <c r="AT249" s="71">
        <f t="shared" si="166"/>
        <v>0.18566021786789533</v>
      </c>
      <c r="AU249" s="72">
        <f t="shared" si="148"/>
        <v>6.8214933659622723E-3</v>
      </c>
      <c r="AV249" s="73">
        <f t="shared" si="157"/>
        <v>1.0068214933659623</v>
      </c>
      <c r="AW249" s="74">
        <f>PRODUCT(AV$4:AV249)</f>
        <v>5.3248776422202369</v>
      </c>
    </row>
    <row r="250" spans="5:49">
      <c r="E250">
        <f t="shared" si="167"/>
        <v>247</v>
      </c>
      <c r="F250" s="64">
        <f t="shared" si="158"/>
        <v>75.499999999999602</v>
      </c>
      <c r="G250" s="55">
        <f t="shared" si="137"/>
        <v>0</v>
      </c>
      <c r="H250" s="78">
        <f t="shared" si="164"/>
        <v>1</v>
      </c>
      <c r="I250" s="79">
        <f t="shared" si="149"/>
        <v>658230.50489966723</v>
      </c>
      <c r="J250" s="79">
        <f t="shared" si="138"/>
        <v>4490.1150224470766</v>
      </c>
      <c r="K250" s="80">
        <f t="shared" si="139"/>
        <v>-20</v>
      </c>
      <c r="L250" s="80">
        <f t="shared" si="150"/>
        <v>-548.52542074972268</v>
      </c>
      <c r="M250" s="80">
        <f t="shared" si="165"/>
        <v>0</v>
      </c>
      <c r="N250" s="80">
        <f t="shared" si="151"/>
        <v>0</v>
      </c>
      <c r="O250" s="81">
        <f t="shared" si="140"/>
        <v>-2475.2130879613783</v>
      </c>
      <c r="P250" s="79">
        <f t="shared" si="141"/>
        <v>659676.8814134032</v>
      </c>
      <c r="Q250" s="35"/>
      <c r="R250">
        <f t="shared" ca="1" si="152"/>
        <v>366</v>
      </c>
      <c r="S250" s="78">
        <f t="shared" ca="1" si="153"/>
        <v>84.68</v>
      </c>
      <c r="T250" s="55">
        <f t="shared" ca="1" si="142"/>
        <v>1.3587845363505768E-2</v>
      </c>
      <c r="U250" s="78">
        <f t="shared" ca="1" si="159"/>
        <v>0.21441266360490566</v>
      </c>
      <c r="V250" s="79">
        <f t="shared" ca="1" si="154"/>
        <v>177506.7381355252</v>
      </c>
      <c r="W250" s="79">
        <f t="shared" ca="1" si="143"/>
        <v>1210.8610366050875</v>
      </c>
      <c r="X250" s="80">
        <f t="shared" ca="1" si="160"/>
        <v>-4.288253272098113</v>
      </c>
      <c r="Y250" s="80">
        <f t="shared" ca="1" si="161"/>
        <v>-147.92228177960433</v>
      </c>
      <c r="Z250" s="80">
        <f t="shared" ca="1" si="155"/>
        <v>0</v>
      </c>
      <c r="AA250" s="80">
        <f t="shared" ca="1" si="162"/>
        <v>0</v>
      </c>
      <c r="AB250" s="81">
        <f t="shared" ca="1" si="144"/>
        <v>-530.71703117952268</v>
      </c>
      <c r="AC250" s="79">
        <f t="shared" ca="1" si="145"/>
        <v>178034.67160589906</v>
      </c>
      <c r="AD250" s="35"/>
      <c r="AE250" s="62">
        <f t="shared" ca="1" si="146"/>
        <v>-2475.2130879613778</v>
      </c>
      <c r="AF250" s="62">
        <f t="shared" ca="1" si="147"/>
        <v>830336.55108151794</v>
      </c>
      <c r="AG250" s="35"/>
      <c r="AH250" s="35"/>
      <c r="AR250" s="69">
        <f t="shared" si="156"/>
        <v>21</v>
      </c>
      <c r="AS250" s="70">
        <f t="shared" si="163"/>
        <v>247</v>
      </c>
      <c r="AT250" s="71">
        <f t="shared" si="166"/>
        <v>0.18439373792338637</v>
      </c>
      <c r="AU250" s="72">
        <f t="shared" si="148"/>
        <v>6.8214933659622723E-3</v>
      </c>
      <c r="AV250" s="73">
        <f t="shared" si="157"/>
        <v>1.0068214933659623</v>
      </c>
      <c r="AW250" s="74">
        <f>PRODUCT(AV$4:AV250)</f>
        <v>5.3612012597312031</v>
      </c>
    </row>
    <row r="251" spans="5:49">
      <c r="E251">
        <f t="shared" si="167"/>
        <v>248</v>
      </c>
      <c r="F251" s="64">
        <f t="shared" si="158"/>
        <v>75.583333333332931</v>
      </c>
      <c r="G251" s="55">
        <f t="shared" si="137"/>
        <v>0</v>
      </c>
      <c r="H251" s="78">
        <f t="shared" si="164"/>
        <v>1</v>
      </c>
      <c r="I251" s="79">
        <f t="shared" si="149"/>
        <v>659676.8814134032</v>
      </c>
      <c r="J251" s="79">
        <f t="shared" si="138"/>
        <v>4499.9814702402109</v>
      </c>
      <c r="K251" s="80">
        <f t="shared" si="139"/>
        <v>-20</v>
      </c>
      <c r="L251" s="80">
        <f t="shared" si="150"/>
        <v>-549.73073451116932</v>
      </c>
      <c r="M251" s="80">
        <f t="shared" si="165"/>
        <v>0</v>
      </c>
      <c r="N251" s="80">
        <f t="shared" si="151"/>
        <v>0</v>
      </c>
      <c r="O251" s="81">
        <f t="shared" si="140"/>
        <v>-2475.2130879613783</v>
      </c>
      <c r="P251" s="79">
        <f t="shared" si="141"/>
        <v>661131.91906117077</v>
      </c>
      <c r="Q251" s="35"/>
      <c r="R251">
        <f t="shared" ca="1" si="152"/>
        <v>367</v>
      </c>
      <c r="S251" s="78">
        <f t="shared" ca="1" si="153"/>
        <v>84.76</v>
      </c>
      <c r="T251" s="55">
        <f t="shared" ca="1" si="142"/>
        <v>1.3587845363505768E-2</v>
      </c>
      <c r="U251" s="78">
        <f t="shared" ca="1" si="159"/>
        <v>0.21149925748786483</v>
      </c>
      <c r="V251" s="79">
        <f t="shared" ca="1" si="154"/>
        <v>175615.56401877556</v>
      </c>
      <c r="W251" s="79">
        <f t="shared" ca="1" si="143"/>
        <v>1197.9604049138002</v>
      </c>
      <c r="X251" s="80">
        <f t="shared" ca="1" si="160"/>
        <v>-4.2299851497572964</v>
      </c>
      <c r="Y251" s="80">
        <f t="shared" ca="1" si="161"/>
        <v>-146.34630334897963</v>
      </c>
      <c r="Z251" s="80">
        <f t="shared" ca="1" si="155"/>
        <v>0</v>
      </c>
      <c r="AA251" s="80">
        <f t="shared" ca="1" si="162"/>
        <v>0</v>
      </c>
      <c r="AB251" s="81">
        <f t="shared" ca="1" si="144"/>
        <v>-523.50573022807646</v>
      </c>
      <c r="AC251" s="79">
        <f t="shared" ca="1" si="145"/>
        <v>176139.44240496258</v>
      </c>
      <c r="AD251" s="35"/>
      <c r="AE251" s="62">
        <f t="shared" ca="1" si="146"/>
        <v>-2475.2130879613778</v>
      </c>
      <c r="AF251" s="62">
        <f t="shared" ca="1" si="147"/>
        <v>832813.52614237391</v>
      </c>
      <c r="AG251" s="35"/>
      <c r="AH251" s="35"/>
      <c r="AR251" s="69">
        <f t="shared" si="156"/>
        <v>21</v>
      </c>
      <c r="AS251" s="70">
        <f t="shared" si="163"/>
        <v>248</v>
      </c>
      <c r="AT251" s="71">
        <f t="shared" si="166"/>
        <v>0.183135897263417</v>
      </c>
      <c r="AU251" s="72">
        <f t="shared" si="148"/>
        <v>6.8214933659622723E-3</v>
      </c>
      <c r="AV251" s="73">
        <f t="shared" si="157"/>
        <v>1.0068214933659623</v>
      </c>
      <c r="AW251" s="74">
        <f>PRODUCT(AV$4:AV251)</f>
        <v>5.3977726585580479</v>
      </c>
    </row>
    <row r="252" spans="5:49">
      <c r="E252">
        <f t="shared" si="167"/>
        <v>249</v>
      </c>
      <c r="F252" s="64">
        <f t="shared" si="158"/>
        <v>75.666666666666259</v>
      </c>
      <c r="G252" s="55">
        <f t="shared" si="137"/>
        <v>0</v>
      </c>
      <c r="H252" s="78">
        <f t="shared" si="164"/>
        <v>1</v>
      </c>
      <c r="I252" s="79">
        <f t="shared" si="149"/>
        <v>661131.91906117077</v>
      </c>
      <c r="J252" s="79">
        <f t="shared" si="138"/>
        <v>4509.906999901682</v>
      </c>
      <c r="K252" s="80">
        <f t="shared" si="139"/>
        <v>-20</v>
      </c>
      <c r="L252" s="80">
        <f t="shared" si="150"/>
        <v>-550.94326588430897</v>
      </c>
      <c r="M252" s="80">
        <f t="shared" si="165"/>
        <v>0</v>
      </c>
      <c r="N252" s="80">
        <f t="shared" si="151"/>
        <v>0</v>
      </c>
      <c r="O252" s="81">
        <f t="shared" si="140"/>
        <v>-2475.2130879613783</v>
      </c>
      <c r="P252" s="79">
        <f t="shared" si="141"/>
        <v>662595.66970722668</v>
      </c>
      <c r="Q252" s="35"/>
      <c r="R252">
        <f t="shared" ca="1" si="152"/>
        <v>368</v>
      </c>
      <c r="S252" s="78">
        <f t="shared" ca="1" si="153"/>
        <v>84.84</v>
      </c>
      <c r="T252" s="55">
        <f t="shared" ca="1" si="142"/>
        <v>1.3587845363505768E-2</v>
      </c>
      <c r="U252" s="78">
        <f t="shared" ca="1" si="159"/>
        <v>0.20862543828262342</v>
      </c>
      <c r="V252" s="79">
        <f t="shared" ca="1" si="154"/>
        <v>173746.08689914981</v>
      </c>
      <c r="W252" s="79">
        <f t="shared" ca="1" si="143"/>
        <v>1185.2077791444549</v>
      </c>
      <c r="X252" s="80">
        <f t="shared" ca="1" si="160"/>
        <v>-4.1725087656524682</v>
      </c>
      <c r="Y252" s="80">
        <f t="shared" ca="1" si="161"/>
        <v>-144.78840574929151</v>
      </c>
      <c r="Z252" s="80">
        <f t="shared" ca="1" si="155"/>
        <v>0</v>
      </c>
      <c r="AA252" s="80">
        <f t="shared" ca="1" si="162"/>
        <v>0</v>
      </c>
      <c r="AB252" s="81">
        <f t="shared" ca="1" si="144"/>
        <v>-516.39241531882828</v>
      </c>
      <c r="AC252" s="79">
        <f t="shared" ca="1" si="145"/>
        <v>174265.9413484605</v>
      </c>
      <c r="AD252" s="35"/>
      <c r="AE252" s="62">
        <f t="shared" ca="1" si="146"/>
        <v>-2475.2130879613783</v>
      </c>
      <c r="AF252" s="62">
        <f t="shared" ca="1" si="147"/>
        <v>835305.33372629108</v>
      </c>
      <c r="AG252" s="35"/>
      <c r="AH252" s="35"/>
      <c r="AR252" s="69">
        <f t="shared" si="156"/>
        <v>21</v>
      </c>
      <c r="AS252" s="70">
        <f t="shared" si="163"/>
        <v>249</v>
      </c>
      <c r="AT252" s="71">
        <f t="shared" si="166"/>
        <v>0.18188663695516505</v>
      </c>
      <c r="AU252" s="72">
        <f t="shared" si="148"/>
        <v>6.8214933659622723E-3</v>
      </c>
      <c r="AV252" s="73">
        <f t="shared" si="157"/>
        <v>1.0068214933659623</v>
      </c>
      <c r="AW252" s="74">
        <f>PRODUCT(AV$4:AV252)</f>
        <v>5.4345935289393745</v>
      </c>
    </row>
    <row r="253" spans="5:49">
      <c r="E253">
        <f t="shared" si="167"/>
        <v>250</v>
      </c>
      <c r="F253" s="64">
        <f t="shared" si="158"/>
        <v>75.749999999999588</v>
      </c>
      <c r="G253" s="55">
        <f t="shared" si="137"/>
        <v>0</v>
      </c>
      <c r="H253" s="78">
        <f t="shared" si="164"/>
        <v>1</v>
      </c>
      <c r="I253" s="79">
        <f t="shared" si="149"/>
        <v>662595.66970722668</v>
      </c>
      <c r="J253" s="79">
        <f t="shared" si="138"/>
        <v>4519.8919652231762</v>
      </c>
      <c r="K253" s="80">
        <f t="shared" si="139"/>
        <v>-20</v>
      </c>
      <c r="L253" s="80">
        <f t="shared" si="150"/>
        <v>-552.16305808935556</v>
      </c>
      <c r="M253" s="80">
        <f t="shared" si="165"/>
        <v>0</v>
      </c>
      <c r="N253" s="80">
        <f t="shared" si="151"/>
        <v>0</v>
      </c>
      <c r="O253" s="81">
        <f t="shared" si="140"/>
        <v>-2475.2130879613783</v>
      </c>
      <c r="P253" s="79">
        <f t="shared" si="141"/>
        <v>664068.18552639906</v>
      </c>
      <c r="Q253" s="35"/>
      <c r="R253">
        <f t="shared" ca="1" si="152"/>
        <v>369</v>
      </c>
      <c r="S253" s="78">
        <f t="shared" ca="1" si="153"/>
        <v>84.92</v>
      </c>
      <c r="T253" s="55">
        <f t="shared" ca="1" si="142"/>
        <v>1.3587845363505768E-2</v>
      </c>
      <c r="U253" s="78">
        <f t="shared" ca="1" si="159"/>
        <v>0.20579066808834551</v>
      </c>
      <c r="V253" s="79">
        <f t="shared" ca="1" si="154"/>
        <v>171898.04268529185</v>
      </c>
      <c r="W253" s="79">
        <f t="shared" ca="1" si="143"/>
        <v>1172.6013577996177</v>
      </c>
      <c r="X253" s="80">
        <f t="shared" ca="1" si="160"/>
        <v>-4.1158133617669099</v>
      </c>
      <c r="Y253" s="80">
        <f t="shared" ca="1" si="161"/>
        <v>-143.24836890440989</v>
      </c>
      <c r="Z253" s="80">
        <f t="shared" ca="1" si="155"/>
        <v>0</v>
      </c>
      <c r="AA253" s="80">
        <f t="shared" ca="1" si="162"/>
        <v>0</v>
      </c>
      <c r="AB253" s="81">
        <f t="shared" ca="1" si="144"/>
        <v>-509.37575503258876</v>
      </c>
      <c r="AC253" s="79">
        <f t="shared" ca="1" si="145"/>
        <v>172413.9041057927</v>
      </c>
      <c r="AD253" s="35"/>
      <c r="AE253" s="62">
        <f t="shared" ca="1" si="146"/>
        <v>-2475.2130879613783</v>
      </c>
      <c r="AF253" s="62">
        <f t="shared" ca="1" si="147"/>
        <v>837812.06265279127</v>
      </c>
      <c r="AG253" s="35"/>
      <c r="AH253" s="35"/>
      <c r="AR253" s="69">
        <f t="shared" si="156"/>
        <v>21</v>
      </c>
      <c r="AS253" s="70">
        <f t="shared" si="163"/>
        <v>250</v>
      </c>
      <c r="AT253" s="71">
        <f t="shared" si="166"/>
        <v>0.1806458984678182</v>
      </c>
      <c r="AU253" s="72">
        <f t="shared" si="148"/>
        <v>6.8214933659622723E-3</v>
      </c>
      <c r="AV253" s="73">
        <f t="shared" si="157"/>
        <v>1.0068214933659623</v>
      </c>
      <c r="AW253" s="74">
        <f>PRODUCT(AV$4:AV253)</f>
        <v>5.4716655726437358</v>
      </c>
    </row>
    <row r="254" spans="5:49">
      <c r="E254">
        <f t="shared" si="167"/>
        <v>251</v>
      </c>
      <c r="F254" s="64">
        <f t="shared" si="158"/>
        <v>75.833333333332916</v>
      </c>
      <c r="G254" s="55">
        <f t="shared" si="137"/>
        <v>0</v>
      </c>
      <c r="H254" s="78">
        <f t="shared" si="164"/>
        <v>1</v>
      </c>
      <c r="I254" s="79">
        <f t="shared" si="149"/>
        <v>664068.18552639906</v>
      </c>
      <c r="J254" s="79">
        <f t="shared" si="138"/>
        <v>4529.936722114935</v>
      </c>
      <c r="K254" s="80">
        <f t="shared" si="139"/>
        <v>-20</v>
      </c>
      <c r="L254" s="80">
        <f t="shared" si="150"/>
        <v>-553.39015460533255</v>
      </c>
      <c r="M254" s="80">
        <f t="shared" si="165"/>
        <v>0</v>
      </c>
      <c r="N254" s="80">
        <f t="shared" si="151"/>
        <v>0</v>
      </c>
      <c r="O254" s="81">
        <f t="shared" si="140"/>
        <v>-2475.2130879613783</v>
      </c>
      <c r="P254" s="79">
        <f t="shared" si="141"/>
        <v>665549.51900594716</v>
      </c>
      <c r="Q254" s="35"/>
      <c r="R254">
        <f t="shared" ca="1" si="152"/>
        <v>370</v>
      </c>
      <c r="S254" s="78">
        <f t="shared" ca="1" si="153"/>
        <v>85</v>
      </c>
      <c r="T254" s="55">
        <f t="shared" ca="1" si="142"/>
        <v>1.3587845363505768E-2</v>
      </c>
      <c r="U254" s="78">
        <f t="shared" ca="1" si="159"/>
        <v>0.20299441631310852</v>
      </c>
      <c r="V254" s="79">
        <f t="shared" ca="1" si="154"/>
        <v>170071.17063828488</v>
      </c>
      <c r="W254" s="79">
        <f t="shared" ca="1" si="143"/>
        <v>1160.1393622504979</v>
      </c>
      <c r="X254" s="80">
        <f t="shared" ca="1" si="160"/>
        <v>-4.0598883262621701</v>
      </c>
      <c r="Y254" s="80">
        <f t="shared" ca="1" si="161"/>
        <v>-141.72597553190408</v>
      </c>
      <c r="Z254" s="80">
        <f t="shared" ca="1" si="155"/>
        <v>0</v>
      </c>
      <c r="AA254" s="80">
        <f t="shared" ca="1" si="162"/>
        <v>0</v>
      </c>
      <c r="AB254" s="81">
        <f t="shared" ca="1" si="144"/>
        <v>-502.4544360412869</v>
      </c>
      <c r="AC254" s="79">
        <f t="shared" ca="1" si="145"/>
        <v>170583.06970063588</v>
      </c>
      <c r="AD254" s="35"/>
      <c r="AE254" s="62">
        <f t="shared" ca="1" si="146"/>
        <v>-2475.2130879613783</v>
      </c>
      <c r="AF254" s="62">
        <f t="shared" ca="1" si="147"/>
        <v>840333.80227326159</v>
      </c>
      <c r="AG254" s="35"/>
      <c r="AH254" s="35"/>
      <c r="AR254" s="69">
        <f t="shared" si="156"/>
        <v>21</v>
      </c>
      <c r="AS254" s="70">
        <f t="shared" si="163"/>
        <v>251</v>
      </c>
      <c r="AT254" s="71">
        <f t="shared" si="166"/>
        <v>0.17941362366983168</v>
      </c>
      <c r="AU254" s="72">
        <f t="shared" si="148"/>
        <v>6.8214933659622723E-3</v>
      </c>
      <c r="AV254" s="73">
        <f t="shared" si="157"/>
        <v>1.0068214933659623</v>
      </c>
      <c r="AW254" s="74">
        <f>PRODUCT(AV$4:AV254)</f>
        <v>5.5089905030482891</v>
      </c>
    </row>
    <row r="255" spans="5:49">
      <c r="E255">
        <f t="shared" si="167"/>
        <v>252</v>
      </c>
      <c r="F255" s="64">
        <f t="shared" si="158"/>
        <v>75.916666666666245</v>
      </c>
      <c r="G255" s="55">
        <f t="shared" si="137"/>
        <v>0</v>
      </c>
      <c r="H255" s="78">
        <f t="shared" si="164"/>
        <v>1</v>
      </c>
      <c r="I255" s="79">
        <f t="shared" si="149"/>
        <v>665549.51900594716</v>
      </c>
      <c r="J255" s="79">
        <f t="shared" si="138"/>
        <v>4540.04162861845</v>
      </c>
      <c r="K255" s="80">
        <f t="shared" si="139"/>
        <v>-20</v>
      </c>
      <c r="L255" s="80">
        <f t="shared" si="150"/>
        <v>-554.62459917162266</v>
      </c>
      <c r="M255" s="80">
        <f t="shared" si="165"/>
        <v>0</v>
      </c>
      <c r="N255" s="80">
        <f t="shared" si="151"/>
        <v>0</v>
      </c>
      <c r="O255" s="81">
        <f t="shared" si="140"/>
        <v>-2475.2130879613783</v>
      </c>
      <c r="P255" s="79">
        <f t="shared" si="141"/>
        <v>667039.72294743266</v>
      </c>
      <c r="Q255" s="35"/>
      <c r="R255">
        <f t="shared" ca="1" si="152"/>
        <v>371</v>
      </c>
      <c r="S255" s="78">
        <f t="shared" ca="1" si="153"/>
        <v>85.08</v>
      </c>
      <c r="T255" s="55">
        <f t="shared" ca="1" si="142"/>
        <v>1.3587845363505768E-2</v>
      </c>
      <c r="U255" s="78">
        <f t="shared" ca="1" si="159"/>
        <v>0.2002361595745909</v>
      </c>
      <c r="V255" s="79">
        <f t="shared" ca="1" si="154"/>
        <v>168265.21332791151</v>
      </c>
      <c r="W255" s="79">
        <f t="shared" ca="1" si="143"/>
        <v>1147.8200364385748</v>
      </c>
      <c r="X255" s="80">
        <f t="shared" ca="1" si="160"/>
        <v>-4.0047231914918182</v>
      </c>
      <c r="Y255" s="80">
        <f t="shared" ca="1" si="161"/>
        <v>-140.22101110659293</v>
      </c>
      <c r="Z255" s="80">
        <f t="shared" ca="1" si="155"/>
        <v>0</v>
      </c>
      <c r="AA255" s="80">
        <f t="shared" ca="1" si="162"/>
        <v>0</v>
      </c>
      <c r="AB255" s="81">
        <f t="shared" ca="1" si="144"/>
        <v>-495.62716286215044</v>
      </c>
      <c r="AC255" s="79">
        <f t="shared" ca="1" si="145"/>
        <v>168773.18046718984</v>
      </c>
      <c r="AD255" s="35"/>
      <c r="AE255" s="62">
        <f t="shared" ca="1" si="146"/>
        <v>-2475.2130879613783</v>
      </c>
      <c r="AF255" s="62">
        <f t="shared" ca="1" si="147"/>
        <v>842870.64247413992</v>
      </c>
      <c r="AG255" s="35"/>
      <c r="AH255" s="35"/>
      <c r="AR255" s="69">
        <f t="shared" si="156"/>
        <v>21</v>
      </c>
      <c r="AS255" s="70">
        <f t="shared" si="163"/>
        <v>252</v>
      </c>
      <c r="AT255" s="71">
        <f t="shared" si="166"/>
        <v>0.17818975482620467</v>
      </c>
      <c r="AU255" s="72">
        <f t="shared" si="148"/>
        <v>6.8214933659622723E-3</v>
      </c>
      <c r="AV255" s="73">
        <f t="shared" si="157"/>
        <v>1.0068214933659623</v>
      </c>
      <c r="AW255" s="74">
        <f>PRODUCT(AV$4:AV255)</f>
        <v>5.5465700452179822</v>
      </c>
    </row>
    <row r="256" spans="5:49">
      <c r="E256">
        <f t="shared" si="167"/>
        <v>253</v>
      </c>
      <c r="F256" s="64">
        <f t="shared" si="158"/>
        <v>75.999999999999574</v>
      </c>
      <c r="G256" s="55">
        <f t="shared" si="137"/>
        <v>0</v>
      </c>
      <c r="H256" s="78">
        <f t="shared" si="164"/>
        <v>1</v>
      </c>
      <c r="I256" s="79">
        <f t="shared" si="149"/>
        <v>667039.72294743266</v>
      </c>
      <c r="J256" s="79">
        <f t="shared" si="138"/>
        <v>4550.2070449192242</v>
      </c>
      <c r="K256" s="80">
        <f t="shared" si="139"/>
        <v>-20</v>
      </c>
      <c r="L256" s="80">
        <f t="shared" si="150"/>
        <v>-555.86643578952726</v>
      </c>
      <c r="M256" s="80">
        <f t="shared" si="165"/>
        <v>-5002.7979221057449</v>
      </c>
      <c r="N256" s="80">
        <f t="shared" si="151"/>
        <v>0</v>
      </c>
      <c r="O256" s="81">
        <f t="shared" si="140"/>
        <v>-2475.2130879613783</v>
      </c>
      <c r="P256" s="79">
        <f t="shared" si="141"/>
        <v>663536.05254649522</v>
      </c>
      <c r="Q256" s="35"/>
      <c r="R256">
        <f t="shared" ca="1" si="152"/>
        <v>372</v>
      </c>
      <c r="S256" s="78">
        <f t="shared" ca="1" si="153"/>
        <v>85.16</v>
      </c>
      <c r="T256" s="55">
        <f t="shared" ca="1" si="142"/>
        <v>1.3587845363505768E-2</v>
      </c>
      <c r="U256" s="78">
        <f t="shared" ca="1" si="159"/>
        <v>0.1975153816021091</v>
      </c>
      <c r="V256" s="79">
        <f t="shared" ca="1" si="154"/>
        <v>166479.91658949462</v>
      </c>
      <c r="W256" s="79">
        <f t="shared" ca="1" si="143"/>
        <v>1135.6416465811899</v>
      </c>
      <c r="X256" s="80">
        <f t="shared" ca="1" si="160"/>
        <v>-3.9503076320421822</v>
      </c>
      <c r="Y256" s="80">
        <f t="shared" ca="1" si="161"/>
        <v>-138.73326382457887</v>
      </c>
      <c r="Z256" s="80">
        <f t="shared" ca="1" si="155"/>
        <v>0</v>
      </c>
      <c r="AA256" s="80">
        <f t="shared" ca="1" si="162"/>
        <v>0</v>
      </c>
      <c r="AB256" s="81">
        <f t="shared" ca="1" si="144"/>
        <v>-488.89265761522643</v>
      </c>
      <c r="AC256" s="79">
        <f t="shared" ca="1" si="145"/>
        <v>166983.98200700397</v>
      </c>
      <c r="AD256" s="35"/>
      <c r="AE256" s="62">
        <f t="shared" ca="1" si="146"/>
        <v>-2475.2130879613778</v>
      </c>
      <c r="AF256" s="62">
        <f t="shared" ca="1" si="147"/>
        <v>845422.67368011852</v>
      </c>
      <c r="AG256" s="35"/>
      <c r="AH256" s="35"/>
      <c r="AR256" s="69">
        <f t="shared" si="156"/>
        <v>22</v>
      </c>
      <c r="AS256" s="70">
        <f t="shared" si="163"/>
        <v>253</v>
      </c>
      <c r="AT256" s="71">
        <f t="shared" si="166"/>
        <v>0.17697423459577527</v>
      </c>
      <c r="AU256" s="72">
        <f t="shared" si="148"/>
        <v>6.8214933659622723E-3</v>
      </c>
      <c r="AV256" s="73">
        <f t="shared" si="157"/>
        <v>1.0068214933659623</v>
      </c>
      <c r="AW256" s="74">
        <f>PRODUCT(AV$4:AV256)</f>
        <v>5.5844059359852816</v>
      </c>
    </row>
    <row r="257" spans="5:49">
      <c r="E257">
        <f t="shared" si="167"/>
        <v>254</v>
      </c>
      <c r="F257" s="64">
        <f t="shared" si="158"/>
        <v>76.083333333332902</v>
      </c>
      <c r="G257" s="55">
        <f t="shared" si="137"/>
        <v>0</v>
      </c>
      <c r="H257" s="78">
        <f t="shared" si="164"/>
        <v>1</v>
      </c>
      <c r="I257" s="79">
        <f t="shared" si="149"/>
        <v>663536.05254649522</v>
      </c>
      <c r="J257" s="79">
        <f t="shared" si="138"/>
        <v>4526.3067805227111</v>
      </c>
      <c r="K257" s="80">
        <f t="shared" si="139"/>
        <v>-20</v>
      </c>
      <c r="L257" s="80">
        <f t="shared" si="150"/>
        <v>-552.9467104554127</v>
      </c>
      <c r="M257" s="80">
        <f t="shared" si="165"/>
        <v>0</v>
      </c>
      <c r="N257" s="80">
        <f t="shared" si="151"/>
        <v>0</v>
      </c>
      <c r="O257" s="81">
        <f t="shared" si="140"/>
        <v>-2475.2130879613783</v>
      </c>
      <c r="P257" s="79">
        <f t="shared" si="141"/>
        <v>665014.19952860102</v>
      </c>
      <c r="Q257" s="35"/>
      <c r="R257">
        <f t="shared" ca="1" si="152"/>
        <v>373</v>
      </c>
      <c r="S257" s="78">
        <f t="shared" ca="1" si="153"/>
        <v>85.24</v>
      </c>
      <c r="T257" s="55">
        <f t="shared" ca="1" si="142"/>
        <v>1.3587845363505768E-2</v>
      </c>
      <c r="U257" s="78">
        <f t="shared" ca="1" si="159"/>
        <v>0.19483157313998581</v>
      </c>
      <c r="V257" s="79">
        <f t="shared" ca="1" si="154"/>
        <v>164715.02948131037</v>
      </c>
      <c r="W257" s="79">
        <f t="shared" ca="1" si="143"/>
        <v>1123.6024808810387</v>
      </c>
      <c r="X257" s="80">
        <f t="shared" ca="1" si="160"/>
        <v>-3.8966314627997161</v>
      </c>
      <c r="Y257" s="80">
        <f t="shared" ca="1" si="161"/>
        <v>-137.26252456775865</v>
      </c>
      <c r="Z257" s="80">
        <f t="shared" ca="1" si="155"/>
        <v>-1235.3627211098278</v>
      </c>
      <c r="AA257" s="80">
        <f t="shared" ca="1" si="162"/>
        <v>0</v>
      </c>
      <c r="AB257" s="81">
        <f t="shared" ca="1" si="144"/>
        <v>-482.24965978419738</v>
      </c>
      <c r="AC257" s="79">
        <f t="shared" ca="1" si="145"/>
        <v>163979.86042526684</v>
      </c>
      <c r="AD257" s="35"/>
      <c r="AE257" s="62">
        <f t="shared" ca="1" si="146"/>
        <v>-2475.2130879613783</v>
      </c>
      <c r="AF257" s="62">
        <f t="shared" ca="1" si="147"/>
        <v>841649.31680476596</v>
      </c>
      <c r="AG257" s="35"/>
      <c r="AH257" s="35"/>
      <c r="AR257" s="69">
        <f t="shared" si="156"/>
        <v>22</v>
      </c>
      <c r="AS257" s="70">
        <f t="shared" si="163"/>
        <v>254</v>
      </c>
      <c r="AT257" s="71">
        <f t="shared" si="166"/>
        <v>0.17576700602853393</v>
      </c>
      <c r="AU257" s="72">
        <f t="shared" si="148"/>
        <v>6.8214933659622723E-3</v>
      </c>
      <c r="AV257" s="73">
        <f t="shared" si="157"/>
        <v>1.0068214933659623</v>
      </c>
      <c r="AW257" s="74">
        <f>PRODUCT(AV$4:AV257)</f>
        <v>5.6224999240304454</v>
      </c>
    </row>
    <row r="258" spans="5:49">
      <c r="E258">
        <f t="shared" si="167"/>
        <v>255</v>
      </c>
      <c r="F258" s="64">
        <f t="shared" si="158"/>
        <v>76.166666666666231</v>
      </c>
      <c r="G258" s="55">
        <f t="shared" si="137"/>
        <v>0</v>
      </c>
      <c r="H258" s="78">
        <f t="shared" si="164"/>
        <v>1</v>
      </c>
      <c r="I258" s="79">
        <f t="shared" si="149"/>
        <v>665014.19952860102</v>
      </c>
      <c r="J258" s="79">
        <f t="shared" si="138"/>
        <v>4536.3899503550629</v>
      </c>
      <c r="K258" s="80">
        <f t="shared" si="139"/>
        <v>-20</v>
      </c>
      <c r="L258" s="80">
        <f t="shared" si="150"/>
        <v>-554.17849960716751</v>
      </c>
      <c r="M258" s="80">
        <f t="shared" si="165"/>
        <v>0</v>
      </c>
      <c r="N258" s="80">
        <f t="shared" si="151"/>
        <v>0</v>
      </c>
      <c r="O258" s="81">
        <f t="shared" si="140"/>
        <v>-2475.2130879613783</v>
      </c>
      <c r="P258" s="79">
        <f t="shared" si="141"/>
        <v>666501.19789138751</v>
      </c>
      <c r="Q258" s="35"/>
      <c r="R258">
        <f t="shared" ca="1" si="152"/>
        <v>374</v>
      </c>
      <c r="S258" s="78">
        <f t="shared" ca="1" si="153"/>
        <v>85.32</v>
      </c>
      <c r="T258" s="55">
        <f t="shared" ca="1" si="142"/>
        <v>1.3587845363505768E-2</v>
      </c>
      <c r="U258" s="78">
        <f t="shared" ca="1" si="159"/>
        <v>0.19218423185223113</v>
      </c>
      <c r="V258" s="79">
        <f t="shared" ca="1" si="154"/>
        <v>161751.72743907906</v>
      </c>
      <c r="W258" s="79">
        <f t="shared" ca="1" si="143"/>
        <v>1103.3883356586155</v>
      </c>
      <c r="X258" s="80">
        <f t="shared" ca="1" si="160"/>
        <v>-3.8436846370446225</v>
      </c>
      <c r="Y258" s="80">
        <f t="shared" ca="1" si="161"/>
        <v>-134.79310619923257</v>
      </c>
      <c r="Z258" s="80">
        <f t="shared" ca="1" si="155"/>
        <v>0</v>
      </c>
      <c r="AA258" s="80">
        <f t="shared" ca="1" si="162"/>
        <v>0</v>
      </c>
      <c r="AB258" s="81">
        <f t="shared" ca="1" si="144"/>
        <v>-475.69692598044645</v>
      </c>
      <c r="AC258" s="79">
        <f t="shared" ca="1" si="145"/>
        <v>162240.78205792094</v>
      </c>
      <c r="AD258" s="35"/>
      <c r="AE258" s="62">
        <f t="shared" ca="1" si="146"/>
        <v>-2475.2130879613783</v>
      </c>
      <c r="AF258" s="62">
        <f t="shared" ca="1" si="147"/>
        <v>844194.03451718425</v>
      </c>
      <c r="AG258" s="35"/>
      <c r="AH258" s="35"/>
      <c r="AR258" s="69">
        <f t="shared" si="156"/>
        <v>22</v>
      </c>
      <c r="AS258" s="70">
        <f t="shared" si="163"/>
        <v>255</v>
      </c>
      <c r="AT258" s="71">
        <f t="shared" si="166"/>
        <v>0.17456801256295523</v>
      </c>
      <c r="AU258" s="72">
        <f t="shared" si="148"/>
        <v>6.8214933659622723E-3</v>
      </c>
      <c r="AV258" s="73">
        <f t="shared" si="157"/>
        <v>1.0068214933659623</v>
      </c>
      <c r="AW258" s="74">
        <f>PRODUCT(AV$4:AV258)</f>
        <v>5.6608537699623422</v>
      </c>
    </row>
    <row r="259" spans="5:49">
      <c r="E259">
        <f t="shared" si="167"/>
        <v>256</v>
      </c>
      <c r="F259" s="64">
        <f t="shared" si="158"/>
        <v>76.249999999999559</v>
      </c>
      <c r="G259" s="55">
        <f t="shared" si="137"/>
        <v>0</v>
      </c>
      <c r="H259" s="78">
        <f t="shared" si="164"/>
        <v>1</v>
      </c>
      <c r="I259" s="79">
        <f t="shared" si="149"/>
        <v>666501.19789138751</v>
      </c>
      <c r="J259" s="79">
        <f t="shared" si="138"/>
        <v>4546.5334998220078</v>
      </c>
      <c r="K259" s="80">
        <f t="shared" si="139"/>
        <v>-20</v>
      </c>
      <c r="L259" s="80">
        <f t="shared" si="150"/>
        <v>-555.41766490948964</v>
      </c>
      <c r="M259" s="80">
        <f t="shared" si="165"/>
        <v>0</v>
      </c>
      <c r="N259" s="80">
        <f t="shared" si="151"/>
        <v>0</v>
      </c>
      <c r="O259" s="81">
        <f t="shared" si="140"/>
        <v>-2475.2130879613783</v>
      </c>
      <c r="P259" s="79">
        <f t="shared" si="141"/>
        <v>667997.1006383386</v>
      </c>
      <c r="Q259" s="35"/>
      <c r="R259">
        <f t="shared" ca="1" si="152"/>
        <v>375</v>
      </c>
      <c r="S259" s="78">
        <f t="shared" ca="1" si="153"/>
        <v>85.4</v>
      </c>
      <c r="T259" s="55">
        <f t="shared" ca="1" si="142"/>
        <v>1.3587845363505768E-2</v>
      </c>
      <c r="U259" s="78">
        <f t="shared" ca="1" si="159"/>
        <v>0.18957286222851888</v>
      </c>
      <c r="V259" s="79">
        <f t="shared" ca="1" si="154"/>
        <v>160036.27939966368</v>
      </c>
      <c r="W259" s="79">
        <f t="shared" ca="1" si="143"/>
        <v>1091.6864182380905</v>
      </c>
      <c r="X259" s="80">
        <f t="shared" ca="1" si="160"/>
        <v>-3.7914572445703776</v>
      </c>
      <c r="Y259" s="80">
        <f t="shared" ca="1" si="161"/>
        <v>-133.36356616638639</v>
      </c>
      <c r="Z259" s="80">
        <f t="shared" ca="1" si="155"/>
        <v>0</v>
      </c>
      <c r="AA259" s="80">
        <f t="shared" ca="1" si="162"/>
        <v>0</v>
      </c>
      <c r="AB259" s="81">
        <f t="shared" ca="1" si="144"/>
        <v>-469.23322971032911</v>
      </c>
      <c r="AC259" s="79">
        <f t="shared" ca="1" si="145"/>
        <v>160521.57756478048</v>
      </c>
      <c r="AD259" s="35"/>
      <c r="AE259" s="62">
        <f t="shared" ca="1" si="146"/>
        <v>-2475.2130879613783</v>
      </c>
      <c r="AF259" s="62">
        <f t="shared" ca="1" si="147"/>
        <v>846753.99040650239</v>
      </c>
      <c r="AG259" s="35"/>
      <c r="AH259" s="35"/>
      <c r="AR259" s="69">
        <f t="shared" si="156"/>
        <v>22</v>
      </c>
      <c r="AS259" s="70">
        <f t="shared" si="163"/>
        <v>256</v>
      </c>
      <c r="AT259" s="71">
        <f t="shared" si="166"/>
        <v>0.17337719802334781</v>
      </c>
      <c r="AU259" s="72">
        <f t="shared" si="148"/>
        <v>6.8214933659622723E-3</v>
      </c>
      <c r="AV259" s="73">
        <f t="shared" si="157"/>
        <v>1.0068214933659623</v>
      </c>
      <c r="AW259" s="74">
        <f>PRODUCT(AV$4:AV259)</f>
        <v>5.6994692463998229</v>
      </c>
    </row>
    <row r="260" spans="5:49">
      <c r="E260">
        <f t="shared" si="167"/>
        <v>257</v>
      </c>
      <c r="F260" s="64">
        <f t="shared" si="158"/>
        <v>76.333333333332888</v>
      </c>
      <c r="G260" s="55">
        <f t="shared" ref="G260:G323" si="168">(1-(1-IF(F260&gt;$AJ$90,0,VLOOKUP(ROUND(F260,0),$AJ$4:$AK$90,2,FALSE)))^(1/12))*0</f>
        <v>0</v>
      </c>
      <c r="H260" s="78">
        <f t="shared" si="164"/>
        <v>1</v>
      </c>
      <c r="I260" s="79">
        <f t="shared" si="149"/>
        <v>667997.1006383386</v>
      </c>
      <c r="J260" s="79">
        <f t="shared" ref="J260:J323" si="169">(I260)*$AU260</f>
        <v>4556.7377904864588</v>
      </c>
      <c r="K260" s="80">
        <f t="shared" ref="K260:K323" si="170">IF(I260=0,0,-$C$19)*H260</f>
        <v>-20</v>
      </c>
      <c r="L260" s="80">
        <f t="shared" si="150"/>
        <v>-556.66425053194882</v>
      </c>
      <c r="M260" s="80">
        <f t="shared" si="165"/>
        <v>0</v>
      </c>
      <c r="N260" s="80">
        <f t="shared" si="151"/>
        <v>0</v>
      </c>
      <c r="O260" s="81">
        <f t="shared" ref="O260:O323" si="171">-MIN(
IF(MOD(E260-1,IF($C$7="Annual",12,1))=0,1,0)
*IF(F260&lt;=$C$6,H260*$C$5*$C$4/IF($C$7="Monthly",12,1),$C$12),I260)</f>
        <v>-2475.2130879613783</v>
      </c>
      <c r="P260" s="79">
        <f t="shared" ref="P260:P323" si="172">SUM(I260:O260)</f>
        <v>669501.96109033166</v>
      </c>
      <c r="Q260" s="35"/>
      <c r="R260">
        <f t="shared" ca="1" si="152"/>
        <v>376</v>
      </c>
      <c r="S260" s="78">
        <f t="shared" ca="1" si="153"/>
        <v>85.48</v>
      </c>
      <c r="T260" s="55">
        <f t="shared" ref="T260:T323" ca="1" si="173">(1-(1-IF(S260&gt;$AJ$90,0,VLOOKUP(ROUND(S260,0),$AJ$4:$AK$90,2,FALSE)))^(1/12))</f>
        <v>1.3587845363505768E-2</v>
      </c>
      <c r="U260" s="78">
        <f t="shared" ca="1" si="159"/>
        <v>0.18699697549144059</v>
      </c>
      <c r="V260" s="79">
        <f t="shared" ca="1" si="154"/>
        <v>158340.43519132424</v>
      </c>
      <c r="W260" s="79">
        <f t="shared" ref="W260:W323" ca="1" si="174">(V260)*$AU260</f>
        <v>1080.1182282211973</v>
      </c>
      <c r="X260" s="80">
        <f t="shared" ca="1" si="160"/>
        <v>-3.7399395098288117</v>
      </c>
      <c r="Y260" s="80">
        <f t="shared" ca="1" si="161"/>
        <v>-131.95036265943688</v>
      </c>
      <c r="Z260" s="80">
        <f t="shared" ca="1" si="155"/>
        <v>0</v>
      </c>
      <c r="AA260" s="80">
        <f t="shared" ca="1" si="162"/>
        <v>0</v>
      </c>
      <c r="AB260" s="81">
        <f t="shared" ref="AB260:AB323" ca="1" si="175">-MIN(IF(MOD(R260,IF($C$7="Annual",12,1))=0,1,0)*$C$39*U260/IF($C$7="Monthly",12,1),V260)</f>
        <v>-462.85736114560683</v>
      </c>
      <c r="AC260" s="79">
        <f t="shared" ref="AC260:AC323" ca="1" si="176">SUM(V260:AB260)</f>
        <v>158822.00575623056</v>
      </c>
      <c r="AD260" s="35"/>
      <c r="AE260" s="62">
        <f t="shared" ref="AE260:AE323" ca="1" si="177">AB260/U260</f>
        <v>-2475.2130879613783</v>
      </c>
      <c r="AF260" s="62">
        <f t="shared" ref="AF260:AF323" ca="1" si="178">AC260/U260</f>
        <v>849329.27572136221</v>
      </c>
      <c r="AG260" s="35"/>
      <c r="AH260" s="35"/>
      <c r="AR260" s="69">
        <f t="shared" si="156"/>
        <v>22</v>
      </c>
      <c r="AS260" s="70">
        <f t="shared" si="163"/>
        <v>257</v>
      </c>
      <c r="AT260" s="71">
        <f t="shared" si="166"/>
        <v>0.17219450661722241</v>
      </c>
      <c r="AU260" s="72">
        <f t="shared" ref="AU260:AU323" si="179">((1+$AH$21)^(1/12))-1</f>
        <v>6.8214933659622723E-3</v>
      </c>
      <c r="AV260" s="73">
        <f t="shared" si="157"/>
        <v>1.0068214933659623</v>
      </c>
      <c r="AW260" s="74">
        <f>PRODUCT(AV$4:AV260)</f>
        <v>5.7383481380536452</v>
      </c>
    </row>
    <row r="261" spans="5:49">
      <c r="E261">
        <f t="shared" si="167"/>
        <v>258</v>
      </c>
      <c r="F261" s="64">
        <f t="shared" si="158"/>
        <v>76.416666666666217</v>
      </c>
      <c r="G261" s="55">
        <f t="shared" si="168"/>
        <v>0</v>
      </c>
      <c r="H261" s="78">
        <f t="shared" si="164"/>
        <v>1</v>
      </c>
      <c r="I261" s="79">
        <f t="shared" ref="I261:I324" si="180">MAX(P260,0)*(1-G261)</f>
        <v>669501.96109033166</v>
      </c>
      <c r="J261" s="79">
        <f t="shared" si="169"/>
        <v>4567.0031860764284</v>
      </c>
      <c r="K261" s="80">
        <f t="shared" si="170"/>
        <v>-20</v>
      </c>
      <c r="L261" s="80">
        <f t="shared" ref="L261:L324" si="181">IF(OR(I260+O260=0,K260=0),0,-I261*($C$16/12))</f>
        <v>-557.91830090860981</v>
      </c>
      <c r="M261" s="80">
        <f t="shared" si="165"/>
        <v>0</v>
      </c>
      <c r="N261" s="80">
        <f t="shared" ref="N261:N324" si="182">IF(OR(I260+O260=0,K260=0),0,-I261*($C$18*(1+$C$20))/12)</f>
        <v>0</v>
      </c>
      <c r="O261" s="81">
        <f t="shared" si="171"/>
        <v>-2475.2130879613783</v>
      </c>
      <c r="P261" s="79">
        <f t="shared" si="172"/>
        <v>671015.83288753801</v>
      </c>
      <c r="Q261" s="35"/>
      <c r="R261">
        <f t="shared" ref="R261:R324" ca="1" si="183">R260+1</f>
        <v>377</v>
      </c>
      <c r="S261" s="78">
        <f t="shared" ref="S261:S324" ca="1" si="184">ROUND((R261-R260)/12+S260,2)</f>
        <v>85.56</v>
      </c>
      <c r="T261" s="55">
        <f t="shared" ca="1" si="173"/>
        <v>1.4888670873660748E-2</v>
      </c>
      <c r="U261" s="78">
        <f t="shared" ca="1" si="159"/>
        <v>0.18421283906897853</v>
      </c>
      <c r="V261" s="79">
        <f t="shared" ref="V261:V324" ca="1" si="185">MAX(AC260,0)*(1-T261)</f>
        <v>156457.3571850314</v>
      </c>
      <c r="W261" s="79">
        <f t="shared" ca="1" si="174"/>
        <v>1067.2728240936813</v>
      </c>
      <c r="X261" s="80">
        <f t="shared" ca="1" si="160"/>
        <v>-3.6842567813795708</v>
      </c>
      <c r="Y261" s="80">
        <f t="shared" ca="1" si="161"/>
        <v>-130.38113098752618</v>
      </c>
      <c r="Z261" s="80">
        <f t="shared" ref="Z261:Z324" ca="1" si="186">-IF(MOD(R261-1,12)=0,1,0)*V261*($C$17)</f>
        <v>0</v>
      </c>
      <c r="AA261" s="80">
        <f t="shared" ca="1" si="162"/>
        <v>0</v>
      </c>
      <c r="AB261" s="81">
        <f t="shared" ca="1" si="175"/>
        <v>-455.96603023405874</v>
      </c>
      <c r="AC261" s="79">
        <f t="shared" ca="1" si="176"/>
        <v>156934.59859112211</v>
      </c>
      <c r="AD261" s="35"/>
      <c r="AE261" s="62">
        <f t="shared" ca="1" si="177"/>
        <v>-2475.2130879613778</v>
      </c>
      <c r="AF261" s="62">
        <f t="shared" ca="1" si="178"/>
        <v>851919.98225681717</v>
      </c>
      <c r="AG261" s="35"/>
      <c r="AH261" s="35"/>
      <c r="AR261" s="69">
        <f t="shared" ref="AR261:AR324" si="187">ROUNDDOWN((AS261-1)/12,0)+1</f>
        <v>22</v>
      </c>
      <c r="AS261" s="70">
        <f t="shared" si="163"/>
        <v>258</v>
      </c>
      <c r="AT261" s="71">
        <f t="shared" si="166"/>
        <v>0.17101988293267789</v>
      </c>
      <c r="AU261" s="72">
        <f t="shared" si="179"/>
        <v>6.8214933659622723E-3</v>
      </c>
      <c r="AV261" s="73">
        <f t="shared" ref="AV261:AV324" si="188">(1+AU261)</f>
        <v>1.0068214933659623</v>
      </c>
      <c r="AW261" s="74">
        <f>PRODUCT(AV$4:AV261)</f>
        <v>5.77749224180896</v>
      </c>
    </row>
    <row r="262" spans="5:49">
      <c r="E262">
        <f t="shared" si="167"/>
        <v>259</v>
      </c>
      <c r="F262" s="64">
        <f t="shared" ref="F262:F325" si="189">(E262-E261)/12+F261</f>
        <v>76.499999999999545</v>
      </c>
      <c r="G262" s="55">
        <f t="shared" si="168"/>
        <v>0</v>
      </c>
      <c r="H262" s="78">
        <f t="shared" si="164"/>
        <v>1</v>
      </c>
      <c r="I262" s="79">
        <f t="shared" si="180"/>
        <v>671015.83288753801</v>
      </c>
      <c r="J262" s="79">
        <f t="shared" si="169"/>
        <v>4577.3300524979895</v>
      </c>
      <c r="K262" s="80">
        <f t="shared" si="170"/>
        <v>-20</v>
      </c>
      <c r="L262" s="80">
        <f t="shared" si="181"/>
        <v>-559.17986073961504</v>
      </c>
      <c r="M262" s="80">
        <f t="shared" si="165"/>
        <v>0</v>
      </c>
      <c r="N262" s="80">
        <f t="shared" si="182"/>
        <v>0</v>
      </c>
      <c r="O262" s="81">
        <f t="shared" si="171"/>
        <v>-2475.2130879613783</v>
      </c>
      <c r="P262" s="79">
        <f t="shared" si="172"/>
        <v>672538.76999133499</v>
      </c>
      <c r="Q262" s="35"/>
      <c r="R262">
        <f t="shared" ca="1" si="183"/>
        <v>378</v>
      </c>
      <c r="S262" s="78">
        <f t="shared" ca="1" si="184"/>
        <v>85.64</v>
      </c>
      <c r="T262" s="55">
        <f t="shared" ca="1" si="173"/>
        <v>1.4888670873660748E-2</v>
      </c>
      <c r="U262" s="78">
        <f t="shared" ref="U262:U325" ca="1" si="190">U261*(1-T262)</f>
        <v>0.18147015473737788</v>
      </c>
      <c r="V262" s="79">
        <f t="shared" ca="1" si="185"/>
        <v>154598.05100400883</v>
      </c>
      <c r="W262" s="79">
        <f t="shared" ca="1" si="174"/>
        <v>1054.5895793145432</v>
      </c>
      <c r="X262" s="80">
        <f t="shared" ref="X262:X325" ca="1" si="191">IF(V262=0,0,-$C$19)*U262</f>
        <v>-3.6294030947475573</v>
      </c>
      <c r="Y262" s="80">
        <f t="shared" ref="Y262:Y325" ca="1" si="192">IF(OR(V261+AB261=0,X261=0),0,-V262*($C$16/12))</f>
        <v>-128.83170917000737</v>
      </c>
      <c r="Z262" s="80">
        <f t="shared" ca="1" si="186"/>
        <v>0</v>
      </c>
      <c r="AA262" s="80">
        <f t="shared" ref="AA262:AA325" ca="1" si="193">IF(OR(V261+AB261=0,X261=0),0,-V262*($C$18*(1+$C$20))/12)</f>
        <v>0</v>
      </c>
      <c r="AB262" s="81">
        <f t="shared" ca="1" si="175"/>
        <v>-449.17730208033419</v>
      </c>
      <c r="AC262" s="79">
        <f t="shared" ca="1" si="176"/>
        <v>155071.00216897827</v>
      </c>
      <c r="AD262" s="35"/>
      <c r="AE262" s="62">
        <f t="shared" ca="1" si="177"/>
        <v>-2475.2130879613778</v>
      </c>
      <c r="AF262" s="62">
        <f t="shared" ca="1" si="178"/>
        <v>854526.20235760394</v>
      </c>
      <c r="AG262" s="35"/>
      <c r="AH262" s="35"/>
      <c r="AR262" s="69">
        <f t="shared" si="187"/>
        <v>22</v>
      </c>
      <c r="AS262" s="70">
        <f t="shared" ref="AS262:AS325" si="194">AS261+1</f>
        <v>259</v>
      </c>
      <c r="AT262" s="71">
        <f t="shared" si="166"/>
        <v>0.16985327193580499</v>
      </c>
      <c r="AU262" s="72">
        <f t="shared" si="179"/>
        <v>6.8214933659622723E-3</v>
      </c>
      <c r="AV262" s="73">
        <f t="shared" si="188"/>
        <v>1.0068214933659623</v>
      </c>
      <c r="AW262" s="74">
        <f>PRODUCT(AV$4:AV262)</f>
        <v>5.8169033668083587</v>
      </c>
    </row>
    <row r="263" spans="5:49">
      <c r="E263">
        <f t="shared" si="167"/>
        <v>260</v>
      </c>
      <c r="F263" s="64">
        <f t="shared" si="189"/>
        <v>76.583333333332874</v>
      </c>
      <c r="G263" s="55">
        <f t="shared" si="168"/>
        <v>0</v>
      </c>
      <c r="H263" s="78">
        <f t="shared" ref="H263:H326" si="195">H262*(1-G263)</f>
        <v>1</v>
      </c>
      <c r="I263" s="79">
        <f t="shared" si="180"/>
        <v>672538.76999133499</v>
      </c>
      <c r="J263" s="79">
        <f t="shared" si="169"/>
        <v>4587.7187578483181</v>
      </c>
      <c r="K263" s="80">
        <f t="shared" si="170"/>
        <v>-20</v>
      </c>
      <c r="L263" s="80">
        <f t="shared" si="181"/>
        <v>-560.4489749927792</v>
      </c>
      <c r="M263" s="80">
        <f t="shared" si="165"/>
        <v>0</v>
      </c>
      <c r="N263" s="80">
        <f t="shared" si="182"/>
        <v>0</v>
      </c>
      <c r="O263" s="81">
        <f t="shared" si="171"/>
        <v>-2475.2130879613783</v>
      </c>
      <c r="P263" s="79">
        <f t="shared" si="172"/>
        <v>674070.82668622921</v>
      </c>
      <c r="Q263" s="35"/>
      <c r="R263">
        <f t="shared" ca="1" si="183"/>
        <v>379</v>
      </c>
      <c r="S263" s="78">
        <f t="shared" ca="1" si="184"/>
        <v>85.72</v>
      </c>
      <c r="T263" s="55">
        <f t="shared" ca="1" si="173"/>
        <v>1.4888670873660748E-2</v>
      </c>
      <c r="U263" s="78">
        <f t="shared" ca="1" si="190"/>
        <v>0.17876830533010077</v>
      </c>
      <c r="V263" s="79">
        <f t="shared" ca="1" si="185"/>
        <v>152762.20105563561</v>
      </c>
      <c r="W263" s="79">
        <f t="shared" ca="1" si="174"/>
        <v>1042.0663410708132</v>
      </c>
      <c r="X263" s="80">
        <f t="shared" ca="1" si="191"/>
        <v>-3.5753661066020155</v>
      </c>
      <c r="Y263" s="80">
        <f t="shared" ca="1" si="192"/>
        <v>-127.30183421302968</v>
      </c>
      <c r="Z263" s="80">
        <f t="shared" ca="1" si="186"/>
        <v>0</v>
      </c>
      <c r="AA263" s="80">
        <f t="shared" ca="1" si="193"/>
        <v>0</v>
      </c>
      <c r="AB263" s="81">
        <f t="shared" ca="1" si="175"/>
        <v>-442.48964906574116</v>
      </c>
      <c r="AC263" s="79">
        <f t="shared" ca="1" si="176"/>
        <v>153230.90054732104</v>
      </c>
      <c r="AD263" s="35"/>
      <c r="AE263" s="62">
        <f t="shared" ca="1" si="177"/>
        <v>-2475.2130879613778</v>
      </c>
      <c r="AF263" s="62">
        <f t="shared" ca="1" si="178"/>
        <v>857148.02892143442</v>
      </c>
      <c r="AG263" s="35"/>
      <c r="AH263" s="35"/>
      <c r="AR263" s="69">
        <f t="shared" si="187"/>
        <v>22</v>
      </c>
      <c r="AS263" s="70">
        <f t="shared" si="194"/>
        <v>260</v>
      </c>
      <c r="AT263" s="71">
        <f t="shared" si="166"/>
        <v>0.16869461896810792</v>
      </c>
      <c r="AU263" s="72">
        <f t="shared" si="179"/>
        <v>6.8214933659622723E-3</v>
      </c>
      <c r="AV263" s="73">
        <f t="shared" si="188"/>
        <v>1.0068214933659623</v>
      </c>
      <c r="AW263" s="74">
        <f>PRODUCT(AV$4:AV263)</f>
        <v>5.8565833345354852</v>
      </c>
    </row>
    <row r="264" spans="5:49">
      <c r="E264">
        <f t="shared" si="167"/>
        <v>261</v>
      </c>
      <c r="F264" s="64">
        <f t="shared" si="189"/>
        <v>76.666666666666202</v>
      </c>
      <c r="G264" s="55">
        <f t="shared" si="168"/>
        <v>0</v>
      </c>
      <c r="H264" s="78">
        <f t="shared" si="195"/>
        <v>1</v>
      </c>
      <c r="I264" s="79">
        <f t="shared" si="180"/>
        <v>674070.82668622921</v>
      </c>
      <c r="J264" s="79">
        <f t="shared" si="169"/>
        <v>4598.1696724288167</v>
      </c>
      <c r="K264" s="80">
        <f t="shared" si="170"/>
        <v>-20</v>
      </c>
      <c r="L264" s="80">
        <f t="shared" si="181"/>
        <v>-561.72568890519108</v>
      </c>
      <c r="M264" s="80">
        <f t="shared" si="165"/>
        <v>0</v>
      </c>
      <c r="N264" s="80">
        <f t="shared" si="182"/>
        <v>0</v>
      </c>
      <c r="O264" s="81">
        <f t="shared" si="171"/>
        <v>-2475.2130879613783</v>
      </c>
      <c r="P264" s="79">
        <f t="shared" si="172"/>
        <v>675612.05758179142</v>
      </c>
      <c r="Q264" s="35"/>
      <c r="R264">
        <f t="shared" ca="1" si="183"/>
        <v>380</v>
      </c>
      <c r="S264" s="78">
        <f t="shared" ca="1" si="184"/>
        <v>85.8</v>
      </c>
      <c r="T264" s="55">
        <f t="shared" ca="1" si="173"/>
        <v>1.4888670873660748E-2</v>
      </c>
      <c r="U264" s="78">
        <f t="shared" ca="1" si="190"/>
        <v>0.17610668286939882</v>
      </c>
      <c r="V264" s="79">
        <f t="shared" ca="1" si="185"/>
        <v>150949.49610139732</v>
      </c>
      <c r="W264" s="79">
        <f t="shared" ca="1" si="174"/>
        <v>1029.7009862510297</v>
      </c>
      <c r="X264" s="80">
        <f t="shared" ca="1" si="191"/>
        <v>-3.5221336573879762</v>
      </c>
      <c r="Y264" s="80">
        <f t="shared" ca="1" si="192"/>
        <v>-125.79124675116444</v>
      </c>
      <c r="Z264" s="80">
        <f t="shared" ca="1" si="186"/>
        <v>0</v>
      </c>
      <c r="AA264" s="80">
        <f t="shared" ca="1" si="193"/>
        <v>0</v>
      </c>
      <c r="AB264" s="81">
        <f t="shared" ca="1" si="175"/>
        <v>-435.90156631579976</v>
      </c>
      <c r="AC264" s="79">
        <f t="shared" ca="1" si="176"/>
        <v>151413.982140924</v>
      </c>
      <c r="AD264" s="35"/>
      <c r="AE264" s="62">
        <f t="shared" ca="1" si="177"/>
        <v>-2475.2130879613778</v>
      </c>
      <c r="AF264" s="62">
        <f t="shared" ca="1" si="178"/>
        <v>859785.55540230696</v>
      </c>
      <c r="AG264" s="35"/>
      <c r="AH264" s="35"/>
      <c r="AR264" s="69">
        <f t="shared" si="187"/>
        <v>22</v>
      </c>
      <c r="AS264" s="70">
        <f t="shared" si="194"/>
        <v>261</v>
      </c>
      <c r="AT264" s="71">
        <f t="shared" si="166"/>
        <v>0.16754386974394345</v>
      </c>
      <c r="AU264" s="72">
        <f t="shared" si="179"/>
        <v>6.8214933659622723E-3</v>
      </c>
      <c r="AV264" s="73">
        <f t="shared" si="188"/>
        <v>1.0068214933659623</v>
      </c>
      <c r="AW264" s="74">
        <f>PRODUCT(AV$4:AV264)</f>
        <v>5.8965339788992246</v>
      </c>
    </row>
    <row r="265" spans="5:49">
      <c r="E265">
        <f t="shared" si="167"/>
        <v>262</v>
      </c>
      <c r="F265" s="64">
        <f t="shared" si="189"/>
        <v>76.749999999999531</v>
      </c>
      <c r="G265" s="55">
        <f t="shared" si="168"/>
        <v>0</v>
      </c>
      <c r="H265" s="78">
        <f t="shared" si="195"/>
        <v>1</v>
      </c>
      <c r="I265" s="79">
        <f t="shared" si="180"/>
        <v>675612.05758179142</v>
      </c>
      <c r="J265" s="79">
        <f t="shared" si="169"/>
        <v>4608.6831687583108</v>
      </c>
      <c r="K265" s="80">
        <f t="shared" si="170"/>
        <v>-20</v>
      </c>
      <c r="L265" s="80">
        <f t="shared" si="181"/>
        <v>-563.0100479848262</v>
      </c>
      <c r="M265" s="80">
        <f t="shared" si="165"/>
        <v>0</v>
      </c>
      <c r="N265" s="80">
        <f t="shared" si="182"/>
        <v>0</v>
      </c>
      <c r="O265" s="81">
        <f t="shared" si="171"/>
        <v>-2475.2130879613783</v>
      </c>
      <c r="P265" s="79">
        <f t="shared" si="172"/>
        <v>677162.51761460351</v>
      </c>
      <c r="Q265" s="35"/>
      <c r="R265">
        <f t="shared" ca="1" si="183"/>
        <v>381</v>
      </c>
      <c r="S265" s="78">
        <f t="shared" ca="1" si="184"/>
        <v>85.88</v>
      </c>
      <c r="T265" s="55">
        <f t="shared" ca="1" si="173"/>
        <v>1.4888670873660748E-2</v>
      </c>
      <c r="U265" s="78">
        <f t="shared" ca="1" si="190"/>
        <v>0.17348468842950418</v>
      </c>
      <c r="V265" s="79">
        <f t="shared" ca="1" si="185"/>
        <v>149159.62919515744</v>
      </c>
      <c r="W265" s="79">
        <f t="shared" ca="1" si="174"/>
        <v>1017.491421024159</v>
      </c>
      <c r="X265" s="80">
        <f t="shared" ca="1" si="191"/>
        <v>-3.4696937685900835</v>
      </c>
      <c r="Y265" s="80">
        <f t="shared" ca="1" si="192"/>
        <v>-124.29969099596454</v>
      </c>
      <c r="Z265" s="80">
        <f t="shared" ca="1" si="186"/>
        <v>0</v>
      </c>
      <c r="AA265" s="80">
        <f t="shared" ca="1" si="193"/>
        <v>0</v>
      </c>
      <c r="AB265" s="81">
        <f t="shared" ca="1" si="175"/>
        <v>-429.41157136161064</v>
      </c>
      <c r="AC265" s="79">
        <f t="shared" ca="1" si="176"/>
        <v>149619.93966005542</v>
      </c>
      <c r="AD265" s="35"/>
      <c r="AE265" s="62">
        <f t="shared" ca="1" si="177"/>
        <v>-2475.2130879613783</v>
      </c>
      <c r="AF265" s="62">
        <f t="shared" ca="1" si="178"/>
        <v>862438.87581383728</v>
      </c>
      <c r="AG265" s="35"/>
      <c r="AH265" s="35"/>
      <c r="AR265" s="69">
        <f t="shared" si="187"/>
        <v>22</v>
      </c>
      <c r="AS265" s="70">
        <f t="shared" si="194"/>
        <v>262</v>
      </c>
      <c r="AT265" s="71">
        <f t="shared" si="166"/>
        <v>0.16640097034797749</v>
      </c>
      <c r="AU265" s="72">
        <f t="shared" si="179"/>
        <v>6.8214933659622723E-3</v>
      </c>
      <c r="AV265" s="73">
        <f t="shared" si="188"/>
        <v>1.0068214933659623</v>
      </c>
      <c r="AW265" s="74">
        <f>PRODUCT(AV$4:AV265)</f>
        <v>5.936757146318457</v>
      </c>
    </row>
    <row r="266" spans="5:49">
      <c r="E266">
        <f t="shared" si="167"/>
        <v>263</v>
      </c>
      <c r="F266" s="64">
        <f t="shared" si="189"/>
        <v>76.83333333333286</v>
      </c>
      <c r="G266" s="55">
        <f t="shared" si="168"/>
        <v>0</v>
      </c>
      <c r="H266" s="78">
        <f t="shared" si="195"/>
        <v>1</v>
      </c>
      <c r="I266" s="79">
        <f t="shared" si="180"/>
        <v>677162.51761460351</v>
      </c>
      <c r="J266" s="79">
        <f t="shared" si="169"/>
        <v>4619.2596215863277</v>
      </c>
      <c r="K266" s="80">
        <f t="shared" si="170"/>
        <v>-20</v>
      </c>
      <c r="L266" s="80">
        <f t="shared" si="181"/>
        <v>-564.30209801216961</v>
      </c>
      <c r="M266" s="80">
        <f t="shared" si="165"/>
        <v>0</v>
      </c>
      <c r="N266" s="80">
        <f t="shared" si="182"/>
        <v>0</v>
      </c>
      <c r="O266" s="81">
        <f t="shared" si="171"/>
        <v>-2475.2130879613783</v>
      </c>
      <c r="P266" s="79">
        <f t="shared" si="172"/>
        <v>678722.2620502162</v>
      </c>
      <c r="Q266" s="35"/>
      <c r="R266">
        <f t="shared" ca="1" si="183"/>
        <v>382</v>
      </c>
      <c r="S266" s="78">
        <f t="shared" ca="1" si="184"/>
        <v>85.96</v>
      </c>
      <c r="T266" s="55">
        <f t="shared" ca="1" si="173"/>
        <v>1.4888670873660748E-2</v>
      </c>
      <c r="U266" s="78">
        <f t="shared" ca="1" si="190"/>
        <v>0.17090173200185771</v>
      </c>
      <c r="V266" s="79">
        <f t="shared" ca="1" si="185"/>
        <v>147392.29762231986</v>
      </c>
      <c r="W266" s="79">
        <f t="shared" ca="1" si="174"/>
        <v>1005.4355804245918</v>
      </c>
      <c r="X266" s="80">
        <f t="shared" ca="1" si="191"/>
        <v>-3.4180346400371544</v>
      </c>
      <c r="Y266" s="80">
        <f t="shared" ca="1" si="192"/>
        <v>-122.82691468526656</v>
      </c>
      <c r="Z266" s="80">
        <f t="shared" ca="1" si="186"/>
        <v>0</v>
      </c>
      <c r="AA266" s="80">
        <f t="shared" ca="1" si="193"/>
        <v>0</v>
      </c>
      <c r="AB266" s="81">
        <f t="shared" ca="1" si="175"/>
        <v>-423.01820380626606</v>
      </c>
      <c r="AC266" s="79">
        <f t="shared" ca="1" si="176"/>
        <v>147848.47004961289</v>
      </c>
      <c r="AD266" s="35"/>
      <c r="AE266" s="62">
        <f t="shared" ca="1" si="177"/>
        <v>-2475.2130879613778</v>
      </c>
      <c r="AF266" s="62">
        <f t="shared" ca="1" si="178"/>
        <v>865108.0847326098</v>
      </c>
      <c r="AG266" s="35"/>
      <c r="AH266" s="35"/>
      <c r="AR266" s="69">
        <f t="shared" si="187"/>
        <v>22</v>
      </c>
      <c r="AS266" s="70">
        <f t="shared" si="194"/>
        <v>263</v>
      </c>
      <c r="AT266" s="71">
        <f t="shared" si="166"/>
        <v>0.16526586723265907</v>
      </c>
      <c r="AU266" s="72">
        <f t="shared" si="179"/>
        <v>6.8214933659622723E-3</v>
      </c>
      <c r="AV266" s="73">
        <f t="shared" si="188"/>
        <v>1.0068214933659623</v>
      </c>
      <c r="AW266" s="74">
        <f>PRODUCT(AV$4:AV266)</f>
        <v>5.9772546958073978</v>
      </c>
    </row>
    <row r="267" spans="5:49">
      <c r="E267">
        <f t="shared" si="167"/>
        <v>264</v>
      </c>
      <c r="F267" s="64">
        <f t="shared" si="189"/>
        <v>76.916666666666188</v>
      </c>
      <c r="G267" s="55">
        <f t="shared" si="168"/>
        <v>0</v>
      </c>
      <c r="H267" s="78">
        <f t="shared" si="195"/>
        <v>1</v>
      </c>
      <c r="I267" s="79">
        <f t="shared" si="180"/>
        <v>678722.2620502162</v>
      </c>
      <c r="J267" s="79">
        <f t="shared" si="169"/>
        <v>4629.8994079064569</v>
      </c>
      <c r="K267" s="80">
        <f t="shared" si="170"/>
        <v>-20</v>
      </c>
      <c r="L267" s="80">
        <f t="shared" si="181"/>
        <v>-565.60188504184691</v>
      </c>
      <c r="M267" s="80">
        <f t="shared" si="165"/>
        <v>0</v>
      </c>
      <c r="N267" s="80">
        <f t="shared" si="182"/>
        <v>0</v>
      </c>
      <c r="O267" s="81">
        <f t="shared" si="171"/>
        <v>-2475.2130879613783</v>
      </c>
      <c r="P267" s="79">
        <f t="shared" si="172"/>
        <v>680291.34648511943</v>
      </c>
      <c r="Q267" s="35"/>
      <c r="R267">
        <f t="shared" ca="1" si="183"/>
        <v>383</v>
      </c>
      <c r="S267" s="78">
        <f t="shared" ca="1" si="184"/>
        <v>86.04</v>
      </c>
      <c r="T267" s="55">
        <f t="shared" ca="1" si="173"/>
        <v>1.4888670873660748E-2</v>
      </c>
      <c r="U267" s="78">
        <f t="shared" ca="1" si="190"/>
        <v>0.16835723236234348</v>
      </c>
      <c r="V267" s="79">
        <f t="shared" ca="1" si="185"/>
        <v>145647.20283986992</v>
      </c>
      <c r="W267" s="79">
        <f t="shared" ca="1" si="174"/>
        <v>993.53142794313408</v>
      </c>
      <c r="X267" s="80">
        <f t="shared" ca="1" si="191"/>
        <v>-3.3671446472468696</v>
      </c>
      <c r="Y267" s="80">
        <f t="shared" ca="1" si="192"/>
        <v>-121.37266903322494</v>
      </c>
      <c r="Z267" s="80">
        <f t="shared" ca="1" si="186"/>
        <v>0</v>
      </c>
      <c r="AA267" s="80">
        <f t="shared" ca="1" si="193"/>
        <v>0</v>
      </c>
      <c r="AB267" s="81">
        <f t="shared" ca="1" si="175"/>
        <v>-416.72002499622749</v>
      </c>
      <c r="AC267" s="79">
        <f t="shared" ca="1" si="176"/>
        <v>146099.27442913636</v>
      </c>
      <c r="AD267" s="35"/>
      <c r="AE267" s="62">
        <f t="shared" ca="1" si="177"/>
        <v>-2475.2130879613783</v>
      </c>
      <c r="AF267" s="62">
        <f t="shared" ca="1" si="178"/>
        <v>867793.2773015484</v>
      </c>
      <c r="AG267" s="35"/>
      <c r="AH267" s="35"/>
      <c r="AR267" s="69">
        <f t="shared" si="187"/>
        <v>22</v>
      </c>
      <c r="AS267" s="70">
        <f t="shared" si="194"/>
        <v>264</v>
      </c>
      <c r="AT267" s="71">
        <f t="shared" si="166"/>
        <v>0.16413850721571149</v>
      </c>
      <c r="AU267" s="72">
        <f t="shared" si="179"/>
        <v>6.8214933659622723E-3</v>
      </c>
      <c r="AV267" s="73">
        <f t="shared" si="188"/>
        <v>1.0068214933659623</v>
      </c>
      <c r="AW267" s="74">
        <f>PRODUCT(AV$4:AV267)</f>
        <v>6.0180284990615149</v>
      </c>
    </row>
    <row r="268" spans="5:49">
      <c r="E268">
        <f t="shared" si="167"/>
        <v>265</v>
      </c>
      <c r="F268" s="64">
        <f t="shared" si="189"/>
        <v>76.999999999999517</v>
      </c>
      <c r="G268" s="55">
        <f t="shared" si="168"/>
        <v>0</v>
      </c>
      <c r="H268" s="78">
        <f t="shared" si="195"/>
        <v>1</v>
      </c>
      <c r="I268" s="79">
        <f t="shared" si="180"/>
        <v>680291.34648511943</v>
      </c>
      <c r="J268" s="79">
        <f t="shared" si="169"/>
        <v>4640.6029069697834</v>
      </c>
      <c r="K268" s="80">
        <f t="shared" si="170"/>
        <v>-20</v>
      </c>
      <c r="L268" s="80">
        <f t="shared" si="181"/>
        <v>-566.90945540426628</v>
      </c>
      <c r="M268" s="80">
        <f t="shared" si="165"/>
        <v>-5102.1850986383952</v>
      </c>
      <c r="N268" s="80">
        <f t="shared" si="182"/>
        <v>0</v>
      </c>
      <c r="O268" s="81">
        <f t="shared" si="171"/>
        <v>-2475.2130879613783</v>
      </c>
      <c r="P268" s="79">
        <f t="shared" si="172"/>
        <v>676767.64175008505</v>
      </c>
      <c r="Q268" s="35"/>
      <c r="R268">
        <f t="shared" ca="1" si="183"/>
        <v>384</v>
      </c>
      <c r="S268" s="78">
        <f t="shared" ca="1" si="184"/>
        <v>86.12</v>
      </c>
      <c r="T268" s="55">
        <f t="shared" ca="1" si="173"/>
        <v>1.4888670873660748E-2</v>
      </c>
      <c r="U268" s="78">
        <f t="shared" ca="1" si="190"/>
        <v>0.16585061694050013</v>
      </c>
      <c r="V268" s="79">
        <f t="shared" ca="1" si="185"/>
        <v>143924.05041728032</v>
      </c>
      <c r="W268" s="79">
        <f t="shared" ca="1" si="174"/>
        <v>981.77695512389732</v>
      </c>
      <c r="X268" s="80">
        <f t="shared" ca="1" si="191"/>
        <v>-3.3170123388100023</v>
      </c>
      <c r="Y268" s="80">
        <f t="shared" ca="1" si="192"/>
        <v>-119.93670868106695</v>
      </c>
      <c r="Z268" s="80">
        <f t="shared" ca="1" si="186"/>
        <v>0</v>
      </c>
      <c r="AA268" s="80">
        <f t="shared" ca="1" si="193"/>
        <v>0</v>
      </c>
      <c r="AB268" s="81">
        <f t="shared" ca="1" si="175"/>
        <v>-410.51561769759496</v>
      </c>
      <c r="AC268" s="79">
        <f t="shared" ca="1" si="176"/>
        <v>144372.05803368677</v>
      </c>
      <c r="AD268" s="35"/>
      <c r="AE268" s="62">
        <f t="shared" ca="1" si="177"/>
        <v>-2475.2130879613783</v>
      </c>
      <c r="AF268" s="62">
        <f t="shared" ca="1" si="178"/>
        <v>870494.54923330841</v>
      </c>
      <c r="AG268" s="35"/>
      <c r="AH268" s="35"/>
      <c r="AR268" s="69">
        <f t="shared" si="187"/>
        <v>23</v>
      </c>
      <c r="AS268" s="70">
        <f t="shared" si="194"/>
        <v>265</v>
      </c>
      <c r="AT268" s="71">
        <f t="shared" si="166"/>
        <v>0.16301883747764057</v>
      </c>
      <c r="AU268" s="72">
        <f t="shared" si="179"/>
        <v>6.8214933659622723E-3</v>
      </c>
      <c r="AV268" s="73">
        <f t="shared" si="188"/>
        <v>1.0068214933659623</v>
      </c>
      <c r="AW268" s="74">
        <f>PRODUCT(AV$4:AV268)</f>
        <v>6.0590804405440348</v>
      </c>
    </row>
    <row r="269" spans="5:49">
      <c r="E269">
        <f t="shared" si="167"/>
        <v>266</v>
      </c>
      <c r="F269" s="64">
        <f t="shared" si="189"/>
        <v>77.083333333332845</v>
      </c>
      <c r="G269" s="55">
        <f t="shared" si="168"/>
        <v>0</v>
      </c>
      <c r="H269" s="78">
        <f t="shared" si="195"/>
        <v>1</v>
      </c>
      <c r="I269" s="79">
        <f t="shared" si="180"/>
        <v>676767.64175008505</v>
      </c>
      <c r="J269" s="79">
        <f t="shared" si="169"/>
        <v>4616.5659784961372</v>
      </c>
      <c r="K269" s="80">
        <f t="shared" si="170"/>
        <v>-20</v>
      </c>
      <c r="L269" s="80">
        <f t="shared" si="181"/>
        <v>-563.97303479173763</v>
      </c>
      <c r="M269" s="80">
        <f t="shared" si="165"/>
        <v>0</v>
      </c>
      <c r="N269" s="80">
        <f t="shared" si="182"/>
        <v>0</v>
      </c>
      <c r="O269" s="81">
        <f t="shared" si="171"/>
        <v>-2475.2130879613783</v>
      </c>
      <c r="P269" s="79">
        <f t="shared" si="172"/>
        <v>678325.02160582796</v>
      </c>
      <c r="Q269" s="35"/>
      <c r="R269">
        <f t="shared" ca="1" si="183"/>
        <v>385</v>
      </c>
      <c r="S269" s="78">
        <f t="shared" ca="1" si="184"/>
        <v>86.2</v>
      </c>
      <c r="T269" s="55">
        <f t="shared" ca="1" si="173"/>
        <v>1.4888670873660748E-2</v>
      </c>
      <c r="U269" s="78">
        <f t="shared" ca="1" si="190"/>
        <v>0.16338132169067943</v>
      </c>
      <c r="V269" s="79">
        <f t="shared" ca="1" si="185"/>
        <v>142222.54997827017</v>
      </c>
      <c r="W269" s="79">
        <f t="shared" ca="1" si="174"/>
        <v>970.17018116700763</v>
      </c>
      <c r="X269" s="80">
        <f t="shared" ca="1" si="191"/>
        <v>-3.2676264338135885</v>
      </c>
      <c r="Y269" s="80">
        <f t="shared" ca="1" si="192"/>
        <v>-118.51879164855848</v>
      </c>
      <c r="Z269" s="80">
        <f t="shared" ca="1" si="186"/>
        <v>-1066.6691248370262</v>
      </c>
      <c r="AA269" s="80">
        <f t="shared" ca="1" si="193"/>
        <v>0</v>
      </c>
      <c r="AB269" s="81">
        <f t="shared" ca="1" si="175"/>
        <v>-404.40358577719786</v>
      </c>
      <c r="AC269" s="79">
        <f t="shared" ca="1" si="176"/>
        <v>141599.86103074058</v>
      </c>
      <c r="AD269" s="35"/>
      <c r="AE269" s="62">
        <f t="shared" ca="1" si="177"/>
        <v>-2475.2130879613778</v>
      </c>
      <c r="AF269" s="62">
        <f t="shared" ca="1" si="178"/>
        <v>866683.28769443766</v>
      </c>
      <c r="AG269" s="35"/>
      <c r="AH269" s="35"/>
      <c r="AR269" s="69">
        <f t="shared" si="187"/>
        <v>23</v>
      </c>
      <c r="AS269" s="70">
        <f t="shared" si="194"/>
        <v>266</v>
      </c>
      <c r="AT269" s="71">
        <f t="shared" si="166"/>
        <v>0.16190680555925996</v>
      </c>
      <c r="AU269" s="72">
        <f t="shared" si="179"/>
        <v>6.8214933659622723E-3</v>
      </c>
      <c r="AV269" s="73">
        <f t="shared" si="188"/>
        <v>1.0068214933659623</v>
      </c>
      <c r="AW269" s="74">
        <f>PRODUCT(AV$4:AV269)</f>
        <v>6.1004124175730379</v>
      </c>
    </row>
    <row r="270" spans="5:49">
      <c r="E270">
        <f t="shared" si="167"/>
        <v>267</v>
      </c>
      <c r="F270" s="64">
        <f t="shared" si="189"/>
        <v>77.166666666666174</v>
      </c>
      <c r="G270" s="55">
        <f t="shared" si="168"/>
        <v>0</v>
      </c>
      <c r="H270" s="78">
        <f t="shared" si="195"/>
        <v>1</v>
      </c>
      <c r="I270" s="79">
        <f t="shared" si="180"/>
        <v>678325.02160582796</v>
      </c>
      <c r="J270" s="79">
        <f t="shared" si="169"/>
        <v>4627.1896348503706</v>
      </c>
      <c r="K270" s="80">
        <f t="shared" si="170"/>
        <v>-20</v>
      </c>
      <c r="L270" s="80">
        <f t="shared" si="181"/>
        <v>-565.27085133819003</v>
      </c>
      <c r="M270" s="80">
        <f t="shared" si="165"/>
        <v>0</v>
      </c>
      <c r="N270" s="80">
        <f t="shared" si="182"/>
        <v>0</v>
      </c>
      <c r="O270" s="81">
        <f t="shared" si="171"/>
        <v>-2475.2130879613783</v>
      </c>
      <c r="P270" s="79">
        <f t="shared" si="172"/>
        <v>679891.72730137873</v>
      </c>
      <c r="Q270" s="35"/>
      <c r="R270">
        <f t="shared" ca="1" si="183"/>
        <v>386</v>
      </c>
      <c r="S270" s="78">
        <f t="shared" ca="1" si="184"/>
        <v>86.28</v>
      </c>
      <c r="T270" s="55">
        <f t="shared" ca="1" si="173"/>
        <v>1.4888670873660748E-2</v>
      </c>
      <c r="U270" s="78">
        <f t="shared" ca="1" si="190"/>
        <v>0.16094879096512321</v>
      </c>
      <c r="V270" s="79">
        <f t="shared" ca="1" si="185"/>
        <v>139491.62730409778</v>
      </c>
      <c r="W270" s="79">
        <f t="shared" ca="1" si="174"/>
        <v>951.54121026218479</v>
      </c>
      <c r="X270" s="80">
        <f t="shared" ca="1" si="191"/>
        <v>-3.2189758193024645</v>
      </c>
      <c r="Y270" s="80">
        <f t="shared" ca="1" si="192"/>
        <v>-116.24302275341482</v>
      </c>
      <c r="Z270" s="80">
        <f t="shared" ca="1" si="186"/>
        <v>0</v>
      </c>
      <c r="AA270" s="80">
        <f t="shared" ca="1" si="193"/>
        <v>0</v>
      </c>
      <c r="AB270" s="81">
        <f t="shared" ca="1" si="175"/>
        <v>-398.38255388843299</v>
      </c>
      <c r="AC270" s="79">
        <f t="shared" ca="1" si="176"/>
        <v>139925.32396189883</v>
      </c>
      <c r="AD270" s="35"/>
      <c r="AE270" s="62">
        <f t="shared" ca="1" si="177"/>
        <v>-2475.2130879613783</v>
      </c>
      <c r="AF270" s="62">
        <f t="shared" ca="1" si="178"/>
        <v>869377.91283079563</v>
      </c>
      <c r="AG270" s="35"/>
      <c r="AH270" s="35"/>
      <c r="AR270" s="69">
        <f t="shared" si="187"/>
        <v>23</v>
      </c>
      <c r="AS270" s="70">
        <f t="shared" si="194"/>
        <v>267</v>
      </c>
      <c r="AT270" s="71">
        <f t="shared" si="166"/>
        <v>0.16080235935923332</v>
      </c>
      <c r="AU270" s="72">
        <f t="shared" si="179"/>
        <v>6.8214933659622723E-3</v>
      </c>
      <c r="AV270" s="73">
        <f t="shared" si="188"/>
        <v>1.0068214933659623</v>
      </c>
      <c r="AW270" s="74">
        <f>PRODUCT(AV$4:AV270)</f>
        <v>6.1420263404091466</v>
      </c>
    </row>
    <row r="271" spans="5:49">
      <c r="E271">
        <f t="shared" si="167"/>
        <v>268</v>
      </c>
      <c r="F271" s="64">
        <f t="shared" si="189"/>
        <v>77.249999999999503</v>
      </c>
      <c r="G271" s="55">
        <f t="shared" si="168"/>
        <v>0</v>
      </c>
      <c r="H271" s="78">
        <f t="shared" si="195"/>
        <v>1</v>
      </c>
      <c r="I271" s="79">
        <f t="shared" si="180"/>
        <v>679891.72730137873</v>
      </c>
      <c r="J271" s="79">
        <f t="shared" si="169"/>
        <v>4637.8769073589856</v>
      </c>
      <c r="K271" s="80">
        <f t="shared" si="170"/>
        <v>-20</v>
      </c>
      <c r="L271" s="80">
        <f t="shared" si="181"/>
        <v>-566.57643941781566</v>
      </c>
      <c r="M271" s="80">
        <f t="shared" si="165"/>
        <v>0</v>
      </c>
      <c r="N271" s="80">
        <f t="shared" si="182"/>
        <v>0</v>
      </c>
      <c r="O271" s="81">
        <f t="shared" si="171"/>
        <v>-2475.2130879613783</v>
      </c>
      <c r="P271" s="79">
        <f t="shared" si="172"/>
        <v>681467.81468135852</v>
      </c>
      <c r="Q271" s="35"/>
      <c r="R271">
        <f t="shared" ca="1" si="183"/>
        <v>387</v>
      </c>
      <c r="S271" s="78">
        <f t="shared" ca="1" si="184"/>
        <v>86.36</v>
      </c>
      <c r="T271" s="55">
        <f t="shared" ca="1" si="173"/>
        <v>1.4888670873660748E-2</v>
      </c>
      <c r="U271" s="78">
        <f t="shared" ca="1" si="190"/>
        <v>0.15855247738892986</v>
      </c>
      <c r="V271" s="79">
        <f t="shared" ca="1" si="185"/>
        <v>137842.02186653976</v>
      </c>
      <c r="W271" s="79">
        <f t="shared" ca="1" si="174"/>
        <v>940.28843771342747</v>
      </c>
      <c r="X271" s="80">
        <f t="shared" ca="1" si="191"/>
        <v>-3.1710495477785972</v>
      </c>
      <c r="Y271" s="80">
        <f t="shared" ca="1" si="192"/>
        <v>-114.86835155544981</v>
      </c>
      <c r="Z271" s="80">
        <f t="shared" ca="1" si="186"/>
        <v>0</v>
      </c>
      <c r="AA271" s="80">
        <f t="shared" ca="1" si="193"/>
        <v>0</v>
      </c>
      <c r="AB271" s="81">
        <f t="shared" ca="1" si="175"/>
        <v>-392.45116716177967</v>
      </c>
      <c r="AC271" s="79">
        <f t="shared" ca="1" si="176"/>
        <v>138271.81973598816</v>
      </c>
      <c r="AD271" s="35"/>
      <c r="AE271" s="62">
        <f t="shared" ca="1" si="177"/>
        <v>-2475.2130879613783</v>
      </c>
      <c r="AF271" s="62">
        <f t="shared" ca="1" si="178"/>
        <v>872088.67381369788</v>
      </c>
      <c r="AG271" s="35"/>
      <c r="AH271" s="35"/>
      <c r="AR271" s="69">
        <f t="shared" si="187"/>
        <v>23</v>
      </c>
      <c r="AS271" s="70">
        <f t="shared" si="194"/>
        <v>268</v>
      </c>
      <c r="AT271" s="71">
        <f t="shared" si="166"/>
        <v>0.15970544713163323</v>
      </c>
      <c r="AU271" s="72">
        <f t="shared" si="179"/>
        <v>6.8214933659622723E-3</v>
      </c>
      <c r="AV271" s="73">
        <f t="shared" si="188"/>
        <v>1.0068214933659623</v>
      </c>
      <c r="AW271" s="74">
        <f>PRODUCT(AV$4:AV271)</f>
        <v>6.1839241323438134</v>
      </c>
    </row>
    <row r="272" spans="5:49">
      <c r="E272">
        <f t="shared" si="167"/>
        <v>269</v>
      </c>
      <c r="F272" s="64">
        <f t="shared" si="189"/>
        <v>77.333333333332831</v>
      </c>
      <c r="G272" s="55">
        <f t="shared" si="168"/>
        <v>0</v>
      </c>
      <c r="H272" s="78">
        <f t="shared" si="195"/>
        <v>1</v>
      </c>
      <c r="I272" s="79">
        <f t="shared" si="180"/>
        <v>681467.81468135852</v>
      </c>
      <c r="J272" s="79">
        <f t="shared" si="169"/>
        <v>4648.6281769656944</v>
      </c>
      <c r="K272" s="80">
        <f t="shared" si="170"/>
        <v>-20</v>
      </c>
      <c r="L272" s="80">
        <f t="shared" si="181"/>
        <v>-567.88984556779883</v>
      </c>
      <c r="M272" s="80">
        <f t="shared" ref="M272:M335" si="196">IF(OR(I271+O271=0,K271=0),0,-IF(MOD(E272-1,12)=0,1,0)*I272*($C$17))</f>
        <v>0</v>
      </c>
      <c r="N272" s="80">
        <f t="shared" si="182"/>
        <v>0</v>
      </c>
      <c r="O272" s="81">
        <f t="shared" si="171"/>
        <v>-2475.2130879613783</v>
      </c>
      <c r="P272" s="79">
        <f t="shared" si="172"/>
        <v>683053.33992479509</v>
      </c>
      <c r="Q272" s="35"/>
      <c r="R272">
        <f t="shared" ca="1" si="183"/>
        <v>388</v>
      </c>
      <c r="S272" s="78">
        <f t="shared" ca="1" si="184"/>
        <v>86.44</v>
      </c>
      <c r="T272" s="55">
        <f t="shared" ca="1" si="173"/>
        <v>1.4888670873660748E-2</v>
      </c>
      <c r="U272" s="78">
        <f t="shared" ca="1" si="190"/>
        <v>0.15619184173688255</v>
      </c>
      <c r="V272" s="79">
        <f t="shared" ca="1" si="185"/>
        <v>136213.13612083689</v>
      </c>
      <c r="W272" s="79">
        <f t="shared" ca="1" si="174"/>
        <v>929.1770044052048</v>
      </c>
      <c r="X272" s="80">
        <f t="shared" ca="1" si="191"/>
        <v>-3.1238368347376513</v>
      </c>
      <c r="Y272" s="80">
        <f t="shared" ca="1" si="192"/>
        <v>-113.51094676736409</v>
      </c>
      <c r="Z272" s="80">
        <f t="shared" ca="1" si="186"/>
        <v>0</v>
      </c>
      <c r="AA272" s="80">
        <f t="shared" ca="1" si="193"/>
        <v>0</v>
      </c>
      <c r="AB272" s="81">
        <f t="shared" ca="1" si="175"/>
        <v>-386.60809089992398</v>
      </c>
      <c r="AC272" s="79">
        <f t="shared" ca="1" si="176"/>
        <v>136639.07025074007</v>
      </c>
      <c r="AD272" s="35"/>
      <c r="AE272" s="62">
        <f t="shared" ca="1" si="177"/>
        <v>-2475.2130879613783</v>
      </c>
      <c r="AF272" s="62">
        <f t="shared" ca="1" si="178"/>
        <v>874815.66726717609</v>
      </c>
      <c r="AG272" s="35"/>
      <c r="AH272" s="35"/>
      <c r="AR272" s="69">
        <f t="shared" si="187"/>
        <v>23</v>
      </c>
      <c r="AS272" s="70">
        <f t="shared" si="194"/>
        <v>269</v>
      </c>
      <c r="AT272" s="71">
        <f t="shared" ref="AT272:AT283" si="197">(1-AU272)*AT271</f>
        <v>0.15861601748351675</v>
      </c>
      <c r="AU272" s="72">
        <f t="shared" si="179"/>
        <v>6.8214933659622723E-3</v>
      </c>
      <c r="AV272" s="73">
        <f t="shared" si="188"/>
        <v>1.0068214933659623</v>
      </c>
      <c r="AW272" s="74">
        <f>PRODUCT(AV$4:AV272)</f>
        <v>6.226107729788211</v>
      </c>
    </row>
    <row r="273" spans="5:49">
      <c r="E273">
        <f t="shared" si="167"/>
        <v>270</v>
      </c>
      <c r="F273" s="64">
        <f t="shared" si="189"/>
        <v>77.41666666666616</v>
      </c>
      <c r="G273" s="55">
        <f t="shared" si="168"/>
        <v>0</v>
      </c>
      <c r="H273" s="78">
        <f t="shared" si="195"/>
        <v>1</v>
      </c>
      <c r="I273" s="79">
        <f t="shared" si="180"/>
        <v>683053.33992479509</v>
      </c>
      <c r="J273" s="79">
        <f t="shared" si="169"/>
        <v>4659.4438268953627</v>
      </c>
      <c r="K273" s="80">
        <f t="shared" si="170"/>
        <v>-20</v>
      </c>
      <c r="L273" s="80">
        <f t="shared" si="181"/>
        <v>-569.21111660399595</v>
      </c>
      <c r="M273" s="80">
        <f t="shared" si="196"/>
        <v>0</v>
      </c>
      <c r="N273" s="80">
        <f t="shared" si="182"/>
        <v>0</v>
      </c>
      <c r="O273" s="81">
        <f t="shared" si="171"/>
        <v>-2475.2130879613783</v>
      </c>
      <c r="P273" s="79">
        <f t="shared" si="172"/>
        <v>684648.35954712494</v>
      </c>
      <c r="Q273" s="35"/>
      <c r="R273">
        <f t="shared" ca="1" si="183"/>
        <v>389</v>
      </c>
      <c r="S273" s="78">
        <f t="shared" ca="1" si="184"/>
        <v>86.52</v>
      </c>
      <c r="T273" s="55">
        <f t="shared" ca="1" si="173"/>
        <v>1.6316258762122726E-2</v>
      </c>
      <c r="U273" s="78">
        <f t="shared" ca="1" si="190"/>
        <v>0.15364337523057106</v>
      </c>
      <c r="V273" s="79">
        <f t="shared" ca="1" si="185"/>
        <v>134409.63182351313</v>
      </c>
      <c r="W273" s="79">
        <f t="shared" ca="1" si="174"/>
        <v>916.87441180552639</v>
      </c>
      <c r="X273" s="80">
        <f t="shared" ca="1" si="191"/>
        <v>-3.0728675046114211</v>
      </c>
      <c r="Y273" s="80">
        <f t="shared" ca="1" si="192"/>
        <v>-112.00802651959428</v>
      </c>
      <c r="Z273" s="80">
        <f t="shared" ca="1" si="186"/>
        <v>0</v>
      </c>
      <c r="AA273" s="80">
        <f t="shared" ca="1" si="193"/>
        <v>0</v>
      </c>
      <c r="AB273" s="81">
        <f t="shared" ca="1" si="175"/>
        <v>-380.3000932492705</v>
      </c>
      <c r="AC273" s="79">
        <f t="shared" ca="1" si="176"/>
        <v>134831.12524804519</v>
      </c>
      <c r="AD273" s="35"/>
      <c r="AE273" s="62">
        <f t="shared" ca="1" si="177"/>
        <v>-2475.2130879613783</v>
      </c>
      <c r="AF273" s="62">
        <f t="shared" ca="1" si="178"/>
        <v>877558.99039386166</v>
      </c>
      <c r="AG273" s="35"/>
      <c r="AH273" s="35"/>
      <c r="AR273" s="69">
        <f t="shared" si="187"/>
        <v>23</v>
      </c>
      <c r="AS273" s="70">
        <f t="shared" si="194"/>
        <v>270</v>
      </c>
      <c r="AT273" s="71">
        <f t="shared" si="197"/>
        <v>0.1575340193725176</v>
      </c>
      <c r="AU273" s="72">
        <f t="shared" si="179"/>
        <v>6.8214933659622723E-3</v>
      </c>
      <c r="AV273" s="73">
        <f t="shared" si="188"/>
        <v>1.0068214933659623</v>
      </c>
      <c r="AW273" s="74">
        <f>PRODUCT(AV$4:AV273)</f>
        <v>6.2685790823627281</v>
      </c>
    </row>
    <row r="274" spans="5:49">
      <c r="E274">
        <f t="shared" si="167"/>
        <v>271</v>
      </c>
      <c r="F274" s="64">
        <f t="shared" si="189"/>
        <v>77.499999999999488</v>
      </c>
      <c r="G274" s="55">
        <f t="shared" si="168"/>
        <v>0</v>
      </c>
      <c r="H274" s="78">
        <f t="shared" si="195"/>
        <v>1</v>
      </c>
      <c r="I274" s="79">
        <f t="shared" si="180"/>
        <v>684648.35954712494</v>
      </c>
      <c r="J274" s="79">
        <f t="shared" si="169"/>
        <v>4670.3242426676652</v>
      </c>
      <c r="K274" s="80">
        <f t="shared" si="170"/>
        <v>-20</v>
      </c>
      <c r="L274" s="80">
        <f t="shared" si="181"/>
        <v>-570.54029962260415</v>
      </c>
      <c r="M274" s="80">
        <f t="shared" si="196"/>
        <v>0</v>
      </c>
      <c r="N274" s="80">
        <f t="shared" si="182"/>
        <v>0</v>
      </c>
      <c r="O274" s="81">
        <f t="shared" si="171"/>
        <v>-2475.2130879613783</v>
      </c>
      <c r="P274" s="79">
        <f t="shared" si="172"/>
        <v>686252.93040220859</v>
      </c>
      <c r="Q274" s="35"/>
      <c r="R274">
        <f t="shared" ca="1" si="183"/>
        <v>390</v>
      </c>
      <c r="S274" s="78">
        <f t="shared" ca="1" si="184"/>
        <v>86.6</v>
      </c>
      <c r="T274" s="55">
        <f t="shared" ca="1" si="173"/>
        <v>1.6316258762122726E-2</v>
      </c>
      <c r="U274" s="78">
        <f t="shared" ca="1" si="190"/>
        <v>0.15113649016322314</v>
      </c>
      <c r="V274" s="79">
        <f t="shared" ca="1" si="185"/>
        <v>132631.1857193099</v>
      </c>
      <c r="W274" s="79">
        <f t="shared" ca="1" si="174"/>
        <v>904.7427535039825</v>
      </c>
      <c r="X274" s="80">
        <f t="shared" ca="1" si="191"/>
        <v>-3.0227298032644629</v>
      </c>
      <c r="Y274" s="80">
        <f t="shared" ca="1" si="192"/>
        <v>-110.52598809942492</v>
      </c>
      <c r="Z274" s="80">
        <f t="shared" ca="1" si="186"/>
        <v>0</v>
      </c>
      <c r="AA274" s="80">
        <f t="shared" ca="1" si="193"/>
        <v>0</v>
      </c>
      <c r="AB274" s="81">
        <f t="shared" ca="1" si="175"/>
        <v>-374.09501852055604</v>
      </c>
      <c r="AC274" s="79">
        <f t="shared" ca="1" si="176"/>
        <v>133048.28473639066</v>
      </c>
      <c r="AD274" s="35"/>
      <c r="AE274" s="62">
        <f t="shared" ca="1" si="177"/>
        <v>-2475.2130879613783</v>
      </c>
      <c r="AF274" s="62">
        <f t="shared" ca="1" si="178"/>
        <v>880318.7409784511</v>
      </c>
      <c r="AG274" s="35"/>
      <c r="AH274" s="35"/>
      <c r="AR274" s="69">
        <f t="shared" si="187"/>
        <v>23</v>
      </c>
      <c r="AS274" s="70">
        <f t="shared" si="194"/>
        <v>271</v>
      </c>
      <c r="AT274" s="71">
        <f t="shared" si="197"/>
        <v>0.15645940210445461</v>
      </c>
      <c r="AU274" s="72">
        <f t="shared" si="179"/>
        <v>6.8214933659622723E-3</v>
      </c>
      <c r="AV274" s="73">
        <f t="shared" si="188"/>
        <v>1.0068214933659623</v>
      </c>
      <c r="AW274" s="74">
        <f>PRODUCT(AV$4:AV274)</f>
        <v>6.311340152987075</v>
      </c>
    </row>
    <row r="275" spans="5:49">
      <c r="E275">
        <f t="shared" si="167"/>
        <v>272</v>
      </c>
      <c r="F275" s="64">
        <f t="shared" si="189"/>
        <v>77.583333333332817</v>
      </c>
      <c r="G275" s="55">
        <f t="shared" si="168"/>
        <v>0</v>
      </c>
      <c r="H275" s="78">
        <f t="shared" si="195"/>
        <v>1</v>
      </c>
      <c r="I275" s="79">
        <f t="shared" si="180"/>
        <v>686252.93040220859</v>
      </c>
      <c r="J275" s="79">
        <f t="shared" si="169"/>
        <v>4681.2698121108351</v>
      </c>
      <c r="K275" s="80">
        <f t="shared" si="170"/>
        <v>-20</v>
      </c>
      <c r="L275" s="80">
        <f t="shared" si="181"/>
        <v>-571.87744200184056</v>
      </c>
      <c r="M275" s="80">
        <f t="shared" si="196"/>
        <v>0</v>
      </c>
      <c r="N275" s="80">
        <f t="shared" si="182"/>
        <v>0</v>
      </c>
      <c r="O275" s="81">
        <f t="shared" si="171"/>
        <v>-2475.2130879613783</v>
      </c>
      <c r="P275" s="79">
        <f t="shared" si="172"/>
        <v>687867.10968435614</v>
      </c>
      <c r="Q275" s="35"/>
      <c r="R275">
        <f t="shared" ca="1" si="183"/>
        <v>391</v>
      </c>
      <c r="S275" s="78">
        <f t="shared" ca="1" si="184"/>
        <v>86.68</v>
      </c>
      <c r="T275" s="55">
        <f t="shared" ca="1" si="173"/>
        <v>1.6316258762122726E-2</v>
      </c>
      <c r="U275" s="78">
        <f t="shared" ca="1" si="190"/>
        <v>0.14867050808132098</v>
      </c>
      <c r="V275" s="79">
        <f t="shared" ca="1" si="185"/>
        <v>130877.43449477512</v>
      </c>
      <c r="W275" s="79">
        <f t="shared" ca="1" si="174"/>
        <v>892.77955116027033</v>
      </c>
      <c r="X275" s="80">
        <f t="shared" ca="1" si="191"/>
        <v>-2.9734101616264197</v>
      </c>
      <c r="Y275" s="80">
        <f t="shared" ca="1" si="192"/>
        <v>-109.06452874564594</v>
      </c>
      <c r="Z275" s="80">
        <f t="shared" ca="1" si="186"/>
        <v>0</v>
      </c>
      <c r="AA275" s="80">
        <f t="shared" ca="1" si="193"/>
        <v>0</v>
      </c>
      <c r="AB275" s="81">
        <f t="shared" ca="1" si="175"/>
        <v>-367.9911873967535</v>
      </c>
      <c r="AC275" s="79">
        <f t="shared" ca="1" si="176"/>
        <v>131290.18491963137</v>
      </c>
      <c r="AD275" s="35"/>
      <c r="AE275" s="62">
        <f t="shared" ca="1" si="177"/>
        <v>-2475.2130879613778</v>
      </c>
      <c r="AF275" s="62">
        <f t="shared" ca="1" si="178"/>
        <v>883095.0173911911</v>
      </c>
      <c r="AG275" s="35"/>
      <c r="AH275" s="35"/>
      <c r="AR275" s="69">
        <f t="shared" si="187"/>
        <v>23</v>
      </c>
      <c r="AS275" s="70">
        <f t="shared" si="194"/>
        <v>272</v>
      </c>
      <c r="AT275" s="71">
        <f t="shared" si="197"/>
        <v>0.15539211533095665</v>
      </c>
      <c r="AU275" s="72">
        <f t="shared" si="179"/>
        <v>6.8214933659622723E-3</v>
      </c>
      <c r="AV275" s="73">
        <f t="shared" si="188"/>
        <v>1.0068214933659623</v>
      </c>
      <c r="AW275" s="74">
        <f>PRODUCT(AV$4:AV275)</f>
        <v>6.3543929179710075</v>
      </c>
    </row>
    <row r="276" spans="5:49">
      <c r="E276">
        <f t="shared" si="167"/>
        <v>273</v>
      </c>
      <c r="F276" s="64">
        <f t="shared" si="189"/>
        <v>77.666666666666146</v>
      </c>
      <c r="G276" s="55">
        <f t="shared" si="168"/>
        <v>0</v>
      </c>
      <c r="H276" s="78">
        <f t="shared" si="195"/>
        <v>1</v>
      </c>
      <c r="I276" s="79">
        <f t="shared" si="180"/>
        <v>687867.10968435614</v>
      </c>
      <c r="J276" s="79">
        <f t="shared" si="169"/>
        <v>4692.2809253754785</v>
      </c>
      <c r="K276" s="80">
        <f t="shared" si="170"/>
        <v>-20</v>
      </c>
      <c r="L276" s="80">
        <f t="shared" si="181"/>
        <v>-573.22259140363019</v>
      </c>
      <c r="M276" s="80">
        <f t="shared" si="196"/>
        <v>0</v>
      </c>
      <c r="N276" s="80">
        <f t="shared" si="182"/>
        <v>0</v>
      </c>
      <c r="O276" s="81">
        <f t="shared" si="171"/>
        <v>-2475.2130879613783</v>
      </c>
      <c r="P276" s="79">
        <f t="shared" si="172"/>
        <v>689490.9549303666</v>
      </c>
      <c r="Q276" s="35"/>
      <c r="R276">
        <f t="shared" ca="1" si="183"/>
        <v>392</v>
      </c>
      <c r="S276" s="78">
        <f t="shared" ca="1" si="184"/>
        <v>86.76</v>
      </c>
      <c r="T276" s="55">
        <f t="shared" ca="1" si="173"/>
        <v>1.6316258762122726E-2</v>
      </c>
      <c r="U276" s="78">
        <f t="shared" ca="1" si="190"/>
        <v>0.14624476160116989</v>
      </c>
      <c r="V276" s="79">
        <f t="shared" ca="1" si="185"/>
        <v>129148.02028955572</v>
      </c>
      <c r="W276" s="79">
        <f t="shared" ca="1" si="174"/>
        <v>880.98236363236526</v>
      </c>
      <c r="X276" s="80">
        <f t="shared" ca="1" si="191"/>
        <v>-2.9248952320233981</v>
      </c>
      <c r="Y276" s="80">
        <f t="shared" ca="1" si="192"/>
        <v>-107.62335024129644</v>
      </c>
      <c r="Z276" s="80">
        <f t="shared" ca="1" si="186"/>
        <v>0</v>
      </c>
      <c r="AA276" s="80">
        <f t="shared" ca="1" si="193"/>
        <v>0</v>
      </c>
      <c r="AB276" s="81">
        <f t="shared" ca="1" si="175"/>
        <v>-361.98694796100727</v>
      </c>
      <c r="AC276" s="79">
        <f t="shared" ca="1" si="176"/>
        <v>129556.46745975377</v>
      </c>
      <c r="AD276" s="35"/>
      <c r="AE276" s="62">
        <f t="shared" ca="1" si="177"/>
        <v>-2475.2130879613778</v>
      </c>
      <c r="AF276" s="62">
        <f t="shared" ca="1" si="178"/>
        <v>885887.91859138547</v>
      </c>
      <c r="AG276" s="35"/>
      <c r="AH276" s="35"/>
      <c r="AR276" s="69">
        <f t="shared" si="187"/>
        <v>23</v>
      </c>
      <c r="AS276" s="70">
        <f t="shared" si="194"/>
        <v>273</v>
      </c>
      <c r="AT276" s="71">
        <f t="shared" si="197"/>
        <v>0.15433210904710368</v>
      </c>
      <c r="AU276" s="72">
        <f t="shared" si="179"/>
        <v>6.8214933659622723E-3</v>
      </c>
      <c r="AV276" s="73">
        <f t="shared" si="188"/>
        <v>1.0068214933659623</v>
      </c>
      <c r="AW276" s="74">
        <f>PRODUCT(AV$4:AV276)</f>
        <v>6.3977393671056646</v>
      </c>
    </row>
    <row r="277" spans="5:49">
      <c r="E277">
        <f t="shared" si="167"/>
        <v>274</v>
      </c>
      <c r="F277" s="64">
        <f t="shared" si="189"/>
        <v>77.749999999999474</v>
      </c>
      <c r="G277" s="55">
        <f t="shared" si="168"/>
        <v>0</v>
      </c>
      <c r="H277" s="78">
        <f t="shared" si="195"/>
        <v>1</v>
      </c>
      <c r="I277" s="79">
        <f t="shared" si="180"/>
        <v>689490.9549303666</v>
      </c>
      <c r="J277" s="79">
        <f t="shared" si="169"/>
        <v>4703.3579749484879</v>
      </c>
      <c r="K277" s="80">
        <f t="shared" si="170"/>
        <v>-20</v>
      </c>
      <c r="L277" s="80">
        <f t="shared" si="181"/>
        <v>-574.57579577530555</v>
      </c>
      <c r="M277" s="80">
        <f t="shared" si="196"/>
        <v>0</v>
      </c>
      <c r="N277" s="80">
        <f t="shared" si="182"/>
        <v>0</v>
      </c>
      <c r="O277" s="81">
        <f t="shared" si="171"/>
        <v>-2475.2130879613783</v>
      </c>
      <c r="P277" s="79">
        <f t="shared" si="172"/>
        <v>691124.52402157837</v>
      </c>
      <c r="Q277" s="35"/>
      <c r="R277">
        <f t="shared" ca="1" si="183"/>
        <v>393</v>
      </c>
      <c r="S277" s="78">
        <f t="shared" ca="1" si="184"/>
        <v>86.84</v>
      </c>
      <c r="T277" s="55">
        <f t="shared" ca="1" si="173"/>
        <v>1.6316258762122726E-2</v>
      </c>
      <c r="U277" s="78">
        <f t="shared" ca="1" si="190"/>
        <v>0.14385859422828026</v>
      </c>
      <c r="V277" s="79">
        <f t="shared" ca="1" si="185"/>
        <v>127442.5906123739</v>
      </c>
      <c r="W277" s="79">
        <f t="shared" ca="1" si="174"/>
        <v>869.34878640335432</v>
      </c>
      <c r="X277" s="80">
        <f t="shared" ca="1" si="191"/>
        <v>-2.8771718845656054</v>
      </c>
      <c r="Y277" s="80">
        <f t="shared" ca="1" si="192"/>
        <v>-106.20215884364492</v>
      </c>
      <c r="Z277" s="80">
        <f t="shared" ca="1" si="186"/>
        <v>0</v>
      </c>
      <c r="AA277" s="80">
        <f t="shared" ca="1" si="193"/>
        <v>0</v>
      </c>
      <c r="AB277" s="81">
        <f t="shared" ca="1" si="175"/>
        <v>-356.08067524956442</v>
      </c>
      <c r="AC277" s="79">
        <f t="shared" ca="1" si="176"/>
        <v>127846.77939279946</v>
      </c>
      <c r="AD277" s="35"/>
      <c r="AE277" s="62">
        <f t="shared" ca="1" si="177"/>
        <v>-2475.2130879613778</v>
      </c>
      <c r="AF277" s="62">
        <f t="shared" ca="1" si="178"/>
        <v>888697.54413092171</v>
      </c>
      <c r="AG277" s="35"/>
      <c r="AH277" s="35"/>
      <c r="AR277" s="69">
        <f t="shared" si="187"/>
        <v>23</v>
      </c>
      <c r="AS277" s="70">
        <f t="shared" si="194"/>
        <v>274</v>
      </c>
      <c r="AT277" s="71">
        <f t="shared" si="197"/>
        <v>0.15327933358908388</v>
      </c>
      <c r="AU277" s="72">
        <f t="shared" si="179"/>
        <v>6.8214933659622723E-3</v>
      </c>
      <c r="AV277" s="73">
        <f t="shared" si="188"/>
        <v>1.0068214933659623</v>
      </c>
      <c r="AW277" s="74">
        <f>PRODUCT(AV$4:AV277)</f>
        <v>6.4413815037555313</v>
      </c>
    </row>
    <row r="278" spans="5:49">
      <c r="E278">
        <f t="shared" si="167"/>
        <v>275</v>
      </c>
      <c r="F278" s="64">
        <f t="shared" si="189"/>
        <v>77.833333333332803</v>
      </c>
      <c r="G278" s="55">
        <f t="shared" si="168"/>
        <v>0</v>
      </c>
      <c r="H278" s="78">
        <f t="shared" si="195"/>
        <v>1</v>
      </c>
      <c r="I278" s="79">
        <f t="shared" si="180"/>
        <v>691124.52402157837</v>
      </c>
      <c r="J278" s="79">
        <f t="shared" si="169"/>
        <v>4714.5013556670301</v>
      </c>
      <c r="K278" s="80">
        <f t="shared" si="170"/>
        <v>-20</v>
      </c>
      <c r="L278" s="80">
        <f t="shared" si="181"/>
        <v>-575.93710335131539</v>
      </c>
      <c r="M278" s="80">
        <f t="shared" si="196"/>
        <v>0</v>
      </c>
      <c r="N278" s="80">
        <f t="shared" si="182"/>
        <v>0</v>
      </c>
      <c r="O278" s="81">
        <f t="shared" si="171"/>
        <v>-2475.2130879613783</v>
      </c>
      <c r="P278" s="79">
        <f t="shared" si="172"/>
        <v>692767.87518593261</v>
      </c>
      <c r="Q278" s="35"/>
      <c r="R278">
        <f t="shared" ca="1" si="183"/>
        <v>394</v>
      </c>
      <c r="S278" s="78">
        <f t="shared" ca="1" si="184"/>
        <v>86.92</v>
      </c>
      <c r="T278" s="55">
        <f t="shared" ca="1" si="173"/>
        <v>1.6316258762122726E-2</v>
      </c>
      <c r="U278" s="78">
        <f t="shared" ca="1" si="190"/>
        <v>0.14151136017969643</v>
      </c>
      <c r="V278" s="79">
        <f t="shared" ca="1" si="185"/>
        <v>125760.79825832252</v>
      </c>
      <c r="W278" s="79">
        <f t="shared" ca="1" si="174"/>
        <v>857.87645101726673</v>
      </c>
      <c r="X278" s="80">
        <f t="shared" ca="1" si="191"/>
        <v>-2.8302272035939287</v>
      </c>
      <c r="Y278" s="80">
        <f t="shared" ca="1" si="192"/>
        <v>-104.80066521526878</v>
      </c>
      <c r="Z278" s="80">
        <f t="shared" ca="1" si="186"/>
        <v>0</v>
      </c>
      <c r="AA278" s="80">
        <f t="shared" ca="1" si="193"/>
        <v>0</v>
      </c>
      <c r="AB278" s="81">
        <f t="shared" ca="1" si="175"/>
        <v>-350.27077081200122</v>
      </c>
      <c r="AC278" s="79">
        <f t="shared" ca="1" si="176"/>
        <v>126160.77304610892</v>
      </c>
      <c r="AD278" s="35"/>
      <c r="AE278" s="62">
        <f t="shared" ca="1" si="177"/>
        <v>-2475.2130879613783</v>
      </c>
      <c r="AF278" s="62">
        <f t="shared" ca="1" si="178"/>
        <v>891523.99415782059</v>
      </c>
      <c r="AG278" s="35"/>
      <c r="AH278" s="35"/>
      <c r="AR278" s="69">
        <f t="shared" si="187"/>
        <v>23</v>
      </c>
      <c r="AS278" s="70">
        <f t="shared" si="194"/>
        <v>275</v>
      </c>
      <c r="AT278" s="71">
        <f t="shared" si="197"/>
        <v>0.15223373963186682</v>
      </c>
      <c r="AU278" s="72">
        <f t="shared" si="179"/>
        <v>6.8214933659622723E-3</v>
      </c>
      <c r="AV278" s="73">
        <f t="shared" si="188"/>
        <v>1.0068214933659623</v>
      </c>
      <c r="AW278" s="74">
        <f>PRODUCT(AV$4:AV278)</f>
        <v>6.4853213449510321</v>
      </c>
    </row>
    <row r="279" spans="5:49">
      <c r="E279">
        <f t="shared" si="167"/>
        <v>276</v>
      </c>
      <c r="F279" s="64">
        <f t="shared" si="189"/>
        <v>77.916666666666131</v>
      </c>
      <c r="G279" s="55">
        <f t="shared" si="168"/>
        <v>0</v>
      </c>
      <c r="H279" s="78">
        <f t="shared" si="195"/>
        <v>1</v>
      </c>
      <c r="I279" s="79">
        <f t="shared" si="180"/>
        <v>692767.87518593261</v>
      </c>
      <c r="J279" s="79">
        <f t="shared" si="169"/>
        <v>4725.7114647326189</v>
      </c>
      <c r="K279" s="80">
        <f t="shared" si="170"/>
        <v>-20</v>
      </c>
      <c r="L279" s="80">
        <f t="shared" si="181"/>
        <v>-577.30656265494383</v>
      </c>
      <c r="M279" s="80">
        <f t="shared" si="196"/>
        <v>0</v>
      </c>
      <c r="N279" s="80">
        <f t="shared" si="182"/>
        <v>0</v>
      </c>
      <c r="O279" s="81">
        <f t="shared" si="171"/>
        <v>-2475.2130879613783</v>
      </c>
      <c r="P279" s="79">
        <f t="shared" si="172"/>
        <v>694421.06700004893</v>
      </c>
      <c r="Q279" s="35"/>
      <c r="R279">
        <f t="shared" ca="1" si="183"/>
        <v>395</v>
      </c>
      <c r="S279" s="78">
        <f t="shared" ca="1" si="184"/>
        <v>87</v>
      </c>
      <c r="T279" s="55">
        <f t="shared" ca="1" si="173"/>
        <v>1.6316258762122726E-2</v>
      </c>
      <c r="U279" s="78">
        <f t="shared" ca="1" si="190"/>
        <v>0.13920242420922455</v>
      </c>
      <c r="V279" s="79">
        <f t="shared" ca="1" si="185"/>
        <v>124102.30122745917</v>
      </c>
      <c r="W279" s="79">
        <f t="shared" ca="1" si="174"/>
        <v>846.56302452376428</v>
      </c>
      <c r="X279" s="80">
        <f t="shared" ca="1" si="191"/>
        <v>-2.784048484184491</v>
      </c>
      <c r="Y279" s="80">
        <f t="shared" ca="1" si="192"/>
        <v>-103.41858435621599</v>
      </c>
      <c r="Z279" s="80">
        <f t="shared" ca="1" si="186"/>
        <v>0</v>
      </c>
      <c r="AA279" s="80">
        <f t="shared" ca="1" si="193"/>
        <v>0</v>
      </c>
      <c r="AB279" s="81">
        <f t="shared" ca="1" si="175"/>
        <v>-344.55566227862437</v>
      </c>
      <c r="AC279" s="79">
        <f t="shared" ca="1" si="176"/>
        <v>124498.10595686392</v>
      </c>
      <c r="AD279" s="35"/>
      <c r="AE279" s="62">
        <f t="shared" ca="1" si="177"/>
        <v>-2475.2130879613778</v>
      </c>
      <c r="AF279" s="62">
        <f t="shared" ca="1" si="178"/>
        <v>894367.36941980489</v>
      </c>
      <c r="AG279" s="35"/>
      <c r="AH279" s="35"/>
      <c r="AR279" s="69">
        <f t="shared" si="187"/>
        <v>23</v>
      </c>
      <c r="AS279" s="70">
        <f t="shared" si="194"/>
        <v>276</v>
      </c>
      <c r="AT279" s="71">
        <f t="shared" si="197"/>
        <v>0.15119527818689241</v>
      </c>
      <c r="AU279" s="72">
        <f t="shared" si="179"/>
        <v>6.8214933659622723E-3</v>
      </c>
      <c r="AV279" s="73">
        <f t="shared" si="188"/>
        <v>1.0068214933659623</v>
      </c>
      <c r="AW279" s="74">
        <f>PRODUCT(AV$4:AV279)</f>
        <v>6.5295609214817487</v>
      </c>
    </row>
    <row r="280" spans="5:49">
      <c r="E280">
        <f t="shared" si="167"/>
        <v>277</v>
      </c>
      <c r="F280" s="64">
        <f t="shared" si="189"/>
        <v>77.99999999999946</v>
      </c>
      <c r="G280" s="55">
        <f t="shared" si="168"/>
        <v>0</v>
      </c>
      <c r="H280" s="78">
        <f t="shared" si="195"/>
        <v>1</v>
      </c>
      <c r="I280" s="79">
        <f t="shared" si="180"/>
        <v>694421.06700004893</v>
      </c>
      <c r="J280" s="79">
        <f t="shared" si="169"/>
        <v>4736.9887017252768</v>
      </c>
      <c r="K280" s="80">
        <f t="shared" si="170"/>
        <v>-20</v>
      </c>
      <c r="L280" s="80">
        <f t="shared" si="181"/>
        <v>-578.68422250004085</v>
      </c>
      <c r="M280" s="80">
        <f t="shared" si="196"/>
        <v>-5208.1580025003668</v>
      </c>
      <c r="N280" s="80">
        <f t="shared" si="182"/>
        <v>0</v>
      </c>
      <c r="O280" s="81">
        <f t="shared" si="171"/>
        <v>-2475.2130879613783</v>
      </c>
      <c r="P280" s="79">
        <f t="shared" si="172"/>
        <v>690876.00038881227</v>
      </c>
      <c r="Q280" s="35"/>
      <c r="R280">
        <f t="shared" ca="1" si="183"/>
        <v>396</v>
      </c>
      <c r="S280" s="78">
        <f t="shared" ca="1" si="184"/>
        <v>87.08</v>
      </c>
      <c r="T280" s="55">
        <f t="shared" ca="1" si="173"/>
        <v>1.6316258762122726E-2</v>
      </c>
      <c r="U280" s="78">
        <f t="shared" ca="1" si="190"/>
        <v>0.13693116143551207</v>
      </c>
      <c r="V280" s="79">
        <f t="shared" ca="1" si="185"/>
        <v>122466.76264467755</v>
      </c>
      <c r="W280" s="79">
        <f t="shared" ca="1" si="174"/>
        <v>835.40620893154414</v>
      </c>
      <c r="X280" s="80">
        <f t="shared" ca="1" si="191"/>
        <v>-2.7386232287102414</v>
      </c>
      <c r="Y280" s="80">
        <f t="shared" ca="1" si="192"/>
        <v>-102.0556355372313</v>
      </c>
      <c r="Z280" s="80">
        <f t="shared" ca="1" si="186"/>
        <v>0</v>
      </c>
      <c r="AA280" s="80">
        <f t="shared" ca="1" si="193"/>
        <v>0</v>
      </c>
      <c r="AB280" s="81">
        <f t="shared" ca="1" si="175"/>
        <v>-338.9338029349318</v>
      </c>
      <c r="AC280" s="79">
        <f t="shared" ca="1" si="176"/>
        <v>122858.44079190823</v>
      </c>
      <c r="AD280" s="35"/>
      <c r="AE280" s="62">
        <f t="shared" ca="1" si="177"/>
        <v>-2475.2130879613783</v>
      </c>
      <c r="AF280" s="62">
        <f t="shared" ca="1" si="178"/>
        <v>897227.7712678907</v>
      </c>
      <c r="AG280" s="35"/>
      <c r="AH280" s="35"/>
      <c r="AR280" s="69">
        <f t="shared" si="187"/>
        <v>24</v>
      </c>
      <c r="AS280" s="70">
        <f t="shared" si="194"/>
        <v>277</v>
      </c>
      <c r="AT280" s="71">
        <f t="shared" si="197"/>
        <v>0.15016390059977569</v>
      </c>
      <c r="AU280" s="72">
        <f t="shared" si="179"/>
        <v>6.8214933659622723E-3</v>
      </c>
      <c r="AV280" s="73">
        <f t="shared" si="188"/>
        <v>1.0068214933659623</v>
      </c>
      <c r="AW280" s="74">
        <f>PRODUCT(AV$4:AV280)</f>
        <v>6.5741022779902831</v>
      </c>
    </row>
    <row r="281" spans="5:49">
      <c r="E281">
        <f t="shared" si="167"/>
        <v>278</v>
      </c>
      <c r="F281" s="64">
        <f t="shared" si="189"/>
        <v>78.083333333332789</v>
      </c>
      <c r="G281" s="55">
        <f t="shared" si="168"/>
        <v>0</v>
      </c>
      <c r="H281" s="78">
        <f t="shared" si="195"/>
        <v>1</v>
      </c>
      <c r="I281" s="79">
        <f t="shared" si="180"/>
        <v>690876.00038881227</v>
      </c>
      <c r="J281" s="79">
        <f t="shared" si="169"/>
        <v>4712.8060533548314</v>
      </c>
      <c r="K281" s="80">
        <f t="shared" si="170"/>
        <v>-20</v>
      </c>
      <c r="L281" s="80">
        <f t="shared" si="181"/>
        <v>-575.73000032401023</v>
      </c>
      <c r="M281" s="80">
        <f t="shared" si="196"/>
        <v>0</v>
      </c>
      <c r="N281" s="80">
        <f t="shared" si="182"/>
        <v>0</v>
      </c>
      <c r="O281" s="81">
        <f t="shared" si="171"/>
        <v>-2475.2130879613783</v>
      </c>
      <c r="P281" s="79">
        <f t="shared" si="172"/>
        <v>692517.86335388175</v>
      </c>
      <c r="Q281" s="35"/>
      <c r="R281">
        <f t="shared" ca="1" si="183"/>
        <v>397</v>
      </c>
      <c r="S281" s="78">
        <f t="shared" ca="1" si="184"/>
        <v>87.16</v>
      </c>
      <c r="T281" s="55">
        <f t="shared" ca="1" si="173"/>
        <v>1.6316258762122726E-2</v>
      </c>
      <c r="U281" s="78">
        <f t="shared" ca="1" si="190"/>
        <v>0.13469695717293226</v>
      </c>
      <c r="V281" s="79">
        <f t="shared" ca="1" si="185"/>
        <v>120853.85068083652</v>
      </c>
      <c r="W281" s="79">
        <f t="shared" ca="1" si="174"/>
        <v>824.40374067032133</v>
      </c>
      <c r="X281" s="80">
        <f t="shared" ca="1" si="191"/>
        <v>-2.6939391434586453</v>
      </c>
      <c r="Y281" s="80">
        <f t="shared" ca="1" si="192"/>
        <v>-100.71154223403045</v>
      </c>
      <c r="Z281" s="80">
        <f t="shared" ca="1" si="186"/>
        <v>-906.40388010627385</v>
      </c>
      <c r="AA281" s="80">
        <f t="shared" ca="1" si="193"/>
        <v>0</v>
      </c>
      <c r="AB281" s="81">
        <f t="shared" ca="1" si="175"/>
        <v>-333.40367130301519</v>
      </c>
      <c r="AC281" s="79">
        <f t="shared" ca="1" si="176"/>
        <v>120335.04138872007</v>
      </c>
      <c r="AD281" s="35"/>
      <c r="AE281" s="62">
        <f t="shared" ca="1" si="177"/>
        <v>-2475.2130879613783</v>
      </c>
      <c r="AF281" s="62">
        <f t="shared" ca="1" si="178"/>
        <v>893376.09337549121</v>
      </c>
      <c r="AG281" s="35"/>
      <c r="AH281" s="35"/>
      <c r="AR281" s="69">
        <f t="shared" si="187"/>
        <v>24</v>
      </c>
      <c r="AS281" s="70">
        <f t="shared" si="194"/>
        <v>278</v>
      </c>
      <c r="AT281" s="71">
        <f t="shared" si="197"/>
        <v>0.1491395585480273</v>
      </c>
      <c r="AU281" s="72">
        <f t="shared" si="179"/>
        <v>6.8214933659622723E-3</v>
      </c>
      <c r="AV281" s="73">
        <f t="shared" si="188"/>
        <v>1.0068214933659623</v>
      </c>
      <c r="AW281" s="74">
        <f>PRODUCT(AV$4:AV281)</f>
        <v>6.6189474730667515</v>
      </c>
    </row>
    <row r="282" spans="5:49">
      <c r="E282">
        <f t="shared" si="167"/>
        <v>279</v>
      </c>
      <c r="F282" s="64">
        <f t="shared" si="189"/>
        <v>78.166666666666117</v>
      </c>
      <c r="G282" s="55">
        <f t="shared" si="168"/>
        <v>0</v>
      </c>
      <c r="H282" s="78">
        <f t="shared" si="195"/>
        <v>1</v>
      </c>
      <c r="I282" s="79">
        <f t="shared" si="180"/>
        <v>692517.86335388175</v>
      </c>
      <c r="J282" s="79">
        <f t="shared" si="169"/>
        <v>4724.0060106788715</v>
      </c>
      <c r="K282" s="80">
        <f t="shared" si="170"/>
        <v>-20</v>
      </c>
      <c r="L282" s="80">
        <f t="shared" si="181"/>
        <v>-577.09821946156819</v>
      </c>
      <c r="M282" s="80">
        <f t="shared" si="196"/>
        <v>0</v>
      </c>
      <c r="N282" s="80">
        <f t="shared" si="182"/>
        <v>0</v>
      </c>
      <c r="O282" s="81">
        <f t="shared" si="171"/>
        <v>-2475.2130879613783</v>
      </c>
      <c r="P282" s="79">
        <f t="shared" si="172"/>
        <v>694169.55805713753</v>
      </c>
      <c r="Q282" s="35"/>
      <c r="R282">
        <f t="shared" ca="1" si="183"/>
        <v>398</v>
      </c>
      <c r="S282" s="78">
        <f t="shared" ca="1" si="184"/>
        <v>87.24</v>
      </c>
      <c r="T282" s="55">
        <f t="shared" ca="1" si="173"/>
        <v>1.6316258762122726E-2</v>
      </c>
      <c r="U282" s="78">
        <f t="shared" ca="1" si="190"/>
        <v>0.13249920676522814</v>
      </c>
      <c r="V282" s="79">
        <f t="shared" ca="1" si="185"/>
        <v>118371.62371527097</v>
      </c>
      <c r="W282" s="79">
        <f t="shared" ca="1" si="174"/>
        <v>807.47124589190332</v>
      </c>
      <c r="X282" s="80">
        <f t="shared" ca="1" si="191"/>
        <v>-2.649984135304563</v>
      </c>
      <c r="Y282" s="80">
        <f t="shared" ca="1" si="192"/>
        <v>-98.643019762725814</v>
      </c>
      <c r="Z282" s="80">
        <f t="shared" ca="1" si="186"/>
        <v>0</v>
      </c>
      <c r="AA282" s="80">
        <f t="shared" ca="1" si="193"/>
        <v>0</v>
      </c>
      <c r="AB282" s="81">
        <f t="shared" ca="1" si="175"/>
        <v>-327.96377072979345</v>
      </c>
      <c r="AC282" s="79">
        <f t="shared" ca="1" si="176"/>
        <v>118749.83818653505</v>
      </c>
      <c r="AD282" s="35"/>
      <c r="AE282" s="62">
        <f t="shared" ca="1" si="177"/>
        <v>-2475.2130879613778</v>
      </c>
      <c r="AF282" s="62">
        <f t="shared" ca="1" si="178"/>
        <v>896230.55930398719</v>
      </c>
      <c r="AG282" s="35"/>
      <c r="AH282" s="35"/>
      <c r="AR282" s="69">
        <f t="shared" si="187"/>
        <v>24</v>
      </c>
      <c r="AS282" s="70">
        <f t="shared" si="194"/>
        <v>279</v>
      </c>
      <c r="AT282" s="71">
        <f t="shared" si="197"/>
        <v>0.1481222040387894</v>
      </c>
      <c r="AU282" s="72">
        <f t="shared" si="179"/>
        <v>6.8214933659622723E-3</v>
      </c>
      <c r="AV282" s="73">
        <f t="shared" si="188"/>
        <v>1.0068214933659623</v>
      </c>
      <c r="AW282" s="74">
        <f>PRODUCT(AV$4:AV282)</f>
        <v>6.6640985793439294</v>
      </c>
    </row>
    <row r="283" spans="5:49">
      <c r="E283">
        <f t="shared" ref="E283:E335" si="198">E282+1</f>
        <v>280</v>
      </c>
      <c r="F283" s="64">
        <f t="shared" si="189"/>
        <v>78.249999999999446</v>
      </c>
      <c r="G283" s="55">
        <f t="shared" si="168"/>
        <v>0</v>
      </c>
      <c r="H283" s="78">
        <f t="shared" si="195"/>
        <v>1</v>
      </c>
      <c r="I283" s="79">
        <f t="shared" si="180"/>
        <v>694169.55805713753</v>
      </c>
      <c r="J283" s="79">
        <f t="shared" si="169"/>
        <v>4735.2730351397258</v>
      </c>
      <c r="K283" s="80">
        <f t="shared" si="170"/>
        <v>-20</v>
      </c>
      <c r="L283" s="80">
        <f t="shared" si="181"/>
        <v>-578.47463171428126</v>
      </c>
      <c r="M283" s="80">
        <f t="shared" si="196"/>
        <v>0</v>
      </c>
      <c r="N283" s="80">
        <f t="shared" si="182"/>
        <v>0</v>
      </c>
      <c r="O283" s="81">
        <f t="shared" si="171"/>
        <v>-2475.2130879613783</v>
      </c>
      <c r="P283" s="79">
        <f t="shared" si="172"/>
        <v>695831.1433726016</v>
      </c>
      <c r="Q283" s="35"/>
      <c r="R283">
        <f t="shared" ca="1" si="183"/>
        <v>399</v>
      </c>
      <c r="S283" s="78">
        <f t="shared" ca="1" si="184"/>
        <v>87.32</v>
      </c>
      <c r="T283" s="55">
        <f t="shared" ca="1" si="173"/>
        <v>1.6316258762122726E-2</v>
      </c>
      <c r="U283" s="78">
        <f t="shared" ca="1" si="190"/>
        <v>0.13033731542187069</v>
      </c>
      <c r="V283" s="79">
        <f t="shared" ca="1" si="185"/>
        <v>116812.28509872334</v>
      </c>
      <c r="W283" s="79">
        <f t="shared" ca="1" si="174"/>
        <v>796.83422786383483</v>
      </c>
      <c r="X283" s="80">
        <f t="shared" ca="1" si="191"/>
        <v>-2.6067463084374136</v>
      </c>
      <c r="Y283" s="80">
        <f t="shared" ca="1" si="192"/>
        <v>-97.343570915602783</v>
      </c>
      <c r="Z283" s="80">
        <f t="shared" ca="1" si="186"/>
        <v>0</v>
      </c>
      <c r="AA283" s="80">
        <f t="shared" ca="1" si="193"/>
        <v>0</v>
      </c>
      <c r="AB283" s="81">
        <f t="shared" ca="1" si="175"/>
        <v>-322.61262898196469</v>
      </c>
      <c r="AC283" s="79">
        <f t="shared" ca="1" si="176"/>
        <v>117186.55638038117</v>
      </c>
      <c r="AD283" s="35"/>
      <c r="AE283" s="62">
        <f t="shared" ca="1" si="177"/>
        <v>-2475.2130879613783</v>
      </c>
      <c r="AF283" s="62">
        <f t="shared" ca="1" si="178"/>
        <v>899102.11823127046</v>
      </c>
      <c r="AG283" s="35"/>
      <c r="AH283" s="35"/>
      <c r="AR283" s="69">
        <f t="shared" si="187"/>
        <v>24</v>
      </c>
      <c r="AS283" s="70">
        <f t="shared" si="194"/>
        <v>280</v>
      </c>
      <c r="AT283" s="71">
        <f t="shared" si="197"/>
        <v>0.14711178940658709</v>
      </c>
      <c r="AU283" s="72">
        <f t="shared" si="179"/>
        <v>6.8214933659622723E-3</v>
      </c>
      <c r="AV283" s="73">
        <f t="shared" si="188"/>
        <v>1.0068214933659623</v>
      </c>
      <c r="AW283" s="74">
        <f>PRODUCT(AV$4:AV283)</f>
        <v>6.7095576835930428</v>
      </c>
    </row>
    <row r="284" spans="5:49">
      <c r="E284">
        <f t="shared" si="198"/>
        <v>281</v>
      </c>
      <c r="F284" s="64">
        <f t="shared" si="189"/>
        <v>78.333333333332774</v>
      </c>
      <c r="G284" s="55">
        <f t="shared" si="168"/>
        <v>0</v>
      </c>
      <c r="H284" s="78">
        <f t="shared" si="195"/>
        <v>1</v>
      </c>
      <c r="I284" s="79">
        <f t="shared" si="180"/>
        <v>695831.1433726016</v>
      </c>
      <c r="J284" s="79">
        <f t="shared" si="169"/>
        <v>4746.6075283461441</v>
      </c>
      <c r="K284" s="80">
        <f t="shared" si="170"/>
        <v>-20</v>
      </c>
      <c r="L284" s="80">
        <f t="shared" si="181"/>
        <v>-579.85928614383465</v>
      </c>
      <c r="M284" s="80">
        <f t="shared" si="196"/>
        <v>0</v>
      </c>
      <c r="N284" s="80">
        <f t="shared" si="182"/>
        <v>0</v>
      </c>
      <c r="O284" s="81">
        <f t="shared" si="171"/>
        <v>-2475.2130879613783</v>
      </c>
      <c r="P284" s="79">
        <f t="shared" si="172"/>
        <v>697502.6785268425</v>
      </c>
      <c r="Q284" s="35"/>
      <c r="R284">
        <f t="shared" ca="1" si="183"/>
        <v>400</v>
      </c>
      <c r="S284" s="78">
        <f t="shared" ca="1" si="184"/>
        <v>87.4</v>
      </c>
      <c r="T284" s="55">
        <f t="shared" ca="1" si="173"/>
        <v>1.6316258762122726E-2</v>
      </c>
      <c r="U284" s="78">
        <f t="shared" ca="1" si="190"/>
        <v>0.12821069805708704</v>
      </c>
      <c r="V284" s="79">
        <f t="shared" ca="1" si="185"/>
        <v>115274.51020303679</v>
      </c>
      <c r="W284" s="79">
        <f t="shared" ca="1" si="174"/>
        <v>786.34430661456565</v>
      </c>
      <c r="X284" s="80">
        <f t="shared" ca="1" si="191"/>
        <v>-2.5642139611417409</v>
      </c>
      <c r="Y284" s="80">
        <f t="shared" ca="1" si="192"/>
        <v>-96.062091835863995</v>
      </c>
      <c r="Z284" s="80">
        <f t="shared" ca="1" si="186"/>
        <v>0</v>
      </c>
      <c r="AA284" s="80">
        <f t="shared" ca="1" si="193"/>
        <v>0</v>
      </c>
      <c r="AB284" s="81">
        <f t="shared" ca="1" si="175"/>
        <v>-317.34879784756629</v>
      </c>
      <c r="AC284" s="79">
        <f t="shared" ca="1" si="176"/>
        <v>115644.87940600679</v>
      </c>
      <c r="AD284" s="35"/>
      <c r="AE284" s="62">
        <f t="shared" ca="1" si="177"/>
        <v>-2475.2130879613783</v>
      </c>
      <c r="AF284" s="62">
        <f t="shared" ca="1" si="178"/>
        <v>901990.87251295359</v>
      </c>
      <c r="AG284" s="35"/>
      <c r="AH284" s="35"/>
      <c r="AR284" s="69">
        <f t="shared" si="187"/>
        <v>24</v>
      </c>
      <c r="AS284" s="70">
        <f t="shared" si="194"/>
        <v>281</v>
      </c>
      <c r="AT284" s="71">
        <f t="shared" ref="AT284:AT347" si="199">(1-AU284)*AT283</f>
        <v>0.14610826731109522</v>
      </c>
      <c r="AU284" s="72">
        <f t="shared" si="179"/>
        <v>6.8214933659622723E-3</v>
      </c>
      <c r="AV284" s="73">
        <f t="shared" si="188"/>
        <v>1.0068214933659623</v>
      </c>
      <c r="AW284" s="74">
        <f>PRODUCT(AV$4:AV284)</f>
        <v>6.7553268868202139</v>
      </c>
    </row>
    <row r="285" spans="5:49">
      <c r="E285">
        <f t="shared" si="198"/>
        <v>282</v>
      </c>
      <c r="F285" s="64">
        <f t="shared" si="189"/>
        <v>78.416666666666103</v>
      </c>
      <c r="G285" s="55">
        <f t="shared" si="168"/>
        <v>0</v>
      </c>
      <c r="H285" s="78">
        <f t="shared" si="195"/>
        <v>1</v>
      </c>
      <c r="I285" s="79">
        <f t="shared" si="180"/>
        <v>697502.6785268425</v>
      </c>
      <c r="J285" s="79">
        <f t="shared" si="169"/>
        <v>4758.0098943117719</v>
      </c>
      <c r="K285" s="80">
        <f t="shared" si="170"/>
        <v>-20</v>
      </c>
      <c r="L285" s="80">
        <f t="shared" si="181"/>
        <v>-581.25223210570209</v>
      </c>
      <c r="M285" s="80">
        <f t="shared" si="196"/>
        <v>0</v>
      </c>
      <c r="N285" s="80">
        <f t="shared" si="182"/>
        <v>0</v>
      </c>
      <c r="O285" s="81">
        <f t="shared" si="171"/>
        <v>-2475.2130879613783</v>
      </c>
      <c r="P285" s="79">
        <f t="shared" si="172"/>
        <v>699184.22310108715</v>
      </c>
      <c r="Q285" s="35"/>
      <c r="R285">
        <f t="shared" ca="1" si="183"/>
        <v>401</v>
      </c>
      <c r="S285" s="78">
        <f t="shared" ca="1" si="184"/>
        <v>87.48</v>
      </c>
      <c r="T285" s="55">
        <f t="shared" ca="1" si="173"/>
        <v>1.6316258762122726E-2</v>
      </c>
      <c r="U285" s="78">
        <f t="shared" ca="1" si="190"/>
        <v>0.12611877913151523</v>
      </c>
      <c r="V285" s="79">
        <f t="shared" ca="1" si="185"/>
        <v>113757.98762910391</v>
      </c>
      <c r="W285" s="79">
        <f t="shared" ca="1" si="174"/>
        <v>775.99935793715053</v>
      </c>
      <c r="X285" s="80">
        <f t="shared" ca="1" si="191"/>
        <v>-2.5223755826303047</v>
      </c>
      <c r="Y285" s="80">
        <f t="shared" ca="1" si="192"/>
        <v>-94.798323024253264</v>
      </c>
      <c r="Z285" s="80">
        <f t="shared" ca="1" si="186"/>
        <v>0</v>
      </c>
      <c r="AA285" s="80">
        <f t="shared" ca="1" si="193"/>
        <v>0</v>
      </c>
      <c r="AB285" s="81">
        <f t="shared" ca="1" si="175"/>
        <v>-312.17085274403684</v>
      </c>
      <c r="AC285" s="79">
        <f t="shared" ca="1" si="176"/>
        <v>114124.49543569014</v>
      </c>
      <c r="AD285" s="35"/>
      <c r="AE285" s="62">
        <f t="shared" ca="1" si="177"/>
        <v>-2475.2130879613783</v>
      </c>
      <c r="AF285" s="62">
        <f t="shared" ca="1" si="178"/>
        <v>904896.92511757044</v>
      </c>
      <c r="AG285" s="35"/>
      <c r="AH285" s="35"/>
      <c r="AR285" s="69">
        <f t="shared" si="187"/>
        <v>24</v>
      </c>
      <c r="AS285" s="70">
        <f t="shared" si="194"/>
        <v>282</v>
      </c>
      <c r="AT285" s="71">
        <f t="shared" si="199"/>
        <v>0.14511159073492033</v>
      </c>
      <c r="AU285" s="72">
        <f t="shared" si="179"/>
        <v>6.8214933659622723E-3</v>
      </c>
      <c r="AV285" s="73">
        <f t="shared" si="188"/>
        <v>1.0068214933659623</v>
      </c>
      <c r="AW285" s="74">
        <f>PRODUCT(AV$4:AV285)</f>
        <v>6.8014083043635649</v>
      </c>
    </row>
    <row r="286" spans="5:49">
      <c r="E286">
        <f t="shared" si="198"/>
        <v>283</v>
      </c>
      <c r="F286" s="64">
        <f t="shared" si="189"/>
        <v>78.499999999999432</v>
      </c>
      <c r="G286" s="55">
        <f t="shared" si="168"/>
        <v>0</v>
      </c>
      <c r="H286" s="78">
        <f t="shared" si="195"/>
        <v>1</v>
      </c>
      <c r="I286" s="79">
        <f t="shared" si="180"/>
        <v>699184.22310108715</v>
      </c>
      <c r="J286" s="79">
        <f t="shared" si="169"/>
        <v>4769.4805394695513</v>
      </c>
      <c r="K286" s="80">
        <f t="shared" si="170"/>
        <v>-20</v>
      </c>
      <c r="L286" s="80">
        <f t="shared" si="181"/>
        <v>-582.65351925090602</v>
      </c>
      <c r="M286" s="80">
        <f t="shared" si="196"/>
        <v>0</v>
      </c>
      <c r="N286" s="80">
        <f t="shared" si="182"/>
        <v>0</v>
      </c>
      <c r="O286" s="81">
        <f t="shared" si="171"/>
        <v>-2475.2130879613783</v>
      </c>
      <c r="P286" s="79">
        <f t="shared" si="172"/>
        <v>700875.83703334432</v>
      </c>
      <c r="Q286" s="35"/>
      <c r="R286">
        <f t="shared" ca="1" si="183"/>
        <v>402</v>
      </c>
      <c r="S286" s="78">
        <f t="shared" ca="1" si="184"/>
        <v>87.56</v>
      </c>
      <c r="T286" s="55">
        <f t="shared" ca="1" si="173"/>
        <v>1.7882078716896954E-2</v>
      </c>
      <c r="U286" s="78">
        <f t="shared" ca="1" si="190"/>
        <v>0.12386351319540653</v>
      </c>
      <c r="V286" s="79">
        <f t="shared" ca="1" si="185"/>
        <v>112083.71222478298</v>
      </c>
      <c r="W286" s="79">
        <f t="shared" ca="1" si="174"/>
        <v>764.57829937378153</v>
      </c>
      <c r="X286" s="80">
        <f t="shared" ca="1" si="191"/>
        <v>-2.4772702639081308</v>
      </c>
      <c r="Y286" s="80">
        <f t="shared" ca="1" si="192"/>
        <v>-93.40309352065249</v>
      </c>
      <c r="Z286" s="80">
        <f t="shared" ca="1" si="186"/>
        <v>0</v>
      </c>
      <c r="AA286" s="80">
        <f t="shared" ca="1" si="193"/>
        <v>0</v>
      </c>
      <c r="AB286" s="81">
        <f t="shared" ca="1" si="175"/>
        <v>-306.58858898214709</v>
      </c>
      <c r="AC286" s="79">
        <f t="shared" ca="1" si="176"/>
        <v>112445.82157139006</v>
      </c>
      <c r="AD286" s="35"/>
      <c r="AE286" s="62">
        <f t="shared" ca="1" si="177"/>
        <v>-2475.2130879613778</v>
      </c>
      <c r="AF286" s="62">
        <f t="shared" ca="1" si="178"/>
        <v>907820.3796302469</v>
      </c>
      <c r="AG286" s="35"/>
      <c r="AH286" s="35"/>
      <c r="AR286" s="69">
        <f t="shared" si="187"/>
        <v>24</v>
      </c>
      <c r="AS286" s="70">
        <f t="shared" si="194"/>
        <v>283</v>
      </c>
      <c r="AT286" s="71">
        <f t="shared" si="199"/>
        <v>0.14412171298139784</v>
      </c>
      <c r="AU286" s="72">
        <f t="shared" si="179"/>
        <v>6.8214933659622723E-3</v>
      </c>
      <c r="AV286" s="73">
        <f t="shared" si="188"/>
        <v>1.0068214933659623</v>
      </c>
      <c r="AW286" s="74">
        <f>PRODUCT(AV$4:AV286)</f>
        <v>6.8478040659909816</v>
      </c>
    </row>
    <row r="287" spans="5:49">
      <c r="E287">
        <f t="shared" si="198"/>
        <v>284</v>
      </c>
      <c r="F287" s="64">
        <f t="shared" si="189"/>
        <v>78.58333333333276</v>
      </c>
      <c r="G287" s="55">
        <f t="shared" si="168"/>
        <v>0</v>
      </c>
      <c r="H287" s="78">
        <f t="shared" si="195"/>
        <v>1</v>
      </c>
      <c r="I287" s="79">
        <f t="shared" si="180"/>
        <v>700875.83703334432</v>
      </c>
      <c r="J287" s="79">
        <f t="shared" si="169"/>
        <v>4781.0198726862127</v>
      </c>
      <c r="K287" s="80">
        <f t="shared" si="170"/>
        <v>-20</v>
      </c>
      <c r="L287" s="80">
        <f t="shared" si="181"/>
        <v>-584.063197527787</v>
      </c>
      <c r="M287" s="80">
        <f t="shared" si="196"/>
        <v>0</v>
      </c>
      <c r="N287" s="80">
        <f t="shared" si="182"/>
        <v>0</v>
      </c>
      <c r="O287" s="81">
        <f t="shared" si="171"/>
        <v>-2475.2130879613783</v>
      </c>
      <c r="P287" s="79">
        <f t="shared" si="172"/>
        <v>702577.58062054135</v>
      </c>
      <c r="Q287" s="35"/>
      <c r="R287">
        <f t="shared" ca="1" si="183"/>
        <v>403</v>
      </c>
      <c r="S287" s="78">
        <f t="shared" ca="1" si="184"/>
        <v>87.64</v>
      </c>
      <c r="T287" s="55">
        <f t="shared" ca="1" si="173"/>
        <v>1.7882078716896954E-2</v>
      </c>
      <c r="U287" s="78">
        <f t="shared" ca="1" si="190"/>
        <v>0.12164857610229488</v>
      </c>
      <c r="V287" s="79">
        <f t="shared" ca="1" si="185"/>
        <v>110435.05653866431</v>
      </c>
      <c r="W287" s="79">
        <f t="shared" ca="1" si="174"/>
        <v>753.3320055481671</v>
      </c>
      <c r="X287" s="80">
        <f t="shared" ca="1" si="191"/>
        <v>-2.4329715220458974</v>
      </c>
      <c r="Y287" s="80">
        <f t="shared" ca="1" si="192"/>
        <v>-92.029213782220268</v>
      </c>
      <c r="Z287" s="80">
        <f t="shared" ca="1" si="186"/>
        <v>0</v>
      </c>
      <c r="AA287" s="80">
        <f t="shared" ca="1" si="193"/>
        <v>0</v>
      </c>
      <c r="AB287" s="81">
        <f t="shared" ca="1" si="175"/>
        <v>-301.10614770026604</v>
      </c>
      <c r="AC287" s="79">
        <f t="shared" ca="1" si="176"/>
        <v>110792.82021120793</v>
      </c>
      <c r="AD287" s="35"/>
      <c r="AE287" s="62">
        <f t="shared" ca="1" si="177"/>
        <v>-2475.2130879613783</v>
      </c>
      <c r="AF287" s="62">
        <f t="shared" ca="1" si="178"/>
        <v>910761.34025639319</v>
      </c>
      <c r="AG287" s="35"/>
      <c r="AH287" s="35"/>
      <c r="AR287" s="69">
        <f t="shared" si="187"/>
        <v>24</v>
      </c>
      <c r="AS287" s="70">
        <f t="shared" si="194"/>
        <v>284</v>
      </c>
      <c r="AT287" s="71">
        <f t="shared" si="199"/>
        <v>0.14313858767240412</v>
      </c>
      <c r="AU287" s="72">
        <f t="shared" si="179"/>
        <v>6.8214933659622723E-3</v>
      </c>
      <c r="AV287" s="73">
        <f t="shared" si="188"/>
        <v>1.0068214933659623</v>
      </c>
      <c r="AW287" s="74">
        <f>PRODUCT(AV$4:AV287)</f>
        <v>6.8945163159985485</v>
      </c>
    </row>
    <row r="288" spans="5:49">
      <c r="E288">
        <f t="shared" si="198"/>
        <v>285</v>
      </c>
      <c r="F288" s="64">
        <f t="shared" si="189"/>
        <v>78.666666666666089</v>
      </c>
      <c r="G288" s="55">
        <f t="shared" si="168"/>
        <v>0</v>
      </c>
      <c r="H288" s="78">
        <f t="shared" si="195"/>
        <v>1</v>
      </c>
      <c r="I288" s="79">
        <f t="shared" si="180"/>
        <v>702577.58062054135</v>
      </c>
      <c r="J288" s="79">
        <f t="shared" si="169"/>
        <v>4792.6283052768467</v>
      </c>
      <c r="K288" s="80">
        <f t="shared" si="170"/>
        <v>-20</v>
      </c>
      <c r="L288" s="80">
        <f t="shared" si="181"/>
        <v>-585.48131718378454</v>
      </c>
      <c r="M288" s="80">
        <f t="shared" si="196"/>
        <v>0</v>
      </c>
      <c r="N288" s="80">
        <f t="shared" si="182"/>
        <v>0</v>
      </c>
      <c r="O288" s="81">
        <f t="shared" si="171"/>
        <v>-2475.2130879613783</v>
      </c>
      <c r="P288" s="79">
        <f t="shared" si="172"/>
        <v>704289.51452067296</v>
      </c>
      <c r="Q288" s="35"/>
      <c r="R288">
        <f t="shared" ca="1" si="183"/>
        <v>404</v>
      </c>
      <c r="S288" s="78">
        <f t="shared" ca="1" si="184"/>
        <v>87.72</v>
      </c>
      <c r="T288" s="55">
        <f t="shared" ca="1" si="173"/>
        <v>1.7882078716896954E-2</v>
      </c>
      <c r="U288" s="78">
        <f t="shared" ca="1" si="190"/>
        <v>0.11947324668863521</v>
      </c>
      <c r="V288" s="79">
        <f t="shared" ca="1" si="185"/>
        <v>108811.6142789241</v>
      </c>
      <c r="W288" s="79">
        <f t="shared" ca="1" si="174"/>
        <v>742.25770494332642</v>
      </c>
      <c r="X288" s="80">
        <f t="shared" ca="1" si="191"/>
        <v>-2.3894649337727043</v>
      </c>
      <c r="Y288" s="80">
        <f t="shared" ca="1" si="192"/>
        <v>-90.676345232436759</v>
      </c>
      <c r="Z288" s="80">
        <f t="shared" ca="1" si="186"/>
        <v>0</v>
      </c>
      <c r="AA288" s="80">
        <f t="shared" ca="1" si="193"/>
        <v>0</v>
      </c>
      <c r="AB288" s="81">
        <f t="shared" ca="1" si="175"/>
        <v>-295.72174386494822</v>
      </c>
      <c r="AC288" s="79">
        <f t="shared" ca="1" si="176"/>
        <v>109165.08442983626</v>
      </c>
      <c r="AD288" s="35"/>
      <c r="AE288" s="62">
        <f t="shared" ca="1" si="177"/>
        <v>-2475.2130879613778</v>
      </c>
      <c r="AF288" s="62">
        <f t="shared" ca="1" si="178"/>
        <v>913719.91182541871</v>
      </c>
      <c r="AG288" s="35"/>
      <c r="AH288" s="35"/>
      <c r="AR288" s="69">
        <f t="shared" si="187"/>
        <v>24</v>
      </c>
      <c r="AS288" s="70">
        <f t="shared" si="194"/>
        <v>285</v>
      </c>
      <c r="AT288" s="71">
        <f t="shared" si="199"/>
        <v>0.14216216874618359</v>
      </c>
      <c r="AU288" s="72">
        <f t="shared" si="179"/>
        <v>6.8214933659622723E-3</v>
      </c>
      <c r="AV288" s="73">
        <f t="shared" si="188"/>
        <v>1.0068214933659623</v>
      </c>
      <c r="AW288" s="74">
        <f>PRODUCT(AV$4:AV288)</f>
        <v>6.9415472133096516</v>
      </c>
    </row>
    <row r="289" spans="5:49">
      <c r="E289">
        <f t="shared" si="198"/>
        <v>286</v>
      </c>
      <c r="F289" s="64">
        <f t="shared" si="189"/>
        <v>78.749999999999417</v>
      </c>
      <c r="G289" s="55">
        <f t="shared" si="168"/>
        <v>0</v>
      </c>
      <c r="H289" s="78">
        <f t="shared" si="195"/>
        <v>1</v>
      </c>
      <c r="I289" s="79">
        <f t="shared" si="180"/>
        <v>704289.51452067296</v>
      </c>
      <c r="J289" s="79">
        <f t="shared" si="169"/>
        <v>4804.3062510195605</v>
      </c>
      <c r="K289" s="80">
        <f t="shared" si="170"/>
        <v>-20</v>
      </c>
      <c r="L289" s="80">
        <f t="shared" si="181"/>
        <v>-586.90792876722753</v>
      </c>
      <c r="M289" s="80">
        <f t="shared" si="196"/>
        <v>0</v>
      </c>
      <c r="N289" s="80">
        <f t="shared" si="182"/>
        <v>0</v>
      </c>
      <c r="O289" s="81">
        <f t="shared" si="171"/>
        <v>-2475.2130879613783</v>
      </c>
      <c r="P289" s="79">
        <f t="shared" si="172"/>
        <v>706011.69975496386</v>
      </c>
      <c r="Q289" s="35"/>
      <c r="R289">
        <f t="shared" ca="1" si="183"/>
        <v>405</v>
      </c>
      <c r="S289" s="78">
        <f t="shared" ca="1" si="184"/>
        <v>87.8</v>
      </c>
      <c r="T289" s="55">
        <f t="shared" ca="1" si="173"/>
        <v>1.7882078716896954E-2</v>
      </c>
      <c r="U289" s="78">
        <f t="shared" ca="1" si="190"/>
        <v>0.11733681668678579</v>
      </c>
      <c r="V289" s="79">
        <f t="shared" ca="1" si="185"/>
        <v>107212.98579692523</v>
      </c>
      <c r="W289" s="79">
        <f t="shared" ca="1" si="174"/>
        <v>731.35267135873278</v>
      </c>
      <c r="X289" s="80">
        <f t="shared" ca="1" si="191"/>
        <v>-2.3467363337357159</v>
      </c>
      <c r="Y289" s="80">
        <f t="shared" ca="1" si="192"/>
        <v>-89.344154830771032</v>
      </c>
      <c r="Z289" s="80">
        <f t="shared" ca="1" si="186"/>
        <v>0</v>
      </c>
      <c r="AA289" s="80">
        <f t="shared" ca="1" si="193"/>
        <v>0</v>
      </c>
      <c r="AB289" s="81">
        <f t="shared" ca="1" si="175"/>
        <v>-290.43362436285719</v>
      </c>
      <c r="AC289" s="79">
        <f t="shared" ca="1" si="176"/>
        <v>107562.21395275659</v>
      </c>
      <c r="AD289" s="35"/>
      <c r="AE289" s="62">
        <f t="shared" ca="1" si="177"/>
        <v>-2475.2130879613778</v>
      </c>
      <c r="AF289" s="62">
        <f t="shared" ca="1" si="178"/>
        <v>916696.19979446742</v>
      </c>
      <c r="AG289" s="35"/>
      <c r="AH289" s="35"/>
      <c r="AR289" s="69">
        <f t="shared" si="187"/>
        <v>24</v>
      </c>
      <c r="AS289" s="70">
        <f t="shared" si="194"/>
        <v>286</v>
      </c>
      <c r="AT289" s="71">
        <f t="shared" si="199"/>
        <v>0.14119241045519068</v>
      </c>
      <c r="AU289" s="72">
        <f t="shared" si="179"/>
        <v>6.8214933659622723E-3</v>
      </c>
      <c r="AV289" s="73">
        <f t="shared" si="188"/>
        <v>1.0068214933659623</v>
      </c>
      <c r="AW289" s="74">
        <f>PRODUCT(AV$4:AV289)</f>
        <v>6.9888989315747576</v>
      </c>
    </row>
    <row r="290" spans="5:49">
      <c r="E290">
        <f t="shared" si="198"/>
        <v>287</v>
      </c>
      <c r="F290" s="64">
        <f t="shared" si="189"/>
        <v>78.833333333332746</v>
      </c>
      <c r="G290" s="55">
        <f t="shared" si="168"/>
        <v>0</v>
      </c>
      <c r="H290" s="78">
        <f t="shared" si="195"/>
        <v>1</v>
      </c>
      <c r="I290" s="79">
        <f t="shared" si="180"/>
        <v>706011.69975496386</v>
      </c>
      <c r="J290" s="79">
        <f t="shared" si="169"/>
        <v>4816.0541261702338</v>
      </c>
      <c r="K290" s="80">
        <f t="shared" si="170"/>
        <v>-20</v>
      </c>
      <c r="L290" s="80">
        <f t="shared" si="181"/>
        <v>-588.34308312913663</v>
      </c>
      <c r="M290" s="80">
        <f t="shared" si="196"/>
        <v>0</v>
      </c>
      <c r="N290" s="80">
        <f t="shared" si="182"/>
        <v>0</v>
      </c>
      <c r="O290" s="81">
        <f t="shared" si="171"/>
        <v>-2475.2130879613783</v>
      </c>
      <c r="P290" s="79">
        <f t="shared" si="172"/>
        <v>707744.19771004352</v>
      </c>
      <c r="Q290" s="35"/>
      <c r="R290">
        <f t="shared" ca="1" si="183"/>
        <v>406</v>
      </c>
      <c r="S290" s="78">
        <f t="shared" ca="1" si="184"/>
        <v>87.88</v>
      </c>
      <c r="T290" s="55">
        <f t="shared" ca="1" si="173"/>
        <v>1.7882078716896954E-2</v>
      </c>
      <c r="U290" s="78">
        <f t="shared" ca="1" si="190"/>
        <v>0.11523859049440258</v>
      </c>
      <c r="V290" s="79">
        <f t="shared" ca="1" si="185"/>
        <v>105638.77797588968</v>
      </c>
      <c r="W290" s="79">
        <f t="shared" ca="1" si="174"/>
        <v>720.61422315089283</v>
      </c>
      <c r="X290" s="80">
        <f t="shared" ca="1" si="191"/>
        <v>-2.3047718098880514</v>
      </c>
      <c r="Y290" s="80">
        <f t="shared" ca="1" si="192"/>
        <v>-88.032314979908065</v>
      </c>
      <c r="Z290" s="80">
        <f t="shared" ca="1" si="186"/>
        <v>0</v>
      </c>
      <c r="AA290" s="80">
        <f t="shared" ca="1" si="193"/>
        <v>0</v>
      </c>
      <c r="AB290" s="81">
        <f t="shared" ca="1" si="175"/>
        <v>-285.24006742996693</v>
      </c>
      <c r="AC290" s="79">
        <f t="shared" ca="1" si="176"/>
        <v>105983.8150448208</v>
      </c>
      <c r="AD290" s="35"/>
      <c r="AE290" s="62">
        <f t="shared" ca="1" si="177"/>
        <v>-2475.2130879613783</v>
      </c>
      <c r="AF290" s="62">
        <f t="shared" ca="1" si="178"/>
        <v>919690.31025217811</v>
      </c>
      <c r="AG290" s="35"/>
      <c r="AH290" s="35"/>
      <c r="AR290" s="69">
        <f t="shared" si="187"/>
        <v>24</v>
      </c>
      <c r="AS290" s="70">
        <f t="shared" si="194"/>
        <v>287</v>
      </c>
      <c r="AT290" s="71">
        <f t="shared" si="199"/>
        <v>0.14022926736394636</v>
      </c>
      <c r="AU290" s="72">
        <f t="shared" si="179"/>
        <v>6.8214933659622723E-3</v>
      </c>
      <c r="AV290" s="73">
        <f t="shared" si="188"/>
        <v>1.0068214933659623</v>
      </c>
      <c r="AW290" s="74">
        <f>PRODUCT(AV$4:AV290)</f>
        <v>7.0365736592718759</v>
      </c>
    </row>
    <row r="291" spans="5:49">
      <c r="E291">
        <f t="shared" si="198"/>
        <v>288</v>
      </c>
      <c r="F291" s="64">
        <f t="shared" si="189"/>
        <v>78.916666666666075</v>
      </c>
      <c r="G291" s="55">
        <f t="shared" si="168"/>
        <v>0</v>
      </c>
      <c r="H291" s="78">
        <f t="shared" si="195"/>
        <v>1</v>
      </c>
      <c r="I291" s="79">
        <f t="shared" si="180"/>
        <v>707744.19771004352</v>
      </c>
      <c r="J291" s="79">
        <f t="shared" si="169"/>
        <v>4827.8723494773531</v>
      </c>
      <c r="K291" s="80">
        <f t="shared" si="170"/>
        <v>-20</v>
      </c>
      <c r="L291" s="80">
        <f t="shared" si="181"/>
        <v>-589.78683142503633</v>
      </c>
      <c r="M291" s="80">
        <f t="shared" si="196"/>
        <v>0</v>
      </c>
      <c r="N291" s="80">
        <f t="shared" si="182"/>
        <v>0</v>
      </c>
      <c r="O291" s="81">
        <f t="shared" si="171"/>
        <v>-2475.2130879613783</v>
      </c>
      <c r="P291" s="79">
        <f t="shared" si="172"/>
        <v>709487.07014013443</v>
      </c>
      <c r="Q291" s="35"/>
      <c r="R291">
        <f t="shared" ca="1" si="183"/>
        <v>407</v>
      </c>
      <c r="S291" s="78">
        <f t="shared" ca="1" si="184"/>
        <v>87.96</v>
      </c>
      <c r="T291" s="55">
        <f t="shared" ca="1" si="173"/>
        <v>1.7882078716896954E-2</v>
      </c>
      <c r="U291" s="78">
        <f t="shared" ca="1" si="190"/>
        <v>0.11317788494795741</v>
      </c>
      <c r="V291" s="79">
        <f t="shared" ca="1" si="185"/>
        <v>104088.60412147226</v>
      </c>
      <c r="W291" s="79">
        <f t="shared" ca="1" si="174"/>
        <v>710.03972248689627</v>
      </c>
      <c r="X291" s="80">
        <f t="shared" ca="1" si="191"/>
        <v>-2.2635576989591484</v>
      </c>
      <c r="Y291" s="80">
        <f t="shared" ca="1" si="192"/>
        <v>-86.740503434560225</v>
      </c>
      <c r="Z291" s="80">
        <f t="shared" ca="1" si="186"/>
        <v>0</v>
      </c>
      <c r="AA291" s="80">
        <f t="shared" ca="1" si="193"/>
        <v>0</v>
      </c>
      <c r="AB291" s="81">
        <f t="shared" ca="1" si="175"/>
        <v>-280.13938209097125</v>
      </c>
      <c r="AC291" s="79">
        <f t="shared" ca="1" si="176"/>
        <v>104429.50040073467</v>
      </c>
      <c r="AD291" s="35"/>
      <c r="AE291" s="62">
        <f t="shared" ca="1" si="177"/>
        <v>-2475.2130879613783</v>
      </c>
      <c r="AF291" s="62">
        <f t="shared" ca="1" si="178"/>
        <v>922702.34992246493</v>
      </c>
      <c r="AG291" s="35"/>
      <c r="AH291" s="35"/>
      <c r="AR291" s="69">
        <f t="shared" si="187"/>
        <v>24</v>
      </c>
      <c r="AS291" s="70">
        <f t="shared" si="194"/>
        <v>288</v>
      </c>
      <c r="AT291" s="71">
        <f t="shared" si="199"/>
        <v>0.13927269434690945</v>
      </c>
      <c r="AU291" s="72">
        <f t="shared" si="179"/>
        <v>6.8214933659622723E-3</v>
      </c>
      <c r="AV291" s="73">
        <f t="shared" si="188"/>
        <v>1.0068214933659623</v>
      </c>
      <c r="AW291" s="74">
        <f>PRODUCT(AV$4:AV291)</f>
        <v>7.0845735998077037</v>
      </c>
    </row>
    <row r="292" spans="5:49">
      <c r="E292">
        <f t="shared" si="198"/>
        <v>289</v>
      </c>
      <c r="F292" s="64">
        <f t="shared" si="189"/>
        <v>78.999999999999403</v>
      </c>
      <c r="G292" s="55">
        <f t="shared" si="168"/>
        <v>0</v>
      </c>
      <c r="H292" s="78">
        <f t="shared" si="195"/>
        <v>1</v>
      </c>
      <c r="I292" s="79">
        <f t="shared" si="180"/>
        <v>709487.07014013443</v>
      </c>
      <c r="J292" s="79">
        <f t="shared" si="169"/>
        <v>4839.7613421969363</v>
      </c>
      <c r="K292" s="80">
        <f t="shared" si="170"/>
        <v>-20</v>
      </c>
      <c r="L292" s="80">
        <f t="shared" si="181"/>
        <v>-591.2392251167787</v>
      </c>
      <c r="M292" s="80">
        <f t="shared" si="196"/>
        <v>-5321.1530260510081</v>
      </c>
      <c r="N292" s="80">
        <f t="shared" si="182"/>
        <v>0</v>
      </c>
      <c r="O292" s="81">
        <f t="shared" si="171"/>
        <v>-2475.2130879613783</v>
      </c>
      <c r="P292" s="79">
        <f t="shared" si="172"/>
        <v>705919.22614320216</v>
      </c>
      <c r="Q292" s="35"/>
      <c r="R292">
        <f t="shared" ca="1" si="183"/>
        <v>408</v>
      </c>
      <c r="S292" s="78">
        <f t="shared" ca="1" si="184"/>
        <v>88.04</v>
      </c>
      <c r="T292" s="55">
        <f t="shared" ca="1" si="173"/>
        <v>1.7882078716896954E-2</v>
      </c>
      <c r="U292" s="78">
        <f t="shared" ca="1" si="190"/>
        <v>0.11115402910030613</v>
      </c>
      <c r="V292" s="79">
        <f t="shared" ca="1" si="185"/>
        <v>102562.08385420252</v>
      </c>
      <c r="W292" s="79">
        <f t="shared" ca="1" si="174"/>
        <v>699.62657461070876</v>
      </c>
      <c r="X292" s="80">
        <f t="shared" ca="1" si="191"/>
        <v>-2.2230805820061224</v>
      </c>
      <c r="Y292" s="80">
        <f t="shared" ca="1" si="192"/>
        <v>-85.468403211835437</v>
      </c>
      <c r="Z292" s="80">
        <f t="shared" ca="1" si="186"/>
        <v>0</v>
      </c>
      <c r="AA292" s="80">
        <f t="shared" ca="1" si="193"/>
        <v>0</v>
      </c>
      <c r="AB292" s="81">
        <f t="shared" ca="1" si="175"/>
        <v>-275.12990760871759</v>
      </c>
      <c r="AC292" s="79">
        <f t="shared" ca="1" si="176"/>
        <v>102898.88903741067</v>
      </c>
      <c r="AD292" s="35"/>
      <c r="AE292" s="62">
        <f t="shared" ca="1" si="177"/>
        <v>-2475.2130879613778</v>
      </c>
      <c r="AF292" s="62">
        <f t="shared" ca="1" si="178"/>
        <v>925732.4261683221</v>
      </c>
      <c r="AG292" s="35"/>
      <c r="AH292" s="35"/>
      <c r="AR292" s="69">
        <f t="shared" si="187"/>
        <v>25</v>
      </c>
      <c r="AS292" s="70">
        <f t="shared" si="194"/>
        <v>289</v>
      </c>
      <c r="AT292" s="71">
        <f t="shared" si="199"/>
        <v>0.13832264658636231</v>
      </c>
      <c r="AU292" s="72">
        <f t="shared" si="179"/>
        <v>6.8214933659622723E-3</v>
      </c>
      <c r="AV292" s="73">
        <f t="shared" si="188"/>
        <v>1.0068214933659623</v>
      </c>
      <c r="AW292" s="74">
        <f>PRODUCT(AV$4:AV292)</f>
        <v>7.1329009716194633</v>
      </c>
    </row>
    <row r="293" spans="5:49">
      <c r="E293">
        <f t="shared" si="198"/>
        <v>290</v>
      </c>
      <c r="F293" s="64">
        <f t="shared" si="189"/>
        <v>79.083333333332732</v>
      </c>
      <c r="G293" s="55">
        <f t="shared" si="168"/>
        <v>0</v>
      </c>
      <c r="H293" s="78">
        <f t="shared" si="195"/>
        <v>1</v>
      </c>
      <c r="I293" s="79">
        <f t="shared" si="180"/>
        <v>705919.22614320216</v>
      </c>
      <c r="J293" s="79">
        <f t="shared" si="169"/>
        <v>4815.4233180410747</v>
      </c>
      <c r="K293" s="80">
        <f t="shared" si="170"/>
        <v>-20</v>
      </c>
      <c r="L293" s="80">
        <f t="shared" si="181"/>
        <v>-588.26602178600183</v>
      </c>
      <c r="M293" s="80">
        <f t="shared" si="196"/>
        <v>0</v>
      </c>
      <c r="N293" s="80">
        <f t="shared" si="182"/>
        <v>0</v>
      </c>
      <c r="O293" s="81">
        <f t="shared" si="171"/>
        <v>-2475.2130879613783</v>
      </c>
      <c r="P293" s="79">
        <f t="shared" si="172"/>
        <v>707651.17035149573</v>
      </c>
      <c r="Q293" s="35"/>
      <c r="R293">
        <f t="shared" ca="1" si="183"/>
        <v>409</v>
      </c>
      <c r="S293" s="78">
        <f t="shared" ca="1" si="184"/>
        <v>88.12</v>
      </c>
      <c r="T293" s="55">
        <f t="shared" ca="1" si="173"/>
        <v>1.7882078716896954E-2</v>
      </c>
      <c r="U293" s="78">
        <f t="shared" ca="1" si="190"/>
        <v>0.1091663640022342</v>
      </c>
      <c r="V293" s="79">
        <f t="shared" ca="1" si="185"/>
        <v>101058.84300376245</v>
      </c>
      <c r="W293" s="79">
        <f t="shared" ca="1" si="174"/>
        <v>689.37222712198832</v>
      </c>
      <c r="X293" s="80">
        <f t="shared" ca="1" si="191"/>
        <v>-2.1833272800446841</v>
      </c>
      <c r="Y293" s="80">
        <f t="shared" ca="1" si="192"/>
        <v>-84.215702503135375</v>
      </c>
      <c r="Z293" s="80">
        <f t="shared" ca="1" si="186"/>
        <v>-757.94132252821839</v>
      </c>
      <c r="AA293" s="80">
        <f t="shared" ca="1" si="193"/>
        <v>0</v>
      </c>
      <c r="AB293" s="81">
        <f t="shared" ca="1" si="175"/>
        <v>-270.21001294348594</v>
      </c>
      <c r="AC293" s="79">
        <f t="shared" ca="1" si="176"/>
        <v>100633.66486562956</v>
      </c>
      <c r="AD293" s="35"/>
      <c r="AE293" s="62">
        <f t="shared" ca="1" si="177"/>
        <v>-2475.2130879613778</v>
      </c>
      <c r="AF293" s="62">
        <f t="shared" ca="1" si="178"/>
        <v>921837.65379938809</v>
      </c>
      <c r="AG293" s="35"/>
      <c r="AH293" s="35"/>
      <c r="AR293" s="69">
        <f t="shared" si="187"/>
        <v>25</v>
      </c>
      <c r="AS293" s="70">
        <f t="shared" si="194"/>
        <v>290</v>
      </c>
      <c r="AT293" s="71">
        <f t="shared" si="199"/>
        <v>0.13737907957031109</v>
      </c>
      <c r="AU293" s="72">
        <f t="shared" si="179"/>
        <v>6.8214933659622723E-3</v>
      </c>
      <c r="AV293" s="73">
        <f t="shared" si="188"/>
        <v>1.0068214933659623</v>
      </c>
      <c r="AW293" s="74">
        <f>PRODUCT(AV$4:AV293)</f>
        <v>7.1815580082774311</v>
      </c>
    </row>
    <row r="294" spans="5:49">
      <c r="E294">
        <f t="shared" si="198"/>
        <v>291</v>
      </c>
      <c r="F294" s="64">
        <f t="shared" si="189"/>
        <v>79.16666666666606</v>
      </c>
      <c r="G294" s="55">
        <f t="shared" si="168"/>
        <v>0</v>
      </c>
      <c r="H294" s="78">
        <f t="shared" si="195"/>
        <v>1</v>
      </c>
      <c r="I294" s="79">
        <f t="shared" si="180"/>
        <v>707651.17035149573</v>
      </c>
      <c r="J294" s="79">
        <f t="shared" si="169"/>
        <v>4827.2377639681663</v>
      </c>
      <c r="K294" s="80">
        <f t="shared" si="170"/>
        <v>-20</v>
      </c>
      <c r="L294" s="80">
        <f t="shared" si="181"/>
        <v>-589.70930862624652</v>
      </c>
      <c r="M294" s="80">
        <f t="shared" si="196"/>
        <v>0</v>
      </c>
      <c r="N294" s="80">
        <f t="shared" si="182"/>
        <v>0</v>
      </c>
      <c r="O294" s="81">
        <f t="shared" si="171"/>
        <v>-2475.2130879613783</v>
      </c>
      <c r="P294" s="79">
        <f t="shared" si="172"/>
        <v>709393.48571887624</v>
      </c>
      <c r="Q294" s="35"/>
      <c r="R294">
        <f t="shared" ca="1" si="183"/>
        <v>410</v>
      </c>
      <c r="S294" s="78">
        <f t="shared" ca="1" si="184"/>
        <v>88.2</v>
      </c>
      <c r="T294" s="55">
        <f t="shared" ca="1" si="173"/>
        <v>1.7882078716896954E-2</v>
      </c>
      <c r="U294" s="78">
        <f t="shared" ca="1" si="190"/>
        <v>0.10721424248790883</v>
      </c>
      <c r="V294" s="79">
        <f t="shared" ca="1" si="185"/>
        <v>98834.125748932536</v>
      </c>
      <c r="W294" s="79">
        <f t="shared" ca="1" si="174"/>
        <v>674.19633312702433</v>
      </c>
      <c r="X294" s="80">
        <f t="shared" ca="1" si="191"/>
        <v>-2.1442848497581766</v>
      </c>
      <c r="Y294" s="80">
        <f t="shared" ca="1" si="192"/>
        <v>-82.36177145744378</v>
      </c>
      <c r="Z294" s="80">
        <f t="shared" ca="1" si="186"/>
        <v>0</v>
      </c>
      <c r="AA294" s="80">
        <f t="shared" ca="1" si="193"/>
        <v>0</v>
      </c>
      <c r="AB294" s="81">
        <f t="shared" ca="1" si="175"/>
        <v>-265.3780962219368</v>
      </c>
      <c r="AC294" s="79">
        <f t="shared" ca="1" si="176"/>
        <v>99158.437929530424</v>
      </c>
      <c r="AD294" s="35"/>
      <c r="AE294" s="62">
        <f t="shared" ca="1" si="177"/>
        <v>-2475.2130879613783</v>
      </c>
      <c r="AF294" s="62">
        <f t="shared" ca="1" si="178"/>
        <v>924862.55210648058</v>
      </c>
      <c r="AG294" s="35"/>
      <c r="AH294" s="35"/>
      <c r="AR294" s="69">
        <f t="shared" si="187"/>
        <v>25</v>
      </c>
      <c r="AS294" s="70">
        <f t="shared" si="194"/>
        <v>291</v>
      </c>
      <c r="AT294" s="71">
        <f t="shared" si="199"/>
        <v>0.13644194909040022</v>
      </c>
      <c r="AU294" s="72">
        <f t="shared" si="179"/>
        <v>6.8214933659622723E-3</v>
      </c>
      <c r="AV294" s="73">
        <f t="shared" si="188"/>
        <v>1.0068214933659623</v>
      </c>
      <c r="AW294" s="74">
        <f>PRODUCT(AV$4:AV294)</f>
        <v>7.2305469585881692</v>
      </c>
    </row>
    <row r="295" spans="5:49">
      <c r="E295">
        <f t="shared" si="198"/>
        <v>292</v>
      </c>
      <c r="F295" s="64">
        <f t="shared" si="189"/>
        <v>79.249999999999389</v>
      </c>
      <c r="G295" s="55">
        <f t="shared" si="168"/>
        <v>0</v>
      </c>
      <c r="H295" s="78">
        <f t="shared" si="195"/>
        <v>1</v>
      </c>
      <c r="I295" s="79">
        <f t="shared" si="180"/>
        <v>709393.48571887624</v>
      </c>
      <c r="J295" s="79">
        <f t="shared" si="169"/>
        <v>4839.1229566881666</v>
      </c>
      <c r="K295" s="80">
        <f t="shared" si="170"/>
        <v>-20</v>
      </c>
      <c r="L295" s="80">
        <f t="shared" si="181"/>
        <v>-591.16123809906355</v>
      </c>
      <c r="M295" s="80">
        <f t="shared" si="196"/>
        <v>0</v>
      </c>
      <c r="N295" s="80">
        <f t="shared" si="182"/>
        <v>0</v>
      </c>
      <c r="O295" s="81">
        <f t="shared" si="171"/>
        <v>-2475.2130879613783</v>
      </c>
      <c r="P295" s="79">
        <f t="shared" si="172"/>
        <v>711146.23434950388</v>
      </c>
      <c r="Q295" s="35"/>
      <c r="R295">
        <f t="shared" ca="1" si="183"/>
        <v>411</v>
      </c>
      <c r="S295" s="78">
        <f t="shared" ca="1" si="184"/>
        <v>88.28</v>
      </c>
      <c r="T295" s="55">
        <f t="shared" ca="1" si="173"/>
        <v>1.7882078716896954E-2</v>
      </c>
      <c r="U295" s="78">
        <f t="shared" ca="1" si="190"/>
        <v>0.10529702896416757</v>
      </c>
      <c r="V295" s="79">
        <f t="shared" ca="1" si="185"/>
        <v>97385.278937030016</v>
      </c>
      <c r="W295" s="79">
        <f t="shared" ca="1" si="174"/>
        <v>664.31303421133566</v>
      </c>
      <c r="X295" s="80">
        <f t="shared" ca="1" si="191"/>
        <v>-2.1059405792833514</v>
      </c>
      <c r="Y295" s="80">
        <f t="shared" ca="1" si="192"/>
        <v>-81.154399114191691</v>
      </c>
      <c r="Z295" s="80">
        <f t="shared" ca="1" si="186"/>
        <v>0</v>
      </c>
      <c r="AA295" s="80">
        <f t="shared" ca="1" si="193"/>
        <v>0</v>
      </c>
      <c r="AB295" s="81">
        <f t="shared" ca="1" si="175"/>
        <v>-260.63258421555588</v>
      </c>
      <c r="AC295" s="79">
        <f t="shared" ca="1" si="176"/>
        <v>97705.699047332324</v>
      </c>
      <c r="AD295" s="35"/>
      <c r="AE295" s="62">
        <f t="shared" ca="1" si="177"/>
        <v>-2475.2130879613783</v>
      </c>
      <c r="AF295" s="62">
        <f t="shared" ca="1" si="178"/>
        <v>927905.56398871844</v>
      </c>
      <c r="AG295" s="35"/>
      <c r="AH295" s="35"/>
      <c r="AR295" s="69">
        <f t="shared" si="187"/>
        <v>25</v>
      </c>
      <c r="AS295" s="70">
        <f t="shared" si="194"/>
        <v>292</v>
      </c>
      <c r="AT295" s="71">
        <f t="shared" si="199"/>
        <v>0.13551121123984108</v>
      </c>
      <c r="AU295" s="72">
        <f t="shared" si="179"/>
        <v>6.8214933659622723E-3</v>
      </c>
      <c r="AV295" s="73">
        <f t="shared" si="188"/>
        <v>1.0068214933659623</v>
      </c>
      <c r="AW295" s="74">
        <f>PRODUCT(AV$4:AV295)</f>
        <v>7.2798700866984571</v>
      </c>
    </row>
    <row r="296" spans="5:49">
      <c r="E296">
        <f t="shared" si="198"/>
        <v>293</v>
      </c>
      <c r="F296" s="64">
        <f t="shared" si="189"/>
        <v>79.333333333332718</v>
      </c>
      <c r="G296" s="55">
        <f t="shared" si="168"/>
        <v>0</v>
      </c>
      <c r="H296" s="78">
        <f t="shared" si="195"/>
        <v>1</v>
      </c>
      <c r="I296" s="79">
        <f t="shared" si="180"/>
        <v>711146.23434950388</v>
      </c>
      <c r="J296" s="79">
        <f t="shared" si="169"/>
        <v>4851.0793198441925</v>
      </c>
      <c r="K296" s="80">
        <f t="shared" si="170"/>
        <v>-20</v>
      </c>
      <c r="L296" s="80">
        <f t="shared" si="181"/>
        <v>-592.62186195791992</v>
      </c>
      <c r="M296" s="80">
        <f t="shared" si="196"/>
        <v>0</v>
      </c>
      <c r="N296" s="80">
        <f t="shared" si="182"/>
        <v>0</v>
      </c>
      <c r="O296" s="81">
        <f t="shared" si="171"/>
        <v>-2475.2130879613783</v>
      </c>
      <c r="P296" s="79">
        <f t="shared" si="172"/>
        <v>712909.47871942865</v>
      </c>
      <c r="Q296" s="35"/>
      <c r="R296">
        <f t="shared" ca="1" si="183"/>
        <v>412</v>
      </c>
      <c r="S296" s="78">
        <f t="shared" ca="1" si="184"/>
        <v>88.36</v>
      </c>
      <c r="T296" s="55">
        <f t="shared" ca="1" si="173"/>
        <v>1.7882078716896954E-2</v>
      </c>
      <c r="U296" s="78">
        <f t="shared" ca="1" si="190"/>
        <v>0.10341409920357494</v>
      </c>
      <c r="V296" s="79">
        <f t="shared" ca="1" si="185"/>
        <v>95958.518045878489</v>
      </c>
      <c r="W296" s="79">
        <f t="shared" ca="1" si="174"/>
        <v>654.58039425753111</v>
      </c>
      <c r="X296" s="80">
        <f t="shared" ca="1" si="191"/>
        <v>-2.0682819840714988</v>
      </c>
      <c r="Y296" s="80">
        <f t="shared" ca="1" si="192"/>
        <v>-79.965431704898748</v>
      </c>
      <c r="Z296" s="80">
        <f t="shared" ca="1" si="186"/>
        <v>0</v>
      </c>
      <c r="AA296" s="80">
        <f t="shared" ca="1" si="193"/>
        <v>0</v>
      </c>
      <c r="AB296" s="81">
        <f t="shared" ca="1" si="175"/>
        <v>-255.97193182842503</v>
      </c>
      <c r="AC296" s="79">
        <f t="shared" ca="1" si="176"/>
        <v>96275.092794618628</v>
      </c>
      <c r="AD296" s="35"/>
      <c r="AE296" s="62">
        <f t="shared" ca="1" si="177"/>
        <v>-2475.2130879613783</v>
      </c>
      <c r="AF296" s="62">
        <f t="shared" ca="1" si="178"/>
        <v>930966.79791308835</v>
      </c>
      <c r="AG296" s="35"/>
      <c r="AH296" s="35"/>
      <c r="AR296" s="69">
        <f t="shared" si="187"/>
        <v>25</v>
      </c>
      <c r="AS296" s="70">
        <f t="shared" si="194"/>
        <v>293</v>
      </c>
      <c r="AT296" s="71">
        <f t="shared" si="199"/>
        <v>0.134586822411355</v>
      </c>
      <c r="AU296" s="72">
        <f t="shared" si="179"/>
        <v>6.8214933659622723E-3</v>
      </c>
      <c r="AV296" s="73">
        <f t="shared" si="188"/>
        <v>1.0068214933659623</v>
      </c>
      <c r="AW296" s="74">
        <f>PRODUCT(AV$4:AV296)</f>
        <v>7.3295296721999375</v>
      </c>
    </row>
    <row r="297" spans="5:49">
      <c r="E297">
        <f t="shared" si="198"/>
        <v>294</v>
      </c>
      <c r="F297" s="64">
        <f t="shared" si="189"/>
        <v>79.416666666666046</v>
      </c>
      <c r="G297" s="55">
        <f t="shared" si="168"/>
        <v>0</v>
      </c>
      <c r="H297" s="78">
        <f t="shared" si="195"/>
        <v>1</v>
      </c>
      <c r="I297" s="79">
        <f t="shared" si="180"/>
        <v>712909.47871942865</v>
      </c>
      <c r="J297" s="79">
        <f t="shared" si="169"/>
        <v>4863.1072796162043</v>
      </c>
      <c r="K297" s="80">
        <f t="shared" si="170"/>
        <v>-20</v>
      </c>
      <c r="L297" s="80">
        <f t="shared" si="181"/>
        <v>-594.09123226619056</v>
      </c>
      <c r="M297" s="80">
        <f t="shared" si="196"/>
        <v>0</v>
      </c>
      <c r="N297" s="80">
        <f t="shared" si="182"/>
        <v>0</v>
      </c>
      <c r="O297" s="81">
        <f t="shared" si="171"/>
        <v>-2475.2130879613783</v>
      </c>
      <c r="P297" s="79">
        <f t="shared" si="172"/>
        <v>714683.28167881723</v>
      </c>
      <c r="Q297" s="35"/>
      <c r="R297">
        <f t="shared" ca="1" si="183"/>
        <v>413</v>
      </c>
      <c r="S297" s="78">
        <f t="shared" ca="1" si="184"/>
        <v>88.44</v>
      </c>
      <c r="T297" s="55">
        <f t="shared" ca="1" si="173"/>
        <v>1.7882078716896954E-2</v>
      </c>
      <c r="U297" s="78">
        <f t="shared" ca="1" si="190"/>
        <v>0.10156484014117963</v>
      </c>
      <c r="V297" s="79">
        <f t="shared" ca="1" si="185"/>
        <v>94553.494006788693</v>
      </c>
      <c r="W297" s="79">
        <f t="shared" ca="1" si="174"/>
        <v>644.99603209586257</v>
      </c>
      <c r="X297" s="80">
        <f t="shared" ca="1" si="191"/>
        <v>-2.0312968028235927</v>
      </c>
      <c r="Y297" s="80">
        <f t="shared" ca="1" si="192"/>
        <v>-78.794578338990576</v>
      </c>
      <c r="Z297" s="80">
        <f t="shared" ca="1" si="186"/>
        <v>0</v>
      </c>
      <c r="AA297" s="80">
        <f t="shared" ca="1" si="193"/>
        <v>0</v>
      </c>
      <c r="AB297" s="81">
        <f t="shared" ca="1" si="175"/>
        <v>-251.39462159415294</v>
      </c>
      <c r="AC297" s="79">
        <f t="shared" ca="1" si="176"/>
        <v>94866.269542148584</v>
      </c>
      <c r="AD297" s="35"/>
      <c r="AE297" s="62">
        <f t="shared" ca="1" si="177"/>
        <v>-2475.2130879613778</v>
      </c>
      <c r="AF297" s="62">
        <f t="shared" ca="1" si="178"/>
        <v>934046.36299609463</v>
      </c>
      <c r="AG297" s="35"/>
      <c r="AH297" s="35"/>
      <c r="AR297" s="69">
        <f t="shared" si="187"/>
        <v>25</v>
      </c>
      <c r="AS297" s="70">
        <f t="shared" si="194"/>
        <v>294</v>
      </c>
      <c r="AT297" s="71">
        <f t="shared" si="199"/>
        <v>0.13366873929513001</v>
      </c>
      <c r="AU297" s="72">
        <f t="shared" si="179"/>
        <v>6.8214933659622723E-3</v>
      </c>
      <c r="AV297" s="73">
        <f t="shared" si="188"/>
        <v>1.0068214933659623</v>
      </c>
      <c r="AW297" s="74">
        <f>PRODUCT(AV$4:AV297)</f>
        <v>7.3795280102344734</v>
      </c>
    </row>
    <row r="298" spans="5:49">
      <c r="E298">
        <f t="shared" si="198"/>
        <v>295</v>
      </c>
      <c r="F298" s="64">
        <f t="shared" si="189"/>
        <v>79.499999999999375</v>
      </c>
      <c r="G298" s="55">
        <f t="shared" si="168"/>
        <v>0</v>
      </c>
      <c r="H298" s="78">
        <f t="shared" si="195"/>
        <v>1</v>
      </c>
      <c r="I298" s="79">
        <f t="shared" si="180"/>
        <v>714683.28167881723</v>
      </c>
      <c r="J298" s="79">
        <f t="shared" si="169"/>
        <v>4875.2072647361974</v>
      </c>
      <c r="K298" s="80">
        <f t="shared" si="170"/>
        <v>-20</v>
      </c>
      <c r="L298" s="80">
        <f t="shared" si="181"/>
        <v>-595.5694013990144</v>
      </c>
      <c r="M298" s="80">
        <f t="shared" si="196"/>
        <v>0</v>
      </c>
      <c r="N298" s="80">
        <f t="shared" si="182"/>
        <v>0</v>
      </c>
      <c r="O298" s="81">
        <f t="shared" si="171"/>
        <v>-2475.2130879613783</v>
      </c>
      <c r="P298" s="79">
        <f t="shared" si="172"/>
        <v>716467.70645419299</v>
      </c>
      <c r="Q298" s="35"/>
      <c r="R298">
        <f t="shared" ca="1" si="183"/>
        <v>414</v>
      </c>
      <c r="S298" s="78">
        <f t="shared" ca="1" si="184"/>
        <v>88.52</v>
      </c>
      <c r="T298" s="55">
        <f t="shared" ca="1" si="173"/>
        <v>1.9598847320330681E-2</v>
      </c>
      <c r="U298" s="78">
        <f t="shared" ca="1" si="190"/>
        <v>9.9574286346138852E-2</v>
      </c>
      <c r="V298" s="79">
        <f t="shared" ca="1" si="185"/>
        <v>93007.00000954268</v>
      </c>
      <c r="W298" s="79">
        <f t="shared" ca="1" si="174"/>
        <v>634.44663355314844</v>
      </c>
      <c r="X298" s="80">
        <f t="shared" ca="1" si="191"/>
        <v>-1.991485726922777</v>
      </c>
      <c r="Y298" s="80">
        <f t="shared" ca="1" si="192"/>
        <v>-77.505833341285566</v>
      </c>
      <c r="Z298" s="80">
        <f t="shared" ca="1" si="186"/>
        <v>0</v>
      </c>
      <c r="AA298" s="80">
        <f t="shared" ca="1" si="193"/>
        <v>0</v>
      </c>
      <c r="AB298" s="81">
        <f t="shared" ca="1" si="175"/>
        <v>-246.46757678837685</v>
      </c>
      <c r="AC298" s="79">
        <f t="shared" ca="1" si="176"/>
        <v>93315.481747239246</v>
      </c>
      <c r="AD298" s="35"/>
      <c r="AE298" s="62">
        <f t="shared" ca="1" si="177"/>
        <v>-2475.2130879613783</v>
      </c>
      <c r="AF298" s="62">
        <f t="shared" ca="1" si="178"/>
        <v>937144.3690076489</v>
      </c>
      <c r="AG298" s="35"/>
      <c r="AH298" s="35"/>
      <c r="AR298" s="69">
        <f t="shared" si="187"/>
        <v>25</v>
      </c>
      <c r="AS298" s="70">
        <f t="shared" si="194"/>
        <v>295</v>
      </c>
      <c r="AT298" s="71">
        <f t="shared" si="199"/>
        <v>0.13275691887679175</v>
      </c>
      <c r="AU298" s="72">
        <f t="shared" si="179"/>
        <v>6.8214933659622723E-3</v>
      </c>
      <c r="AV298" s="73">
        <f t="shared" si="188"/>
        <v>1.0068214933659623</v>
      </c>
      <c r="AW298" s="74">
        <f>PRODUCT(AV$4:AV298)</f>
        <v>7.4298674116002204</v>
      </c>
    </row>
    <row r="299" spans="5:49">
      <c r="E299">
        <f t="shared" si="198"/>
        <v>296</v>
      </c>
      <c r="F299" s="64">
        <f t="shared" si="189"/>
        <v>79.583333333332703</v>
      </c>
      <c r="G299" s="55">
        <f t="shared" si="168"/>
        <v>0</v>
      </c>
      <c r="H299" s="78">
        <f t="shared" si="195"/>
        <v>1</v>
      </c>
      <c r="I299" s="79">
        <f t="shared" si="180"/>
        <v>716467.70645419299</v>
      </c>
      <c r="J299" s="79">
        <f t="shared" si="169"/>
        <v>4887.3797065034823</v>
      </c>
      <c r="K299" s="80">
        <f t="shared" si="170"/>
        <v>-20</v>
      </c>
      <c r="L299" s="80">
        <f t="shared" si="181"/>
        <v>-597.05642204516084</v>
      </c>
      <c r="M299" s="80">
        <f t="shared" si="196"/>
        <v>0</v>
      </c>
      <c r="N299" s="80">
        <f t="shared" si="182"/>
        <v>0</v>
      </c>
      <c r="O299" s="81">
        <f t="shared" si="171"/>
        <v>-2475.2130879613783</v>
      </c>
      <c r="P299" s="79">
        <f t="shared" si="172"/>
        <v>718262.81665068993</v>
      </c>
      <c r="Q299" s="35"/>
      <c r="R299">
        <f t="shared" ca="1" si="183"/>
        <v>415</v>
      </c>
      <c r="S299" s="78">
        <f t="shared" ca="1" si="184"/>
        <v>88.6</v>
      </c>
      <c r="T299" s="55">
        <f t="shared" ca="1" si="173"/>
        <v>1.9598847320330681E-2</v>
      </c>
      <c r="U299" s="78">
        <f t="shared" ca="1" si="190"/>
        <v>9.762274511100999E-2</v>
      </c>
      <c r="V299" s="79">
        <f t="shared" ca="1" si="185"/>
        <v>91486.605867852006</v>
      </c>
      <c r="W299" s="79">
        <f t="shared" ca="1" si="174"/>
        <v>624.07527500195749</v>
      </c>
      <c r="X299" s="80">
        <f t="shared" ca="1" si="191"/>
        <v>-1.9524549022201998</v>
      </c>
      <c r="Y299" s="80">
        <f t="shared" ca="1" si="192"/>
        <v>-76.23883822321001</v>
      </c>
      <c r="Z299" s="80">
        <f t="shared" ca="1" si="186"/>
        <v>0</v>
      </c>
      <c r="AA299" s="80">
        <f t="shared" ca="1" si="193"/>
        <v>0</v>
      </c>
      <c r="AB299" s="81">
        <f t="shared" ca="1" si="175"/>
        <v>-241.63709638148956</v>
      </c>
      <c r="AC299" s="79">
        <f t="shared" ca="1" si="176"/>
        <v>91790.852753347048</v>
      </c>
      <c r="AD299" s="35"/>
      <c r="AE299" s="62">
        <f t="shared" ca="1" si="177"/>
        <v>-2475.2130879613778</v>
      </c>
      <c r="AF299" s="62">
        <f t="shared" ca="1" si="178"/>
        <v>940260.92637498246</v>
      </c>
      <c r="AG299" s="35"/>
      <c r="AH299" s="35"/>
      <c r="AR299" s="69">
        <f t="shared" si="187"/>
        <v>25</v>
      </c>
      <c r="AS299" s="70">
        <f t="shared" si="194"/>
        <v>296</v>
      </c>
      <c r="AT299" s="71">
        <f t="shared" si="199"/>
        <v>0.13185131843538814</v>
      </c>
      <c r="AU299" s="72">
        <f t="shared" si="179"/>
        <v>6.8214933659622723E-3</v>
      </c>
      <c r="AV299" s="73">
        <f t="shared" si="188"/>
        <v>1.0068214933659623</v>
      </c>
      <c r="AW299" s="74">
        <f>PRODUCT(AV$4:AV299)</f>
        <v>7.4805502028584305</v>
      </c>
    </row>
    <row r="300" spans="5:49">
      <c r="E300">
        <f t="shared" si="198"/>
        <v>297</v>
      </c>
      <c r="F300" s="64">
        <f t="shared" si="189"/>
        <v>79.666666666666032</v>
      </c>
      <c r="G300" s="55">
        <f t="shared" si="168"/>
        <v>0</v>
      </c>
      <c r="H300" s="78">
        <f t="shared" si="195"/>
        <v>1</v>
      </c>
      <c r="I300" s="79">
        <f t="shared" si="180"/>
        <v>718262.81665068993</v>
      </c>
      <c r="J300" s="79">
        <f t="shared" si="169"/>
        <v>4899.6250388000572</v>
      </c>
      <c r="K300" s="80">
        <f t="shared" si="170"/>
        <v>-20</v>
      </c>
      <c r="L300" s="80">
        <f t="shared" si="181"/>
        <v>-598.55234720890826</v>
      </c>
      <c r="M300" s="80">
        <f t="shared" si="196"/>
        <v>0</v>
      </c>
      <c r="N300" s="80">
        <f t="shared" si="182"/>
        <v>0</v>
      </c>
      <c r="O300" s="81">
        <f t="shared" si="171"/>
        <v>-2475.2130879613783</v>
      </c>
      <c r="P300" s="79">
        <f t="shared" si="172"/>
        <v>720068.67625431961</v>
      </c>
      <c r="Q300" s="35"/>
      <c r="R300">
        <f t="shared" ca="1" si="183"/>
        <v>416</v>
      </c>
      <c r="S300" s="78">
        <f t="shared" ca="1" si="184"/>
        <v>88.68</v>
      </c>
      <c r="T300" s="55">
        <f t="shared" ca="1" si="173"/>
        <v>1.9598847320330681E-2</v>
      </c>
      <c r="U300" s="78">
        <f t="shared" ca="1" si="190"/>
        <v>9.5709451834587747E-2</v>
      </c>
      <c r="V300" s="79">
        <f t="shared" ca="1" si="185"/>
        <v>89991.857844831247</v>
      </c>
      <c r="W300" s="79">
        <f t="shared" ca="1" si="174"/>
        <v>613.87886127913623</v>
      </c>
      <c r="X300" s="80">
        <f t="shared" ca="1" si="191"/>
        <v>-1.9141890366917549</v>
      </c>
      <c r="Y300" s="80">
        <f t="shared" ca="1" si="192"/>
        <v>-74.993214870692711</v>
      </c>
      <c r="Z300" s="80">
        <f t="shared" ca="1" si="186"/>
        <v>0</v>
      </c>
      <c r="AA300" s="80">
        <f t="shared" ca="1" si="193"/>
        <v>0</v>
      </c>
      <c r="AB300" s="81">
        <f t="shared" ca="1" si="175"/>
        <v>-236.90128782258071</v>
      </c>
      <c r="AC300" s="79">
        <f t="shared" ca="1" si="176"/>
        <v>90291.928014380435</v>
      </c>
      <c r="AD300" s="35"/>
      <c r="AE300" s="62">
        <f t="shared" ca="1" si="177"/>
        <v>-2475.2130879613778</v>
      </c>
      <c r="AF300" s="62">
        <f t="shared" ca="1" si="178"/>
        <v>943396.14618658263</v>
      </c>
      <c r="AH300" s="35"/>
      <c r="AR300" s="69">
        <f t="shared" si="187"/>
        <v>25</v>
      </c>
      <c r="AS300" s="70">
        <f t="shared" si="194"/>
        <v>297</v>
      </c>
      <c r="AT300" s="71">
        <f t="shared" si="199"/>
        <v>0.13095189554138775</v>
      </c>
      <c r="AU300" s="72">
        <f t="shared" si="179"/>
        <v>6.8214933659622723E-3</v>
      </c>
      <c r="AV300" s="73">
        <f t="shared" si="188"/>
        <v>1.0068214933659623</v>
      </c>
      <c r="AW300" s="74">
        <f>PRODUCT(AV$4:AV300)</f>
        <v>7.5315787264409773</v>
      </c>
    </row>
    <row r="301" spans="5:49">
      <c r="E301">
        <f t="shared" si="198"/>
        <v>298</v>
      </c>
      <c r="F301" s="64">
        <f t="shared" si="189"/>
        <v>79.749999999999361</v>
      </c>
      <c r="G301" s="55">
        <f t="shared" si="168"/>
        <v>0</v>
      </c>
      <c r="H301" s="78">
        <f t="shared" si="195"/>
        <v>1</v>
      </c>
      <c r="I301" s="79">
        <f t="shared" si="180"/>
        <v>720068.67625431961</v>
      </c>
      <c r="J301" s="79">
        <f t="shared" si="169"/>
        <v>4911.9436981060762</v>
      </c>
      <c r="K301" s="80">
        <f t="shared" si="170"/>
        <v>-20</v>
      </c>
      <c r="L301" s="80">
        <f t="shared" si="181"/>
        <v>-600.05723021193307</v>
      </c>
      <c r="M301" s="80">
        <f t="shared" si="196"/>
        <v>0</v>
      </c>
      <c r="N301" s="80">
        <f t="shared" si="182"/>
        <v>0</v>
      </c>
      <c r="O301" s="81">
        <f t="shared" si="171"/>
        <v>-2475.2130879613783</v>
      </c>
      <c r="P301" s="79">
        <f t="shared" si="172"/>
        <v>721885.34963425237</v>
      </c>
      <c r="Q301" s="35"/>
      <c r="R301">
        <f t="shared" ca="1" si="183"/>
        <v>417</v>
      </c>
      <c r="S301" s="78">
        <f t="shared" ca="1" si="184"/>
        <v>88.76</v>
      </c>
      <c r="T301" s="55">
        <f t="shared" ca="1" si="173"/>
        <v>1.9598847320330681E-2</v>
      </c>
      <c r="U301" s="78">
        <f t="shared" ca="1" si="190"/>
        <v>9.383365690096912E-2</v>
      </c>
      <c r="V301" s="79">
        <f t="shared" ca="1" si="185"/>
        <v>88522.310302968312</v>
      </c>
      <c r="W301" s="79">
        <f t="shared" ca="1" si="174"/>
        <v>603.85435247135206</v>
      </c>
      <c r="X301" s="80">
        <f t="shared" ca="1" si="191"/>
        <v>-1.8766731380193824</v>
      </c>
      <c r="Y301" s="80">
        <f t="shared" ca="1" si="192"/>
        <v>-73.768591919140263</v>
      </c>
      <c r="Z301" s="80">
        <f t="shared" ca="1" si="186"/>
        <v>0</v>
      </c>
      <c r="AA301" s="80">
        <f t="shared" ca="1" si="193"/>
        <v>0</v>
      </c>
      <c r="AB301" s="81">
        <f t="shared" ca="1" si="175"/>
        <v>-232.25829565255626</v>
      </c>
      <c r="AC301" s="79">
        <f t="shared" ca="1" si="176"/>
        <v>88818.26109472994</v>
      </c>
      <c r="AD301" s="35"/>
      <c r="AE301" s="62">
        <f t="shared" ca="1" si="177"/>
        <v>-2475.2130879613783</v>
      </c>
      <c r="AF301" s="62">
        <f t="shared" ca="1" si="178"/>
        <v>946550.14019615192</v>
      </c>
      <c r="AG301" s="35"/>
      <c r="AH301" s="35"/>
      <c r="AR301" s="69">
        <f t="shared" si="187"/>
        <v>25</v>
      </c>
      <c r="AS301" s="70">
        <f t="shared" si="194"/>
        <v>298</v>
      </c>
      <c r="AT301" s="71">
        <f t="shared" si="199"/>
        <v>0.13005860805469199</v>
      </c>
      <c r="AU301" s="72">
        <f t="shared" si="179"/>
        <v>6.8214933659622723E-3</v>
      </c>
      <c r="AV301" s="73">
        <f t="shared" si="188"/>
        <v>1.0068214933659623</v>
      </c>
      <c r="AW301" s="74">
        <f>PRODUCT(AV$4:AV301)</f>
        <v>7.582955340758617</v>
      </c>
    </row>
    <row r="302" spans="5:49">
      <c r="E302">
        <f t="shared" si="198"/>
        <v>299</v>
      </c>
      <c r="F302" s="64">
        <f t="shared" si="189"/>
        <v>79.833333333332689</v>
      </c>
      <c r="G302" s="55">
        <f t="shared" si="168"/>
        <v>0</v>
      </c>
      <c r="H302" s="78">
        <f t="shared" si="195"/>
        <v>1</v>
      </c>
      <c r="I302" s="79">
        <f t="shared" si="180"/>
        <v>721885.34963425237</v>
      </c>
      <c r="J302" s="79">
        <f t="shared" si="169"/>
        <v>4924.336123515408</v>
      </c>
      <c r="K302" s="80">
        <f t="shared" si="170"/>
        <v>-20</v>
      </c>
      <c r="L302" s="80">
        <f t="shared" si="181"/>
        <v>-601.5711246952103</v>
      </c>
      <c r="M302" s="80">
        <f t="shared" si="196"/>
        <v>0</v>
      </c>
      <c r="N302" s="80">
        <f t="shared" si="182"/>
        <v>0</v>
      </c>
      <c r="O302" s="81">
        <f t="shared" si="171"/>
        <v>-2475.2130879613783</v>
      </c>
      <c r="P302" s="79">
        <f t="shared" si="172"/>
        <v>723712.90154511109</v>
      </c>
      <c r="Q302" s="35"/>
      <c r="R302">
        <f t="shared" ca="1" si="183"/>
        <v>418</v>
      </c>
      <c r="S302" s="78">
        <f t="shared" ca="1" si="184"/>
        <v>88.84</v>
      </c>
      <c r="T302" s="55">
        <f t="shared" ca="1" si="173"/>
        <v>1.9598847320330681E-2</v>
      </c>
      <c r="U302" s="78">
        <f t="shared" ca="1" si="190"/>
        <v>9.199462538585873E-2</v>
      </c>
      <c r="V302" s="79">
        <f t="shared" ca="1" si="185"/>
        <v>87077.525556277062</v>
      </c>
      <c r="W302" s="79">
        <f t="shared" ca="1" si="174"/>
        <v>593.99876290655425</v>
      </c>
      <c r="X302" s="80">
        <f t="shared" ca="1" si="191"/>
        <v>-1.8398925077171746</v>
      </c>
      <c r="Y302" s="80">
        <f t="shared" ca="1" si="192"/>
        <v>-72.564604630230889</v>
      </c>
      <c r="Z302" s="80">
        <f t="shared" ca="1" si="186"/>
        <v>0</v>
      </c>
      <c r="AA302" s="80">
        <f t="shared" ca="1" si="193"/>
        <v>0</v>
      </c>
      <c r="AB302" s="81">
        <f t="shared" ca="1" si="175"/>
        <v>-227.70630077718158</v>
      </c>
      <c r="AC302" s="79">
        <f t="shared" ca="1" si="176"/>
        <v>87369.413521268492</v>
      </c>
      <c r="AD302" s="35"/>
      <c r="AE302" s="62">
        <f t="shared" ca="1" si="177"/>
        <v>-2475.2130879613783</v>
      </c>
      <c r="AF302" s="62">
        <f t="shared" ca="1" si="178"/>
        <v>949723.02082659258</v>
      </c>
      <c r="AG302" s="35"/>
      <c r="AH302" s="35"/>
      <c r="AR302" s="69">
        <f t="shared" si="187"/>
        <v>25</v>
      </c>
      <c r="AS302" s="70">
        <f t="shared" si="194"/>
        <v>299</v>
      </c>
      <c r="AT302" s="71">
        <f t="shared" si="199"/>
        <v>0.12917141412266062</v>
      </c>
      <c r="AU302" s="72">
        <f t="shared" si="179"/>
        <v>6.8214933659622723E-3</v>
      </c>
      <c r="AV302" s="73">
        <f t="shared" si="188"/>
        <v>1.0068214933659623</v>
      </c>
      <c r="AW302" s="74">
        <f>PRODUCT(AV$4:AV302)</f>
        <v>7.6346824203099901</v>
      </c>
    </row>
    <row r="303" spans="5:49">
      <c r="E303">
        <f t="shared" si="198"/>
        <v>300</v>
      </c>
      <c r="F303" s="64">
        <f t="shared" si="189"/>
        <v>79.916666666666018</v>
      </c>
      <c r="G303" s="55">
        <f t="shared" si="168"/>
        <v>0</v>
      </c>
      <c r="H303" s="78">
        <f t="shared" si="195"/>
        <v>1</v>
      </c>
      <c r="I303" s="79">
        <f t="shared" si="180"/>
        <v>723712.90154511109</v>
      </c>
      <c r="J303" s="79">
        <f t="shared" si="169"/>
        <v>4936.8027567512827</v>
      </c>
      <c r="K303" s="80">
        <f t="shared" si="170"/>
        <v>-20</v>
      </c>
      <c r="L303" s="80">
        <f t="shared" si="181"/>
        <v>-603.09408462092597</v>
      </c>
      <c r="M303" s="80">
        <f t="shared" si="196"/>
        <v>0</v>
      </c>
      <c r="N303" s="80">
        <f t="shared" si="182"/>
        <v>0</v>
      </c>
      <c r="O303" s="81">
        <f t="shared" si="171"/>
        <v>-2475.2130879613783</v>
      </c>
      <c r="P303" s="79">
        <f t="shared" si="172"/>
        <v>725551.39712928003</v>
      </c>
      <c r="Q303" s="35"/>
      <c r="R303">
        <f t="shared" ca="1" si="183"/>
        <v>419</v>
      </c>
      <c r="S303" s="78">
        <f t="shared" ca="1" si="184"/>
        <v>88.92</v>
      </c>
      <c r="T303" s="55">
        <f t="shared" ca="1" si="173"/>
        <v>1.9598847320330681E-2</v>
      </c>
      <c r="U303" s="78">
        <f t="shared" ca="1" si="190"/>
        <v>9.0191636768630262E-2</v>
      </c>
      <c r="V303" s="79">
        <f t="shared" ca="1" si="185"/>
        <v>85657.073725198323</v>
      </c>
      <c r="W303" s="79">
        <f t="shared" ca="1" si="174"/>
        <v>584.30916016418166</v>
      </c>
      <c r="X303" s="80">
        <f t="shared" ca="1" si="191"/>
        <v>-1.8038327353726054</v>
      </c>
      <c r="Y303" s="80">
        <f t="shared" ca="1" si="192"/>
        <v>-71.380894770998609</v>
      </c>
      <c r="Z303" s="80">
        <f t="shared" ca="1" si="186"/>
        <v>0</v>
      </c>
      <c r="AA303" s="80">
        <f t="shared" ca="1" si="193"/>
        <v>0</v>
      </c>
      <c r="AB303" s="81">
        <f t="shared" ca="1" si="175"/>
        <v>-223.2435197543723</v>
      </c>
      <c r="AC303" s="79">
        <f t="shared" ca="1" si="176"/>
        <v>85944.954638101757</v>
      </c>
      <c r="AD303" s="35"/>
      <c r="AE303" s="62">
        <f t="shared" ca="1" si="177"/>
        <v>-2475.2130879613783</v>
      </c>
      <c r="AF303" s="62">
        <f t="shared" ca="1" si="178"/>
        <v>952914.90117401269</v>
      </c>
      <c r="AG303" s="35"/>
      <c r="AH303" s="35"/>
      <c r="AR303" s="69">
        <f t="shared" si="187"/>
        <v>25</v>
      </c>
      <c r="AS303" s="70">
        <f t="shared" si="194"/>
        <v>300</v>
      </c>
      <c r="AT303" s="71">
        <f t="shared" si="199"/>
        <v>0.12829027217815092</v>
      </c>
      <c r="AU303" s="72">
        <f t="shared" si="179"/>
        <v>6.8214933659622723E-3</v>
      </c>
      <c r="AV303" s="73">
        <f t="shared" si="188"/>
        <v>1.0068214933659623</v>
      </c>
      <c r="AW303" s="74">
        <f>PRODUCT(AV$4:AV303)</f>
        <v>7.6867623557913634</v>
      </c>
    </row>
    <row r="304" spans="5:49">
      <c r="E304">
        <f t="shared" si="198"/>
        <v>301</v>
      </c>
      <c r="F304" s="64">
        <f t="shared" si="189"/>
        <v>79.999999999999346</v>
      </c>
      <c r="G304" s="55">
        <f t="shared" si="168"/>
        <v>0</v>
      </c>
      <c r="H304" s="78">
        <f t="shared" si="195"/>
        <v>1</v>
      </c>
      <c r="I304" s="79">
        <f t="shared" si="180"/>
        <v>725551.39712928003</v>
      </c>
      <c r="J304" s="79">
        <f t="shared" si="169"/>
        <v>4949.3440421820414</v>
      </c>
      <c r="K304" s="80">
        <f t="shared" si="170"/>
        <v>-20</v>
      </c>
      <c r="L304" s="80">
        <f t="shared" si="181"/>
        <v>-604.62616427440003</v>
      </c>
      <c r="M304" s="80">
        <f t="shared" si="196"/>
        <v>-5441.6354784695995</v>
      </c>
      <c r="N304" s="80">
        <f t="shared" si="182"/>
        <v>0</v>
      </c>
      <c r="O304" s="81">
        <f t="shared" si="171"/>
        <v>-2475.2130879613783</v>
      </c>
      <c r="P304" s="79">
        <f t="shared" si="172"/>
        <v>721959.26644075674</v>
      </c>
      <c r="Q304" s="35"/>
      <c r="R304">
        <f t="shared" ca="1" si="183"/>
        <v>420</v>
      </c>
      <c r="S304" s="78">
        <f t="shared" ca="1" si="184"/>
        <v>89</v>
      </c>
      <c r="T304" s="55">
        <f t="shared" ca="1" si="173"/>
        <v>1.9598847320330681E-2</v>
      </c>
      <c r="U304" s="78">
        <f t="shared" ca="1" si="190"/>
        <v>8.8423984650031151E-2</v>
      </c>
      <c r="V304" s="79">
        <f t="shared" ca="1" si="185"/>
        <v>84260.532594196848</v>
      </c>
      <c r="W304" s="79">
        <f t="shared" ca="1" si="174"/>
        <v>574.78266410376159</v>
      </c>
      <c r="X304" s="80">
        <f t="shared" ca="1" si="191"/>
        <v>-1.768479693000623</v>
      </c>
      <c r="Y304" s="80">
        <f t="shared" ca="1" si="192"/>
        <v>-70.21711049516405</v>
      </c>
      <c r="Z304" s="80">
        <f t="shared" ca="1" si="186"/>
        <v>0</v>
      </c>
      <c r="AA304" s="80">
        <f t="shared" ca="1" si="193"/>
        <v>0</v>
      </c>
      <c r="AB304" s="81">
        <f t="shared" ca="1" si="175"/>
        <v>-218.86820409545308</v>
      </c>
      <c r="AC304" s="79">
        <f t="shared" ca="1" si="176"/>
        <v>84544.461464016989</v>
      </c>
      <c r="AD304" s="35"/>
      <c r="AE304" s="62">
        <f t="shared" ca="1" si="177"/>
        <v>-2475.2130879613778</v>
      </c>
      <c r="AF304" s="62">
        <f t="shared" ca="1" si="178"/>
        <v>956125.89501175808</v>
      </c>
      <c r="AG304" s="35"/>
      <c r="AH304" s="35"/>
      <c r="AR304" s="69">
        <f t="shared" si="187"/>
        <v>26</v>
      </c>
      <c r="AS304" s="70">
        <f t="shared" si="194"/>
        <v>301</v>
      </c>
      <c r="AT304" s="71">
        <f t="shared" si="199"/>
        <v>0.12741514093757017</v>
      </c>
      <c r="AU304" s="72">
        <f t="shared" si="179"/>
        <v>6.8214933659622723E-3</v>
      </c>
      <c r="AV304" s="73">
        <f t="shared" si="188"/>
        <v>1.0068214933659623</v>
      </c>
      <c r="AW304" s="74">
        <f>PRODUCT(AV$4:AV304)</f>
        <v>7.7391975542071227</v>
      </c>
    </row>
    <row r="305" spans="5:49">
      <c r="E305">
        <f t="shared" si="198"/>
        <v>302</v>
      </c>
      <c r="F305" s="64">
        <f t="shared" si="189"/>
        <v>80.083333333332675</v>
      </c>
      <c r="G305" s="55">
        <f t="shared" si="168"/>
        <v>0</v>
      </c>
      <c r="H305" s="78">
        <f t="shared" si="195"/>
        <v>1</v>
      </c>
      <c r="I305" s="79">
        <f t="shared" si="180"/>
        <v>721959.26644075674</v>
      </c>
      <c r="J305" s="79">
        <f t="shared" si="169"/>
        <v>4924.8403465206102</v>
      </c>
      <c r="K305" s="80">
        <f t="shared" si="170"/>
        <v>-20</v>
      </c>
      <c r="L305" s="80">
        <f t="shared" si="181"/>
        <v>-601.632722033964</v>
      </c>
      <c r="M305" s="80">
        <f t="shared" si="196"/>
        <v>0</v>
      </c>
      <c r="N305" s="80">
        <f t="shared" si="182"/>
        <v>0</v>
      </c>
      <c r="O305" s="81">
        <f t="shared" si="171"/>
        <v>-2475.2130879613783</v>
      </c>
      <c r="P305" s="79">
        <f t="shared" si="172"/>
        <v>723787.26097728196</v>
      </c>
      <c r="Q305" s="35"/>
      <c r="R305">
        <f t="shared" ca="1" si="183"/>
        <v>421</v>
      </c>
      <c r="S305" s="78">
        <f t="shared" ca="1" si="184"/>
        <v>89.08</v>
      </c>
      <c r="T305" s="55">
        <f t="shared" ca="1" si="173"/>
        <v>1.9598847320330681E-2</v>
      </c>
      <c r="U305" s="78">
        <f t="shared" ca="1" si="190"/>
        <v>8.6690976475419929E-2</v>
      </c>
      <c r="V305" s="79">
        <f t="shared" ca="1" si="185"/>
        <v>82887.487472004141</v>
      </c>
      <c r="W305" s="79">
        <f t="shared" ca="1" si="174"/>
        <v>565.41644591155716</v>
      </c>
      <c r="X305" s="80">
        <f t="shared" ca="1" si="191"/>
        <v>-1.7338195295083985</v>
      </c>
      <c r="Y305" s="80">
        <f t="shared" ca="1" si="192"/>
        <v>-69.072906226670128</v>
      </c>
      <c r="Z305" s="80">
        <f t="shared" ca="1" si="186"/>
        <v>-621.65615604003108</v>
      </c>
      <c r="AA305" s="80">
        <f t="shared" ca="1" si="193"/>
        <v>0</v>
      </c>
      <c r="AB305" s="81">
        <f t="shared" ca="1" si="175"/>
        <v>-214.57863958011134</v>
      </c>
      <c r="AC305" s="79">
        <f t="shared" ca="1" si="176"/>
        <v>82545.862396539378</v>
      </c>
      <c r="AD305" s="35"/>
      <c r="AE305" s="62">
        <f t="shared" ca="1" si="177"/>
        <v>-2475.2130879613778</v>
      </c>
      <c r="AF305" s="62">
        <f t="shared" ca="1" si="178"/>
        <v>952185.17258187942</v>
      </c>
      <c r="AG305" s="35"/>
      <c r="AH305" s="35"/>
      <c r="AR305" s="69">
        <f t="shared" si="187"/>
        <v>26</v>
      </c>
      <c r="AS305" s="70">
        <f t="shared" si="194"/>
        <v>302</v>
      </c>
      <c r="AT305" s="71">
        <f t="shared" si="199"/>
        <v>0.12654597939894138</v>
      </c>
      <c r="AU305" s="72">
        <f t="shared" si="179"/>
        <v>6.8214933659622723E-3</v>
      </c>
      <c r="AV305" s="73">
        <f t="shared" si="188"/>
        <v>1.0068214933659623</v>
      </c>
      <c r="AW305" s="74">
        <f>PRODUCT(AV$4:AV305)</f>
        <v>7.791990438981018</v>
      </c>
    </row>
    <row r="306" spans="5:49">
      <c r="E306">
        <f t="shared" si="198"/>
        <v>303</v>
      </c>
      <c r="F306" s="64">
        <f t="shared" si="189"/>
        <v>80.166666666666003</v>
      </c>
      <c r="G306" s="55">
        <f t="shared" si="168"/>
        <v>0</v>
      </c>
      <c r="H306" s="78">
        <f t="shared" si="195"/>
        <v>1</v>
      </c>
      <c r="I306" s="79">
        <f t="shared" si="180"/>
        <v>723787.26097728196</v>
      </c>
      <c r="J306" s="79">
        <f t="shared" si="169"/>
        <v>4937.3099991245326</v>
      </c>
      <c r="K306" s="80">
        <f t="shared" si="170"/>
        <v>-20</v>
      </c>
      <c r="L306" s="80">
        <f t="shared" si="181"/>
        <v>-603.15605081440162</v>
      </c>
      <c r="M306" s="80">
        <f t="shared" si="196"/>
        <v>0</v>
      </c>
      <c r="N306" s="80">
        <f t="shared" si="182"/>
        <v>0</v>
      </c>
      <c r="O306" s="81">
        <f t="shared" si="171"/>
        <v>-2475.2130879613783</v>
      </c>
      <c r="P306" s="79">
        <f t="shared" si="172"/>
        <v>725626.20183763059</v>
      </c>
      <c r="Q306" s="35"/>
      <c r="R306">
        <f t="shared" ca="1" si="183"/>
        <v>422</v>
      </c>
      <c r="S306" s="78">
        <f t="shared" ca="1" si="184"/>
        <v>89.16</v>
      </c>
      <c r="T306" s="55">
        <f t="shared" ca="1" si="173"/>
        <v>1.9598847320330681E-2</v>
      </c>
      <c r="U306" s="78">
        <f t="shared" ca="1" si="190"/>
        <v>8.4991933263427799E-2</v>
      </c>
      <c r="V306" s="79">
        <f t="shared" ca="1" si="185"/>
        <v>80928.058642504577</v>
      </c>
      <c r="W306" s="79">
        <f t="shared" ca="1" si="174"/>
        <v>552.05021515005069</v>
      </c>
      <c r="X306" s="80">
        <f t="shared" ca="1" si="191"/>
        <v>-1.699838665268556</v>
      </c>
      <c r="Y306" s="80">
        <f t="shared" ca="1" si="192"/>
        <v>-67.44004886875382</v>
      </c>
      <c r="Z306" s="80">
        <f t="shared" ca="1" si="186"/>
        <v>0</v>
      </c>
      <c r="AA306" s="80">
        <f t="shared" ca="1" si="193"/>
        <v>0</v>
      </c>
      <c r="AB306" s="81">
        <f t="shared" ca="1" si="175"/>
        <v>-210.37314558477649</v>
      </c>
      <c r="AC306" s="79">
        <f t="shared" ca="1" si="176"/>
        <v>81200.595824535834</v>
      </c>
      <c r="AD306" s="35"/>
      <c r="AE306" s="62">
        <f t="shared" ca="1" si="177"/>
        <v>-2475.2130879613783</v>
      </c>
      <c r="AF306" s="62">
        <f t="shared" ca="1" si="178"/>
        <v>955391.79668803478</v>
      </c>
      <c r="AG306" s="35"/>
      <c r="AH306" s="35"/>
      <c r="AR306" s="69">
        <f t="shared" si="187"/>
        <v>26</v>
      </c>
      <c r="AS306" s="70">
        <f t="shared" si="194"/>
        <v>303</v>
      </c>
      <c r="AT306" s="71">
        <f t="shared" si="199"/>
        <v>0.12568274683998232</v>
      </c>
      <c r="AU306" s="72">
        <f t="shared" si="179"/>
        <v>6.8214933659622723E-3</v>
      </c>
      <c r="AV306" s="73">
        <f t="shared" si="188"/>
        <v>1.0068214933659623</v>
      </c>
      <c r="AW306" s="74">
        <f>PRODUCT(AV$4:AV306)</f>
        <v>7.8451434500681687</v>
      </c>
    </row>
    <row r="307" spans="5:49">
      <c r="E307">
        <f t="shared" si="198"/>
        <v>304</v>
      </c>
      <c r="F307" s="64">
        <f t="shared" si="189"/>
        <v>80.249999999999332</v>
      </c>
      <c r="G307" s="55">
        <f t="shared" si="168"/>
        <v>0</v>
      </c>
      <c r="H307" s="78">
        <f t="shared" si="195"/>
        <v>1</v>
      </c>
      <c r="I307" s="79">
        <f t="shared" si="180"/>
        <v>725626.20183763059</v>
      </c>
      <c r="J307" s="79">
        <f t="shared" si="169"/>
        <v>4949.8543220037982</v>
      </c>
      <c r="K307" s="80">
        <f t="shared" si="170"/>
        <v>-20</v>
      </c>
      <c r="L307" s="80">
        <f t="shared" si="181"/>
        <v>-604.68850153135884</v>
      </c>
      <c r="M307" s="80">
        <f t="shared" si="196"/>
        <v>0</v>
      </c>
      <c r="N307" s="80">
        <f t="shared" si="182"/>
        <v>0</v>
      </c>
      <c r="O307" s="81">
        <f t="shared" si="171"/>
        <v>-2475.2130879613783</v>
      </c>
      <c r="P307" s="79">
        <f t="shared" si="172"/>
        <v>727476.15457014157</v>
      </c>
      <c r="Q307" s="35"/>
      <c r="R307">
        <f t="shared" ca="1" si="183"/>
        <v>423</v>
      </c>
      <c r="S307" s="78">
        <f t="shared" ca="1" si="184"/>
        <v>89.24</v>
      </c>
      <c r="T307" s="55">
        <f t="shared" ca="1" si="173"/>
        <v>1.9598847320330681E-2</v>
      </c>
      <c r="U307" s="78">
        <f t="shared" ca="1" si="190"/>
        <v>8.3326189339938142E-2</v>
      </c>
      <c r="V307" s="79">
        <f t="shared" ca="1" si="185"/>
        <v>79609.157744650875</v>
      </c>
      <c r="W307" s="79">
        <f t="shared" ca="1" si="174"/>
        <v>543.05334142497998</v>
      </c>
      <c r="X307" s="80">
        <f t="shared" ca="1" si="191"/>
        <v>-1.6665237867987628</v>
      </c>
      <c r="Y307" s="80">
        <f t="shared" ca="1" si="192"/>
        <v>-66.34096478720906</v>
      </c>
      <c r="Z307" s="80">
        <f t="shared" ca="1" si="186"/>
        <v>0</v>
      </c>
      <c r="AA307" s="80">
        <f t="shared" ca="1" si="193"/>
        <v>0</v>
      </c>
      <c r="AB307" s="81">
        <f t="shared" ca="1" si="175"/>
        <v>-206.25007442416276</v>
      </c>
      <c r="AC307" s="79">
        <f t="shared" ca="1" si="176"/>
        <v>79877.953523077682</v>
      </c>
      <c r="AD307" s="35"/>
      <c r="AE307" s="62">
        <f t="shared" ca="1" si="177"/>
        <v>-2475.2130879613783</v>
      </c>
      <c r="AF307" s="62">
        <f t="shared" ca="1" si="178"/>
        <v>958617.62257250224</v>
      </c>
      <c r="AG307" s="35"/>
      <c r="AH307" s="35"/>
      <c r="AR307" s="69">
        <f t="shared" si="187"/>
        <v>26</v>
      </c>
      <c r="AS307" s="70">
        <f t="shared" si="194"/>
        <v>304</v>
      </c>
      <c r="AT307" s="71">
        <f t="shared" si="199"/>
        <v>0.12482540281619746</v>
      </c>
      <c r="AU307" s="72">
        <f t="shared" si="179"/>
        <v>6.8214933659622723E-3</v>
      </c>
      <c r="AV307" s="73">
        <f t="shared" si="188"/>
        <v>1.0068214933659623</v>
      </c>
      <c r="AW307" s="74">
        <f>PRODUCT(AV$4:AV307)</f>
        <v>7.8986590440678315</v>
      </c>
    </row>
    <row r="308" spans="5:49">
      <c r="E308">
        <f t="shared" si="198"/>
        <v>305</v>
      </c>
      <c r="F308" s="64">
        <f t="shared" si="189"/>
        <v>80.333333333332661</v>
      </c>
      <c r="G308" s="55">
        <f t="shared" si="168"/>
        <v>0</v>
      </c>
      <c r="H308" s="78">
        <f t="shared" si="195"/>
        <v>1</v>
      </c>
      <c r="I308" s="79">
        <f t="shared" si="180"/>
        <v>727476.15457014157</v>
      </c>
      <c r="J308" s="79">
        <f t="shared" si="169"/>
        <v>4962.4737622959656</v>
      </c>
      <c r="K308" s="80">
        <f t="shared" si="170"/>
        <v>-20</v>
      </c>
      <c r="L308" s="80">
        <f t="shared" si="181"/>
        <v>-606.23012880845135</v>
      </c>
      <c r="M308" s="80">
        <f t="shared" si="196"/>
        <v>0</v>
      </c>
      <c r="N308" s="80">
        <f t="shared" si="182"/>
        <v>0</v>
      </c>
      <c r="O308" s="81">
        <f t="shared" si="171"/>
        <v>-2475.2130879613783</v>
      </c>
      <c r="P308" s="79">
        <f t="shared" si="172"/>
        <v>729337.18511566764</v>
      </c>
      <c r="Q308" s="35"/>
      <c r="R308">
        <f t="shared" ca="1" si="183"/>
        <v>424</v>
      </c>
      <c r="S308" s="78">
        <f t="shared" ca="1" si="184"/>
        <v>89.32</v>
      </c>
      <c r="T308" s="55">
        <f t="shared" ca="1" si="173"/>
        <v>1.9598847320330681E-2</v>
      </c>
      <c r="U308" s="78">
        <f t="shared" ca="1" si="190"/>
        <v>8.1693092077279733E-2</v>
      </c>
      <c r="V308" s="79">
        <f t="shared" ca="1" si="185"/>
        <v>78312.437707718418</v>
      </c>
      <c r="W308" s="79">
        <f t="shared" ca="1" si="174"/>
        <v>534.20777429553493</v>
      </c>
      <c r="X308" s="80">
        <f t="shared" ca="1" si="191"/>
        <v>-1.6338618415455946</v>
      </c>
      <c r="Y308" s="80">
        <f t="shared" ca="1" si="192"/>
        <v>-65.260364756432026</v>
      </c>
      <c r="Z308" s="80">
        <f t="shared" ca="1" si="186"/>
        <v>0</v>
      </c>
      <c r="AA308" s="80">
        <f t="shared" ca="1" si="193"/>
        <v>0</v>
      </c>
      <c r="AB308" s="81">
        <f t="shared" ca="1" si="175"/>
        <v>-202.20781070571675</v>
      </c>
      <c r="AC308" s="79">
        <f t="shared" ca="1" si="176"/>
        <v>78577.543444710245</v>
      </c>
      <c r="AD308" s="35"/>
      <c r="AE308" s="62">
        <f t="shared" ca="1" si="177"/>
        <v>-2475.2130879613778</v>
      </c>
      <c r="AF308" s="62">
        <f t="shared" ca="1" si="178"/>
        <v>961862.76521860319</v>
      </c>
      <c r="AG308" s="35"/>
      <c r="AH308" s="35"/>
      <c r="AR308" s="69">
        <f t="shared" si="187"/>
        <v>26</v>
      </c>
      <c r="AS308" s="70">
        <f t="shared" si="194"/>
        <v>305</v>
      </c>
      <c r="AT308" s="71">
        <f t="shared" si="199"/>
        <v>0.1239739071589832</v>
      </c>
      <c r="AU308" s="72">
        <f t="shared" si="179"/>
        <v>6.8214933659622723E-3</v>
      </c>
      <c r="AV308" s="73">
        <f t="shared" si="188"/>
        <v>1.0068214933659623</v>
      </c>
      <c r="AW308" s="74">
        <f>PRODUCT(AV$4:AV308)</f>
        <v>7.952539694336938</v>
      </c>
    </row>
    <row r="309" spans="5:49">
      <c r="E309">
        <f t="shared" si="198"/>
        <v>306</v>
      </c>
      <c r="F309" s="64">
        <f t="shared" si="189"/>
        <v>80.416666666665989</v>
      </c>
      <c r="G309" s="55">
        <f t="shared" si="168"/>
        <v>0</v>
      </c>
      <c r="H309" s="78">
        <f t="shared" si="195"/>
        <v>1</v>
      </c>
      <c r="I309" s="79">
        <f t="shared" si="180"/>
        <v>729337.18511566764</v>
      </c>
      <c r="J309" s="79">
        <f t="shared" si="169"/>
        <v>4975.168769816125</v>
      </c>
      <c r="K309" s="80">
        <f t="shared" si="170"/>
        <v>-20</v>
      </c>
      <c r="L309" s="80">
        <f t="shared" si="181"/>
        <v>-607.78098759638976</v>
      </c>
      <c r="M309" s="80">
        <f t="shared" si="196"/>
        <v>0</v>
      </c>
      <c r="N309" s="80">
        <f t="shared" si="182"/>
        <v>0</v>
      </c>
      <c r="O309" s="81">
        <f t="shared" si="171"/>
        <v>-2475.2130879613783</v>
      </c>
      <c r="P309" s="79">
        <f t="shared" si="172"/>
        <v>731209.35980992601</v>
      </c>
      <c r="Q309" s="35"/>
      <c r="R309">
        <f t="shared" ca="1" si="183"/>
        <v>425</v>
      </c>
      <c r="S309" s="78">
        <f t="shared" ca="1" si="184"/>
        <v>89.4</v>
      </c>
      <c r="T309" s="55">
        <f t="shared" ca="1" si="173"/>
        <v>1.9598847320330681E-2</v>
      </c>
      <c r="U309" s="78">
        <f t="shared" ca="1" si="190"/>
        <v>8.0092001638531418E-2</v>
      </c>
      <c r="V309" s="79">
        <f t="shared" ca="1" si="185"/>
        <v>77037.514167930713</v>
      </c>
      <c r="W309" s="79">
        <f t="shared" ca="1" si="174"/>
        <v>525.5108918267639</v>
      </c>
      <c r="X309" s="80">
        <f t="shared" ca="1" si="191"/>
        <v>-1.6018400327706284</v>
      </c>
      <c r="Y309" s="80">
        <f t="shared" ca="1" si="192"/>
        <v>-64.197928473275596</v>
      </c>
      <c r="Z309" s="80">
        <f t="shared" ca="1" si="186"/>
        <v>0</v>
      </c>
      <c r="AA309" s="80">
        <f t="shared" ca="1" si="193"/>
        <v>0</v>
      </c>
      <c r="AB309" s="81">
        <f t="shared" ca="1" si="175"/>
        <v>-198.2447706967171</v>
      </c>
      <c r="AC309" s="79">
        <f t="shared" ca="1" si="176"/>
        <v>77298.980520554702</v>
      </c>
      <c r="AD309" s="35"/>
      <c r="AE309" s="62">
        <f t="shared" ca="1" si="177"/>
        <v>-2475.2130879613778</v>
      </c>
      <c r="AF309" s="62">
        <f t="shared" ca="1" si="178"/>
        <v>965127.34029819747</v>
      </c>
      <c r="AG309" s="35"/>
      <c r="AH309" s="35"/>
      <c r="AR309" s="69">
        <f t="shared" si="187"/>
        <v>26</v>
      </c>
      <c r="AS309" s="70">
        <f t="shared" si="194"/>
        <v>306</v>
      </c>
      <c r="AT309" s="71">
        <f t="shared" si="199"/>
        <v>0.12312821997374578</v>
      </c>
      <c r="AU309" s="72">
        <f t="shared" si="179"/>
        <v>6.8214933659622723E-3</v>
      </c>
      <c r="AV309" s="73">
        <f t="shared" si="188"/>
        <v>1.0068214933659623</v>
      </c>
      <c r="AW309" s="74">
        <f>PRODUCT(AV$4:AV309)</f>
        <v>8.006787891104409</v>
      </c>
    </row>
    <row r="310" spans="5:49">
      <c r="E310">
        <f t="shared" si="198"/>
        <v>307</v>
      </c>
      <c r="F310" s="64">
        <f t="shared" si="189"/>
        <v>80.499999999999318</v>
      </c>
      <c r="G310" s="55">
        <f t="shared" si="168"/>
        <v>0</v>
      </c>
      <c r="H310" s="78">
        <f t="shared" si="195"/>
        <v>1</v>
      </c>
      <c r="I310" s="79">
        <f t="shared" si="180"/>
        <v>731209.35980992601</v>
      </c>
      <c r="J310" s="79">
        <f t="shared" si="169"/>
        <v>4987.9397970729306</v>
      </c>
      <c r="K310" s="80">
        <f t="shared" si="170"/>
        <v>-20</v>
      </c>
      <c r="L310" s="80">
        <f t="shared" si="181"/>
        <v>-609.34113317493836</v>
      </c>
      <c r="M310" s="80">
        <f t="shared" si="196"/>
        <v>0</v>
      </c>
      <c r="N310" s="80">
        <f t="shared" si="182"/>
        <v>0</v>
      </c>
      <c r="O310" s="81">
        <f t="shared" si="171"/>
        <v>-2475.2130879613783</v>
      </c>
      <c r="P310" s="79">
        <f t="shared" si="172"/>
        <v>733092.74538586254</v>
      </c>
      <c r="Q310" s="35"/>
      <c r="R310">
        <f t="shared" ca="1" si="183"/>
        <v>426</v>
      </c>
      <c r="S310" s="78">
        <f t="shared" ca="1" si="184"/>
        <v>89.48</v>
      </c>
      <c r="T310" s="55">
        <f t="shared" ca="1" si="173"/>
        <v>1.9598847320330681E-2</v>
      </c>
      <c r="U310" s="78">
        <f t="shared" ca="1" si="190"/>
        <v>7.8522290726838168E-2</v>
      </c>
      <c r="V310" s="79">
        <f t="shared" ca="1" si="185"/>
        <v>75784.009603315135</v>
      </c>
      <c r="W310" s="79">
        <f t="shared" ca="1" si="174"/>
        <v>516.9601187550353</v>
      </c>
      <c r="X310" s="80">
        <f t="shared" ca="1" si="191"/>
        <v>-1.5704458145367632</v>
      </c>
      <c r="Y310" s="80">
        <f t="shared" ca="1" si="192"/>
        <v>-63.153341336095949</v>
      </c>
      <c r="Z310" s="80">
        <f t="shared" ca="1" si="186"/>
        <v>0</v>
      </c>
      <c r="AA310" s="80">
        <f t="shared" ca="1" si="193"/>
        <v>0</v>
      </c>
      <c r="AB310" s="81">
        <f t="shared" ca="1" si="175"/>
        <v>-194.35940170377819</v>
      </c>
      <c r="AC310" s="79">
        <f t="shared" ca="1" si="176"/>
        <v>76041.886533215744</v>
      </c>
      <c r="AD310" s="35"/>
      <c r="AE310" s="62">
        <f t="shared" ca="1" si="177"/>
        <v>-2475.2130879613783</v>
      </c>
      <c r="AF310" s="62">
        <f t="shared" ca="1" si="178"/>
        <v>968411.46417580696</v>
      </c>
      <c r="AG310" s="35"/>
      <c r="AH310" s="35"/>
      <c r="AR310" s="69">
        <f t="shared" si="187"/>
        <v>26</v>
      </c>
      <c r="AS310" s="70">
        <f t="shared" si="194"/>
        <v>307</v>
      </c>
      <c r="AT310" s="71">
        <f t="shared" si="199"/>
        <v>0.12228830163803213</v>
      </c>
      <c r="AU310" s="72">
        <f t="shared" si="179"/>
        <v>6.8214933659622723E-3</v>
      </c>
      <c r="AV310" s="73">
        <f t="shared" si="188"/>
        <v>1.0068214933659623</v>
      </c>
      <c r="AW310" s="74">
        <f>PRODUCT(AV$4:AV310)</f>
        <v>8.0614061415862448</v>
      </c>
    </row>
    <row r="311" spans="5:49">
      <c r="E311">
        <f t="shared" si="198"/>
        <v>308</v>
      </c>
      <c r="F311" s="64">
        <f t="shared" si="189"/>
        <v>80.583333333332646</v>
      </c>
      <c r="G311" s="55">
        <f t="shared" si="168"/>
        <v>0</v>
      </c>
      <c r="H311" s="78">
        <f t="shared" si="195"/>
        <v>1</v>
      </c>
      <c r="I311" s="79">
        <f t="shared" si="180"/>
        <v>733092.74538586254</v>
      </c>
      <c r="J311" s="79">
        <f t="shared" si="169"/>
        <v>5000.7872992847306</v>
      </c>
      <c r="K311" s="80">
        <f t="shared" si="170"/>
        <v>-20</v>
      </c>
      <c r="L311" s="80">
        <f t="shared" si="181"/>
        <v>-610.91062115488546</v>
      </c>
      <c r="M311" s="80">
        <f t="shared" si="196"/>
        <v>0</v>
      </c>
      <c r="N311" s="80">
        <f t="shared" si="182"/>
        <v>0</v>
      </c>
      <c r="O311" s="81">
        <f t="shared" si="171"/>
        <v>-2475.2130879613783</v>
      </c>
      <c r="P311" s="79">
        <f t="shared" si="172"/>
        <v>734987.40897603089</v>
      </c>
      <c r="Q311" s="35"/>
      <c r="R311">
        <f t="shared" ca="1" si="183"/>
        <v>427</v>
      </c>
      <c r="S311" s="78">
        <f t="shared" ca="1" si="184"/>
        <v>89.56</v>
      </c>
      <c r="T311" s="55">
        <f t="shared" ca="1" si="173"/>
        <v>2.1466801853951778E-2</v>
      </c>
      <c r="U311" s="78">
        <f t="shared" ca="1" si="190"/>
        <v>7.6836668270686734E-2</v>
      </c>
      <c r="V311" s="79">
        <f t="shared" ca="1" si="185"/>
        <v>74409.510422406514</v>
      </c>
      <c r="W311" s="79">
        <f t="shared" ca="1" si="174"/>
        <v>507.5839817109466</v>
      </c>
      <c r="X311" s="80">
        <f t="shared" ca="1" si="191"/>
        <v>-1.5367333654137347</v>
      </c>
      <c r="Y311" s="80">
        <f t="shared" ca="1" si="192"/>
        <v>-62.007925352005429</v>
      </c>
      <c r="Z311" s="80">
        <f t="shared" ca="1" si="186"/>
        <v>0</v>
      </c>
      <c r="AA311" s="80">
        <f t="shared" ca="1" si="193"/>
        <v>0</v>
      </c>
      <c r="AB311" s="81">
        <f t="shared" ca="1" si="175"/>
        <v>-190.18712693895054</v>
      </c>
      <c r="AC311" s="79">
        <f t="shared" ca="1" si="176"/>
        <v>74663.362618461091</v>
      </c>
      <c r="AD311" s="35"/>
      <c r="AE311" s="62">
        <f t="shared" ca="1" si="177"/>
        <v>-2475.2130879613778</v>
      </c>
      <c r="AF311" s="62">
        <f t="shared" ca="1" si="178"/>
        <v>971715.25391276286</v>
      </c>
      <c r="AG311" s="35"/>
      <c r="AH311" s="35"/>
      <c r="AR311" s="69">
        <f t="shared" si="187"/>
        <v>26</v>
      </c>
      <c r="AS311" s="70">
        <f t="shared" si="194"/>
        <v>308</v>
      </c>
      <c r="AT311" s="71">
        <f t="shared" si="199"/>
        <v>0.1214541127996735</v>
      </c>
      <c r="AU311" s="72">
        <f t="shared" si="179"/>
        <v>6.8214933659622723E-3</v>
      </c>
      <c r="AV311" s="73">
        <f t="shared" si="188"/>
        <v>1.0068214933659623</v>
      </c>
      <c r="AW311" s="74">
        <f>PRODUCT(AV$4:AV311)</f>
        <v>8.1163969701014036</v>
      </c>
    </row>
    <row r="312" spans="5:49">
      <c r="E312">
        <f t="shared" si="198"/>
        <v>309</v>
      </c>
      <c r="F312" s="64">
        <f t="shared" si="189"/>
        <v>80.666666666665975</v>
      </c>
      <c r="G312" s="55">
        <f t="shared" si="168"/>
        <v>0</v>
      </c>
      <c r="H312" s="78">
        <f t="shared" si="195"/>
        <v>1</v>
      </c>
      <c r="I312" s="79">
        <f t="shared" si="180"/>
        <v>734987.40897603089</v>
      </c>
      <c r="J312" s="79">
        <f t="shared" si="169"/>
        <v>5013.7117343957943</v>
      </c>
      <c r="K312" s="80">
        <f t="shared" si="170"/>
        <v>-20</v>
      </c>
      <c r="L312" s="80">
        <f t="shared" si="181"/>
        <v>-612.48950748002574</v>
      </c>
      <c r="M312" s="80">
        <f t="shared" si="196"/>
        <v>0</v>
      </c>
      <c r="N312" s="80">
        <f t="shared" si="182"/>
        <v>0</v>
      </c>
      <c r="O312" s="81">
        <f t="shared" si="171"/>
        <v>-2475.2130879613783</v>
      </c>
      <c r="P312" s="79">
        <f t="shared" si="172"/>
        <v>736893.41811498522</v>
      </c>
      <c r="Q312" s="35"/>
      <c r="R312">
        <f t="shared" ca="1" si="183"/>
        <v>428</v>
      </c>
      <c r="S312" s="78">
        <f t="shared" ca="1" si="184"/>
        <v>89.64</v>
      </c>
      <c r="T312" s="55">
        <f t="shared" ca="1" si="173"/>
        <v>2.1466801853951778E-2</v>
      </c>
      <c r="U312" s="78">
        <f t="shared" ca="1" si="190"/>
        <v>7.5187230737802077E-2</v>
      </c>
      <c r="V312" s="79">
        <f t="shared" ca="1" si="185"/>
        <v>73060.579007380831</v>
      </c>
      <c r="W312" s="79">
        <f t="shared" ca="1" si="174"/>
        <v>498.38225501221081</v>
      </c>
      <c r="X312" s="80">
        <f t="shared" ca="1" si="191"/>
        <v>-1.5037446147560416</v>
      </c>
      <c r="Y312" s="80">
        <f t="shared" ca="1" si="192"/>
        <v>-60.883815839484029</v>
      </c>
      <c r="Z312" s="80">
        <f t="shared" ca="1" si="186"/>
        <v>0</v>
      </c>
      <c r="AA312" s="80">
        <f t="shared" ca="1" si="193"/>
        <v>0</v>
      </c>
      <c r="AB312" s="81">
        <f t="shared" ca="1" si="175"/>
        <v>-186.10441756977971</v>
      </c>
      <c r="AC312" s="79">
        <f t="shared" ca="1" si="176"/>
        <v>73310.469284369028</v>
      </c>
      <c r="AD312" s="35"/>
      <c r="AE312" s="62">
        <f t="shared" ca="1" si="177"/>
        <v>-2475.2130879613778</v>
      </c>
      <c r="AF312" s="62">
        <f t="shared" ca="1" si="178"/>
        <v>975038.82727137778</v>
      </c>
      <c r="AG312" s="35"/>
      <c r="AH312" s="35"/>
      <c r="AR312" s="69">
        <f t="shared" si="187"/>
        <v>26</v>
      </c>
      <c r="AS312" s="70">
        <f t="shared" si="194"/>
        <v>309</v>
      </c>
      <c r="AT312" s="71">
        <f t="shared" si="199"/>
        <v>0.12062561437494169</v>
      </c>
      <c r="AU312" s="72">
        <f t="shared" si="179"/>
        <v>6.8214933659622723E-3</v>
      </c>
      <c r="AV312" s="73">
        <f t="shared" si="188"/>
        <v>1.0068214933659623</v>
      </c>
      <c r="AW312" s="74">
        <f>PRODUCT(AV$4:AV312)</f>
        <v>8.1717629181884668</v>
      </c>
    </row>
    <row r="313" spans="5:49">
      <c r="E313">
        <f t="shared" si="198"/>
        <v>310</v>
      </c>
      <c r="F313" s="64">
        <f t="shared" si="189"/>
        <v>80.749999999999304</v>
      </c>
      <c r="G313" s="55">
        <f t="shared" si="168"/>
        <v>0</v>
      </c>
      <c r="H313" s="78">
        <f t="shared" si="195"/>
        <v>1</v>
      </c>
      <c r="I313" s="79">
        <f t="shared" si="180"/>
        <v>736893.41811498522</v>
      </c>
      <c r="J313" s="79">
        <f t="shared" si="169"/>
        <v>5026.713563092635</v>
      </c>
      <c r="K313" s="80">
        <f t="shared" si="170"/>
        <v>-20</v>
      </c>
      <c r="L313" s="80">
        <f t="shared" si="181"/>
        <v>-614.07784842915441</v>
      </c>
      <c r="M313" s="80">
        <f t="shared" si="196"/>
        <v>0</v>
      </c>
      <c r="N313" s="80">
        <f t="shared" si="182"/>
        <v>0</v>
      </c>
      <c r="O313" s="81">
        <f t="shared" si="171"/>
        <v>-2475.2130879613783</v>
      </c>
      <c r="P313" s="79">
        <f t="shared" si="172"/>
        <v>738810.84074168722</v>
      </c>
      <c r="Q313" s="35"/>
      <c r="R313">
        <f t="shared" ca="1" si="183"/>
        <v>429</v>
      </c>
      <c r="S313" s="78">
        <f t="shared" ca="1" si="184"/>
        <v>89.72</v>
      </c>
      <c r="T313" s="55">
        <f t="shared" ca="1" si="173"/>
        <v>2.1466801853951778E-2</v>
      </c>
      <c r="U313" s="78">
        <f t="shared" ca="1" si="190"/>
        <v>7.357320135360633E-2</v>
      </c>
      <c r="V313" s="79">
        <f t="shared" ca="1" si="185"/>
        <v>71736.727966421255</v>
      </c>
      <c r="W313" s="79">
        <f t="shared" ca="1" si="174"/>
        <v>489.35161391878279</v>
      </c>
      <c r="X313" s="80">
        <f t="shared" ca="1" si="191"/>
        <v>-1.4714640270721266</v>
      </c>
      <c r="Y313" s="80">
        <f t="shared" ca="1" si="192"/>
        <v>-59.780606638684382</v>
      </c>
      <c r="Z313" s="80">
        <f t="shared" ca="1" si="186"/>
        <v>0</v>
      </c>
      <c r="AA313" s="80">
        <f t="shared" ca="1" si="193"/>
        <v>0</v>
      </c>
      <c r="AB313" s="81">
        <f t="shared" ca="1" si="175"/>
        <v>-182.10935091366414</v>
      </c>
      <c r="AC313" s="79">
        <f t="shared" ca="1" si="176"/>
        <v>71982.718158760617</v>
      </c>
      <c r="AD313" s="35"/>
      <c r="AE313" s="62">
        <f t="shared" ca="1" si="177"/>
        <v>-2475.2130879613778</v>
      </c>
      <c r="AF313" s="62">
        <f t="shared" ca="1" si="178"/>
        <v>978382.30271914415</v>
      </c>
      <c r="AG313" s="35"/>
      <c r="AH313" s="35"/>
      <c r="AR313" s="69">
        <f t="shared" si="187"/>
        <v>26</v>
      </c>
      <c r="AS313" s="70">
        <f t="shared" si="194"/>
        <v>310</v>
      </c>
      <c r="AT313" s="71">
        <f t="shared" si="199"/>
        <v>0.11980276754671791</v>
      </c>
      <c r="AU313" s="72">
        <f t="shared" si="179"/>
        <v>6.8214933659622723E-3</v>
      </c>
      <c r="AV313" s="73">
        <f t="shared" si="188"/>
        <v>1.0068214933659623</v>
      </c>
      <c r="AW313" s="74">
        <f>PRODUCT(AV$4:AV313)</f>
        <v>8.2275065447231057</v>
      </c>
    </row>
    <row r="314" spans="5:49">
      <c r="E314">
        <f t="shared" si="198"/>
        <v>311</v>
      </c>
      <c r="F314" s="64">
        <f t="shared" si="189"/>
        <v>80.833333333332632</v>
      </c>
      <c r="G314" s="55">
        <f t="shared" si="168"/>
        <v>0</v>
      </c>
      <c r="H314" s="78">
        <f t="shared" si="195"/>
        <v>1</v>
      </c>
      <c r="I314" s="79">
        <f t="shared" si="180"/>
        <v>738810.84074168722</v>
      </c>
      <c r="J314" s="79">
        <f t="shared" si="169"/>
        <v>5039.7932488204278</v>
      </c>
      <c r="K314" s="80">
        <f t="shared" si="170"/>
        <v>-20</v>
      </c>
      <c r="L314" s="80">
        <f t="shared" si="181"/>
        <v>-615.67570061807271</v>
      </c>
      <c r="M314" s="80">
        <f t="shared" si="196"/>
        <v>0</v>
      </c>
      <c r="N314" s="80">
        <f t="shared" si="182"/>
        <v>0</v>
      </c>
      <c r="O314" s="81">
        <f t="shared" si="171"/>
        <v>-2475.2130879613783</v>
      </c>
      <c r="P314" s="79">
        <f t="shared" si="172"/>
        <v>740739.74520192819</v>
      </c>
      <c r="Q314" s="35"/>
      <c r="R314">
        <f t="shared" ca="1" si="183"/>
        <v>430</v>
      </c>
      <c r="S314" s="78">
        <f t="shared" ca="1" si="184"/>
        <v>89.8</v>
      </c>
      <c r="T314" s="55">
        <f t="shared" ca="1" si="173"/>
        <v>2.1466801853951778E-2</v>
      </c>
      <c r="U314" s="78">
        <f t="shared" ca="1" si="190"/>
        <v>7.1993820018387569E-2</v>
      </c>
      <c r="V314" s="79">
        <f t="shared" ca="1" si="185"/>
        <v>70437.47941113764</v>
      </c>
      <c r="W314" s="79">
        <f t="shared" ca="1" si="174"/>
        <v>480.48879851817958</v>
      </c>
      <c r="X314" s="80">
        <f t="shared" ca="1" si="191"/>
        <v>-1.4398764003677513</v>
      </c>
      <c r="Y314" s="80">
        <f t="shared" ca="1" si="192"/>
        <v>-58.69789950928137</v>
      </c>
      <c r="Z314" s="80">
        <f t="shared" ca="1" si="186"/>
        <v>0</v>
      </c>
      <c r="AA314" s="80">
        <f t="shared" ca="1" si="193"/>
        <v>0</v>
      </c>
      <c r="AB314" s="81">
        <f t="shared" ca="1" si="175"/>
        <v>-178.20004556184878</v>
      </c>
      <c r="AC314" s="79">
        <f t="shared" ca="1" si="176"/>
        <v>70679.63038818432</v>
      </c>
      <c r="AD314" s="35"/>
      <c r="AE314" s="62">
        <f t="shared" ca="1" si="177"/>
        <v>-2475.2130879613783</v>
      </c>
      <c r="AF314" s="62">
        <f t="shared" ca="1" si="178"/>
        <v>981745.79943295685</v>
      </c>
      <c r="AG314" s="35"/>
      <c r="AH314" s="35"/>
      <c r="AR314" s="69">
        <f t="shared" si="187"/>
        <v>26</v>
      </c>
      <c r="AS314" s="70">
        <f t="shared" si="194"/>
        <v>311</v>
      </c>
      <c r="AT314" s="71">
        <f t="shared" si="199"/>
        <v>0.11898553376267405</v>
      </c>
      <c r="AU314" s="72">
        <f t="shared" si="179"/>
        <v>6.8214933659622723E-3</v>
      </c>
      <c r="AV314" s="73">
        <f t="shared" si="188"/>
        <v>1.0068214933659623</v>
      </c>
      <c r="AW314" s="74">
        <f>PRODUCT(AV$4:AV314)</f>
        <v>8.2836304260363463</v>
      </c>
    </row>
    <row r="315" spans="5:49">
      <c r="E315">
        <f t="shared" si="198"/>
        <v>312</v>
      </c>
      <c r="F315" s="64">
        <f t="shared" si="189"/>
        <v>80.916666666665961</v>
      </c>
      <c r="G315" s="55">
        <f t="shared" si="168"/>
        <v>0</v>
      </c>
      <c r="H315" s="78">
        <f t="shared" si="195"/>
        <v>1</v>
      </c>
      <c r="I315" s="79">
        <f t="shared" si="180"/>
        <v>740739.74520192819</v>
      </c>
      <c r="J315" s="79">
        <f t="shared" si="169"/>
        <v>5052.9512577995374</v>
      </c>
      <c r="K315" s="80">
        <f t="shared" si="170"/>
        <v>-20</v>
      </c>
      <c r="L315" s="80">
        <f t="shared" si="181"/>
        <v>-617.2831210016069</v>
      </c>
      <c r="M315" s="80">
        <f t="shared" si="196"/>
        <v>0</v>
      </c>
      <c r="N315" s="80">
        <f t="shared" si="182"/>
        <v>0</v>
      </c>
      <c r="O315" s="81">
        <f t="shared" si="171"/>
        <v>-2475.2130879613783</v>
      </c>
      <c r="P315" s="79">
        <f t="shared" si="172"/>
        <v>742680.20025076473</v>
      </c>
      <c r="Q315" s="35"/>
      <c r="R315">
        <f t="shared" ca="1" si="183"/>
        <v>431</v>
      </c>
      <c r="S315" s="78">
        <f t="shared" ca="1" si="184"/>
        <v>89.88</v>
      </c>
      <c r="T315" s="55">
        <f t="shared" ca="1" si="173"/>
        <v>2.1466801853951778E-2</v>
      </c>
      <c r="U315" s="78">
        <f t="shared" ca="1" si="190"/>
        <v>7.0448342949343781E-2</v>
      </c>
      <c r="V315" s="79">
        <f t="shared" ca="1" si="185"/>
        <v>69162.364767530613</v>
      </c>
      <c r="W315" s="79">
        <f t="shared" ca="1" si="174"/>
        <v>471.79061243597289</v>
      </c>
      <c r="X315" s="80">
        <f t="shared" ca="1" si="191"/>
        <v>-1.4089668589868756</v>
      </c>
      <c r="Y315" s="80">
        <f t="shared" ca="1" si="192"/>
        <v>-57.635303972942182</v>
      </c>
      <c r="Z315" s="80">
        <f t="shared" ca="1" si="186"/>
        <v>0</v>
      </c>
      <c r="AA315" s="80">
        <f t="shared" ca="1" si="193"/>
        <v>0</v>
      </c>
      <c r="AB315" s="81">
        <f t="shared" ca="1" si="175"/>
        <v>-174.37466049340742</v>
      </c>
      <c r="AC315" s="79">
        <f t="shared" ca="1" si="176"/>
        <v>69400.736448641241</v>
      </c>
      <c r="AD315" s="35"/>
      <c r="AE315" s="62">
        <f t="shared" ca="1" si="177"/>
        <v>-2475.2130879613783</v>
      </c>
      <c r="AF315" s="62">
        <f t="shared" ca="1" si="178"/>
        <v>985129.43730336102</v>
      </c>
      <c r="AG315" s="35"/>
      <c r="AH315" s="35"/>
      <c r="AR315" s="69">
        <f t="shared" si="187"/>
        <v>26</v>
      </c>
      <c r="AS315" s="70">
        <f t="shared" si="194"/>
        <v>312</v>
      </c>
      <c r="AT315" s="71">
        <f t="shared" si="199"/>
        <v>0.11817387473346649</v>
      </c>
      <c r="AU315" s="72">
        <f t="shared" si="179"/>
        <v>6.8214933659622723E-3</v>
      </c>
      <c r="AV315" s="73">
        <f t="shared" si="188"/>
        <v>1.0068214933659623</v>
      </c>
      <c r="AW315" s="74">
        <f>PRODUCT(AV$4:AV315)</f>
        <v>8.3401371560336361</v>
      </c>
    </row>
    <row r="316" spans="5:49">
      <c r="E316">
        <f t="shared" si="198"/>
        <v>313</v>
      </c>
      <c r="F316" s="64">
        <f t="shared" si="189"/>
        <v>80.999999999999289</v>
      </c>
      <c r="G316" s="55">
        <f t="shared" si="168"/>
        <v>0</v>
      </c>
      <c r="H316" s="78">
        <f t="shared" si="195"/>
        <v>1</v>
      </c>
      <c r="I316" s="79">
        <f t="shared" si="180"/>
        <v>742680.20025076473</v>
      </c>
      <c r="J316" s="79">
        <f t="shared" si="169"/>
        <v>5066.1880590421233</v>
      </c>
      <c r="K316" s="80">
        <f t="shared" si="170"/>
        <v>-20</v>
      </c>
      <c r="L316" s="80">
        <f t="shared" si="181"/>
        <v>-618.9001668756373</v>
      </c>
      <c r="M316" s="80">
        <f t="shared" si="196"/>
        <v>-5570.1015018807357</v>
      </c>
      <c r="N316" s="80">
        <f t="shared" si="182"/>
        <v>0</v>
      </c>
      <c r="O316" s="81">
        <f t="shared" si="171"/>
        <v>-2475.2130879613783</v>
      </c>
      <c r="P316" s="79">
        <f t="shared" si="172"/>
        <v>739062.17355308903</v>
      </c>
      <c r="Q316" s="35"/>
      <c r="R316">
        <f t="shared" ca="1" si="183"/>
        <v>432</v>
      </c>
      <c r="S316" s="78">
        <f t="shared" ca="1" si="184"/>
        <v>89.96</v>
      </c>
      <c r="T316" s="55">
        <f t="shared" ca="1" si="173"/>
        <v>2.1466801853951778E-2</v>
      </c>
      <c r="U316" s="78">
        <f t="shared" ca="1" si="190"/>
        <v>6.8936042330310976E-2</v>
      </c>
      <c r="V316" s="79">
        <f t="shared" ca="1" si="185"/>
        <v>67910.924590779934</v>
      </c>
      <c r="W316" s="79">
        <f t="shared" ca="1" si="174"/>
        <v>463.25392157236945</v>
      </c>
      <c r="X316" s="80">
        <f t="shared" ca="1" si="191"/>
        <v>-1.3787208466062195</v>
      </c>
      <c r="Y316" s="80">
        <f t="shared" ca="1" si="192"/>
        <v>-56.59243715898328</v>
      </c>
      <c r="Z316" s="80">
        <f t="shared" ca="1" si="186"/>
        <v>0</v>
      </c>
      <c r="AA316" s="80">
        <f t="shared" ca="1" si="193"/>
        <v>0</v>
      </c>
      <c r="AB316" s="81">
        <f t="shared" ca="1" si="175"/>
        <v>-170.63139420824533</v>
      </c>
      <c r="AC316" s="79">
        <f t="shared" ca="1" si="176"/>
        <v>68145.575960138463</v>
      </c>
      <c r="AD316" s="35"/>
      <c r="AE316" s="62">
        <f t="shared" ca="1" si="177"/>
        <v>-2475.2130879613783</v>
      </c>
      <c r="AF316" s="62">
        <f t="shared" ca="1" si="178"/>
        <v>988533.3369388259</v>
      </c>
      <c r="AG316" s="35"/>
      <c r="AH316" s="35"/>
      <c r="AR316" s="69">
        <f t="shared" si="187"/>
        <v>27</v>
      </c>
      <c r="AS316" s="70">
        <f t="shared" si="194"/>
        <v>313</v>
      </c>
      <c r="AT316" s="71">
        <f t="shared" si="199"/>
        <v>0.11736775243094209</v>
      </c>
      <c r="AU316" s="72">
        <f t="shared" si="179"/>
        <v>6.8214933659622723E-3</v>
      </c>
      <c r="AV316" s="73">
        <f t="shared" si="188"/>
        <v>1.0068214933659623</v>
      </c>
      <c r="AW316" s="74">
        <f>PRODUCT(AV$4:AV316)</f>
        <v>8.397029346314735</v>
      </c>
    </row>
    <row r="317" spans="5:49">
      <c r="E317">
        <f t="shared" si="198"/>
        <v>314</v>
      </c>
      <c r="F317" s="64">
        <f t="shared" si="189"/>
        <v>81.083333333332618</v>
      </c>
      <c r="G317" s="55">
        <f t="shared" si="168"/>
        <v>0</v>
      </c>
      <c r="H317" s="78">
        <f t="shared" si="195"/>
        <v>1</v>
      </c>
      <c r="I317" s="79">
        <f t="shared" si="180"/>
        <v>739062.17355308903</v>
      </c>
      <c r="J317" s="79">
        <f t="shared" si="169"/>
        <v>5041.5077139260547</v>
      </c>
      <c r="K317" s="80">
        <f t="shared" si="170"/>
        <v>-20</v>
      </c>
      <c r="L317" s="80">
        <f t="shared" si="181"/>
        <v>-615.88514462757428</v>
      </c>
      <c r="M317" s="80">
        <f t="shared" si="196"/>
        <v>0</v>
      </c>
      <c r="N317" s="80">
        <f t="shared" si="182"/>
        <v>0</v>
      </c>
      <c r="O317" s="81">
        <f t="shared" si="171"/>
        <v>-2475.2130879613783</v>
      </c>
      <c r="P317" s="79">
        <f t="shared" si="172"/>
        <v>740992.58303442609</v>
      </c>
      <c r="Q317" s="35"/>
      <c r="R317">
        <f t="shared" ca="1" si="183"/>
        <v>433</v>
      </c>
      <c r="S317" s="78">
        <f t="shared" ca="1" si="184"/>
        <v>90.04</v>
      </c>
      <c r="T317" s="55">
        <f t="shared" ca="1" si="173"/>
        <v>2.1466801853951778E-2</v>
      </c>
      <c r="U317" s="78">
        <f t="shared" ca="1" si="190"/>
        <v>6.7456205969010558E-2</v>
      </c>
      <c r="V317" s="79">
        <f t="shared" ca="1" si="185"/>
        <v>66682.70838377875</v>
      </c>
      <c r="W317" s="79">
        <f t="shared" ca="1" si="174"/>
        <v>454.87565286434352</v>
      </c>
      <c r="X317" s="80">
        <f t="shared" ca="1" si="191"/>
        <v>-1.3491241193802113</v>
      </c>
      <c r="Y317" s="80">
        <f t="shared" ca="1" si="192"/>
        <v>-55.568923653148964</v>
      </c>
      <c r="Z317" s="80">
        <f t="shared" ca="1" si="186"/>
        <v>-500.1203128783406</v>
      </c>
      <c r="AA317" s="80">
        <f t="shared" ca="1" si="193"/>
        <v>0</v>
      </c>
      <c r="AB317" s="81">
        <f t="shared" ca="1" si="175"/>
        <v>-166.96848387871339</v>
      </c>
      <c r="AC317" s="79">
        <f t="shared" ca="1" si="176"/>
        <v>66413.577192113517</v>
      </c>
      <c r="AD317" s="35"/>
      <c r="AE317" s="62">
        <f t="shared" ca="1" si="177"/>
        <v>-2475.2130879613783</v>
      </c>
      <c r="AF317" s="62">
        <f t="shared" ca="1" si="178"/>
        <v>984543.61964300182</v>
      </c>
      <c r="AG317" s="35"/>
      <c r="AH317" s="35"/>
      <c r="AR317" s="69">
        <f t="shared" si="187"/>
        <v>27</v>
      </c>
      <c r="AS317" s="70">
        <f t="shared" si="194"/>
        <v>314</v>
      </c>
      <c r="AT317" s="71">
        <f t="shared" si="199"/>
        <v>0.11656712908635652</v>
      </c>
      <c r="AU317" s="72">
        <f t="shared" si="179"/>
        <v>6.8214933659622723E-3</v>
      </c>
      <c r="AV317" s="73">
        <f t="shared" si="188"/>
        <v>1.0068214933659623</v>
      </c>
      <c r="AW317" s="74">
        <f>PRODUCT(AV$4:AV317)</f>
        <v>8.4543096262944122</v>
      </c>
    </row>
    <row r="318" spans="5:49">
      <c r="E318">
        <f t="shared" si="198"/>
        <v>315</v>
      </c>
      <c r="F318" s="64">
        <f t="shared" si="189"/>
        <v>81.166666666665947</v>
      </c>
      <c r="G318" s="55">
        <f t="shared" si="168"/>
        <v>0</v>
      </c>
      <c r="H318" s="78">
        <f t="shared" si="195"/>
        <v>1</v>
      </c>
      <c r="I318" s="79">
        <f t="shared" si="180"/>
        <v>740992.58303442609</v>
      </c>
      <c r="J318" s="79">
        <f t="shared" si="169"/>
        <v>5054.6759893965855</v>
      </c>
      <c r="K318" s="80">
        <f t="shared" si="170"/>
        <v>-20</v>
      </c>
      <c r="L318" s="80">
        <f t="shared" si="181"/>
        <v>-617.49381919535506</v>
      </c>
      <c r="M318" s="80">
        <f t="shared" si="196"/>
        <v>0</v>
      </c>
      <c r="N318" s="80">
        <f t="shared" si="182"/>
        <v>0</v>
      </c>
      <c r="O318" s="81">
        <f t="shared" si="171"/>
        <v>-2475.2130879613783</v>
      </c>
      <c r="P318" s="79">
        <f t="shared" si="172"/>
        <v>742934.55211666599</v>
      </c>
      <c r="Q318" s="35"/>
      <c r="R318">
        <f t="shared" ca="1" si="183"/>
        <v>434</v>
      </c>
      <c r="S318" s="78">
        <f t="shared" ca="1" si="184"/>
        <v>90.12</v>
      </c>
      <c r="T318" s="55">
        <f t="shared" ca="1" si="173"/>
        <v>2.1466801853951778E-2</v>
      </c>
      <c r="U318" s="78">
        <f t="shared" ca="1" si="190"/>
        <v>6.6008136961654446E-2</v>
      </c>
      <c r="V318" s="79">
        <f t="shared" ca="1" si="185"/>
        <v>64987.890090118286</v>
      </c>
      <c r="W318" s="79">
        <f t="shared" ca="1" si="174"/>
        <v>443.31446111762716</v>
      </c>
      <c r="X318" s="80">
        <f t="shared" ca="1" si="191"/>
        <v>-1.3201627392330888</v>
      </c>
      <c r="Y318" s="80">
        <f t="shared" ca="1" si="192"/>
        <v>-54.156575075098573</v>
      </c>
      <c r="Z318" s="80">
        <f t="shared" ca="1" si="186"/>
        <v>0</v>
      </c>
      <c r="AA318" s="80">
        <f t="shared" ca="1" si="193"/>
        <v>0</v>
      </c>
      <c r="AB318" s="81">
        <f t="shared" ca="1" si="175"/>
        <v>-163.38420451943429</v>
      </c>
      <c r="AC318" s="79">
        <f t="shared" ca="1" si="176"/>
        <v>65212.343608902149</v>
      </c>
      <c r="AD318" s="35"/>
      <c r="AE318" s="62">
        <f t="shared" ca="1" si="177"/>
        <v>-2475.2130879613783</v>
      </c>
      <c r="AF318" s="62">
        <f t="shared" ca="1" si="178"/>
        <v>987944.01130856655</v>
      </c>
      <c r="AG318" s="35"/>
      <c r="AH318" s="35"/>
      <c r="AR318" s="69">
        <f t="shared" si="187"/>
        <v>27</v>
      </c>
      <c r="AS318" s="70">
        <f t="shared" si="194"/>
        <v>315</v>
      </c>
      <c r="AT318" s="71">
        <f t="shared" si="199"/>
        <v>0.11577196718860468</v>
      </c>
      <c r="AU318" s="72">
        <f t="shared" si="179"/>
        <v>6.8214933659622723E-3</v>
      </c>
      <c r="AV318" s="73">
        <f t="shared" si="188"/>
        <v>1.0068214933659623</v>
      </c>
      <c r="AW318" s="74">
        <f>PRODUCT(AV$4:AV318)</f>
        <v>8.5119806433239713</v>
      </c>
    </row>
    <row r="319" spans="5:49">
      <c r="E319">
        <f t="shared" si="198"/>
        <v>316</v>
      </c>
      <c r="F319" s="64">
        <f t="shared" si="189"/>
        <v>81.249999999999275</v>
      </c>
      <c r="G319" s="55">
        <f t="shared" si="168"/>
        <v>0</v>
      </c>
      <c r="H319" s="78">
        <f t="shared" si="195"/>
        <v>1</v>
      </c>
      <c r="I319" s="79">
        <f t="shared" si="180"/>
        <v>742934.55211666599</v>
      </c>
      <c r="J319" s="79">
        <f t="shared" si="169"/>
        <v>5067.9231186079887</v>
      </c>
      <c r="K319" s="80">
        <f t="shared" si="170"/>
        <v>-20</v>
      </c>
      <c r="L319" s="80">
        <f t="shared" si="181"/>
        <v>-619.11212676388834</v>
      </c>
      <c r="M319" s="80">
        <f t="shared" si="196"/>
        <v>0</v>
      </c>
      <c r="N319" s="80">
        <f t="shared" si="182"/>
        <v>0</v>
      </c>
      <c r="O319" s="81">
        <f t="shared" si="171"/>
        <v>-2475.2130879613783</v>
      </c>
      <c r="P319" s="79">
        <f t="shared" si="172"/>
        <v>744888.15002054861</v>
      </c>
      <c r="Q319" s="35"/>
      <c r="R319">
        <f t="shared" ca="1" si="183"/>
        <v>435</v>
      </c>
      <c r="S319" s="78">
        <f t="shared" ca="1" si="184"/>
        <v>90.2</v>
      </c>
      <c r="T319" s="55">
        <f t="shared" ca="1" si="173"/>
        <v>2.1466801853951778E-2</v>
      </c>
      <c r="U319" s="78">
        <f t="shared" ca="1" si="190"/>
        <v>6.4591153364750103E-2</v>
      </c>
      <c r="V319" s="79">
        <f t="shared" ca="1" si="185"/>
        <v>63812.44315021803</v>
      </c>
      <c r="W319" s="79">
        <f t="shared" ca="1" si="174"/>
        <v>435.29615761505693</v>
      </c>
      <c r="X319" s="80">
        <f t="shared" ca="1" si="191"/>
        <v>-1.291823067295002</v>
      </c>
      <c r="Y319" s="80">
        <f t="shared" ca="1" si="192"/>
        <v>-53.177035958515027</v>
      </c>
      <c r="Z319" s="80">
        <f t="shared" ca="1" si="186"/>
        <v>0</v>
      </c>
      <c r="AA319" s="80">
        <f t="shared" ca="1" si="193"/>
        <v>0</v>
      </c>
      <c r="AB319" s="81">
        <f t="shared" ca="1" si="175"/>
        <v>-159.87686817495006</v>
      </c>
      <c r="AC319" s="79">
        <f t="shared" ca="1" si="176"/>
        <v>64033.393580632328</v>
      </c>
      <c r="AD319" s="35"/>
      <c r="AE319" s="62">
        <f t="shared" ca="1" si="177"/>
        <v>-2475.2130879613783</v>
      </c>
      <c r="AF319" s="62">
        <f t="shared" ca="1" si="178"/>
        <v>991364.76506359817</v>
      </c>
      <c r="AG319" s="35"/>
      <c r="AH319" s="35"/>
      <c r="AR319" s="69">
        <f t="shared" si="187"/>
        <v>27</v>
      </c>
      <c r="AS319" s="70">
        <f t="shared" si="194"/>
        <v>316</v>
      </c>
      <c r="AT319" s="71">
        <f t="shared" si="199"/>
        <v>0.11498222948246321</v>
      </c>
      <c r="AU319" s="72">
        <f t="shared" si="179"/>
        <v>6.8214933659622723E-3</v>
      </c>
      <c r="AV319" s="73">
        <f t="shared" si="188"/>
        <v>1.0068214933659623</v>
      </c>
      <c r="AW319" s="74">
        <f>PRODUCT(AV$4:AV319)</f>
        <v>8.5700450628136053</v>
      </c>
    </row>
    <row r="320" spans="5:49">
      <c r="E320">
        <f t="shared" si="198"/>
        <v>317</v>
      </c>
      <c r="F320" s="64">
        <f t="shared" si="189"/>
        <v>81.333333333332604</v>
      </c>
      <c r="G320" s="55">
        <f t="shared" si="168"/>
        <v>0</v>
      </c>
      <c r="H320" s="78">
        <f t="shared" si="195"/>
        <v>1</v>
      </c>
      <c r="I320" s="79">
        <f t="shared" si="180"/>
        <v>744888.15002054861</v>
      </c>
      <c r="J320" s="79">
        <f t="shared" si="169"/>
        <v>5081.2495737490817</v>
      </c>
      <c r="K320" s="80">
        <f t="shared" si="170"/>
        <v>-20</v>
      </c>
      <c r="L320" s="80">
        <f t="shared" si="181"/>
        <v>-620.74012501712389</v>
      </c>
      <c r="M320" s="80">
        <f t="shared" si="196"/>
        <v>0</v>
      </c>
      <c r="N320" s="80">
        <f t="shared" si="182"/>
        <v>0</v>
      </c>
      <c r="O320" s="81">
        <f t="shared" si="171"/>
        <v>-2475.2130879613783</v>
      </c>
      <c r="P320" s="79">
        <f t="shared" si="172"/>
        <v>746853.44638131908</v>
      </c>
      <c r="Q320" s="35"/>
      <c r="R320">
        <f t="shared" ca="1" si="183"/>
        <v>436</v>
      </c>
      <c r="S320" s="78">
        <f t="shared" ca="1" si="184"/>
        <v>90.28</v>
      </c>
      <c r="T320" s="55">
        <f t="shared" ca="1" si="173"/>
        <v>2.1466801853951778E-2</v>
      </c>
      <c r="U320" s="78">
        <f t="shared" ca="1" si="190"/>
        <v>6.3204587873950807E-2</v>
      </c>
      <c r="V320" s="79">
        <f t="shared" ca="1" si="185"/>
        <v>62658.801408600782</v>
      </c>
      <c r="W320" s="79">
        <f t="shared" ca="1" si="174"/>
        <v>427.42659812791771</v>
      </c>
      <c r="X320" s="80">
        <f t="shared" ca="1" si="191"/>
        <v>-1.264091757479016</v>
      </c>
      <c r="Y320" s="80">
        <f t="shared" ca="1" si="192"/>
        <v>-52.215667840500657</v>
      </c>
      <c r="Z320" s="80">
        <f t="shared" ca="1" si="186"/>
        <v>0</v>
      </c>
      <c r="AA320" s="80">
        <f t="shared" ca="1" si="193"/>
        <v>0</v>
      </c>
      <c r="AB320" s="81">
        <f t="shared" ca="1" si="175"/>
        <v>-156.44482312480804</v>
      </c>
      <c r="AC320" s="79">
        <f t="shared" ca="1" si="176"/>
        <v>62876.303424005913</v>
      </c>
      <c r="AD320" s="35"/>
      <c r="AE320" s="62">
        <f t="shared" ca="1" si="177"/>
        <v>-2475.2130879613778</v>
      </c>
      <c r="AF320" s="62">
        <f t="shared" ca="1" si="178"/>
        <v>994806.00283954712</v>
      </c>
      <c r="AG320" s="35"/>
      <c r="AH320" s="35"/>
      <c r="AR320" s="69">
        <f t="shared" si="187"/>
        <v>27</v>
      </c>
      <c r="AS320" s="70">
        <f t="shared" si="194"/>
        <v>317</v>
      </c>
      <c r="AT320" s="71">
        <f t="shared" si="199"/>
        <v>0.11419787896684504</v>
      </c>
      <c r="AU320" s="72">
        <f t="shared" si="179"/>
        <v>6.8214933659622723E-3</v>
      </c>
      <c r="AV320" s="73">
        <f t="shared" si="188"/>
        <v>1.0068214933659623</v>
      </c>
      <c r="AW320" s="74">
        <f>PRODUCT(AV$4:AV320)</f>
        <v>8.6285055683555854</v>
      </c>
    </row>
    <row r="321" spans="5:49">
      <c r="E321">
        <f t="shared" si="198"/>
        <v>318</v>
      </c>
      <c r="F321" s="64">
        <f t="shared" si="189"/>
        <v>81.416666666665932</v>
      </c>
      <c r="G321" s="55">
        <f t="shared" si="168"/>
        <v>0</v>
      </c>
      <c r="H321" s="78">
        <f t="shared" si="195"/>
        <v>1</v>
      </c>
      <c r="I321" s="79">
        <f t="shared" si="180"/>
        <v>746853.44638131908</v>
      </c>
      <c r="J321" s="79">
        <f t="shared" si="169"/>
        <v>5094.6558298362279</v>
      </c>
      <c r="K321" s="80">
        <f t="shared" si="170"/>
        <v>-20</v>
      </c>
      <c r="L321" s="80">
        <f t="shared" si="181"/>
        <v>-622.37787198443266</v>
      </c>
      <c r="M321" s="80">
        <f t="shared" si="196"/>
        <v>0</v>
      </c>
      <c r="N321" s="80">
        <f t="shared" si="182"/>
        <v>0</v>
      </c>
      <c r="O321" s="81">
        <f t="shared" si="171"/>
        <v>-2475.2130879613783</v>
      </c>
      <c r="P321" s="79">
        <f t="shared" si="172"/>
        <v>748830.51125120954</v>
      </c>
      <c r="Q321" s="35"/>
      <c r="R321">
        <f t="shared" ca="1" si="183"/>
        <v>437</v>
      </c>
      <c r="S321" s="78">
        <f t="shared" ca="1" si="184"/>
        <v>90.36</v>
      </c>
      <c r="T321" s="55">
        <f t="shared" ca="1" si="173"/>
        <v>2.1466801853951778E-2</v>
      </c>
      <c r="U321" s="78">
        <f t="shared" ca="1" si="190"/>
        <v>6.1847787509800023E-2</v>
      </c>
      <c r="V321" s="79">
        <f t="shared" ca="1" si="185"/>
        <v>61526.550277093826</v>
      </c>
      <c r="W321" s="79">
        <f t="shared" ca="1" si="174"/>
        <v>419.70295454573971</v>
      </c>
      <c r="X321" s="80">
        <f t="shared" ca="1" si="191"/>
        <v>-1.2369557501960005</v>
      </c>
      <c r="Y321" s="80">
        <f t="shared" ca="1" si="192"/>
        <v>-51.272125230911527</v>
      </c>
      <c r="Z321" s="80">
        <f t="shared" ca="1" si="186"/>
        <v>0</v>
      </c>
      <c r="AA321" s="80">
        <f t="shared" ca="1" si="193"/>
        <v>0</v>
      </c>
      <c r="AB321" s="81">
        <f t="shared" ca="1" si="175"/>
        <v>-153.08645310571129</v>
      </c>
      <c r="AC321" s="79">
        <f t="shared" ca="1" si="176"/>
        <v>61740.65769755275</v>
      </c>
      <c r="AD321" s="35"/>
      <c r="AE321" s="62">
        <f t="shared" ca="1" si="177"/>
        <v>-2475.2130879613783</v>
      </c>
      <c r="AF321" s="62">
        <f t="shared" ca="1" si="178"/>
        <v>998267.84729800886</v>
      </c>
      <c r="AG321" s="35"/>
      <c r="AH321" s="35"/>
      <c r="AR321" s="69">
        <f t="shared" si="187"/>
        <v>27</v>
      </c>
      <c r="AS321" s="70">
        <f t="shared" si="194"/>
        <v>318</v>
      </c>
      <c r="AT321" s="71">
        <f t="shared" si="199"/>
        <v>0.11341887889306575</v>
      </c>
      <c r="AU321" s="72">
        <f t="shared" si="179"/>
        <v>6.8214933659622723E-3</v>
      </c>
      <c r="AV321" s="73">
        <f t="shared" si="188"/>
        <v>1.0068214933659623</v>
      </c>
      <c r="AW321" s="74">
        <f>PRODUCT(AV$4:AV321)</f>
        <v>8.687364861848291</v>
      </c>
    </row>
    <row r="322" spans="5:49">
      <c r="E322">
        <f t="shared" si="198"/>
        <v>319</v>
      </c>
      <c r="F322" s="64">
        <f t="shared" si="189"/>
        <v>81.499999999999261</v>
      </c>
      <c r="G322" s="55">
        <f t="shared" si="168"/>
        <v>0</v>
      </c>
      <c r="H322" s="78">
        <f t="shared" si="195"/>
        <v>1</v>
      </c>
      <c r="I322" s="79">
        <f t="shared" si="180"/>
        <v>748830.51125120954</v>
      </c>
      <c r="J322" s="79">
        <f t="shared" si="169"/>
        <v>5108.1423647302627</v>
      </c>
      <c r="K322" s="80">
        <f t="shared" si="170"/>
        <v>-20</v>
      </c>
      <c r="L322" s="80">
        <f t="shared" si="181"/>
        <v>-624.02542604267467</v>
      </c>
      <c r="M322" s="80">
        <f t="shared" si="196"/>
        <v>0</v>
      </c>
      <c r="N322" s="80">
        <f t="shared" si="182"/>
        <v>0</v>
      </c>
      <c r="O322" s="81">
        <f t="shared" si="171"/>
        <v>-2475.2130879613783</v>
      </c>
      <c r="P322" s="79">
        <f t="shared" si="172"/>
        <v>750819.41510193562</v>
      </c>
      <c r="Q322" s="35"/>
      <c r="R322">
        <f t="shared" ca="1" si="183"/>
        <v>438</v>
      </c>
      <c r="S322" s="78">
        <f t="shared" ca="1" si="184"/>
        <v>90.44</v>
      </c>
      <c r="T322" s="55">
        <f t="shared" ca="1" si="173"/>
        <v>2.1466801853951778E-2</v>
      </c>
      <c r="U322" s="78">
        <f t="shared" ca="1" si="190"/>
        <v>6.0520113310221835E-2</v>
      </c>
      <c r="V322" s="79">
        <f t="shared" ca="1" si="185"/>
        <v>60415.283232426722</v>
      </c>
      <c r="W322" s="79">
        <f t="shared" ca="1" si="174"/>
        <v>412.12245377273058</v>
      </c>
      <c r="X322" s="80">
        <f t="shared" ca="1" si="191"/>
        <v>-1.2104022662044367</v>
      </c>
      <c r="Y322" s="80">
        <f t="shared" ca="1" si="192"/>
        <v>-50.346069360355607</v>
      </c>
      <c r="Z322" s="80">
        <f t="shared" ca="1" si="186"/>
        <v>0</v>
      </c>
      <c r="AA322" s="80">
        <f t="shared" ca="1" si="193"/>
        <v>0</v>
      </c>
      <c r="AB322" s="81">
        <f t="shared" ca="1" si="175"/>
        <v>-149.80017655036667</v>
      </c>
      <c r="AC322" s="79">
        <f t="shared" ca="1" si="176"/>
        <v>60626.049038022531</v>
      </c>
      <c r="AD322" s="35"/>
      <c r="AE322" s="62">
        <f t="shared" ca="1" si="177"/>
        <v>-2475.2130879613778</v>
      </c>
      <c r="AF322" s="62">
        <f t="shared" ca="1" si="178"/>
        <v>1001750.421835096</v>
      </c>
      <c r="AG322" s="35"/>
      <c r="AH322" s="35"/>
      <c r="AR322" s="69">
        <f t="shared" si="187"/>
        <v>27</v>
      </c>
      <c r="AS322" s="70">
        <f t="shared" si="194"/>
        <v>319</v>
      </c>
      <c r="AT322" s="71">
        <f t="shared" si="199"/>
        <v>0.11264519276312182</v>
      </c>
      <c r="AU322" s="72">
        <f t="shared" si="179"/>
        <v>6.8214933659622723E-3</v>
      </c>
      <c r="AV322" s="73">
        <f t="shared" si="188"/>
        <v>1.0068214933659623</v>
      </c>
      <c r="AW322" s="74">
        <f>PRODUCT(AV$4:AV322)</f>
        <v>8.7466256636210833</v>
      </c>
    </row>
    <row r="323" spans="5:49">
      <c r="E323">
        <f t="shared" si="198"/>
        <v>320</v>
      </c>
      <c r="F323" s="64">
        <f t="shared" si="189"/>
        <v>81.58333333333259</v>
      </c>
      <c r="G323" s="55">
        <f t="shared" si="168"/>
        <v>0</v>
      </c>
      <c r="H323" s="78">
        <f t="shared" si="195"/>
        <v>1</v>
      </c>
      <c r="I323" s="79">
        <f t="shared" si="180"/>
        <v>750819.41510193562</v>
      </c>
      <c r="J323" s="79">
        <f t="shared" si="169"/>
        <v>5121.7096591535274</v>
      </c>
      <c r="K323" s="80">
        <f t="shared" si="170"/>
        <v>-20</v>
      </c>
      <c r="L323" s="80">
        <f t="shared" si="181"/>
        <v>-625.68284591827978</v>
      </c>
      <c r="M323" s="80">
        <f t="shared" si="196"/>
        <v>0</v>
      </c>
      <c r="N323" s="80">
        <f t="shared" si="182"/>
        <v>0</v>
      </c>
      <c r="O323" s="81">
        <f t="shared" si="171"/>
        <v>-2475.2130879613783</v>
      </c>
      <c r="P323" s="79">
        <f t="shared" si="172"/>
        <v>752820.22882720944</v>
      </c>
      <c r="Q323" s="35"/>
      <c r="R323">
        <f t="shared" ca="1" si="183"/>
        <v>439</v>
      </c>
      <c r="S323" s="78">
        <f t="shared" ca="1" si="184"/>
        <v>90.52</v>
      </c>
      <c r="T323" s="55">
        <f t="shared" ca="1" si="173"/>
        <v>2.3512861877976521E-2</v>
      </c>
      <c r="U323" s="78">
        <f t="shared" ca="1" si="190"/>
        <v>5.9097112245119099E-2</v>
      </c>
      <c r="V323" s="79">
        <f t="shared" ca="1" si="185"/>
        <v>59200.557120784077</v>
      </c>
      <c r="W323" s="79">
        <f t="shared" ca="1" si="174"/>
        <v>403.83620766069913</v>
      </c>
      <c r="X323" s="80">
        <f t="shared" ca="1" si="191"/>
        <v>-1.181942244902382</v>
      </c>
      <c r="Y323" s="80">
        <f t="shared" ca="1" si="192"/>
        <v>-49.333797600653398</v>
      </c>
      <c r="Z323" s="80">
        <f t="shared" ca="1" si="186"/>
        <v>0</v>
      </c>
      <c r="AA323" s="80">
        <f t="shared" ca="1" si="193"/>
        <v>0</v>
      </c>
      <c r="AB323" s="81">
        <f t="shared" ca="1" si="175"/>
        <v>-146.2779456898414</v>
      </c>
      <c r="AC323" s="79">
        <f t="shared" ca="1" si="176"/>
        <v>59407.599642909379</v>
      </c>
      <c r="AD323" s="35"/>
      <c r="AE323" s="62">
        <f t="shared" ca="1" si="177"/>
        <v>-2475.2130879613778</v>
      </c>
      <c r="AF323" s="62">
        <f t="shared" ca="1" si="178"/>
        <v>1005253.8505858368</v>
      </c>
      <c r="AG323" s="35"/>
      <c r="AH323" s="35"/>
      <c r="AR323" s="69">
        <f t="shared" si="187"/>
        <v>27</v>
      </c>
      <c r="AS323" s="70">
        <f t="shared" si="194"/>
        <v>320</v>
      </c>
      <c r="AT323" s="71">
        <f t="shared" si="199"/>
        <v>0.11187678432798065</v>
      </c>
      <c r="AU323" s="72">
        <f t="shared" si="179"/>
        <v>6.8214933659622723E-3</v>
      </c>
      <c r="AV323" s="73">
        <f t="shared" si="188"/>
        <v>1.0068214933659623</v>
      </c>
      <c r="AW323" s="74">
        <f>PRODUCT(AV$4:AV323)</f>
        <v>8.8062907125600294</v>
      </c>
    </row>
    <row r="324" spans="5:49">
      <c r="E324">
        <f t="shared" si="198"/>
        <v>321</v>
      </c>
      <c r="F324" s="64">
        <f t="shared" si="189"/>
        <v>81.666666666665918</v>
      </c>
      <c r="G324" s="55">
        <f t="shared" ref="G324:G387" si="200">(1-(1-IF(F324&gt;$AJ$90,0,VLOOKUP(ROUND(F324,0),$AJ$4:$AK$90,2,FALSE)))^(1/12))*0</f>
        <v>0</v>
      </c>
      <c r="H324" s="78">
        <f t="shared" si="195"/>
        <v>1</v>
      </c>
      <c r="I324" s="79">
        <f t="shared" si="180"/>
        <v>752820.22882720944</v>
      </c>
      <c r="J324" s="79">
        <f t="shared" ref="J324:J387" si="201">(I324)*$AU324</f>
        <v>5135.3581967070086</v>
      </c>
      <c r="K324" s="80">
        <f t="shared" ref="K324:K387" si="202">IF(I324=0,0,-$C$19)*H324</f>
        <v>-20</v>
      </c>
      <c r="L324" s="80">
        <f t="shared" si="181"/>
        <v>-627.35019068934128</v>
      </c>
      <c r="M324" s="80">
        <f t="shared" si="196"/>
        <v>0</v>
      </c>
      <c r="N324" s="80">
        <f t="shared" si="182"/>
        <v>0</v>
      </c>
      <c r="O324" s="81">
        <f t="shared" ref="O324:O387" si="203">-MIN(
IF(MOD(E324-1,IF($C$7="Annual",12,1))=0,1,0)
*IF(F324&lt;=$C$6,H324*$C$5*$C$4/IF($C$7="Monthly",12,1),$C$12),I324)</f>
        <v>-2475.2130879613783</v>
      </c>
      <c r="P324" s="79">
        <f t="shared" ref="P324:P387" si="204">SUM(I324:O324)</f>
        <v>754833.02374526567</v>
      </c>
      <c r="Q324" s="35"/>
      <c r="R324">
        <f t="shared" ca="1" si="183"/>
        <v>440</v>
      </c>
      <c r="S324" s="78">
        <f t="shared" ca="1" si="184"/>
        <v>90.6</v>
      </c>
      <c r="T324" s="55">
        <f t="shared" ref="T324:T387" ca="1" si="205">(1-(1-IF(S324&gt;$AJ$90,0,VLOOKUP(ROUND(S324,0),$AJ$4:$AK$90,2,FALSE)))^(1/12))</f>
        <v>2.3512861877976521E-2</v>
      </c>
      <c r="U324" s="78">
        <f t="shared" ca="1" si="190"/>
        <v>5.7707570007512338E-2</v>
      </c>
      <c r="V324" s="79">
        <f t="shared" ca="1" si="185"/>
        <v>58010.756958003527</v>
      </c>
      <c r="W324" s="79">
        <f t="shared" ref="W324:W387" ca="1" si="206">(V324)*$AU324</f>
        <v>395.71999374347081</v>
      </c>
      <c r="X324" s="80">
        <f t="shared" ca="1" si="191"/>
        <v>-1.1541514001502469</v>
      </c>
      <c r="Y324" s="80">
        <f t="shared" ca="1" si="192"/>
        <v>-48.342297465002943</v>
      </c>
      <c r="Z324" s="80">
        <f t="shared" ca="1" si="186"/>
        <v>0</v>
      </c>
      <c r="AA324" s="80">
        <f t="shared" ca="1" si="193"/>
        <v>0</v>
      </c>
      <c r="AB324" s="81">
        <f t="shared" ref="AB324:AB387" ca="1" si="207">-MIN(IF(MOD(R324,IF($C$7="Annual",12,1))=0,1,0)*$C$39*U324/IF($C$7="Monthly",12,1),V324)</f>
        <v>-142.83853255704202</v>
      </c>
      <c r="AC324" s="79">
        <f t="shared" ref="AC324:AC387" ca="1" si="208">SUM(V324:AB324)</f>
        <v>58214.141970324803</v>
      </c>
      <c r="AD324" s="35"/>
      <c r="AE324" s="62">
        <f t="shared" ref="AE324:AE387" ca="1" si="209">AB324/U324</f>
        <v>-2475.2130879613778</v>
      </c>
      <c r="AF324" s="62">
        <f t="shared" ref="AF324:AF387" ca="1" si="210">AC324/U324</f>
        <v>1008778.2584285999</v>
      </c>
      <c r="AG324" s="35"/>
      <c r="AH324" s="35"/>
      <c r="AR324" s="69">
        <f t="shared" si="187"/>
        <v>27</v>
      </c>
      <c r="AS324" s="70">
        <f t="shared" si="194"/>
        <v>321</v>
      </c>
      <c r="AT324" s="71">
        <f t="shared" si="199"/>
        <v>0.11111361758588213</v>
      </c>
      <c r="AU324" s="72">
        <f t="shared" ref="AU324:AU387" si="211">((1+$AH$21)^(1/12))-1</f>
        <v>6.8214933659622723E-3</v>
      </c>
      <c r="AV324" s="73">
        <f t="shared" si="188"/>
        <v>1.0068214933659623</v>
      </c>
      <c r="AW324" s="74">
        <f>PRODUCT(AV$4:AV324)</f>
        <v>8.8663627662344933</v>
      </c>
    </row>
    <row r="325" spans="5:49">
      <c r="E325">
        <f t="shared" si="198"/>
        <v>322</v>
      </c>
      <c r="F325" s="64">
        <f t="shared" si="189"/>
        <v>81.749999999999247</v>
      </c>
      <c r="G325" s="55">
        <f t="shared" si="200"/>
        <v>0</v>
      </c>
      <c r="H325" s="78">
        <f t="shared" si="195"/>
        <v>1</v>
      </c>
      <c r="I325" s="79">
        <f t="shared" ref="I325:I388" si="212">MAX(P324,0)*(1-G325)</f>
        <v>754833.02374526567</v>
      </c>
      <c r="J325" s="79">
        <f t="shared" si="201"/>
        <v>5149.0884638875723</v>
      </c>
      <c r="K325" s="80">
        <f t="shared" si="202"/>
        <v>-20</v>
      </c>
      <c r="L325" s="80">
        <f t="shared" ref="L325:L388" si="213">IF(OR(I324+O324=0,K324=0),0,-I325*($C$16/12))</f>
        <v>-629.02751978772142</v>
      </c>
      <c r="M325" s="80">
        <f t="shared" si="196"/>
        <v>0</v>
      </c>
      <c r="N325" s="80">
        <f t="shared" ref="N325:N388" si="214">IF(OR(I324+O324=0,K324=0),0,-I325*($C$18*(1+$C$20))/12)</f>
        <v>0</v>
      </c>
      <c r="O325" s="81">
        <f t="shared" si="203"/>
        <v>-2475.2130879613783</v>
      </c>
      <c r="P325" s="79">
        <f t="shared" si="204"/>
        <v>756857.87160140404</v>
      </c>
      <c r="Q325" s="35"/>
      <c r="R325">
        <f t="shared" ref="R325:R388" ca="1" si="215">R324+1</f>
        <v>441</v>
      </c>
      <c r="S325" s="78">
        <f t="shared" ref="S325:S388" ca="1" si="216">ROUND((R325-R324)/12+S324,2)</f>
        <v>90.68</v>
      </c>
      <c r="T325" s="55">
        <f t="shared" ca="1" si="205"/>
        <v>2.3512861877976521E-2</v>
      </c>
      <c r="U325" s="78">
        <f t="shared" ca="1" si="190"/>
        <v>5.635069988461204E-2</v>
      </c>
      <c r="V325" s="79">
        <f t="shared" ref="V325:V388" ca="1" si="217">MAX(AC324,0)*(1-T325)</f>
        <v>56845.360890831638</v>
      </c>
      <c r="W325" s="79">
        <f t="shared" ca="1" si="206"/>
        <v>387.77025220253921</v>
      </c>
      <c r="X325" s="80">
        <f t="shared" ca="1" si="191"/>
        <v>-1.1270139976922409</v>
      </c>
      <c r="Y325" s="80">
        <f t="shared" ca="1" si="192"/>
        <v>-47.371134075693035</v>
      </c>
      <c r="Z325" s="80">
        <f t="shared" ref="Z325:Z388" ca="1" si="218">-IF(MOD(R325-1,12)=0,1,0)*V325*($C$17)</f>
        <v>0</v>
      </c>
      <c r="AA325" s="80">
        <f t="shared" ca="1" si="193"/>
        <v>0</v>
      </c>
      <c r="AB325" s="81">
        <f t="shared" ca="1" si="207"/>
        <v>-139.47998987017544</v>
      </c>
      <c r="AC325" s="79">
        <f t="shared" ca="1" si="208"/>
        <v>57045.153005090615</v>
      </c>
      <c r="AD325" s="35"/>
      <c r="AE325" s="62">
        <f t="shared" ca="1" si="209"/>
        <v>-2475.2130879613783</v>
      </c>
      <c r="AF325" s="62">
        <f t="shared" ca="1" si="210"/>
        <v>1012323.7709895456</v>
      </c>
      <c r="AG325" s="35"/>
      <c r="AH325" s="35"/>
      <c r="AR325" s="69">
        <f t="shared" ref="AR325:AR388" si="219">ROUNDDOWN((AS325-1)/12,0)+1</f>
        <v>27</v>
      </c>
      <c r="AS325" s="70">
        <f t="shared" si="194"/>
        <v>322</v>
      </c>
      <c r="AT325" s="71">
        <f t="shared" si="199"/>
        <v>0.11035565678065197</v>
      </c>
      <c r="AU325" s="72">
        <f t="shared" si="211"/>
        <v>6.8214933659622723E-3</v>
      </c>
      <c r="AV325" s="73">
        <f t="shared" ref="AV325:AV388" si="220">(1+AU325)</f>
        <v>1.0068214933659623</v>
      </c>
      <c r="AW325" s="74">
        <f>PRODUCT(AV$4:AV325)</f>
        <v>8.9268446010245768</v>
      </c>
    </row>
    <row r="326" spans="5:49">
      <c r="E326">
        <f t="shared" si="198"/>
        <v>323</v>
      </c>
      <c r="F326" s="64">
        <f t="shared" ref="F326:F389" si="221">(E326-E325)/12+F325</f>
        <v>81.833333333332575</v>
      </c>
      <c r="G326" s="55">
        <f t="shared" si="200"/>
        <v>0</v>
      </c>
      <c r="H326" s="78">
        <f t="shared" si="195"/>
        <v>1</v>
      </c>
      <c r="I326" s="79">
        <f t="shared" si="212"/>
        <v>756857.87160140404</v>
      </c>
      <c r="J326" s="79">
        <f t="shared" si="201"/>
        <v>5162.9009501053033</v>
      </c>
      <c r="K326" s="80">
        <f t="shared" si="202"/>
        <v>-20</v>
      </c>
      <c r="L326" s="80">
        <f t="shared" si="213"/>
        <v>-630.71489300117003</v>
      </c>
      <c r="M326" s="80">
        <f t="shared" si="196"/>
        <v>0</v>
      </c>
      <c r="N326" s="80">
        <f t="shared" si="214"/>
        <v>0</v>
      </c>
      <c r="O326" s="81">
        <f t="shared" si="203"/>
        <v>-2475.2130879613783</v>
      </c>
      <c r="P326" s="79">
        <f t="shared" si="204"/>
        <v>758894.84457054676</v>
      </c>
      <c r="Q326" s="35"/>
      <c r="R326">
        <f t="shared" ca="1" si="215"/>
        <v>442</v>
      </c>
      <c r="S326" s="78">
        <f t="shared" ca="1" si="216"/>
        <v>90.76</v>
      </c>
      <c r="T326" s="55">
        <f t="shared" ca="1" si="205"/>
        <v>2.3512861877976521E-2</v>
      </c>
      <c r="U326" s="78">
        <f t="shared" ref="U326:U389" ca="1" si="222">U325*(1-T326)</f>
        <v>5.502573366149785E-2</v>
      </c>
      <c r="V326" s="79">
        <f t="shared" ca="1" si="217"/>
        <v>55703.85820167388</v>
      </c>
      <c r="W326" s="79">
        <f t="shared" ca="1" si="206"/>
        <v>379.98349918122148</v>
      </c>
      <c r="X326" s="80">
        <f t="shared" ref="X326:X389" ca="1" si="223">IF(V326=0,0,-$C$19)*U326</f>
        <v>-1.1005146732299571</v>
      </c>
      <c r="Y326" s="80">
        <f t="shared" ref="Y326:Y389" ca="1" si="224">IF(OR(V325+AB325=0,X325=0),0,-V326*($C$16/12))</f>
        <v>-46.419881834728237</v>
      </c>
      <c r="Z326" s="80">
        <f t="shared" ca="1" si="218"/>
        <v>0</v>
      </c>
      <c r="AA326" s="80">
        <f t="shared" ref="AA326:AA389" ca="1" si="225">IF(OR(V325+AB325=0,X325=0),0,-V326*($C$18*(1+$C$20))/12)</f>
        <v>0</v>
      </c>
      <c r="AB326" s="81">
        <f t="shared" ca="1" si="207"/>
        <v>-136.20041613361644</v>
      </c>
      <c r="AC326" s="79">
        <f t="shared" ca="1" si="208"/>
        <v>55900.120888213532</v>
      </c>
      <c r="AD326" s="35"/>
      <c r="AE326" s="62">
        <f t="shared" ca="1" si="209"/>
        <v>-2475.2130879613783</v>
      </c>
      <c r="AF326" s="62">
        <f t="shared" ca="1" si="210"/>
        <v>1015890.5146471041</v>
      </c>
      <c r="AG326" s="35"/>
      <c r="AH326" s="35"/>
      <c r="AR326" s="69">
        <f t="shared" si="219"/>
        <v>27</v>
      </c>
      <c r="AS326" s="70">
        <f t="shared" ref="AS326:AS389" si="226">AS325+1</f>
        <v>323</v>
      </c>
      <c r="AT326" s="71">
        <f t="shared" si="199"/>
        <v>0.10960286640002634</v>
      </c>
      <c r="AU326" s="72">
        <f t="shared" si="211"/>
        <v>6.8214933659622723E-3</v>
      </c>
      <c r="AV326" s="73">
        <f t="shared" si="220"/>
        <v>1.0068214933659623</v>
      </c>
      <c r="AW326" s="74">
        <f>PRODUCT(AV$4:AV326)</f>
        <v>8.9877390122494418</v>
      </c>
    </row>
    <row r="327" spans="5:49">
      <c r="E327">
        <f t="shared" si="198"/>
        <v>324</v>
      </c>
      <c r="F327" s="64">
        <f t="shared" si="221"/>
        <v>81.916666666665904</v>
      </c>
      <c r="G327" s="55">
        <f t="shared" si="200"/>
        <v>0</v>
      </c>
      <c r="H327" s="78">
        <f t="shared" ref="H327:H390" si="227">H326*(1-G327)</f>
        <v>1</v>
      </c>
      <c r="I327" s="79">
        <f t="shared" si="212"/>
        <v>758894.84457054676</v>
      </c>
      <c r="J327" s="79">
        <f t="shared" si="201"/>
        <v>5176.7961477009549</v>
      </c>
      <c r="K327" s="80">
        <f t="shared" si="202"/>
        <v>-20</v>
      </c>
      <c r="L327" s="80">
        <f t="shared" si="213"/>
        <v>-632.41237047545565</v>
      </c>
      <c r="M327" s="80">
        <f t="shared" si="196"/>
        <v>0</v>
      </c>
      <c r="N327" s="80">
        <f t="shared" si="214"/>
        <v>0</v>
      </c>
      <c r="O327" s="81">
        <f t="shared" si="203"/>
        <v>-2475.2130879613783</v>
      </c>
      <c r="P327" s="79">
        <f t="shared" si="204"/>
        <v>760944.01525981084</v>
      </c>
      <c r="Q327" s="35"/>
      <c r="R327">
        <f t="shared" ca="1" si="215"/>
        <v>443</v>
      </c>
      <c r="S327" s="78">
        <f t="shared" ca="1" si="216"/>
        <v>90.84</v>
      </c>
      <c r="T327" s="55">
        <f t="shared" ca="1" si="205"/>
        <v>2.3512861877976521E-2</v>
      </c>
      <c r="U327" s="78">
        <f t="shared" ca="1" si="222"/>
        <v>5.3731921186180726E-2</v>
      </c>
      <c r="V327" s="79">
        <f t="shared" ca="1" si="217"/>
        <v>54585.749066806777</v>
      </c>
      <c r="W327" s="79">
        <f t="shared" ca="1" si="206"/>
        <v>372.35632513530373</v>
      </c>
      <c r="X327" s="80">
        <f t="shared" ca="1" si="223"/>
        <v>-1.0746384237236146</v>
      </c>
      <c r="Y327" s="80">
        <f t="shared" ca="1" si="224"/>
        <v>-45.488124222338982</v>
      </c>
      <c r="Z327" s="80">
        <f t="shared" ca="1" si="218"/>
        <v>0</v>
      </c>
      <c r="AA327" s="80">
        <f t="shared" ca="1" si="225"/>
        <v>0</v>
      </c>
      <c r="AB327" s="81">
        <f t="shared" ca="1" si="207"/>
        <v>-132.99795456134379</v>
      </c>
      <c r="AC327" s="79">
        <f t="shared" ca="1" si="208"/>
        <v>54778.544674734672</v>
      </c>
      <c r="AD327" s="35"/>
      <c r="AE327" s="62">
        <f t="shared" ca="1" si="209"/>
        <v>-2475.2130879613783</v>
      </c>
      <c r="AF327" s="62">
        <f t="shared" ca="1" si="210"/>
        <v>1019478.6165364793</v>
      </c>
      <c r="AG327" s="35"/>
      <c r="AH327" s="35"/>
      <c r="AR327" s="69">
        <f t="shared" si="219"/>
        <v>27</v>
      </c>
      <c r="AS327" s="70">
        <f t="shared" si="226"/>
        <v>324</v>
      </c>
      <c r="AT327" s="71">
        <f t="shared" si="199"/>
        <v>0.10885521117398811</v>
      </c>
      <c r="AU327" s="72">
        <f t="shared" si="211"/>
        <v>6.8214933659622723E-3</v>
      </c>
      <c r="AV327" s="73">
        <f t="shared" si="220"/>
        <v>1.0068214933659623</v>
      </c>
      <c r="AW327" s="74">
        <f>PRODUCT(AV$4:AV327)</f>
        <v>9.0490488142965013</v>
      </c>
    </row>
    <row r="328" spans="5:49">
      <c r="E328">
        <f t="shared" si="198"/>
        <v>325</v>
      </c>
      <c r="F328" s="64">
        <f t="shared" si="221"/>
        <v>81.999999999999233</v>
      </c>
      <c r="G328" s="55">
        <f t="shared" si="200"/>
        <v>0</v>
      </c>
      <c r="H328" s="78">
        <f t="shared" si="227"/>
        <v>1</v>
      </c>
      <c r="I328" s="79">
        <f t="shared" si="212"/>
        <v>760944.01525981084</v>
      </c>
      <c r="J328" s="79">
        <f t="shared" si="201"/>
        <v>5190.7745519634936</v>
      </c>
      <c r="K328" s="80">
        <f t="shared" si="202"/>
        <v>-20</v>
      </c>
      <c r="L328" s="80">
        <f t="shared" si="213"/>
        <v>-634.12001271650911</v>
      </c>
      <c r="M328" s="80">
        <f t="shared" si="196"/>
        <v>-5707.0801144485813</v>
      </c>
      <c r="N328" s="80">
        <f t="shared" si="214"/>
        <v>0</v>
      </c>
      <c r="O328" s="81">
        <f t="shared" si="203"/>
        <v>-2475.2130879613783</v>
      </c>
      <c r="P328" s="79">
        <f t="shared" si="204"/>
        <v>757298.3765966479</v>
      </c>
      <c r="Q328" s="35"/>
      <c r="R328">
        <f t="shared" ca="1" si="215"/>
        <v>444</v>
      </c>
      <c r="S328" s="78">
        <f t="shared" ca="1" si="216"/>
        <v>90.92</v>
      </c>
      <c r="T328" s="55">
        <f t="shared" ca="1" si="205"/>
        <v>2.3512861877976521E-2</v>
      </c>
      <c r="U328" s="78">
        <f t="shared" ca="1" si="222"/>
        <v>5.2468529944891741E-2</v>
      </c>
      <c r="V328" s="79">
        <f t="shared" ca="1" si="217"/>
        <v>53490.544319921071</v>
      </c>
      <c r="W328" s="79">
        <f t="shared" ca="1" si="206"/>
        <v>364.88539322005249</v>
      </c>
      <c r="X328" s="80">
        <f t="shared" ca="1" si="223"/>
        <v>-1.0493705988978348</v>
      </c>
      <c r="Y328" s="80">
        <f t="shared" ca="1" si="224"/>
        <v>-44.575453599934228</v>
      </c>
      <c r="Z328" s="80">
        <f t="shared" ca="1" si="218"/>
        <v>0</v>
      </c>
      <c r="AA328" s="80">
        <f t="shared" ca="1" si="225"/>
        <v>0</v>
      </c>
      <c r="AB328" s="81">
        <f t="shared" ca="1" si="207"/>
        <v>-129.87079202568952</v>
      </c>
      <c r="AC328" s="79">
        <f t="shared" ca="1" si="208"/>
        <v>53679.934096916593</v>
      </c>
      <c r="AD328" s="35"/>
      <c r="AE328" s="62">
        <f t="shared" ca="1" si="209"/>
        <v>-2475.2130879613783</v>
      </c>
      <c r="AF328" s="62">
        <f t="shared" ca="1" si="210"/>
        <v>1023088.2045541814</v>
      </c>
      <c r="AG328" s="35"/>
      <c r="AH328" s="35"/>
      <c r="AR328" s="69">
        <f t="shared" si="219"/>
        <v>28</v>
      </c>
      <c r="AS328" s="70">
        <f t="shared" si="226"/>
        <v>325</v>
      </c>
      <c r="AT328" s="71">
        <f t="shared" si="199"/>
        <v>0.10811265607311432</v>
      </c>
      <c r="AU328" s="72">
        <f t="shared" si="211"/>
        <v>6.8214933659622723E-3</v>
      </c>
      <c r="AV328" s="73">
        <f t="shared" si="220"/>
        <v>1.0068214933659623</v>
      </c>
      <c r="AW328" s="74">
        <f>PRODUCT(AV$4:AV328)</f>
        <v>9.1107768407514929</v>
      </c>
    </row>
    <row r="329" spans="5:49">
      <c r="E329">
        <f t="shared" si="198"/>
        <v>326</v>
      </c>
      <c r="F329" s="64">
        <f t="shared" si="221"/>
        <v>82.083333333332561</v>
      </c>
      <c r="G329" s="55">
        <f t="shared" si="200"/>
        <v>0</v>
      </c>
      <c r="H329" s="78">
        <f t="shared" si="227"/>
        <v>1</v>
      </c>
      <c r="I329" s="79">
        <f t="shared" si="212"/>
        <v>757298.3765966479</v>
      </c>
      <c r="J329" s="79">
        <f t="shared" si="201"/>
        <v>5165.9058520080325</v>
      </c>
      <c r="K329" s="80">
        <f t="shared" si="202"/>
        <v>-20</v>
      </c>
      <c r="L329" s="80">
        <f t="shared" si="213"/>
        <v>-631.08198049720659</v>
      </c>
      <c r="M329" s="80">
        <f t="shared" si="196"/>
        <v>0</v>
      </c>
      <c r="N329" s="80">
        <f t="shared" si="214"/>
        <v>0</v>
      </c>
      <c r="O329" s="81">
        <f t="shared" si="203"/>
        <v>-2475.2130879613783</v>
      </c>
      <c r="P329" s="79">
        <f t="shared" si="204"/>
        <v>759337.98738019727</v>
      </c>
      <c r="Q329" s="35"/>
      <c r="R329">
        <f t="shared" ca="1" si="215"/>
        <v>445</v>
      </c>
      <c r="S329" s="78">
        <f t="shared" ca="1" si="216"/>
        <v>91</v>
      </c>
      <c r="T329" s="55">
        <f t="shared" ca="1" si="205"/>
        <v>2.3512861877976521E-2</v>
      </c>
      <c r="U329" s="78">
        <f t="shared" ca="1" si="222"/>
        <v>5.1234844647357024E-2</v>
      </c>
      <c r="V329" s="79">
        <f t="shared" ca="1" si="217"/>
        <v>52417.765220876914</v>
      </c>
      <c r="W329" s="79">
        <f t="shared" ca="1" si="206"/>
        <v>357.56743771277979</v>
      </c>
      <c r="X329" s="80">
        <f t="shared" ca="1" si="223"/>
        <v>-1.0246968929471405</v>
      </c>
      <c r="Y329" s="80">
        <f t="shared" ca="1" si="224"/>
        <v>-43.681471017397435</v>
      </c>
      <c r="Z329" s="80">
        <f t="shared" ca="1" si="218"/>
        <v>-393.13323915657685</v>
      </c>
      <c r="AA329" s="80">
        <f t="shared" ca="1" si="225"/>
        <v>0</v>
      </c>
      <c r="AB329" s="81">
        <f t="shared" ca="1" si="207"/>
        <v>-126.81715803080607</v>
      </c>
      <c r="AC329" s="79">
        <f t="shared" ca="1" si="208"/>
        <v>52210.676093491966</v>
      </c>
      <c r="AD329" s="35"/>
      <c r="AE329" s="62">
        <f t="shared" ca="1" si="209"/>
        <v>-2475.2130879613783</v>
      </c>
      <c r="AF329" s="62">
        <f t="shared" ca="1" si="210"/>
        <v>1019046.2458284292</v>
      </c>
      <c r="AG329" s="35"/>
      <c r="AH329" s="35"/>
      <c r="AR329" s="69">
        <f t="shared" si="219"/>
        <v>28</v>
      </c>
      <c r="AS329" s="70">
        <f t="shared" si="226"/>
        <v>326</v>
      </c>
      <c r="AT329" s="71">
        <f t="shared" si="199"/>
        <v>0.10737516630693501</v>
      </c>
      <c r="AU329" s="72">
        <f t="shared" si="211"/>
        <v>6.8214933659622723E-3</v>
      </c>
      <c r="AV329" s="73">
        <f t="shared" si="220"/>
        <v>1.0068214933659623</v>
      </c>
      <c r="AW329" s="74">
        <f>PRODUCT(AV$4:AV329)</f>
        <v>9.1729259445294424</v>
      </c>
    </row>
    <row r="330" spans="5:49">
      <c r="E330">
        <f t="shared" si="198"/>
        <v>327</v>
      </c>
      <c r="F330" s="64">
        <f t="shared" si="221"/>
        <v>82.16666666666589</v>
      </c>
      <c r="G330" s="55">
        <f t="shared" si="200"/>
        <v>0</v>
      </c>
      <c r="H330" s="78">
        <f t="shared" si="227"/>
        <v>1</v>
      </c>
      <c r="I330" s="79">
        <f t="shared" si="212"/>
        <v>759337.98738019727</v>
      </c>
      <c r="J330" s="79">
        <f t="shared" si="201"/>
        <v>5179.8190434371591</v>
      </c>
      <c r="K330" s="80">
        <f t="shared" si="202"/>
        <v>-20</v>
      </c>
      <c r="L330" s="80">
        <f t="shared" si="213"/>
        <v>-632.78165615016439</v>
      </c>
      <c r="M330" s="80">
        <f t="shared" si="196"/>
        <v>0</v>
      </c>
      <c r="N330" s="80">
        <f t="shared" si="214"/>
        <v>0</v>
      </c>
      <c r="O330" s="81">
        <f t="shared" si="203"/>
        <v>-2475.2130879613783</v>
      </c>
      <c r="P330" s="79">
        <f t="shared" si="204"/>
        <v>761389.81167952286</v>
      </c>
      <c r="Q330" s="35"/>
      <c r="R330">
        <f t="shared" ca="1" si="215"/>
        <v>446</v>
      </c>
      <c r="S330" s="78">
        <f t="shared" ca="1" si="216"/>
        <v>91.08</v>
      </c>
      <c r="T330" s="55">
        <f t="shared" ca="1" si="205"/>
        <v>2.3512861877976521E-2</v>
      </c>
      <c r="U330" s="78">
        <f t="shared" ca="1" si="222"/>
        <v>5.003016682182413E-2</v>
      </c>
      <c r="V330" s="79">
        <f t="shared" ca="1" si="217"/>
        <v>50983.053677949916</v>
      </c>
      <c r="W330" s="79">
        <f t="shared" ca="1" si="206"/>
        <v>347.78056244063379</v>
      </c>
      <c r="X330" s="80">
        <f t="shared" ca="1" si="223"/>
        <v>-1.0006033364364826</v>
      </c>
      <c r="Y330" s="80">
        <f t="shared" ca="1" si="224"/>
        <v>-42.485878064958264</v>
      </c>
      <c r="Z330" s="80">
        <f t="shared" ca="1" si="218"/>
        <v>0</v>
      </c>
      <c r="AA330" s="80">
        <f t="shared" ca="1" si="225"/>
        <v>0</v>
      </c>
      <c r="AB330" s="81">
        <f t="shared" ca="1" si="207"/>
        <v>-123.83532371027019</v>
      </c>
      <c r="AC330" s="79">
        <f t="shared" ca="1" si="208"/>
        <v>51163.512435278884</v>
      </c>
      <c r="AD330" s="35"/>
      <c r="AE330" s="62">
        <f t="shared" ca="1" si="209"/>
        <v>-2475.2130879613778</v>
      </c>
      <c r="AF330" s="62">
        <f t="shared" ca="1" si="210"/>
        <v>1022653.2447411382</v>
      </c>
      <c r="AG330" s="35"/>
      <c r="AH330" s="35"/>
      <c r="AR330" s="69">
        <f t="shared" si="219"/>
        <v>28</v>
      </c>
      <c r="AS330" s="70">
        <f t="shared" si="226"/>
        <v>327</v>
      </c>
      <c r="AT330" s="71">
        <f t="shared" si="199"/>
        <v>0.10664270732230316</v>
      </c>
      <c r="AU330" s="72">
        <f t="shared" si="211"/>
        <v>6.8214933659622723E-3</v>
      </c>
      <c r="AV330" s="73">
        <f t="shared" si="220"/>
        <v>1.0068214933659623</v>
      </c>
      <c r="AW330" s="74">
        <f>PRODUCT(AV$4:AV330)</f>
        <v>9.2354989980065127</v>
      </c>
    </row>
    <row r="331" spans="5:49">
      <c r="E331">
        <f t="shared" si="198"/>
        <v>328</v>
      </c>
      <c r="F331" s="64">
        <f t="shared" si="221"/>
        <v>82.249999999999218</v>
      </c>
      <c r="G331" s="55">
        <f t="shared" si="200"/>
        <v>0</v>
      </c>
      <c r="H331" s="78">
        <f t="shared" si="227"/>
        <v>1</v>
      </c>
      <c r="I331" s="79">
        <f t="shared" si="212"/>
        <v>761389.81167952286</v>
      </c>
      <c r="J331" s="79">
        <f t="shared" si="201"/>
        <v>5193.8155492831293</v>
      </c>
      <c r="K331" s="80">
        <f t="shared" si="202"/>
        <v>-20</v>
      </c>
      <c r="L331" s="80">
        <f t="shared" si="213"/>
        <v>-634.49150973293581</v>
      </c>
      <c r="M331" s="80">
        <f t="shared" si="196"/>
        <v>0</v>
      </c>
      <c r="N331" s="80">
        <f t="shared" si="214"/>
        <v>0</v>
      </c>
      <c r="O331" s="81">
        <f t="shared" si="203"/>
        <v>-2475.2130879613783</v>
      </c>
      <c r="P331" s="79">
        <f t="shared" si="204"/>
        <v>763453.92263111169</v>
      </c>
      <c r="Q331" s="35"/>
      <c r="R331">
        <f t="shared" ca="1" si="215"/>
        <v>447</v>
      </c>
      <c r="S331" s="78">
        <f t="shared" ca="1" si="216"/>
        <v>91.16</v>
      </c>
      <c r="T331" s="55">
        <f t="shared" ca="1" si="205"/>
        <v>2.3512861877976521E-2</v>
      </c>
      <c r="U331" s="78">
        <f t="shared" ca="1" si="222"/>
        <v>4.8853814419610453E-2</v>
      </c>
      <c r="V331" s="79">
        <f t="shared" ca="1" si="217"/>
        <v>49960.511834196041</v>
      </c>
      <c r="W331" s="79">
        <f t="shared" ca="1" si="206"/>
        <v>340.80530003704791</v>
      </c>
      <c r="X331" s="80">
        <f t="shared" ca="1" si="223"/>
        <v>-0.97707628839220906</v>
      </c>
      <c r="Y331" s="80">
        <f t="shared" ca="1" si="224"/>
        <v>-41.633759861830036</v>
      </c>
      <c r="Z331" s="80">
        <f t="shared" ca="1" si="218"/>
        <v>0</v>
      </c>
      <c r="AA331" s="80">
        <f t="shared" ca="1" si="225"/>
        <v>0</v>
      </c>
      <c r="AB331" s="81">
        <f t="shared" ca="1" si="207"/>
        <v>-120.9236008482561</v>
      </c>
      <c r="AC331" s="79">
        <f t="shared" ca="1" si="208"/>
        <v>50137.782697234616</v>
      </c>
      <c r="AD331" s="35"/>
      <c r="AE331" s="62">
        <f t="shared" ca="1" si="209"/>
        <v>-2475.2130879613783</v>
      </c>
      <c r="AF331" s="62">
        <f t="shared" ca="1" si="210"/>
        <v>1026281.8429405743</v>
      </c>
      <c r="AG331" s="35"/>
      <c r="AH331" s="35"/>
      <c r="AR331" s="69">
        <f t="shared" si="219"/>
        <v>28</v>
      </c>
      <c r="AS331" s="70">
        <f t="shared" si="226"/>
        <v>328</v>
      </c>
      <c r="AT331" s="71">
        <f t="shared" si="199"/>
        <v>0.10591524480177582</v>
      </c>
      <c r="AU331" s="72">
        <f t="shared" si="211"/>
        <v>6.8214933659622723E-3</v>
      </c>
      <c r="AV331" s="73">
        <f t="shared" si="220"/>
        <v>1.0068214933659623</v>
      </c>
      <c r="AW331" s="74">
        <f>PRODUCT(AV$4:AV331)</f>
        <v>9.2984988931527646</v>
      </c>
    </row>
    <row r="332" spans="5:49">
      <c r="E332">
        <f t="shared" si="198"/>
        <v>329</v>
      </c>
      <c r="F332" s="64">
        <f t="shared" si="221"/>
        <v>82.333333333332547</v>
      </c>
      <c r="G332" s="55">
        <f t="shared" si="200"/>
        <v>0</v>
      </c>
      <c r="H332" s="78">
        <f t="shared" si="227"/>
        <v>1</v>
      </c>
      <c r="I332" s="79">
        <f t="shared" si="212"/>
        <v>763453.92263111169</v>
      </c>
      <c r="J332" s="79">
        <f t="shared" si="201"/>
        <v>5207.8958684460022</v>
      </c>
      <c r="K332" s="80">
        <f t="shared" si="202"/>
        <v>-20</v>
      </c>
      <c r="L332" s="80">
        <f t="shared" si="213"/>
        <v>-636.21160219259309</v>
      </c>
      <c r="M332" s="80">
        <f t="shared" si="196"/>
        <v>0</v>
      </c>
      <c r="N332" s="80">
        <f t="shared" si="214"/>
        <v>0</v>
      </c>
      <c r="O332" s="81">
        <f t="shared" si="203"/>
        <v>-2475.2130879613783</v>
      </c>
      <c r="P332" s="79">
        <f t="shared" si="204"/>
        <v>765530.39380940364</v>
      </c>
      <c r="Q332" s="35"/>
      <c r="R332">
        <f t="shared" ca="1" si="215"/>
        <v>448</v>
      </c>
      <c r="S332" s="78">
        <f t="shared" ca="1" si="216"/>
        <v>91.24</v>
      </c>
      <c r="T332" s="55">
        <f t="shared" ca="1" si="205"/>
        <v>2.3512861877976521E-2</v>
      </c>
      <c r="U332" s="78">
        <f t="shared" ca="1" si="222"/>
        <v>4.7705121428949858E-2</v>
      </c>
      <c r="V332" s="79">
        <f t="shared" ca="1" si="217"/>
        <v>48958.899937806535</v>
      </c>
      <c r="W332" s="79">
        <f t="shared" ca="1" si="206"/>
        <v>333.972811130558</v>
      </c>
      <c r="X332" s="80">
        <f t="shared" ca="1" si="223"/>
        <v>-0.95410242857899719</v>
      </c>
      <c r="Y332" s="80">
        <f t="shared" ca="1" si="224"/>
        <v>-40.799083281505446</v>
      </c>
      <c r="Z332" s="80">
        <f t="shared" ca="1" si="218"/>
        <v>0</v>
      </c>
      <c r="AA332" s="80">
        <f t="shared" ca="1" si="225"/>
        <v>0</v>
      </c>
      <c r="AB332" s="81">
        <f t="shared" ca="1" si="207"/>
        <v>-118.0803409237235</v>
      </c>
      <c r="AC332" s="79">
        <f t="shared" ca="1" si="208"/>
        <v>49133.039222303283</v>
      </c>
      <c r="AD332" s="35"/>
      <c r="AE332" s="62">
        <f t="shared" ca="1" si="209"/>
        <v>-2475.2130879613783</v>
      </c>
      <c r="AF332" s="62">
        <f t="shared" ca="1" si="210"/>
        <v>1029932.1697667222</v>
      </c>
      <c r="AG332" s="35"/>
      <c r="AH332" s="35"/>
      <c r="AR332" s="69">
        <f t="shared" si="219"/>
        <v>28</v>
      </c>
      <c r="AS332" s="70">
        <f t="shared" si="226"/>
        <v>329</v>
      </c>
      <c r="AT332" s="71">
        <f t="shared" si="199"/>
        <v>0.10519274466200623</v>
      </c>
      <c r="AU332" s="72">
        <f t="shared" si="211"/>
        <v>6.8214933659622723E-3</v>
      </c>
      <c r="AV332" s="73">
        <f t="shared" si="220"/>
        <v>1.0068214933659623</v>
      </c>
      <c r="AW332" s="74">
        <f>PRODUCT(AV$4:AV332)</f>
        <v>9.3619285416658133</v>
      </c>
    </row>
    <row r="333" spans="5:49">
      <c r="E333">
        <f t="shared" si="198"/>
        <v>330</v>
      </c>
      <c r="F333" s="64">
        <f t="shared" si="221"/>
        <v>82.416666666665876</v>
      </c>
      <c r="G333" s="55">
        <f t="shared" si="200"/>
        <v>0</v>
      </c>
      <c r="H333" s="78">
        <f t="shared" si="227"/>
        <v>1</v>
      </c>
      <c r="I333" s="79">
        <f t="shared" si="212"/>
        <v>765530.39380940364</v>
      </c>
      <c r="J333" s="79">
        <f t="shared" si="201"/>
        <v>5222.0605028133323</v>
      </c>
      <c r="K333" s="80">
        <f t="shared" si="202"/>
        <v>-20</v>
      </c>
      <c r="L333" s="80">
        <f t="shared" si="213"/>
        <v>-637.94199484116973</v>
      </c>
      <c r="M333" s="80">
        <f t="shared" si="196"/>
        <v>0</v>
      </c>
      <c r="N333" s="80">
        <f t="shared" si="214"/>
        <v>0</v>
      </c>
      <c r="O333" s="81">
        <f t="shared" si="203"/>
        <v>-2475.2130879613783</v>
      </c>
      <c r="P333" s="79">
        <f t="shared" si="204"/>
        <v>767619.29922941432</v>
      </c>
      <c r="Q333" s="35"/>
      <c r="R333">
        <f t="shared" ca="1" si="215"/>
        <v>449</v>
      </c>
      <c r="S333" s="78">
        <f t="shared" ca="1" si="216"/>
        <v>91.32</v>
      </c>
      <c r="T333" s="55">
        <f t="shared" ca="1" si="205"/>
        <v>2.3512861877976521E-2</v>
      </c>
      <c r="U333" s="78">
        <f t="shared" ca="1" si="222"/>
        <v>4.6583437497918864E-2</v>
      </c>
      <c r="V333" s="79">
        <f t="shared" ca="1" si="217"/>
        <v>47977.780857424063</v>
      </c>
      <c r="W333" s="79">
        <f t="shared" ca="1" si="206"/>
        <v>327.28011383250993</v>
      </c>
      <c r="X333" s="80">
        <f t="shared" ca="1" si="223"/>
        <v>-0.93166874995837734</v>
      </c>
      <c r="Y333" s="80">
        <f t="shared" ca="1" si="224"/>
        <v>-39.981484047853385</v>
      </c>
      <c r="Z333" s="80">
        <f t="shared" ca="1" si="218"/>
        <v>0</v>
      </c>
      <c r="AA333" s="80">
        <f t="shared" ca="1" si="225"/>
        <v>0</v>
      </c>
      <c r="AB333" s="81">
        <f t="shared" ca="1" si="207"/>
        <v>-115.30393417707961</v>
      </c>
      <c r="AC333" s="79">
        <f t="shared" ca="1" si="208"/>
        <v>48148.843884281683</v>
      </c>
      <c r="AD333" s="35"/>
      <c r="AE333" s="62">
        <f t="shared" ca="1" si="209"/>
        <v>-2475.2130879613783</v>
      </c>
      <c r="AF333" s="62">
        <f t="shared" ca="1" si="210"/>
        <v>1033604.3553340767</v>
      </c>
      <c r="AG333" s="35"/>
      <c r="AH333" s="35"/>
      <c r="AR333" s="69">
        <f t="shared" si="219"/>
        <v>28</v>
      </c>
      <c r="AS333" s="70">
        <f t="shared" si="226"/>
        <v>330</v>
      </c>
      <c r="AT333" s="71">
        <f t="shared" si="199"/>
        <v>0.104475173052147</v>
      </c>
      <c r="AU333" s="72">
        <f t="shared" si="211"/>
        <v>6.8214933659622723E-3</v>
      </c>
      <c r="AV333" s="73">
        <f t="shared" si="220"/>
        <v>1.0068214933659623</v>
      </c>
      <c r="AW333" s="74">
        <f>PRODUCT(AV$4:AV333)</f>
        <v>9.4257908751053989</v>
      </c>
    </row>
    <row r="334" spans="5:49">
      <c r="E334">
        <f t="shared" si="198"/>
        <v>331</v>
      </c>
      <c r="F334" s="64">
        <f t="shared" si="221"/>
        <v>82.499999999999204</v>
      </c>
      <c r="G334" s="55">
        <f t="shared" si="200"/>
        <v>0</v>
      </c>
      <c r="H334" s="78">
        <f t="shared" si="227"/>
        <v>1</v>
      </c>
      <c r="I334" s="79">
        <f t="shared" si="212"/>
        <v>767619.29922941432</v>
      </c>
      <c r="J334" s="79">
        <f t="shared" si="201"/>
        <v>5236.3099572780584</v>
      </c>
      <c r="K334" s="80">
        <f t="shared" si="202"/>
        <v>-20</v>
      </c>
      <c r="L334" s="80">
        <f t="shared" si="213"/>
        <v>-639.6827493578453</v>
      </c>
      <c r="M334" s="80">
        <f t="shared" si="196"/>
        <v>0</v>
      </c>
      <c r="N334" s="80">
        <f t="shared" si="214"/>
        <v>0</v>
      </c>
      <c r="O334" s="81">
        <f t="shared" si="203"/>
        <v>-2475.2130879613783</v>
      </c>
      <c r="P334" s="79">
        <f t="shared" si="204"/>
        <v>769720.71334937308</v>
      </c>
      <c r="Q334" s="35"/>
      <c r="R334">
        <f t="shared" ca="1" si="215"/>
        <v>450</v>
      </c>
      <c r="S334" s="78">
        <f t="shared" ca="1" si="216"/>
        <v>91.4</v>
      </c>
      <c r="T334" s="55">
        <f t="shared" ca="1" si="205"/>
        <v>2.3512861877976521E-2</v>
      </c>
      <c r="U334" s="78">
        <f t="shared" ca="1" si="222"/>
        <v>4.5488127566228949E-2</v>
      </c>
      <c r="V334" s="79">
        <f t="shared" ca="1" si="217"/>
        <v>47016.726768446315</v>
      </c>
      <c r="W334" s="79">
        <f t="shared" ca="1" si="206"/>
        <v>320.72428974021733</v>
      </c>
      <c r="X334" s="80">
        <f t="shared" ca="1" si="223"/>
        <v>-0.90976255132457895</v>
      </c>
      <c r="Y334" s="80">
        <f t="shared" ca="1" si="224"/>
        <v>-39.18060564037193</v>
      </c>
      <c r="Z334" s="80">
        <f t="shared" ca="1" si="218"/>
        <v>0</v>
      </c>
      <c r="AA334" s="80">
        <f t="shared" ca="1" si="225"/>
        <v>0</v>
      </c>
      <c r="AB334" s="81">
        <f t="shared" ca="1" si="207"/>
        <v>-112.59280869878664</v>
      </c>
      <c r="AC334" s="79">
        <f t="shared" ca="1" si="208"/>
        <v>47184.767881296051</v>
      </c>
      <c r="AD334" s="35"/>
      <c r="AE334" s="62">
        <f t="shared" ca="1" si="209"/>
        <v>-2475.2130879613778</v>
      </c>
      <c r="AF334" s="62">
        <f t="shared" ca="1" si="210"/>
        <v>1037298.530536278</v>
      </c>
      <c r="AG334" s="35"/>
      <c r="AH334" s="35"/>
      <c r="AR334" s="69">
        <f t="shared" si="219"/>
        <v>28</v>
      </c>
      <c r="AS334" s="70">
        <f t="shared" si="226"/>
        <v>331</v>
      </c>
      <c r="AT334" s="71">
        <f t="shared" si="199"/>
        <v>0.10376249635226402</v>
      </c>
      <c r="AU334" s="72">
        <f t="shared" si="211"/>
        <v>6.8214933659622723E-3</v>
      </c>
      <c r="AV334" s="73">
        <f t="shared" si="220"/>
        <v>1.0068214933659623</v>
      </c>
      <c r="AW334" s="74">
        <f>PRODUCT(AV$4:AV334)</f>
        <v>9.4900888450288789</v>
      </c>
    </row>
    <row r="335" spans="5:49">
      <c r="E335">
        <f t="shared" si="198"/>
        <v>332</v>
      </c>
      <c r="F335" s="64">
        <f t="shared" si="221"/>
        <v>82.583333333332533</v>
      </c>
      <c r="G335" s="55">
        <f t="shared" si="200"/>
        <v>0</v>
      </c>
      <c r="H335" s="78">
        <f t="shared" si="227"/>
        <v>1</v>
      </c>
      <c r="I335" s="79">
        <f t="shared" si="212"/>
        <v>769720.71334937308</v>
      </c>
      <c r="J335" s="79">
        <f t="shared" si="201"/>
        <v>5250.6447397564962</v>
      </c>
      <c r="K335" s="80">
        <f t="shared" si="202"/>
        <v>-20</v>
      </c>
      <c r="L335" s="80">
        <f t="shared" si="213"/>
        <v>-641.43392779114424</v>
      </c>
      <c r="M335" s="80">
        <f t="shared" si="196"/>
        <v>0</v>
      </c>
      <c r="N335" s="80">
        <f t="shared" si="214"/>
        <v>0</v>
      </c>
      <c r="O335" s="81">
        <f t="shared" si="203"/>
        <v>-2475.2130879613783</v>
      </c>
      <c r="P335" s="79">
        <f t="shared" si="204"/>
        <v>771834.71107337694</v>
      </c>
      <c r="Q335" s="35"/>
      <c r="R335">
        <f t="shared" ca="1" si="215"/>
        <v>451</v>
      </c>
      <c r="S335" s="78">
        <f t="shared" ca="1" si="216"/>
        <v>91.48</v>
      </c>
      <c r="T335" s="55">
        <f t="shared" ca="1" si="205"/>
        <v>2.3512861877976521E-2</v>
      </c>
      <c r="U335" s="78">
        <f t="shared" ca="1" si="222"/>
        <v>4.4418571505676428E-2</v>
      </c>
      <c r="V335" s="79">
        <f t="shared" ca="1" si="217"/>
        <v>46075.318951358757</v>
      </c>
      <c r="W335" s="79">
        <f t="shared" ca="1" si="206"/>
        <v>314.30248256128954</v>
      </c>
      <c r="X335" s="80">
        <f t="shared" ca="1" si="223"/>
        <v>-0.88837143011352859</v>
      </c>
      <c r="Y335" s="80">
        <f t="shared" ca="1" si="224"/>
        <v>-38.396099126132299</v>
      </c>
      <c r="Z335" s="80">
        <f t="shared" ca="1" si="218"/>
        <v>0</v>
      </c>
      <c r="AA335" s="80">
        <f t="shared" ca="1" si="225"/>
        <v>0</v>
      </c>
      <c r="AB335" s="81">
        <f t="shared" ca="1" si="207"/>
        <v>-109.94542953939863</v>
      </c>
      <c r="AC335" s="79">
        <f t="shared" ca="1" si="208"/>
        <v>46240.391533824404</v>
      </c>
      <c r="AD335" s="35"/>
      <c r="AE335" s="62">
        <f t="shared" ca="1" si="209"/>
        <v>-2475.2130879613783</v>
      </c>
      <c r="AF335" s="62">
        <f t="shared" ca="1" si="210"/>
        <v>1041014.8270507789</v>
      </c>
      <c r="AG335" s="35"/>
      <c r="AH335" s="35"/>
      <c r="AR335" s="69">
        <f t="shared" si="219"/>
        <v>28</v>
      </c>
      <c r="AS335" s="70">
        <f t="shared" si="226"/>
        <v>332</v>
      </c>
      <c r="AT335" s="71">
        <f t="shared" si="199"/>
        <v>0.10305468117176136</v>
      </c>
      <c r="AU335" s="72">
        <f t="shared" si="211"/>
        <v>6.8214933659622723E-3</v>
      </c>
      <c r="AV335" s="73">
        <f t="shared" si="220"/>
        <v>1.0068214933659623</v>
      </c>
      <c r="AW335" s="74">
        <f>PRODUCT(AV$4:AV335)</f>
        <v>9.5548254231276353</v>
      </c>
    </row>
    <row r="336" spans="5:49">
      <c r="E336">
        <f t="shared" ref="E336:E399" si="228">E335+1</f>
        <v>333</v>
      </c>
      <c r="F336" s="64">
        <f t="shared" si="221"/>
        <v>82.666666666665861</v>
      </c>
      <c r="G336" s="55">
        <f t="shared" si="200"/>
        <v>0</v>
      </c>
      <c r="H336" s="78">
        <f t="shared" si="227"/>
        <v>1</v>
      </c>
      <c r="I336" s="79">
        <f t="shared" si="212"/>
        <v>771834.71107337694</v>
      </c>
      <c r="J336" s="79">
        <f t="shared" si="201"/>
        <v>5265.065361206448</v>
      </c>
      <c r="K336" s="80">
        <f t="shared" si="202"/>
        <v>-20</v>
      </c>
      <c r="L336" s="80">
        <f t="shared" si="213"/>
        <v>-643.19559256114746</v>
      </c>
      <c r="M336" s="80">
        <f t="shared" ref="M336:M399" si="229">IF(OR(I335+O335=0,K335=0),0,-IF(MOD(E336-1,12)=0,1,0)*I336*($C$17))</f>
        <v>0</v>
      </c>
      <c r="N336" s="80">
        <f t="shared" si="214"/>
        <v>0</v>
      </c>
      <c r="O336" s="81">
        <f t="shared" si="203"/>
        <v>-2475.2130879613783</v>
      </c>
      <c r="P336" s="79">
        <f t="shared" si="204"/>
        <v>773961.36775406078</v>
      </c>
      <c r="Q336" s="35"/>
      <c r="R336">
        <f t="shared" ca="1" si="215"/>
        <v>452</v>
      </c>
      <c r="S336" s="78">
        <f t="shared" ca="1" si="216"/>
        <v>91.56</v>
      </c>
      <c r="T336" s="55">
        <f t="shared" ca="1" si="205"/>
        <v>2.5756084803392754E-2</v>
      </c>
      <c r="U336" s="78">
        <f t="shared" ca="1" si="222"/>
        <v>4.3274523011130661E-2</v>
      </c>
      <c r="V336" s="79">
        <f t="shared" ca="1" si="217"/>
        <v>45049.420088137136</v>
      </c>
      <c r="W336" s="79">
        <f t="shared" ca="1" si="206"/>
        <v>307.30432027167501</v>
      </c>
      <c r="X336" s="80">
        <f t="shared" ca="1" si="223"/>
        <v>-0.86549046022261322</v>
      </c>
      <c r="Y336" s="80">
        <f t="shared" ca="1" si="224"/>
        <v>-37.541183406780952</v>
      </c>
      <c r="Z336" s="80">
        <f t="shared" ca="1" si="218"/>
        <v>0</v>
      </c>
      <c r="AA336" s="80">
        <f t="shared" ca="1" si="225"/>
        <v>0</v>
      </c>
      <c r="AB336" s="81">
        <f t="shared" ca="1" si="207"/>
        <v>-107.11366573243644</v>
      </c>
      <c r="AC336" s="79">
        <f t="shared" ca="1" si="208"/>
        <v>45211.204068809369</v>
      </c>
      <c r="AD336" s="35"/>
      <c r="AE336" s="62">
        <f t="shared" ca="1" si="209"/>
        <v>-2475.2130879613783</v>
      </c>
      <c r="AF336" s="62">
        <f t="shared" ca="1" si="210"/>
        <v>1044753.3773435371</v>
      </c>
      <c r="AG336" s="35"/>
      <c r="AH336" s="35"/>
      <c r="AR336" s="69">
        <f t="shared" si="219"/>
        <v>28</v>
      </c>
      <c r="AS336" s="70">
        <f t="shared" si="226"/>
        <v>333</v>
      </c>
      <c r="AT336" s="71">
        <f t="shared" si="199"/>
        <v>0.10235169434781684</v>
      </c>
      <c r="AU336" s="72">
        <f t="shared" si="211"/>
        <v>6.8214933659622723E-3</v>
      </c>
      <c r="AV336" s="73">
        <f t="shared" si="220"/>
        <v>1.0068214933659623</v>
      </c>
      <c r="AW336" s="74">
        <f>PRODUCT(AV$4:AV336)</f>
        <v>9.6200036013644272</v>
      </c>
    </row>
    <row r="337" spans="5:49">
      <c r="E337">
        <f t="shared" si="228"/>
        <v>334</v>
      </c>
      <c r="F337" s="64">
        <f t="shared" si="221"/>
        <v>82.74999999999919</v>
      </c>
      <c r="G337" s="55">
        <f t="shared" si="200"/>
        <v>0</v>
      </c>
      <c r="H337" s="78">
        <f t="shared" si="227"/>
        <v>1</v>
      </c>
      <c r="I337" s="79">
        <f t="shared" si="212"/>
        <v>773961.36775406078</v>
      </c>
      <c r="J337" s="79">
        <f t="shared" si="201"/>
        <v>5279.5723356454118</v>
      </c>
      <c r="K337" s="80">
        <f t="shared" si="202"/>
        <v>-20</v>
      </c>
      <c r="L337" s="80">
        <f t="shared" si="213"/>
        <v>-644.96780646171737</v>
      </c>
      <c r="M337" s="80">
        <f t="shared" si="229"/>
        <v>0</v>
      </c>
      <c r="N337" s="80">
        <f t="shared" si="214"/>
        <v>0</v>
      </c>
      <c r="O337" s="81">
        <f t="shared" si="203"/>
        <v>-2475.2130879613783</v>
      </c>
      <c r="P337" s="79">
        <f t="shared" si="204"/>
        <v>776100.75919528306</v>
      </c>
      <c r="Q337" s="35"/>
      <c r="R337">
        <f t="shared" ca="1" si="215"/>
        <v>453</v>
      </c>
      <c r="S337" s="78">
        <f t="shared" ca="1" si="216"/>
        <v>91.64</v>
      </c>
      <c r="T337" s="55">
        <f t="shared" ca="1" si="205"/>
        <v>2.5756084803392754E-2</v>
      </c>
      <c r="U337" s="78">
        <f t="shared" ca="1" si="222"/>
        <v>4.2159940726629611E-2</v>
      </c>
      <c r="V337" s="79">
        <f t="shared" ca="1" si="217"/>
        <v>44046.740462749622</v>
      </c>
      <c r="W337" s="79">
        <f t="shared" ca="1" si="206"/>
        <v>300.46454785890853</v>
      </c>
      <c r="X337" s="80">
        <f t="shared" ca="1" si="223"/>
        <v>-0.84319881453259216</v>
      </c>
      <c r="Y337" s="80">
        <f t="shared" ca="1" si="224"/>
        <v>-36.705617052291352</v>
      </c>
      <c r="Z337" s="80">
        <f t="shared" ca="1" si="218"/>
        <v>0</v>
      </c>
      <c r="AA337" s="80">
        <f t="shared" ca="1" si="225"/>
        <v>0</v>
      </c>
      <c r="AB337" s="81">
        <f t="shared" ca="1" si="207"/>
        <v>-104.35483707422954</v>
      </c>
      <c r="AC337" s="79">
        <f t="shared" ca="1" si="208"/>
        <v>44205.301357667478</v>
      </c>
      <c r="AD337" s="35"/>
      <c r="AE337" s="62">
        <f t="shared" ca="1" si="209"/>
        <v>-2475.2130879613778</v>
      </c>
      <c r="AF337" s="62">
        <f t="shared" ca="1" si="210"/>
        <v>1048514.3146737384</v>
      </c>
      <c r="AG337" s="35"/>
      <c r="AH337" s="35"/>
      <c r="AR337" s="69">
        <f t="shared" si="219"/>
        <v>28</v>
      </c>
      <c r="AS337" s="70">
        <f t="shared" si="226"/>
        <v>334</v>
      </c>
      <c r="AT337" s="71">
        <f t="shared" si="199"/>
        <v>0.1016535029438282</v>
      </c>
      <c r="AU337" s="72">
        <f t="shared" si="211"/>
        <v>6.8214933659622723E-3</v>
      </c>
      <c r="AV337" s="73">
        <f t="shared" si="220"/>
        <v>1.0068214933659623</v>
      </c>
      <c r="AW337" s="74">
        <f>PRODUCT(AV$4:AV337)</f>
        <v>9.6856263921116685</v>
      </c>
    </row>
    <row r="338" spans="5:49">
      <c r="E338">
        <f t="shared" si="228"/>
        <v>335</v>
      </c>
      <c r="F338" s="64">
        <f t="shared" si="221"/>
        <v>82.833333333332519</v>
      </c>
      <c r="G338" s="55">
        <f t="shared" si="200"/>
        <v>0</v>
      </c>
      <c r="H338" s="78">
        <f t="shared" si="227"/>
        <v>1</v>
      </c>
      <c r="I338" s="79">
        <f t="shared" si="212"/>
        <v>776100.75919528306</v>
      </c>
      <c r="J338" s="79">
        <f t="shared" si="201"/>
        <v>5294.1661801689061</v>
      </c>
      <c r="K338" s="80">
        <f t="shared" si="202"/>
        <v>-20</v>
      </c>
      <c r="L338" s="80">
        <f t="shared" si="213"/>
        <v>-646.75063266273594</v>
      </c>
      <c r="M338" s="80">
        <f t="shared" si="229"/>
        <v>0</v>
      </c>
      <c r="N338" s="80">
        <f t="shared" si="214"/>
        <v>0</v>
      </c>
      <c r="O338" s="81">
        <f t="shared" si="203"/>
        <v>-2475.2130879613783</v>
      </c>
      <c r="P338" s="79">
        <f t="shared" si="204"/>
        <v>778252.9616548277</v>
      </c>
      <c r="Q338" s="35"/>
      <c r="R338">
        <f t="shared" ca="1" si="215"/>
        <v>454</v>
      </c>
      <c r="S338" s="78">
        <f t="shared" ca="1" si="216"/>
        <v>91.72</v>
      </c>
      <c r="T338" s="55">
        <f t="shared" ca="1" si="205"/>
        <v>2.5756084803392754E-2</v>
      </c>
      <c r="U338" s="78">
        <f t="shared" ca="1" si="222"/>
        <v>4.1074065717968525E-2</v>
      </c>
      <c r="V338" s="79">
        <f t="shared" ca="1" si="217"/>
        <v>43066.745867139864</v>
      </c>
      <c r="W338" s="79">
        <f t="shared" ca="1" si="206"/>
        <v>293.77952122627767</v>
      </c>
      <c r="X338" s="80">
        <f t="shared" ca="1" si="223"/>
        <v>-0.82148131435937044</v>
      </c>
      <c r="Y338" s="80">
        <f t="shared" ca="1" si="224"/>
        <v>-35.88895488928322</v>
      </c>
      <c r="Z338" s="80">
        <f t="shared" ca="1" si="218"/>
        <v>0</v>
      </c>
      <c r="AA338" s="80">
        <f t="shared" ca="1" si="225"/>
        <v>0</v>
      </c>
      <c r="AB338" s="81">
        <f t="shared" ca="1" si="207"/>
        <v>-101.66706504090145</v>
      </c>
      <c r="AC338" s="79">
        <f t="shared" ca="1" si="208"/>
        <v>43222.147887121602</v>
      </c>
      <c r="AD338" s="35"/>
      <c r="AE338" s="62">
        <f t="shared" ca="1" si="209"/>
        <v>-2475.2130879613778</v>
      </c>
      <c r="AF338" s="62">
        <f t="shared" ca="1" si="210"/>
        <v>1052297.7730985458</v>
      </c>
      <c r="AG338" s="35"/>
      <c r="AH338" s="35"/>
      <c r="AR338" s="69">
        <f t="shared" si="219"/>
        <v>28</v>
      </c>
      <c r="AS338" s="70">
        <f t="shared" si="226"/>
        <v>335</v>
      </c>
      <c r="AT338" s="71">
        <f t="shared" si="199"/>
        <v>0.10096007424787005</v>
      </c>
      <c r="AU338" s="72">
        <f t="shared" si="211"/>
        <v>6.8214933659622723E-3</v>
      </c>
      <c r="AV338" s="73">
        <f t="shared" si="220"/>
        <v>1.0068214933659623</v>
      </c>
      <c r="AW338" s="74">
        <f>PRODUCT(AV$4:AV338)</f>
        <v>9.7516968282906475</v>
      </c>
    </row>
    <row r="339" spans="5:49">
      <c r="E339">
        <f t="shared" si="228"/>
        <v>336</v>
      </c>
      <c r="F339" s="64">
        <f t="shared" si="221"/>
        <v>82.916666666665847</v>
      </c>
      <c r="G339" s="55">
        <f t="shared" si="200"/>
        <v>0</v>
      </c>
      <c r="H339" s="78">
        <f t="shared" si="227"/>
        <v>1</v>
      </c>
      <c r="I339" s="79">
        <f t="shared" si="212"/>
        <v>778252.9616548277</v>
      </c>
      <c r="J339" s="79">
        <f t="shared" si="201"/>
        <v>5308.8474149688982</v>
      </c>
      <c r="K339" s="80">
        <f t="shared" si="202"/>
        <v>-20</v>
      </c>
      <c r="L339" s="80">
        <f t="shared" si="213"/>
        <v>-648.54413471235648</v>
      </c>
      <c r="M339" s="80">
        <f t="shared" si="229"/>
        <v>0</v>
      </c>
      <c r="N339" s="80">
        <f t="shared" si="214"/>
        <v>0</v>
      </c>
      <c r="O339" s="81">
        <f t="shared" si="203"/>
        <v>-2475.2130879613783</v>
      </c>
      <c r="P339" s="79">
        <f t="shared" si="204"/>
        <v>780418.05184712284</v>
      </c>
      <c r="Q339" s="35"/>
      <c r="R339">
        <f t="shared" ca="1" si="215"/>
        <v>455</v>
      </c>
      <c r="S339" s="78">
        <f t="shared" ca="1" si="216"/>
        <v>91.8</v>
      </c>
      <c r="T339" s="55">
        <f t="shared" ca="1" si="205"/>
        <v>2.5756084803392754E-2</v>
      </c>
      <c r="U339" s="78">
        <f t="shared" ca="1" si="222"/>
        <v>4.00161585981164E-2</v>
      </c>
      <c r="V339" s="79">
        <f t="shared" ca="1" si="217"/>
        <v>42108.914580756114</v>
      </c>
      <c r="W339" s="79">
        <f t="shared" ca="1" si="206"/>
        <v>287.24568146049984</v>
      </c>
      <c r="X339" s="80">
        <f t="shared" ca="1" si="223"/>
        <v>-0.80032317196232805</v>
      </c>
      <c r="Y339" s="80">
        <f t="shared" ca="1" si="224"/>
        <v>-35.090762150630098</v>
      </c>
      <c r="Z339" s="80">
        <f t="shared" ca="1" si="218"/>
        <v>0</v>
      </c>
      <c r="AA339" s="80">
        <f t="shared" ca="1" si="225"/>
        <v>0</v>
      </c>
      <c r="AB339" s="81">
        <f t="shared" ca="1" si="207"/>
        <v>-99.048519491995947</v>
      </c>
      <c r="AC339" s="79">
        <f t="shared" ca="1" si="208"/>
        <v>42261.220657402031</v>
      </c>
      <c r="AD339" s="35"/>
      <c r="AE339" s="62">
        <f t="shared" ca="1" si="209"/>
        <v>-2475.2130879613783</v>
      </c>
      <c r="AF339" s="62">
        <f t="shared" ca="1" si="210"/>
        <v>1056103.8874778778</v>
      </c>
      <c r="AG339" s="35"/>
      <c r="AH339" s="35"/>
      <c r="AR339" s="69">
        <f t="shared" si="219"/>
        <v>28</v>
      </c>
      <c r="AS339" s="70">
        <f t="shared" si="226"/>
        <v>336</v>
      </c>
      <c r="AT339" s="71">
        <f t="shared" si="199"/>
        <v>0.10027137577116114</v>
      </c>
      <c r="AU339" s="72">
        <f t="shared" si="211"/>
        <v>6.8214933659622723E-3</v>
      </c>
      <c r="AV339" s="73">
        <f t="shared" si="220"/>
        <v>1.0068214933659623</v>
      </c>
      <c r="AW339" s="74">
        <f>PRODUCT(AV$4:AV339)</f>
        <v>9.8182179635117084</v>
      </c>
    </row>
    <row r="340" spans="5:49">
      <c r="E340">
        <f t="shared" si="228"/>
        <v>337</v>
      </c>
      <c r="F340" s="64">
        <f t="shared" si="221"/>
        <v>82.999999999999176</v>
      </c>
      <c r="G340" s="55">
        <f t="shared" si="200"/>
        <v>0</v>
      </c>
      <c r="H340" s="78">
        <f t="shared" si="227"/>
        <v>1</v>
      </c>
      <c r="I340" s="79">
        <f t="shared" si="212"/>
        <v>780418.05184712284</v>
      </c>
      <c r="J340" s="79">
        <f t="shared" si="201"/>
        <v>5323.6165633523487</v>
      </c>
      <c r="K340" s="80">
        <f t="shared" si="202"/>
        <v>-20</v>
      </c>
      <c r="L340" s="80">
        <f t="shared" si="213"/>
        <v>-650.34837653926911</v>
      </c>
      <c r="M340" s="80">
        <f t="shared" si="229"/>
        <v>-5853.1353888534213</v>
      </c>
      <c r="N340" s="80">
        <f t="shared" si="214"/>
        <v>0</v>
      </c>
      <c r="O340" s="81">
        <f t="shared" si="203"/>
        <v>-2475.2130879613783</v>
      </c>
      <c r="P340" s="79">
        <f t="shared" si="204"/>
        <v>776742.97155712103</v>
      </c>
      <c r="Q340" s="35"/>
      <c r="R340">
        <f t="shared" ca="1" si="215"/>
        <v>456</v>
      </c>
      <c r="S340" s="78">
        <f t="shared" ca="1" si="216"/>
        <v>91.88</v>
      </c>
      <c r="T340" s="55">
        <f t="shared" ca="1" si="205"/>
        <v>2.5756084803392754E-2</v>
      </c>
      <c r="U340" s="78">
        <f t="shared" ca="1" si="222"/>
        <v>3.8985499023757302E-2</v>
      </c>
      <c r="V340" s="79">
        <f t="shared" ca="1" si="217"/>
        <v>41172.737074255092</v>
      </c>
      <c r="W340" s="79">
        <f t="shared" ca="1" si="206"/>
        <v>280.85955281053998</v>
      </c>
      <c r="X340" s="80">
        <f t="shared" ca="1" si="223"/>
        <v>-0.77970998047514606</v>
      </c>
      <c r="Y340" s="80">
        <f t="shared" ca="1" si="224"/>
        <v>-34.310614228545916</v>
      </c>
      <c r="Z340" s="80">
        <f t="shared" ca="1" si="218"/>
        <v>0</v>
      </c>
      <c r="AA340" s="80">
        <f t="shared" ca="1" si="225"/>
        <v>0</v>
      </c>
      <c r="AB340" s="81">
        <f t="shared" ca="1" si="207"/>
        <v>-96.497417424309603</v>
      </c>
      <c r="AC340" s="79">
        <f t="shared" ca="1" si="208"/>
        <v>41322.008885432304</v>
      </c>
      <c r="AD340" s="35"/>
      <c r="AE340" s="62">
        <f t="shared" ca="1" si="209"/>
        <v>-2475.2130879613783</v>
      </c>
      <c r="AF340" s="62">
        <f t="shared" ca="1" si="210"/>
        <v>1059932.7934792154</v>
      </c>
      <c r="AG340" s="35"/>
      <c r="AH340" s="35"/>
      <c r="AR340" s="69">
        <f t="shared" si="219"/>
        <v>29</v>
      </c>
      <c r="AS340" s="70">
        <f t="shared" si="226"/>
        <v>337</v>
      </c>
      <c r="AT340" s="71">
        <f t="shared" si="199"/>
        <v>9.9587375246542265E-2</v>
      </c>
      <c r="AU340" s="72">
        <f t="shared" si="211"/>
        <v>6.8214933659622723E-3</v>
      </c>
      <c r="AV340" s="73">
        <f t="shared" si="220"/>
        <v>1.0068214933659623</v>
      </c>
      <c r="AW340" s="74">
        <f>PRODUCT(AV$4:AV340)</f>
        <v>9.8851928722153755</v>
      </c>
    </row>
    <row r="341" spans="5:49">
      <c r="E341">
        <f t="shared" si="228"/>
        <v>338</v>
      </c>
      <c r="F341" s="64">
        <f t="shared" si="221"/>
        <v>83.083333333332504</v>
      </c>
      <c r="G341" s="55">
        <f t="shared" si="200"/>
        <v>0</v>
      </c>
      <c r="H341" s="78">
        <f t="shared" si="227"/>
        <v>1</v>
      </c>
      <c r="I341" s="79">
        <f t="shared" si="212"/>
        <v>776742.97155712103</v>
      </c>
      <c r="J341" s="79">
        <f t="shared" si="201"/>
        <v>5298.5470275347234</v>
      </c>
      <c r="K341" s="80">
        <f t="shared" si="202"/>
        <v>-20</v>
      </c>
      <c r="L341" s="80">
        <f t="shared" si="213"/>
        <v>-647.28580963093418</v>
      </c>
      <c r="M341" s="80">
        <f t="shared" si="229"/>
        <v>0</v>
      </c>
      <c r="N341" s="80">
        <f t="shared" si="214"/>
        <v>0</v>
      </c>
      <c r="O341" s="81">
        <f t="shared" si="203"/>
        <v>-2475.2130879613783</v>
      </c>
      <c r="P341" s="79">
        <f t="shared" si="204"/>
        <v>778899.01968706341</v>
      </c>
      <c r="Q341" s="35"/>
      <c r="R341">
        <f t="shared" ca="1" si="215"/>
        <v>457</v>
      </c>
      <c r="S341" s="78">
        <f t="shared" ca="1" si="216"/>
        <v>91.96</v>
      </c>
      <c r="T341" s="55">
        <f t="shared" ca="1" si="205"/>
        <v>2.5756084803392754E-2</v>
      </c>
      <c r="U341" s="78">
        <f t="shared" ca="1" si="222"/>
        <v>3.7981385204798823E-2</v>
      </c>
      <c r="V341" s="79">
        <f t="shared" ca="1" si="217"/>
        <v>40257.715720332562</v>
      </c>
      <c r="W341" s="79">
        <f t="shared" ca="1" si="206"/>
        <v>274.61774071504368</v>
      </c>
      <c r="X341" s="80">
        <f t="shared" ca="1" si="223"/>
        <v>-0.75962770409597646</v>
      </c>
      <c r="Y341" s="80">
        <f t="shared" ca="1" si="224"/>
        <v>-33.548096433610468</v>
      </c>
      <c r="Z341" s="80">
        <f t="shared" ca="1" si="218"/>
        <v>-301.93286790249419</v>
      </c>
      <c r="AA341" s="80">
        <f t="shared" ca="1" si="225"/>
        <v>0</v>
      </c>
      <c r="AB341" s="81">
        <f t="shared" ca="1" si="207"/>
        <v>-94.012021757820705</v>
      </c>
      <c r="AC341" s="79">
        <f t="shared" ca="1" si="208"/>
        <v>40102.080847249592</v>
      </c>
      <c r="AD341" s="35"/>
      <c r="AE341" s="62">
        <f t="shared" ca="1" si="209"/>
        <v>-2475.2130879613783</v>
      </c>
      <c r="AF341" s="62">
        <f t="shared" ca="1" si="210"/>
        <v>1055835.1316313453</v>
      </c>
      <c r="AG341" s="35"/>
      <c r="AH341" s="35"/>
      <c r="AR341" s="69">
        <f t="shared" si="219"/>
        <v>29</v>
      </c>
      <c r="AS341" s="70">
        <f t="shared" si="226"/>
        <v>338</v>
      </c>
      <c r="AT341" s="71">
        <f t="shared" si="199"/>
        <v>9.8908040626964386E-2</v>
      </c>
      <c r="AU341" s="72">
        <f t="shared" si="211"/>
        <v>6.8214933659622723E-3</v>
      </c>
      <c r="AV341" s="73">
        <f t="shared" si="220"/>
        <v>1.0068214933659623</v>
      </c>
      <c r="AW341" s="74">
        <f>PRODUCT(AV$4:AV341)</f>
        <v>9.9526246498144495</v>
      </c>
    </row>
    <row r="342" spans="5:49">
      <c r="E342">
        <f t="shared" si="228"/>
        <v>339</v>
      </c>
      <c r="F342" s="64">
        <f t="shared" si="221"/>
        <v>83.166666666665833</v>
      </c>
      <c r="G342" s="55">
        <f t="shared" si="200"/>
        <v>0</v>
      </c>
      <c r="H342" s="78">
        <f t="shared" si="227"/>
        <v>1</v>
      </c>
      <c r="I342" s="79">
        <f t="shared" si="212"/>
        <v>778899.01968706341</v>
      </c>
      <c r="J342" s="79">
        <f t="shared" si="201"/>
        <v>5313.2544955498206</v>
      </c>
      <c r="K342" s="80">
        <f t="shared" si="202"/>
        <v>-20</v>
      </c>
      <c r="L342" s="80">
        <f t="shared" si="213"/>
        <v>-649.08251640588617</v>
      </c>
      <c r="M342" s="80">
        <f t="shared" si="229"/>
        <v>0</v>
      </c>
      <c r="N342" s="80">
        <f t="shared" si="214"/>
        <v>0</v>
      </c>
      <c r="O342" s="81">
        <f t="shared" si="203"/>
        <v>-2475.2130879613783</v>
      </c>
      <c r="P342" s="79">
        <f t="shared" si="204"/>
        <v>781067.97857824597</v>
      </c>
      <c r="Q342" s="35"/>
      <c r="R342">
        <f t="shared" ca="1" si="215"/>
        <v>458</v>
      </c>
      <c r="S342" s="78">
        <f t="shared" ca="1" si="216"/>
        <v>92.04</v>
      </c>
      <c r="T342" s="55">
        <f t="shared" ca="1" si="205"/>
        <v>2.5756084803392754E-2</v>
      </c>
      <c r="U342" s="78">
        <f t="shared" ca="1" si="222"/>
        <v>3.70031334265137E-2</v>
      </c>
      <c r="V342" s="79">
        <f t="shared" ca="1" si="217"/>
        <v>39069.208252155317</v>
      </c>
      <c r="W342" s="79">
        <f t="shared" ca="1" si="206"/>
        <v>266.51034490547596</v>
      </c>
      <c r="X342" s="80">
        <f t="shared" ca="1" si="223"/>
        <v>-0.74006266853027403</v>
      </c>
      <c r="Y342" s="80">
        <f t="shared" ca="1" si="224"/>
        <v>-32.557673543462769</v>
      </c>
      <c r="Z342" s="80">
        <f t="shared" ca="1" si="218"/>
        <v>0</v>
      </c>
      <c r="AA342" s="80">
        <f t="shared" ca="1" si="225"/>
        <v>0</v>
      </c>
      <c r="AB342" s="81">
        <f t="shared" ca="1" si="207"/>
        <v>-91.590640152887872</v>
      </c>
      <c r="AC342" s="79">
        <f t="shared" ca="1" si="208"/>
        <v>39210.830220695912</v>
      </c>
      <c r="AD342" s="35"/>
      <c r="AE342" s="62">
        <f t="shared" ca="1" si="209"/>
        <v>-2475.2130879613783</v>
      </c>
      <c r="AF342" s="62">
        <f t="shared" ca="1" si="210"/>
        <v>1059662.4282796641</v>
      </c>
      <c r="AG342" s="35"/>
      <c r="AH342" s="35"/>
      <c r="AR342" s="69">
        <f t="shared" si="219"/>
        <v>29</v>
      </c>
      <c r="AS342" s="70">
        <f t="shared" si="226"/>
        <v>339</v>
      </c>
      <c r="AT342" s="71">
        <f t="shared" si="199"/>
        <v>9.8233340083987222E-2</v>
      </c>
      <c r="AU342" s="72">
        <f t="shared" si="211"/>
        <v>6.8214933659622723E-3</v>
      </c>
      <c r="AV342" s="73">
        <f t="shared" si="220"/>
        <v>1.0068214933659623</v>
      </c>
      <c r="AW342" s="74">
        <f>PRODUCT(AV$4:AV342)</f>
        <v>10.020516412837072</v>
      </c>
    </row>
    <row r="343" spans="5:49">
      <c r="E343">
        <f t="shared" si="228"/>
        <v>340</v>
      </c>
      <c r="F343" s="64">
        <f t="shared" si="221"/>
        <v>83.249999999999162</v>
      </c>
      <c r="G343" s="55">
        <f t="shared" si="200"/>
        <v>0</v>
      </c>
      <c r="H343" s="78">
        <f t="shared" si="227"/>
        <v>1</v>
      </c>
      <c r="I343" s="79">
        <f t="shared" si="212"/>
        <v>781067.97857824597</v>
      </c>
      <c r="J343" s="79">
        <f t="shared" si="201"/>
        <v>5328.0500342370669</v>
      </c>
      <c r="K343" s="80">
        <f t="shared" si="202"/>
        <v>-20</v>
      </c>
      <c r="L343" s="80">
        <f t="shared" si="213"/>
        <v>-650.88998214853837</v>
      </c>
      <c r="M343" s="80">
        <f t="shared" si="229"/>
        <v>0</v>
      </c>
      <c r="N343" s="80">
        <f t="shared" si="214"/>
        <v>0</v>
      </c>
      <c r="O343" s="81">
        <f t="shared" si="203"/>
        <v>-2475.2130879613783</v>
      </c>
      <c r="P343" s="79">
        <f t="shared" si="204"/>
        <v>783249.92554237309</v>
      </c>
      <c r="Q343" s="35"/>
      <c r="R343">
        <f t="shared" ca="1" si="215"/>
        <v>459</v>
      </c>
      <c r="S343" s="78">
        <f t="shared" ca="1" si="216"/>
        <v>92.12</v>
      </c>
      <c r="T343" s="55">
        <f t="shared" ca="1" si="205"/>
        <v>2.5756084803392754E-2</v>
      </c>
      <c r="U343" s="78">
        <f t="shared" ca="1" si="222"/>
        <v>3.6050077583989155E-2</v>
      </c>
      <c r="V343" s="79">
        <f t="shared" ca="1" si="217"/>
        <v>38200.912752320233</v>
      </c>
      <c r="W343" s="79">
        <f t="shared" ca="1" si="206"/>
        <v>260.58727291365602</v>
      </c>
      <c r="X343" s="80">
        <f t="shared" ca="1" si="223"/>
        <v>-0.72100155167978308</v>
      </c>
      <c r="Y343" s="80">
        <f t="shared" ca="1" si="224"/>
        <v>-31.834093960266863</v>
      </c>
      <c r="Z343" s="80">
        <f t="shared" ca="1" si="218"/>
        <v>0</v>
      </c>
      <c r="AA343" s="80">
        <f t="shared" ca="1" si="225"/>
        <v>0</v>
      </c>
      <c r="AB343" s="81">
        <f t="shared" ca="1" si="207"/>
        <v>-89.231623857913064</v>
      </c>
      <c r="AC343" s="79">
        <f t="shared" ca="1" si="208"/>
        <v>38339.713305864025</v>
      </c>
      <c r="AD343" s="35"/>
      <c r="AE343" s="62">
        <f t="shared" ca="1" si="209"/>
        <v>-2475.2130879613783</v>
      </c>
      <c r="AF343" s="62">
        <f t="shared" ca="1" si="210"/>
        <v>1063512.6433928052</v>
      </c>
      <c r="AG343" s="35"/>
      <c r="AH343" s="35"/>
      <c r="AR343" s="69">
        <f t="shared" si="219"/>
        <v>29</v>
      </c>
      <c r="AS343" s="70">
        <f t="shared" si="226"/>
        <v>340</v>
      </c>
      <c r="AT343" s="71">
        <f t="shared" si="199"/>
        <v>9.7563242006287992E-2</v>
      </c>
      <c r="AU343" s="72">
        <f t="shared" si="211"/>
        <v>6.8214933659622723E-3</v>
      </c>
      <c r="AV343" s="73">
        <f t="shared" si="220"/>
        <v>1.0068214933659623</v>
      </c>
      <c r="AW343" s="74">
        <f>PRODUCT(AV$4:AV343)</f>
        <v>10.088871299070757</v>
      </c>
    </row>
    <row r="344" spans="5:49">
      <c r="E344">
        <f t="shared" si="228"/>
        <v>341</v>
      </c>
      <c r="F344" s="64">
        <f t="shared" si="221"/>
        <v>83.33333333333249</v>
      </c>
      <c r="G344" s="55">
        <f t="shared" si="200"/>
        <v>0</v>
      </c>
      <c r="H344" s="78">
        <f t="shared" si="227"/>
        <v>1</v>
      </c>
      <c r="I344" s="79">
        <f t="shared" si="212"/>
        <v>783249.92554237309</v>
      </c>
      <c r="J344" s="79">
        <f t="shared" si="201"/>
        <v>5342.9341709777418</v>
      </c>
      <c r="K344" s="80">
        <f t="shared" si="202"/>
        <v>-20</v>
      </c>
      <c r="L344" s="80">
        <f t="shared" si="213"/>
        <v>-652.70827128531096</v>
      </c>
      <c r="M344" s="80">
        <f t="shared" si="229"/>
        <v>0</v>
      </c>
      <c r="N344" s="80">
        <f t="shared" si="214"/>
        <v>0</v>
      </c>
      <c r="O344" s="81">
        <f t="shared" si="203"/>
        <v>-2475.2130879613783</v>
      </c>
      <c r="P344" s="79">
        <f t="shared" si="204"/>
        <v>785444.93835410418</v>
      </c>
      <c r="Q344" s="35"/>
      <c r="R344">
        <f t="shared" ca="1" si="215"/>
        <v>460</v>
      </c>
      <c r="S344" s="78">
        <f t="shared" ca="1" si="216"/>
        <v>92.2</v>
      </c>
      <c r="T344" s="55">
        <f t="shared" ca="1" si="205"/>
        <v>2.5756084803392754E-2</v>
      </c>
      <c r="U344" s="78">
        <f t="shared" ca="1" si="222"/>
        <v>3.5121568728567046E-2</v>
      </c>
      <c r="V344" s="79">
        <f t="shared" ca="1" si="217"/>
        <v>37352.232398620428</v>
      </c>
      <c r="W344" s="79">
        <f t="shared" ca="1" si="206"/>
        <v>254.7980055110703</v>
      </c>
      <c r="X344" s="80">
        <f t="shared" ca="1" si="223"/>
        <v>-0.70243137457134086</v>
      </c>
      <c r="Y344" s="80">
        <f t="shared" ca="1" si="224"/>
        <v>-31.126860332183693</v>
      </c>
      <c r="Z344" s="80">
        <f t="shared" ca="1" si="218"/>
        <v>0</v>
      </c>
      <c r="AA344" s="80">
        <f t="shared" ca="1" si="225"/>
        <v>0</v>
      </c>
      <c r="AB344" s="81">
        <f t="shared" ca="1" si="207"/>
        <v>-86.933366586684201</v>
      </c>
      <c r="AC344" s="79">
        <f t="shared" ca="1" si="208"/>
        <v>37488.267745838057</v>
      </c>
      <c r="AD344" s="35"/>
      <c r="AE344" s="62">
        <f t="shared" ca="1" si="209"/>
        <v>-2475.2130879613778</v>
      </c>
      <c r="AF344" s="62">
        <f t="shared" ca="1" si="210"/>
        <v>1067385.9142102043</v>
      </c>
      <c r="AG344" s="35"/>
      <c r="AH344" s="35"/>
      <c r="AR344" s="69">
        <f t="shared" si="219"/>
        <v>29</v>
      </c>
      <c r="AS344" s="70">
        <f t="shared" si="226"/>
        <v>341</v>
      </c>
      <c r="AT344" s="71">
        <f t="shared" si="199"/>
        <v>9.6897714998180326E-2</v>
      </c>
      <c r="AU344" s="72">
        <f t="shared" si="211"/>
        <v>6.8214933659622723E-3</v>
      </c>
      <c r="AV344" s="73">
        <f t="shared" si="220"/>
        <v>1.0068214933659623</v>
      </c>
      <c r="AW344" s="74">
        <f>PRODUCT(AV$4:AV344)</f>
        <v>10.157692467707415</v>
      </c>
    </row>
    <row r="345" spans="5:49">
      <c r="E345">
        <f t="shared" si="228"/>
        <v>342</v>
      </c>
      <c r="F345" s="64">
        <f t="shared" si="221"/>
        <v>83.416666666665819</v>
      </c>
      <c r="G345" s="55">
        <f t="shared" si="200"/>
        <v>0</v>
      </c>
      <c r="H345" s="78">
        <f t="shared" si="227"/>
        <v>1</v>
      </c>
      <c r="I345" s="79">
        <f t="shared" si="212"/>
        <v>785444.93835410418</v>
      </c>
      <c r="J345" s="79">
        <f t="shared" si="201"/>
        <v>5357.9074363111677</v>
      </c>
      <c r="K345" s="80">
        <f t="shared" si="202"/>
        <v>-20</v>
      </c>
      <c r="L345" s="80">
        <f t="shared" si="213"/>
        <v>-654.53744862842018</v>
      </c>
      <c r="M345" s="80">
        <f t="shared" si="229"/>
        <v>0</v>
      </c>
      <c r="N345" s="80">
        <f t="shared" si="214"/>
        <v>0</v>
      </c>
      <c r="O345" s="81">
        <f t="shared" si="203"/>
        <v>-2475.2130879613783</v>
      </c>
      <c r="P345" s="79">
        <f t="shared" si="204"/>
        <v>787653.09525382542</v>
      </c>
      <c r="Q345" s="35"/>
      <c r="R345">
        <f t="shared" ca="1" si="215"/>
        <v>461</v>
      </c>
      <c r="S345" s="78">
        <f t="shared" ca="1" si="216"/>
        <v>92.28</v>
      </c>
      <c r="T345" s="55">
        <f t="shared" ca="1" si="205"/>
        <v>2.5756084803392754E-2</v>
      </c>
      <c r="U345" s="78">
        <f t="shared" ca="1" si="222"/>
        <v>3.4216974625965887E-2</v>
      </c>
      <c r="V345" s="79">
        <f t="shared" ca="1" si="217"/>
        <v>36522.716742643956</v>
      </c>
      <c r="W345" s="79">
        <f t="shared" ca="1" si="206"/>
        <v>249.13946996686497</v>
      </c>
      <c r="X345" s="80">
        <f t="shared" ca="1" si="223"/>
        <v>-0.6843394925193178</v>
      </c>
      <c r="Y345" s="80">
        <f t="shared" ca="1" si="224"/>
        <v>-30.43559728553663</v>
      </c>
      <c r="Z345" s="80">
        <f t="shared" ca="1" si="218"/>
        <v>0</v>
      </c>
      <c r="AA345" s="80">
        <f t="shared" ca="1" si="225"/>
        <v>0</v>
      </c>
      <c r="AB345" s="81">
        <f t="shared" ca="1" si="207"/>
        <v>-84.694303424633148</v>
      </c>
      <c r="AC345" s="79">
        <f t="shared" ca="1" si="208"/>
        <v>36656.041972408137</v>
      </c>
      <c r="AD345" s="35"/>
      <c r="AE345" s="62">
        <f t="shared" ca="1" si="209"/>
        <v>-2475.2130879613783</v>
      </c>
      <c r="AF345" s="62">
        <f t="shared" ca="1" si="210"/>
        <v>1071282.3787931076</v>
      </c>
      <c r="AG345" s="35"/>
      <c r="AH345" s="35"/>
      <c r="AR345" s="69">
        <f t="shared" si="219"/>
        <v>29</v>
      </c>
      <c r="AS345" s="70">
        <f t="shared" si="226"/>
        <v>342</v>
      </c>
      <c r="AT345" s="71">
        <f t="shared" si="199"/>
        <v>9.623672787814333E-2</v>
      </c>
      <c r="AU345" s="72">
        <f t="shared" si="211"/>
        <v>6.8214933659622723E-3</v>
      </c>
      <c r="AV345" s="73">
        <f t="shared" si="220"/>
        <v>1.0068214933659623</v>
      </c>
      <c r="AW345" s="74">
        <f>PRODUCT(AV$4:AV345)</f>
        <v>10.226983099489367</v>
      </c>
    </row>
    <row r="346" spans="5:49">
      <c r="E346">
        <f t="shared" si="228"/>
        <v>343</v>
      </c>
      <c r="F346" s="64">
        <f t="shared" si="221"/>
        <v>83.499999999999147</v>
      </c>
      <c r="G346" s="55">
        <f t="shared" si="200"/>
        <v>0</v>
      </c>
      <c r="H346" s="78">
        <f t="shared" si="227"/>
        <v>1</v>
      </c>
      <c r="I346" s="79">
        <f t="shared" si="212"/>
        <v>787653.09525382542</v>
      </c>
      <c r="J346" s="79">
        <f t="shared" si="201"/>
        <v>5372.9703639536201</v>
      </c>
      <c r="K346" s="80">
        <f t="shared" si="202"/>
        <v>-20</v>
      </c>
      <c r="L346" s="80">
        <f t="shared" si="213"/>
        <v>-656.37757937818787</v>
      </c>
      <c r="M346" s="80">
        <f t="shared" si="229"/>
        <v>0</v>
      </c>
      <c r="N346" s="80">
        <f t="shared" si="214"/>
        <v>0</v>
      </c>
      <c r="O346" s="81">
        <f t="shared" si="203"/>
        <v>-2475.2130879613783</v>
      </c>
      <c r="P346" s="79">
        <f t="shared" si="204"/>
        <v>789874.47495043941</v>
      </c>
      <c r="Q346" s="35"/>
      <c r="R346">
        <f t="shared" ca="1" si="215"/>
        <v>462</v>
      </c>
      <c r="S346" s="78">
        <f t="shared" ca="1" si="216"/>
        <v>92.36</v>
      </c>
      <c r="T346" s="55">
        <f t="shared" ca="1" si="205"/>
        <v>2.5756084803392754E-2</v>
      </c>
      <c r="U346" s="78">
        <f t="shared" ca="1" si="222"/>
        <v>3.3335679325783969E-2</v>
      </c>
      <c r="V346" s="79">
        <f t="shared" ca="1" si="217"/>
        <v>35711.925846810067</v>
      </c>
      <c r="W346" s="79">
        <f t="shared" ca="1" si="206"/>
        <v>243.60866524975148</v>
      </c>
      <c r="X346" s="80">
        <f t="shared" ca="1" si="223"/>
        <v>-0.66671358651567936</v>
      </c>
      <c r="Y346" s="80">
        <f t="shared" ca="1" si="224"/>
        <v>-29.759938205675059</v>
      </c>
      <c r="Z346" s="80">
        <f t="shared" ca="1" si="218"/>
        <v>0</v>
      </c>
      <c r="AA346" s="80">
        <f t="shared" ca="1" si="225"/>
        <v>0</v>
      </c>
      <c r="AB346" s="81">
        <f t="shared" ca="1" si="207"/>
        <v>-82.512909763264005</v>
      </c>
      <c r="AC346" s="79">
        <f t="shared" ca="1" si="208"/>
        <v>35842.594950504368</v>
      </c>
      <c r="AD346" s="35"/>
      <c r="AE346" s="62">
        <f t="shared" ca="1" si="209"/>
        <v>-2475.2130879613778</v>
      </c>
      <c r="AF346" s="62">
        <f t="shared" ca="1" si="210"/>
        <v>1075202.176029495</v>
      </c>
      <c r="AG346" s="35"/>
      <c r="AH346" s="35"/>
      <c r="AR346" s="69">
        <f t="shared" si="219"/>
        <v>29</v>
      </c>
      <c r="AS346" s="70">
        <f t="shared" si="226"/>
        <v>343</v>
      </c>
      <c r="AT346" s="71">
        <f t="shared" si="199"/>
        <v>9.558024967736066E-2</v>
      </c>
      <c r="AU346" s="72">
        <f t="shared" si="211"/>
        <v>6.8214933659622723E-3</v>
      </c>
      <c r="AV346" s="73">
        <f t="shared" si="220"/>
        <v>1.0068214933659623</v>
      </c>
      <c r="AW346" s="74">
        <f>PRODUCT(AV$4:AV346)</f>
        <v>10.296746396856342</v>
      </c>
    </row>
    <row r="347" spans="5:49">
      <c r="E347">
        <f t="shared" si="228"/>
        <v>344</v>
      </c>
      <c r="F347" s="64">
        <f t="shared" si="221"/>
        <v>83.583333333332476</v>
      </c>
      <c r="G347" s="55">
        <f t="shared" si="200"/>
        <v>0</v>
      </c>
      <c r="H347" s="78">
        <f t="shared" si="227"/>
        <v>1</v>
      </c>
      <c r="I347" s="79">
        <f t="shared" si="212"/>
        <v>789874.47495043941</v>
      </c>
      <c r="J347" s="79">
        <f t="shared" si="201"/>
        <v>5388.1234908173556</v>
      </c>
      <c r="K347" s="80">
        <f t="shared" si="202"/>
        <v>-20</v>
      </c>
      <c r="L347" s="80">
        <f t="shared" si="213"/>
        <v>-658.22872912536627</v>
      </c>
      <c r="M347" s="80">
        <f t="shared" si="229"/>
        <v>0</v>
      </c>
      <c r="N347" s="80">
        <f t="shared" si="214"/>
        <v>0</v>
      </c>
      <c r="O347" s="81">
        <f t="shared" si="203"/>
        <v>-2475.2130879613783</v>
      </c>
      <c r="P347" s="79">
        <f t="shared" si="204"/>
        <v>792109.15662417002</v>
      </c>
      <c r="Q347" s="35"/>
      <c r="R347">
        <f t="shared" ca="1" si="215"/>
        <v>463</v>
      </c>
      <c r="S347" s="78">
        <f t="shared" ca="1" si="216"/>
        <v>92.44</v>
      </c>
      <c r="T347" s="55">
        <f t="shared" ca="1" si="205"/>
        <v>2.5756084803392754E-2</v>
      </c>
      <c r="U347" s="78">
        <f t="shared" ca="1" si="222"/>
        <v>3.2477082742090373E-2</v>
      </c>
      <c r="V347" s="79">
        <f t="shared" ca="1" si="217"/>
        <v>34919.430035385521</v>
      </c>
      <c r="W347" s="79">
        <f t="shared" ca="1" si="206"/>
        <v>238.20266032956604</v>
      </c>
      <c r="X347" s="80">
        <f t="shared" ca="1" si="223"/>
        <v>-0.64954165484180748</v>
      </c>
      <c r="Y347" s="80">
        <f t="shared" ca="1" si="224"/>
        <v>-29.099525029487936</v>
      </c>
      <c r="Z347" s="80">
        <f t="shared" ca="1" si="218"/>
        <v>0</v>
      </c>
      <c r="AA347" s="80">
        <f t="shared" ca="1" si="225"/>
        <v>0</v>
      </c>
      <c r="AB347" s="81">
        <f t="shared" ca="1" si="207"/>
        <v>-80.387700262026698</v>
      </c>
      <c r="AC347" s="79">
        <f t="shared" ca="1" si="208"/>
        <v>35047.495928768731</v>
      </c>
      <c r="AD347" s="35"/>
      <c r="AE347" s="62">
        <f t="shared" ca="1" si="209"/>
        <v>-2475.2130879613783</v>
      </c>
      <c r="AF347" s="62">
        <f t="shared" ca="1" si="210"/>
        <v>1079145.4456390289</v>
      </c>
      <c r="AG347" s="35"/>
      <c r="AH347" s="35"/>
      <c r="AR347" s="69">
        <f t="shared" si="219"/>
        <v>29</v>
      </c>
      <c r="AS347" s="70">
        <f t="shared" si="226"/>
        <v>344</v>
      </c>
      <c r="AT347" s="71">
        <f t="shared" si="199"/>
        <v>9.4928249638269527E-2</v>
      </c>
      <c r="AU347" s="72">
        <f t="shared" si="211"/>
        <v>6.8214933659622723E-3</v>
      </c>
      <c r="AV347" s="73">
        <f t="shared" si="220"/>
        <v>1.0068214933659623</v>
      </c>
      <c r="AW347" s="74">
        <f>PRODUCT(AV$4:AV347)</f>
        <v>10.366985584093493</v>
      </c>
    </row>
    <row r="348" spans="5:49">
      <c r="E348">
        <f t="shared" si="228"/>
        <v>345</v>
      </c>
      <c r="F348" s="64">
        <f t="shared" si="221"/>
        <v>83.666666666665805</v>
      </c>
      <c r="G348" s="55">
        <f t="shared" si="200"/>
        <v>0</v>
      </c>
      <c r="H348" s="78">
        <f t="shared" si="227"/>
        <v>1</v>
      </c>
      <c r="I348" s="79">
        <f t="shared" si="212"/>
        <v>792109.15662417002</v>
      </c>
      <c r="J348" s="79">
        <f t="shared" si="201"/>
        <v>5403.367357029746</v>
      </c>
      <c r="K348" s="80">
        <f t="shared" si="202"/>
        <v>-20</v>
      </c>
      <c r="L348" s="80">
        <f t="shared" si="213"/>
        <v>-660.09096385347505</v>
      </c>
      <c r="M348" s="80">
        <f t="shared" si="229"/>
        <v>0</v>
      </c>
      <c r="N348" s="80">
        <f t="shared" si="214"/>
        <v>0</v>
      </c>
      <c r="O348" s="81">
        <f t="shared" si="203"/>
        <v>-2475.2130879613783</v>
      </c>
      <c r="P348" s="79">
        <f t="shared" si="204"/>
        <v>794357.21992938477</v>
      </c>
      <c r="Q348" s="35"/>
      <c r="R348">
        <f t="shared" ca="1" si="215"/>
        <v>464</v>
      </c>
      <c r="S348" s="78">
        <f t="shared" ca="1" si="216"/>
        <v>92.52</v>
      </c>
      <c r="T348" s="55">
        <f t="shared" ca="1" si="205"/>
        <v>2.8214445801184374E-2</v>
      </c>
      <c r="U348" s="78">
        <f t="shared" ca="1" si="222"/>
        <v>3.1560759851283086E-2</v>
      </c>
      <c r="V348" s="79">
        <f t="shared" ca="1" si="217"/>
        <v>34058.650254419255</v>
      </c>
      <c r="W348" s="79">
        <f t="shared" ca="1" si="206"/>
        <v>232.33085676415021</v>
      </c>
      <c r="X348" s="80">
        <f t="shared" ca="1" si="223"/>
        <v>-0.63121519702566176</v>
      </c>
      <c r="Y348" s="80">
        <f t="shared" ca="1" si="224"/>
        <v>-28.382208545349382</v>
      </c>
      <c r="Z348" s="80">
        <f t="shared" ca="1" si="218"/>
        <v>0</v>
      </c>
      <c r="AA348" s="80">
        <f t="shared" ca="1" si="225"/>
        <v>0</v>
      </c>
      <c r="AB348" s="81">
        <f t="shared" ca="1" si="207"/>
        <v>-78.119605849901902</v>
      </c>
      <c r="AC348" s="79">
        <f t="shared" ca="1" si="208"/>
        <v>34183.848081591124</v>
      </c>
      <c r="AD348" s="35"/>
      <c r="AE348" s="62">
        <f t="shared" ca="1" si="209"/>
        <v>-2475.2130879613783</v>
      </c>
      <c r="AF348" s="62">
        <f t="shared" ca="1" si="210"/>
        <v>1083112.3281780365</v>
      </c>
      <c r="AG348" s="35"/>
      <c r="AH348" s="35"/>
      <c r="AR348" s="69">
        <f t="shared" si="219"/>
        <v>29</v>
      </c>
      <c r="AS348" s="70">
        <f t="shared" si="226"/>
        <v>345</v>
      </c>
      <c r="AT348" s="71">
        <f t="shared" ref="AT348:AT411" si="230">(1-AU348)*AT347</f>
        <v>9.4280697213119657E-2</v>
      </c>
      <c r="AU348" s="72">
        <f t="shared" si="211"/>
        <v>6.8214933659622723E-3</v>
      </c>
      <c r="AV348" s="73">
        <f t="shared" si="220"/>
        <v>1.0068214933659623</v>
      </c>
      <c r="AW348" s="74">
        <f>PRODUCT(AV$4:AV348)</f>
        <v>10.437703907480413</v>
      </c>
    </row>
    <row r="349" spans="5:49">
      <c r="E349">
        <f t="shared" si="228"/>
        <v>346</v>
      </c>
      <c r="F349" s="64">
        <f t="shared" si="221"/>
        <v>83.749999999999133</v>
      </c>
      <c r="G349" s="55">
        <f t="shared" si="200"/>
        <v>0</v>
      </c>
      <c r="H349" s="78">
        <f t="shared" si="227"/>
        <v>1</v>
      </c>
      <c r="I349" s="79">
        <f t="shared" si="212"/>
        <v>794357.21992938477</v>
      </c>
      <c r="J349" s="79">
        <f t="shared" si="201"/>
        <v>5418.7025059525322</v>
      </c>
      <c r="K349" s="80">
        <f t="shared" si="202"/>
        <v>-20</v>
      </c>
      <c r="L349" s="80">
        <f t="shared" si="213"/>
        <v>-661.96434994115407</v>
      </c>
      <c r="M349" s="80">
        <f t="shared" si="229"/>
        <v>0</v>
      </c>
      <c r="N349" s="80">
        <f t="shared" si="214"/>
        <v>0</v>
      </c>
      <c r="O349" s="81">
        <f t="shared" si="203"/>
        <v>-2475.2130879613783</v>
      </c>
      <c r="P349" s="79">
        <f t="shared" si="204"/>
        <v>796618.74499743478</v>
      </c>
      <c r="Q349" s="35"/>
      <c r="R349">
        <f t="shared" ca="1" si="215"/>
        <v>465</v>
      </c>
      <c r="S349" s="78">
        <f t="shared" ca="1" si="216"/>
        <v>92.6</v>
      </c>
      <c r="T349" s="55">
        <f t="shared" ca="1" si="205"/>
        <v>2.8214445801184374E-2</v>
      </c>
      <c r="U349" s="78">
        <f t="shared" ca="1" si="222"/>
        <v>3.0670290503014865E-2</v>
      </c>
      <c r="V349" s="79">
        <f t="shared" ca="1" si="217"/>
        <v>33219.369752617153</v>
      </c>
      <c r="W349" s="79">
        <f t="shared" ca="1" si="206"/>
        <v>226.60571038892567</v>
      </c>
      <c r="X349" s="80">
        <f t="shared" ca="1" si="223"/>
        <v>-0.61340581006029726</v>
      </c>
      <c r="Y349" s="80">
        <f t="shared" ca="1" si="224"/>
        <v>-27.682808127180962</v>
      </c>
      <c r="Z349" s="80">
        <f t="shared" ca="1" si="218"/>
        <v>0</v>
      </c>
      <c r="AA349" s="80">
        <f t="shared" ca="1" si="225"/>
        <v>0</v>
      </c>
      <c r="AB349" s="81">
        <f t="shared" ca="1" si="207"/>
        <v>-75.915504464639952</v>
      </c>
      <c r="AC349" s="79">
        <f t="shared" ca="1" si="208"/>
        <v>33341.763744604199</v>
      </c>
      <c r="AD349" s="35"/>
      <c r="AE349" s="62">
        <f t="shared" ca="1" si="209"/>
        <v>-2475.2130879613783</v>
      </c>
      <c r="AF349" s="62">
        <f t="shared" ca="1" si="210"/>
        <v>1087102.9650445185</v>
      </c>
      <c r="AG349" s="35"/>
      <c r="AH349" s="35"/>
      <c r="AR349" s="69">
        <f t="shared" si="219"/>
        <v>29</v>
      </c>
      <c r="AS349" s="70">
        <f t="shared" si="226"/>
        <v>346</v>
      </c>
      <c r="AT349" s="71">
        <f t="shared" si="230"/>
        <v>9.3637562062542062E-2</v>
      </c>
      <c r="AU349" s="72">
        <f t="shared" si="211"/>
        <v>6.8214933659622723E-3</v>
      </c>
      <c r="AV349" s="73">
        <f t="shared" si="220"/>
        <v>1.0068214933659623</v>
      </c>
      <c r="AW349" s="74">
        <f>PRODUCT(AV$4:AV349)</f>
        <v>10.508904635441169</v>
      </c>
    </row>
    <row r="350" spans="5:49">
      <c r="E350">
        <f t="shared" si="228"/>
        <v>347</v>
      </c>
      <c r="F350" s="64">
        <f t="shared" si="221"/>
        <v>83.833333333332462</v>
      </c>
      <c r="G350" s="55">
        <f t="shared" si="200"/>
        <v>0</v>
      </c>
      <c r="H350" s="78">
        <f t="shared" si="227"/>
        <v>1</v>
      </c>
      <c r="I350" s="79">
        <f t="shared" si="212"/>
        <v>796618.74499743478</v>
      </c>
      <c r="J350" s="79">
        <f t="shared" si="201"/>
        <v>5434.1294842011921</v>
      </c>
      <c r="K350" s="80">
        <f t="shared" si="202"/>
        <v>-20</v>
      </c>
      <c r="L350" s="80">
        <f t="shared" si="213"/>
        <v>-663.848954164529</v>
      </c>
      <c r="M350" s="80">
        <f t="shared" si="229"/>
        <v>0</v>
      </c>
      <c r="N350" s="80">
        <f t="shared" si="214"/>
        <v>0</v>
      </c>
      <c r="O350" s="81">
        <f t="shared" si="203"/>
        <v>-2475.2130879613783</v>
      </c>
      <c r="P350" s="79">
        <f t="shared" si="204"/>
        <v>798893.81243951002</v>
      </c>
      <c r="Q350" s="35"/>
      <c r="R350">
        <f t="shared" ca="1" si="215"/>
        <v>466</v>
      </c>
      <c r="S350" s="78">
        <f t="shared" ca="1" si="216"/>
        <v>92.68</v>
      </c>
      <c r="T350" s="55">
        <f t="shared" ca="1" si="205"/>
        <v>2.8214445801184374E-2</v>
      </c>
      <c r="U350" s="78">
        <f t="shared" ca="1" si="222"/>
        <v>2.9804945253910971E-2</v>
      </c>
      <c r="V350" s="79">
        <f t="shared" ca="1" si="217"/>
        <v>32401.04435851617</v>
      </c>
      <c r="W350" s="79">
        <f t="shared" ca="1" si="206"/>
        <v>221.02350914186735</v>
      </c>
      <c r="X350" s="80">
        <f t="shared" ca="1" si="223"/>
        <v>-0.59609890507821939</v>
      </c>
      <c r="Y350" s="80">
        <f t="shared" ca="1" si="224"/>
        <v>-27.000870298763477</v>
      </c>
      <c r="Z350" s="80">
        <f t="shared" ca="1" si="218"/>
        <v>0</v>
      </c>
      <c r="AA350" s="80">
        <f t="shared" ca="1" si="225"/>
        <v>0</v>
      </c>
      <c r="AB350" s="81">
        <f t="shared" ca="1" si="207"/>
        <v>-73.773590578452797</v>
      </c>
      <c r="AC350" s="79">
        <f t="shared" ca="1" si="208"/>
        <v>32520.69730787574</v>
      </c>
      <c r="AD350" s="35"/>
      <c r="AE350" s="62">
        <f t="shared" ca="1" si="209"/>
        <v>-2475.2130879613783</v>
      </c>
      <c r="AF350" s="62">
        <f t="shared" ca="1" si="210"/>
        <v>1091117.4984831891</v>
      </c>
      <c r="AG350" s="35"/>
      <c r="AH350" s="35"/>
      <c r="AR350" s="69">
        <f t="shared" si="219"/>
        <v>29</v>
      </c>
      <c r="AS350" s="70">
        <f t="shared" si="226"/>
        <v>347</v>
      </c>
      <c r="AT350" s="71">
        <f t="shared" si="230"/>
        <v>9.2998814054127549E-2</v>
      </c>
      <c r="AU350" s="72">
        <f t="shared" si="211"/>
        <v>6.8214933659622723E-3</v>
      </c>
      <c r="AV350" s="73">
        <f t="shared" si="220"/>
        <v>1.0068214933659623</v>
      </c>
      <c r="AW350" s="74">
        <f>PRODUCT(AV$4:AV350)</f>
        <v>10.580591058695362</v>
      </c>
    </row>
    <row r="351" spans="5:49">
      <c r="E351">
        <f t="shared" si="228"/>
        <v>348</v>
      </c>
      <c r="F351" s="64">
        <f t="shared" si="221"/>
        <v>83.91666666666579</v>
      </c>
      <c r="G351" s="55">
        <f t="shared" si="200"/>
        <v>0</v>
      </c>
      <c r="H351" s="78">
        <f t="shared" si="227"/>
        <v>1</v>
      </c>
      <c r="I351" s="79">
        <f t="shared" si="212"/>
        <v>798893.81243951002</v>
      </c>
      <c r="J351" s="79">
        <f t="shared" si="201"/>
        <v>5449.6488416644252</v>
      </c>
      <c r="K351" s="80">
        <f t="shared" si="202"/>
        <v>-20</v>
      </c>
      <c r="L351" s="80">
        <f t="shared" si="213"/>
        <v>-665.74484369959168</v>
      </c>
      <c r="M351" s="80">
        <f t="shared" si="229"/>
        <v>0</v>
      </c>
      <c r="N351" s="80">
        <f t="shared" si="214"/>
        <v>0</v>
      </c>
      <c r="O351" s="81">
        <f t="shared" si="203"/>
        <v>-2475.2130879613783</v>
      </c>
      <c r="P351" s="79">
        <f t="shared" si="204"/>
        <v>801182.5033495134</v>
      </c>
      <c r="Q351" s="35"/>
      <c r="R351">
        <f t="shared" ca="1" si="215"/>
        <v>467</v>
      </c>
      <c r="S351" s="78">
        <f t="shared" ca="1" si="216"/>
        <v>92.76</v>
      </c>
      <c r="T351" s="55">
        <f t="shared" ca="1" si="205"/>
        <v>2.8214445801184374E-2</v>
      </c>
      <c r="U351" s="78">
        <f t="shared" ca="1" si="222"/>
        <v>2.8964015241437234E-2</v>
      </c>
      <c r="V351" s="79">
        <f t="shared" ca="1" si="217"/>
        <v>31603.143856265957</v>
      </c>
      <c r="W351" s="79">
        <f t="shared" ca="1" si="206"/>
        <v>215.58063615906957</v>
      </c>
      <c r="X351" s="80">
        <f t="shared" ca="1" si="223"/>
        <v>-0.57928030482874471</v>
      </c>
      <c r="Y351" s="80">
        <f t="shared" ca="1" si="224"/>
        <v>-26.335953213554966</v>
      </c>
      <c r="Z351" s="80">
        <f t="shared" ca="1" si="218"/>
        <v>0</v>
      </c>
      <c r="AA351" s="80">
        <f t="shared" ca="1" si="225"/>
        <v>0</v>
      </c>
      <c r="AB351" s="81">
        <f t="shared" ca="1" si="207"/>
        <v>-71.692109605518269</v>
      </c>
      <c r="AC351" s="79">
        <f t="shared" ca="1" si="208"/>
        <v>31720.117149301124</v>
      </c>
      <c r="AD351" s="35"/>
      <c r="AE351" s="62">
        <f t="shared" ca="1" si="209"/>
        <v>-2475.2130879613778</v>
      </c>
      <c r="AF351" s="62">
        <f t="shared" ca="1" si="210"/>
        <v>1095156.0715905468</v>
      </c>
      <c r="AG351" s="35"/>
      <c r="AH351" s="35"/>
      <c r="AR351" s="69">
        <f t="shared" si="219"/>
        <v>29</v>
      </c>
      <c r="AS351" s="70">
        <f t="shared" si="226"/>
        <v>348</v>
      </c>
      <c r="AT351" s="71">
        <f t="shared" si="230"/>
        <v>9.2364423261014961E-2</v>
      </c>
      <c r="AU351" s="72">
        <f t="shared" si="211"/>
        <v>6.8214933659622723E-3</v>
      </c>
      <c r="AV351" s="73">
        <f t="shared" si="220"/>
        <v>1.0068214933659623</v>
      </c>
      <c r="AW351" s="74">
        <f>PRODUCT(AV$4:AV351)</f>
        <v>10.652766490410212</v>
      </c>
    </row>
    <row r="352" spans="5:49">
      <c r="E352">
        <f t="shared" si="228"/>
        <v>349</v>
      </c>
      <c r="F352" s="64">
        <f t="shared" si="221"/>
        <v>83.999999999999119</v>
      </c>
      <c r="G352" s="55">
        <f t="shared" si="200"/>
        <v>0</v>
      </c>
      <c r="H352" s="78">
        <f t="shared" si="227"/>
        <v>1</v>
      </c>
      <c r="I352" s="79">
        <f t="shared" si="212"/>
        <v>801182.5033495134</v>
      </c>
      <c r="J352" s="79">
        <f t="shared" si="201"/>
        <v>5465.2611315237518</v>
      </c>
      <c r="K352" s="80">
        <f t="shared" si="202"/>
        <v>-20</v>
      </c>
      <c r="L352" s="80">
        <f t="shared" si="213"/>
        <v>-667.65208612459458</v>
      </c>
      <c r="M352" s="80">
        <f t="shared" si="229"/>
        <v>-6008.8687751213502</v>
      </c>
      <c r="N352" s="80">
        <f t="shared" si="214"/>
        <v>0</v>
      </c>
      <c r="O352" s="81">
        <f t="shared" si="203"/>
        <v>-2475.2130879613783</v>
      </c>
      <c r="P352" s="79">
        <f t="shared" si="204"/>
        <v>797476.03053182969</v>
      </c>
      <c r="Q352" s="35"/>
      <c r="R352">
        <f t="shared" ca="1" si="215"/>
        <v>468</v>
      </c>
      <c r="S352" s="78">
        <f t="shared" ca="1" si="216"/>
        <v>92.84</v>
      </c>
      <c r="T352" s="55">
        <f t="shared" ca="1" si="205"/>
        <v>2.8214445801184374E-2</v>
      </c>
      <c r="U352" s="78">
        <f t="shared" ca="1" si="222"/>
        <v>2.8146811603223024E-2</v>
      </c>
      <c r="V352" s="79">
        <f t="shared" ca="1" si="217"/>
        <v>30825.151623184949</v>
      </c>
      <c r="W352" s="79">
        <f t="shared" ca="1" si="206"/>
        <v>210.27356730233731</v>
      </c>
      <c r="X352" s="80">
        <f t="shared" ca="1" si="223"/>
        <v>-0.56293623206446053</v>
      </c>
      <c r="Y352" s="80">
        <f t="shared" ca="1" si="224"/>
        <v>-25.687626352654124</v>
      </c>
      <c r="Z352" s="80">
        <f t="shared" ca="1" si="218"/>
        <v>0</v>
      </c>
      <c r="AA352" s="80">
        <f t="shared" ca="1" si="225"/>
        <v>0</v>
      </c>
      <c r="AB352" s="81">
        <f t="shared" ca="1" si="207"/>
        <v>-69.669356464680803</v>
      </c>
      <c r="AC352" s="79">
        <f t="shared" ca="1" si="208"/>
        <v>30939.505271437887</v>
      </c>
      <c r="AD352" s="35"/>
      <c r="AE352" s="62">
        <f t="shared" ca="1" si="209"/>
        <v>-2475.2130879613778</v>
      </c>
      <c r="AF352" s="62">
        <f t="shared" ca="1" si="210"/>
        <v>1099218.8283199749</v>
      </c>
      <c r="AG352" s="35"/>
      <c r="AH352" s="35"/>
      <c r="AR352" s="69">
        <f t="shared" si="219"/>
        <v>30</v>
      </c>
      <c r="AS352" s="70">
        <f t="shared" si="226"/>
        <v>349</v>
      </c>
      <c r="AT352" s="71">
        <f t="shared" si="230"/>
        <v>9.1734359960489009E-2</v>
      </c>
      <c r="AU352" s="72">
        <f t="shared" si="211"/>
        <v>6.8214933659622723E-3</v>
      </c>
      <c r="AV352" s="73">
        <f t="shared" si="220"/>
        <v>1.0068214933659623</v>
      </c>
      <c r="AW352" s="74">
        <f>PRODUCT(AV$4:AV352)</f>
        <v>10.725434266353691</v>
      </c>
    </row>
    <row r="353" spans="5:49">
      <c r="E353">
        <f t="shared" si="228"/>
        <v>350</v>
      </c>
      <c r="F353" s="64">
        <f t="shared" si="221"/>
        <v>84.083333333332448</v>
      </c>
      <c r="G353" s="55">
        <f t="shared" si="200"/>
        <v>0</v>
      </c>
      <c r="H353" s="78">
        <f t="shared" si="227"/>
        <v>1</v>
      </c>
      <c r="I353" s="79">
        <f t="shared" si="212"/>
        <v>797476.03053182969</v>
      </c>
      <c r="J353" s="79">
        <f t="shared" si="201"/>
        <v>5439.9774517868027</v>
      </c>
      <c r="K353" s="80">
        <f t="shared" si="202"/>
        <v>-20</v>
      </c>
      <c r="L353" s="80">
        <f t="shared" si="213"/>
        <v>-664.56335877652475</v>
      </c>
      <c r="M353" s="80">
        <f t="shared" si="229"/>
        <v>0</v>
      </c>
      <c r="N353" s="80">
        <f t="shared" si="214"/>
        <v>0</v>
      </c>
      <c r="O353" s="81">
        <f t="shared" si="203"/>
        <v>-2475.2130879613783</v>
      </c>
      <c r="P353" s="79">
        <f t="shared" si="204"/>
        <v>799756.23153687851</v>
      </c>
      <c r="Q353" s="35"/>
      <c r="R353">
        <f t="shared" ca="1" si="215"/>
        <v>469</v>
      </c>
      <c r="S353" s="78">
        <f t="shared" ca="1" si="216"/>
        <v>92.92</v>
      </c>
      <c r="T353" s="55">
        <f t="shared" ca="1" si="205"/>
        <v>2.8214445801184374E-2</v>
      </c>
      <c r="U353" s="78">
        <f t="shared" ca="1" si="222"/>
        <v>2.7352664912767742E-2</v>
      </c>
      <c r="V353" s="79">
        <f t="shared" ca="1" si="217"/>
        <v>30066.564276841444</v>
      </c>
      <c r="W353" s="79">
        <f t="shared" ca="1" si="206"/>
        <v>205.09886875175215</v>
      </c>
      <c r="X353" s="80">
        <f t="shared" ca="1" si="223"/>
        <v>-0.54705329825535487</v>
      </c>
      <c r="Y353" s="80">
        <f t="shared" ca="1" si="224"/>
        <v>-25.055470230701204</v>
      </c>
      <c r="Z353" s="80">
        <f t="shared" ca="1" si="218"/>
        <v>-225.49923207631082</v>
      </c>
      <c r="AA353" s="80">
        <f t="shared" ca="1" si="225"/>
        <v>0</v>
      </c>
      <c r="AB353" s="81">
        <f t="shared" ca="1" si="207"/>
        <v>-67.703674182704688</v>
      </c>
      <c r="AC353" s="79">
        <f t="shared" ca="1" si="208"/>
        <v>29952.857715805225</v>
      </c>
      <c r="AD353" s="35"/>
      <c r="AE353" s="62">
        <f t="shared" ca="1" si="209"/>
        <v>-2475.2130879613783</v>
      </c>
      <c r="AF353" s="62">
        <f t="shared" ca="1" si="210"/>
        <v>1095061.7722744725</v>
      </c>
      <c r="AG353" s="35"/>
      <c r="AH353" s="35"/>
      <c r="AR353" s="69">
        <f t="shared" si="219"/>
        <v>30</v>
      </c>
      <c r="AS353" s="70">
        <f t="shared" si="226"/>
        <v>350</v>
      </c>
      <c r="AT353" s="71">
        <f t="shared" si="230"/>
        <v>9.1108594632587733E-2</v>
      </c>
      <c r="AU353" s="72">
        <f t="shared" si="211"/>
        <v>6.8214933659622723E-3</v>
      </c>
      <c r="AV353" s="73">
        <f t="shared" si="220"/>
        <v>1.0068214933659623</v>
      </c>
      <c r="AW353" s="74">
        <f>PRODUCT(AV$4:AV353)</f>
        <v>10.798597745048687</v>
      </c>
    </row>
    <row r="354" spans="5:49">
      <c r="E354">
        <f t="shared" si="228"/>
        <v>351</v>
      </c>
      <c r="F354" s="64">
        <f t="shared" si="221"/>
        <v>84.166666666665776</v>
      </c>
      <c r="G354" s="55">
        <f t="shared" si="200"/>
        <v>0</v>
      </c>
      <c r="H354" s="78">
        <f t="shared" si="227"/>
        <v>1</v>
      </c>
      <c r="I354" s="79">
        <f t="shared" si="212"/>
        <v>799756.23153687851</v>
      </c>
      <c r="J354" s="79">
        <f t="shared" si="201"/>
        <v>5455.5318278158038</v>
      </c>
      <c r="K354" s="80">
        <f t="shared" si="202"/>
        <v>-20</v>
      </c>
      <c r="L354" s="80">
        <f t="shared" si="213"/>
        <v>-666.46352628073214</v>
      </c>
      <c r="M354" s="80">
        <f t="shared" si="229"/>
        <v>0</v>
      </c>
      <c r="N354" s="80">
        <f t="shared" si="214"/>
        <v>0</v>
      </c>
      <c r="O354" s="81">
        <f t="shared" si="203"/>
        <v>-2475.2130879613783</v>
      </c>
      <c r="P354" s="79">
        <f t="shared" si="204"/>
        <v>802050.08675045217</v>
      </c>
      <c r="Q354" s="35"/>
      <c r="R354">
        <f t="shared" ca="1" si="215"/>
        <v>470</v>
      </c>
      <c r="S354" s="78">
        <f t="shared" ca="1" si="216"/>
        <v>93</v>
      </c>
      <c r="T354" s="55">
        <f t="shared" ca="1" si="205"/>
        <v>2.8214445801184374E-2</v>
      </c>
      <c r="U354" s="78">
        <f t="shared" ca="1" si="222"/>
        <v>2.6580924631068498E-2</v>
      </c>
      <c r="V354" s="79">
        <f t="shared" ca="1" si="217"/>
        <v>29107.754435192051</v>
      </c>
      <c r="W354" s="79">
        <f t="shared" ca="1" si="206"/>
        <v>198.55835377772149</v>
      </c>
      <c r="X354" s="80">
        <f t="shared" ca="1" si="223"/>
        <v>-0.53161849262136995</v>
      </c>
      <c r="Y354" s="80">
        <f t="shared" ca="1" si="224"/>
        <v>-24.256462029326713</v>
      </c>
      <c r="Z354" s="80">
        <f t="shared" ca="1" si="218"/>
        <v>0</v>
      </c>
      <c r="AA354" s="80">
        <f t="shared" ca="1" si="225"/>
        <v>0</v>
      </c>
      <c r="AB354" s="81">
        <f t="shared" ca="1" si="207"/>
        <v>-65.793452536935717</v>
      </c>
      <c r="AC354" s="79">
        <f t="shared" ca="1" si="208"/>
        <v>29215.73125591089</v>
      </c>
      <c r="AD354" s="35"/>
      <c r="AE354" s="62">
        <f t="shared" ca="1" si="209"/>
        <v>-2475.2130879613783</v>
      </c>
      <c r="AF354" s="62">
        <f t="shared" ca="1" si="210"/>
        <v>1099123.9643245051</v>
      </c>
      <c r="AG354" s="35"/>
      <c r="AH354" s="35"/>
      <c r="AR354" s="69">
        <f t="shared" si="219"/>
        <v>30</v>
      </c>
      <c r="AS354" s="70">
        <f t="shared" si="226"/>
        <v>351</v>
      </c>
      <c r="AT354" s="71">
        <f t="shared" si="230"/>
        <v>9.0487097958719384E-2</v>
      </c>
      <c r="AU354" s="72">
        <f t="shared" si="211"/>
        <v>6.8214933659622723E-3</v>
      </c>
      <c r="AV354" s="73">
        <f t="shared" si="220"/>
        <v>1.0068214933659623</v>
      </c>
      <c r="AW354" s="74">
        <f>PRODUCT(AV$4:AV354)</f>
        <v>10.872260307928231</v>
      </c>
    </row>
    <row r="355" spans="5:49">
      <c r="E355">
        <f t="shared" si="228"/>
        <v>352</v>
      </c>
      <c r="F355" s="64">
        <f t="shared" si="221"/>
        <v>84.249999999999105</v>
      </c>
      <c r="G355" s="55">
        <f t="shared" si="200"/>
        <v>0</v>
      </c>
      <c r="H355" s="78">
        <f t="shared" si="227"/>
        <v>1</v>
      </c>
      <c r="I355" s="79">
        <f t="shared" si="212"/>
        <v>802050.08675045217</v>
      </c>
      <c r="J355" s="79">
        <f t="shared" si="201"/>
        <v>5471.179345937674</v>
      </c>
      <c r="K355" s="80">
        <f t="shared" si="202"/>
        <v>-20</v>
      </c>
      <c r="L355" s="80">
        <f t="shared" si="213"/>
        <v>-668.37507229204357</v>
      </c>
      <c r="M355" s="80">
        <f t="shared" si="229"/>
        <v>0</v>
      </c>
      <c r="N355" s="80">
        <f t="shared" si="214"/>
        <v>0</v>
      </c>
      <c r="O355" s="81">
        <f t="shared" si="203"/>
        <v>-2475.2130879613783</v>
      </c>
      <c r="P355" s="79">
        <f t="shared" si="204"/>
        <v>804357.67793613637</v>
      </c>
      <c r="Q355" s="35"/>
      <c r="R355">
        <f t="shared" ca="1" si="215"/>
        <v>471</v>
      </c>
      <c r="S355" s="78">
        <f t="shared" ca="1" si="216"/>
        <v>93.08</v>
      </c>
      <c r="T355" s="55">
        <f t="shared" ca="1" si="205"/>
        <v>2.8214445801184374E-2</v>
      </c>
      <c r="U355" s="78">
        <f t="shared" ca="1" si="222"/>
        <v>2.583095857371985E-2</v>
      </c>
      <c r="V355" s="79">
        <f t="shared" ca="1" si="217"/>
        <v>28391.425589849023</v>
      </c>
      <c r="W355" s="79">
        <f t="shared" ca="1" si="206"/>
        <v>193.67192131136659</v>
      </c>
      <c r="X355" s="80">
        <f t="shared" ca="1" si="223"/>
        <v>-0.51661917147439707</v>
      </c>
      <c r="Y355" s="80">
        <f t="shared" ca="1" si="224"/>
        <v>-23.659521324874188</v>
      </c>
      <c r="Z355" s="80">
        <f t="shared" ca="1" si="218"/>
        <v>0</v>
      </c>
      <c r="AA355" s="80">
        <f t="shared" ca="1" si="225"/>
        <v>0</v>
      </c>
      <c r="AB355" s="81">
        <f t="shared" ca="1" si="207"/>
        <v>-63.93712673625955</v>
      </c>
      <c r="AC355" s="79">
        <f t="shared" ca="1" si="208"/>
        <v>28496.984243927785</v>
      </c>
      <c r="AD355" s="35"/>
      <c r="AE355" s="62">
        <f t="shared" ca="1" si="209"/>
        <v>-2475.2130879613783</v>
      </c>
      <c r="AF355" s="62">
        <f t="shared" ca="1" si="210"/>
        <v>1103210.4814306165</v>
      </c>
      <c r="AG355" s="35"/>
      <c r="AH355" s="35"/>
      <c r="AR355" s="69">
        <f t="shared" si="219"/>
        <v>30</v>
      </c>
      <c r="AS355" s="70">
        <f t="shared" si="226"/>
        <v>352</v>
      </c>
      <c r="AT355" s="71">
        <f t="shared" si="230"/>
        <v>8.9869840820288802E-2</v>
      </c>
      <c r="AU355" s="72">
        <f t="shared" si="211"/>
        <v>6.8214933659622723E-3</v>
      </c>
      <c r="AV355" s="73">
        <f t="shared" si="220"/>
        <v>1.0068214933659623</v>
      </c>
      <c r="AW355" s="74">
        <f>PRODUCT(AV$4:AV355)</f>
        <v>10.946425359491778</v>
      </c>
    </row>
    <row r="356" spans="5:49">
      <c r="E356">
        <f t="shared" si="228"/>
        <v>353</v>
      </c>
      <c r="F356" s="64">
        <f t="shared" si="221"/>
        <v>84.333333333332433</v>
      </c>
      <c r="G356" s="55">
        <f t="shared" si="200"/>
        <v>0</v>
      </c>
      <c r="H356" s="78">
        <f t="shared" si="227"/>
        <v>1</v>
      </c>
      <c r="I356" s="79">
        <f t="shared" si="212"/>
        <v>804357.67793613637</v>
      </c>
      <c r="J356" s="79">
        <f t="shared" si="201"/>
        <v>5486.920563902172</v>
      </c>
      <c r="K356" s="80">
        <f t="shared" si="202"/>
        <v>-20</v>
      </c>
      <c r="L356" s="80">
        <f t="shared" si="213"/>
        <v>-670.2980649467803</v>
      </c>
      <c r="M356" s="80">
        <f t="shared" si="229"/>
        <v>0</v>
      </c>
      <c r="N356" s="80">
        <f t="shared" si="214"/>
        <v>0</v>
      </c>
      <c r="O356" s="81">
        <f t="shared" si="203"/>
        <v>-2475.2130879613783</v>
      </c>
      <c r="P356" s="79">
        <f t="shared" si="204"/>
        <v>806679.08734713029</v>
      </c>
      <c r="Q356" s="35"/>
      <c r="R356">
        <f t="shared" ca="1" si="215"/>
        <v>472</v>
      </c>
      <c r="S356" s="78">
        <f t="shared" ca="1" si="216"/>
        <v>93.16</v>
      </c>
      <c r="T356" s="55">
        <f t="shared" ca="1" si="205"/>
        <v>2.8214445801184374E-2</v>
      </c>
      <c r="U356" s="78">
        <f t="shared" ca="1" si="222"/>
        <v>2.5102152393048992E-2</v>
      </c>
      <c r="V356" s="79">
        <f t="shared" ca="1" si="217"/>
        <v>27692.957626480278</v>
      </c>
      <c r="W356" s="79">
        <f t="shared" ca="1" si="206"/>
        <v>188.90732673290952</v>
      </c>
      <c r="X356" s="80">
        <f t="shared" ca="1" si="223"/>
        <v>-0.50204304786097986</v>
      </c>
      <c r="Y356" s="80">
        <f t="shared" ca="1" si="224"/>
        <v>-23.077464688733567</v>
      </c>
      <c r="Z356" s="80">
        <f t="shared" ca="1" si="218"/>
        <v>0</v>
      </c>
      <c r="AA356" s="80">
        <f t="shared" ca="1" si="225"/>
        <v>0</v>
      </c>
      <c r="AB356" s="81">
        <f t="shared" ca="1" si="207"/>
        <v>-62.133176139275889</v>
      </c>
      <c r="AC356" s="79">
        <f t="shared" ca="1" si="208"/>
        <v>27796.152269337319</v>
      </c>
      <c r="AD356" s="35"/>
      <c r="AE356" s="62">
        <f t="shared" ca="1" si="209"/>
        <v>-2475.2130879613778</v>
      </c>
      <c r="AF356" s="62">
        <f t="shared" ca="1" si="210"/>
        <v>1107321.4692551352</v>
      </c>
      <c r="AG356" s="35"/>
      <c r="AH356" s="35"/>
      <c r="AR356" s="69">
        <f t="shared" si="219"/>
        <v>30</v>
      </c>
      <c r="AS356" s="70">
        <f t="shared" si="226"/>
        <v>353</v>
      </c>
      <c r="AT356" s="71">
        <f t="shared" si="230"/>
        <v>8.9256794297333117E-2</v>
      </c>
      <c r="AU356" s="72">
        <f t="shared" si="211"/>
        <v>6.8214933659622723E-3</v>
      </c>
      <c r="AV356" s="73">
        <f t="shared" si="220"/>
        <v>1.0068214933659623</v>
      </c>
      <c r="AW356" s="74">
        <f>PRODUCT(AV$4:AV356)</f>
        <v>11.021096327462553</v>
      </c>
    </row>
    <row r="357" spans="5:49">
      <c r="E357">
        <f t="shared" si="228"/>
        <v>354</v>
      </c>
      <c r="F357" s="64">
        <f t="shared" si="221"/>
        <v>84.416666666665762</v>
      </c>
      <c r="G357" s="55">
        <f t="shared" si="200"/>
        <v>0</v>
      </c>
      <c r="H357" s="78">
        <f t="shared" si="227"/>
        <v>1</v>
      </c>
      <c r="I357" s="79">
        <f t="shared" si="212"/>
        <v>806679.08734713029</v>
      </c>
      <c r="J357" s="79">
        <f t="shared" si="201"/>
        <v>5502.7560427989492</v>
      </c>
      <c r="K357" s="80">
        <f t="shared" si="202"/>
        <v>-20</v>
      </c>
      <c r="L357" s="80">
        <f t="shared" si="213"/>
        <v>-672.23257278927531</v>
      </c>
      <c r="M357" s="80">
        <f t="shared" si="229"/>
        <v>0</v>
      </c>
      <c r="N357" s="80">
        <f t="shared" si="214"/>
        <v>0</v>
      </c>
      <c r="O357" s="81">
        <f t="shared" si="203"/>
        <v>-2475.2130879613783</v>
      </c>
      <c r="P357" s="79">
        <f t="shared" si="204"/>
        <v>809014.39772917854</v>
      </c>
      <c r="Q357" s="35"/>
      <c r="R357">
        <f t="shared" ca="1" si="215"/>
        <v>473</v>
      </c>
      <c r="S357" s="78">
        <f t="shared" ca="1" si="216"/>
        <v>93.24</v>
      </c>
      <c r="T357" s="55">
        <f t="shared" ca="1" si="205"/>
        <v>2.8214445801184374E-2</v>
      </c>
      <c r="U357" s="78">
        <f t="shared" ca="1" si="222"/>
        <v>2.439390907486224E-2</v>
      </c>
      <c r="V357" s="79">
        <f t="shared" ca="1" si="217"/>
        <v>27011.899237652633</v>
      </c>
      <c r="W357" s="79">
        <f t="shared" ca="1" si="206"/>
        <v>184.26149145168878</v>
      </c>
      <c r="X357" s="80">
        <f t="shared" ca="1" si="223"/>
        <v>-0.48787818149724482</v>
      </c>
      <c r="Y357" s="80">
        <f t="shared" ca="1" si="224"/>
        <v>-22.509916031377195</v>
      </c>
      <c r="Z357" s="80">
        <f t="shared" ca="1" si="218"/>
        <v>0</v>
      </c>
      <c r="AA357" s="80">
        <f t="shared" ca="1" si="225"/>
        <v>0</v>
      </c>
      <c r="AB357" s="81">
        <f t="shared" ca="1" si="207"/>
        <v>-60.380123008638854</v>
      </c>
      <c r="AC357" s="79">
        <f t="shared" ca="1" si="208"/>
        <v>27112.782811882807</v>
      </c>
      <c r="AD357" s="35"/>
      <c r="AE357" s="62">
        <f t="shared" ca="1" si="209"/>
        <v>-2475.2130879613783</v>
      </c>
      <c r="AF357" s="62">
        <f t="shared" ca="1" si="210"/>
        <v>1111457.0743326393</v>
      </c>
      <c r="AG357" s="35"/>
      <c r="AH357" s="35"/>
      <c r="AR357" s="69">
        <f t="shared" si="219"/>
        <v>30</v>
      </c>
      <c r="AS357" s="70">
        <f t="shared" si="226"/>
        <v>354</v>
      </c>
      <c r="AT357" s="71">
        <f t="shared" si="230"/>
        <v>8.8647929667166794E-2</v>
      </c>
      <c r="AU357" s="72">
        <f t="shared" si="211"/>
        <v>6.8214933659622723E-3</v>
      </c>
      <c r="AV357" s="73">
        <f t="shared" si="220"/>
        <v>1.0068214933659623</v>
      </c>
      <c r="AW357" s="74">
        <f>PRODUCT(AV$4:AV357)</f>
        <v>11.09627666294597</v>
      </c>
    </row>
    <row r="358" spans="5:49">
      <c r="E358">
        <f t="shared" si="228"/>
        <v>355</v>
      </c>
      <c r="F358" s="64">
        <f t="shared" si="221"/>
        <v>84.499999999999091</v>
      </c>
      <c r="G358" s="55">
        <f t="shared" si="200"/>
        <v>0</v>
      </c>
      <c r="H358" s="78">
        <f t="shared" si="227"/>
        <v>1</v>
      </c>
      <c r="I358" s="79">
        <f t="shared" si="212"/>
        <v>809014.39772917854</v>
      </c>
      <c r="J358" s="79">
        <f t="shared" si="201"/>
        <v>5518.6863470775543</v>
      </c>
      <c r="K358" s="80">
        <f t="shared" si="202"/>
        <v>-20</v>
      </c>
      <c r="L358" s="80">
        <f t="shared" si="213"/>
        <v>-674.17866477431551</v>
      </c>
      <c r="M358" s="80">
        <f t="shared" si="229"/>
        <v>0</v>
      </c>
      <c r="N358" s="80">
        <f t="shared" si="214"/>
        <v>0</v>
      </c>
      <c r="O358" s="81">
        <f t="shared" si="203"/>
        <v>-2475.2130879613783</v>
      </c>
      <c r="P358" s="79">
        <f t="shared" si="204"/>
        <v>811363.69232352043</v>
      </c>
      <c r="Q358" s="35"/>
      <c r="R358">
        <f t="shared" ca="1" si="215"/>
        <v>474</v>
      </c>
      <c r="S358" s="78">
        <f t="shared" ca="1" si="216"/>
        <v>93.32</v>
      </c>
      <c r="T358" s="55">
        <f t="shared" ca="1" si="205"/>
        <v>2.8214445801184374E-2</v>
      </c>
      <c r="U358" s="78">
        <f t="shared" ca="1" si="222"/>
        <v>2.3705648449390521E-2</v>
      </c>
      <c r="V358" s="79">
        <f t="shared" ca="1" si="217"/>
        <v>26347.810670717656</v>
      </c>
      <c r="W358" s="79">
        <f t="shared" ca="1" si="206"/>
        <v>179.73141569793046</v>
      </c>
      <c r="X358" s="80">
        <f t="shared" ca="1" si="223"/>
        <v>-0.47411296898781041</v>
      </c>
      <c r="Y358" s="80">
        <f t="shared" ca="1" si="224"/>
        <v>-21.956508892264715</v>
      </c>
      <c r="Z358" s="80">
        <f t="shared" ca="1" si="218"/>
        <v>0</v>
      </c>
      <c r="AA358" s="80">
        <f t="shared" ca="1" si="225"/>
        <v>0</v>
      </c>
      <c r="AB358" s="81">
        <f t="shared" ca="1" si="207"/>
        <v>-58.676531300542763</v>
      </c>
      <c r="AC358" s="79">
        <f t="shared" ca="1" si="208"/>
        <v>26446.434933253793</v>
      </c>
      <c r="AD358" s="35"/>
      <c r="AE358" s="62">
        <f t="shared" ca="1" si="209"/>
        <v>-2475.2130879613778</v>
      </c>
      <c r="AF358" s="62">
        <f t="shared" ca="1" si="210"/>
        <v>1115617.4440751795</v>
      </c>
      <c r="AG358" s="35"/>
      <c r="AH358" s="35"/>
      <c r="AR358" s="69">
        <f t="shared" si="219"/>
        <v>30</v>
      </c>
      <c r="AS358" s="70">
        <f t="shared" si="226"/>
        <v>355</v>
      </c>
      <c r="AT358" s="71">
        <f t="shared" si="230"/>
        <v>8.804321840303593E-2</v>
      </c>
      <c r="AU358" s="72">
        <f t="shared" si="211"/>
        <v>6.8214933659622723E-3</v>
      </c>
      <c r="AV358" s="73">
        <f t="shared" si="220"/>
        <v>1.0068214933659623</v>
      </c>
      <c r="AW358" s="74">
        <f>PRODUCT(AV$4:AV358)</f>
        <v>11.171969840589137</v>
      </c>
    </row>
    <row r="359" spans="5:49">
      <c r="E359">
        <f t="shared" si="228"/>
        <v>356</v>
      </c>
      <c r="F359" s="64">
        <f t="shared" si="221"/>
        <v>84.583333333332419</v>
      </c>
      <c r="G359" s="55">
        <f t="shared" si="200"/>
        <v>0</v>
      </c>
      <c r="H359" s="78">
        <f t="shared" si="227"/>
        <v>1</v>
      </c>
      <c r="I359" s="79">
        <f t="shared" si="212"/>
        <v>811363.69232352043</v>
      </c>
      <c r="J359" s="79">
        <f t="shared" si="201"/>
        <v>5534.7120445675491</v>
      </c>
      <c r="K359" s="80">
        <f t="shared" si="202"/>
        <v>-20</v>
      </c>
      <c r="L359" s="80">
        <f t="shared" si="213"/>
        <v>-676.13641026960045</v>
      </c>
      <c r="M359" s="80">
        <f t="shared" si="229"/>
        <v>0</v>
      </c>
      <c r="N359" s="80">
        <f t="shared" si="214"/>
        <v>0</v>
      </c>
      <c r="O359" s="81">
        <f t="shared" si="203"/>
        <v>-2475.2130879613783</v>
      </c>
      <c r="P359" s="79">
        <f t="shared" si="204"/>
        <v>813727.05486985692</v>
      </c>
      <c r="Q359" s="35"/>
      <c r="R359">
        <f t="shared" ca="1" si="215"/>
        <v>475</v>
      </c>
      <c r="S359" s="78">
        <f t="shared" ca="1" si="216"/>
        <v>93.4</v>
      </c>
      <c r="T359" s="55">
        <f t="shared" ca="1" si="205"/>
        <v>2.8214445801184374E-2</v>
      </c>
      <c r="U359" s="78">
        <f t="shared" ca="1" si="222"/>
        <v>2.303680671603326E-2</v>
      </c>
      <c r="V359" s="79">
        <f t="shared" ca="1" si="217"/>
        <v>25700.263428194954</v>
      </c>
      <c r="W359" s="79">
        <f t="shared" ca="1" si="206"/>
        <v>175.31417647891467</v>
      </c>
      <c r="X359" s="80">
        <f t="shared" ca="1" si="223"/>
        <v>-0.46073613432066518</v>
      </c>
      <c r="Y359" s="80">
        <f t="shared" ca="1" si="224"/>
        <v>-21.416886190162462</v>
      </c>
      <c r="Z359" s="80">
        <f t="shared" ca="1" si="218"/>
        <v>0</v>
      </c>
      <c r="AA359" s="80">
        <f t="shared" ca="1" si="225"/>
        <v>0</v>
      </c>
      <c r="AB359" s="81">
        <f t="shared" ca="1" si="207"/>
        <v>-57.0210054883621</v>
      </c>
      <c r="AC359" s="79">
        <f t="shared" ca="1" si="208"/>
        <v>25796.678976861022</v>
      </c>
      <c r="AD359" s="35"/>
      <c r="AE359" s="62">
        <f t="shared" ca="1" si="209"/>
        <v>-2475.2130879613783</v>
      </c>
      <c r="AF359" s="62">
        <f t="shared" ca="1" si="210"/>
        <v>1119802.7267775326</v>
      </c>
      <c r="AG359" s="35"/>
      <c r="AH359" s="35"/>
      <c r="AR359" s="69">
        <f t="shared" si="219"/>
        <v>30</v>
      </c>
      <c r="AS359" s="70">
        <f t="shared" si="226"/>
        <v>356</v>
      </c>
      <c r="AT359" s="71">
        <f t="shared" si="230"/>
        <v>8.7442632172781656E-2</v>
      </c>
      <c r="AU359" s="72">
        <f t="shared" si="211"/>
        <v>6.8214933659622723E-3</v>
      </c>
      <c r="AV359" s="73">
        <f t="shared" si="220"/>
        <v>1.0068214933659623</v>
      </c>
      <c r="AW359" s="74">
        <f>PRODUCT(AV$4:AV359)</f>
        <v>11.248179358741446</v>
      </c>
    </row>
    <row r="360" spans="5:49">
      <c r="E360">
        <f t="shared" si="228"/>
        <v>357</v>
      </c>
      <c r="F360" s="64">
        <f t="shared" si="221"/>
        <v>84.666666666665748</v>
      </c>
      <c r="G360" s="55">
        <f t="shared" si="200"/>
        <v>0</v>
      </c>
      <c r="H360" s="78">
        <f t="shared" si="227"/>
        <v>1</v>
      </c>
      <c r="I360" s="79">
        <f t="shared" si="212"/>
        <v>813727.05486985692</v>
      </c>
      <c r="J360" s="79">
        <f t="shared" si="201"/>
        <v>5550.8337064987472</v>
      </c>
      <c r="K360" s="80">
        <f t="shared" si="202"/>
        <v>-20</v>
      </c>
      <c r="L360" s="80">
        <f t="shared" si="213"/>
        <v>-678.1058790582141</v>
      </c>
      <c r="M360" s="80">
        <f t="shared" si="229"/>
        <v>0</v>
      </c>
      <c r="N360" s="80">
        <f t="shared" si="214"/>
        <v>0</v>
      </c>
      <c r="O360" s="81">
        <f t="shared" si="203"/>
        <v>-2475.2130879613783</v>
      </c>
      <c r="P360" s="79">
        <f t="shared" si="204"/>
        <v>816104.56960933597</v>
      </c>
      <c r="Q360" s="35"/>
      <c r="R360">
        <f t="shared" ca="1" si="215"/>
        <v>476</v>
      </c>
      <c r="S360" s="78">
        <f t="shared" ca="1" si="216"/>
        <v>93.48</v>
      </c>
      <c r="T360" s="55">
        <f t="shared" ca="1" si="205"/>
        <v>2.8214445801184374E-2</v>
      </c>
      <c r="U360" s="78">
        <f t="shared" ca="1" si="222"/>
        <v>2.238683598151138E-2</v>
      </c>
      <c r="V360" s="79">
        <f t="shared" ca="1" si="217"/>
        <v>25068.839976017825</v>
      </c>
      <c r="W360" s="79">
        <f t="shared" ca="1" si="206"/>
        <v>171.0069255887754</v>
      </c>
      <c r="X360" s="80">
        <f t="shared" ca="1" si="223"/>
        <v>-0.4477367196302276</v>
      </c>
      <c r="Y360" s="80">
        <f t="shared" ca="1" si="224"/>
        <v>-20.890699980014855</v>
      </c>
      <c r="Z360" s="80">
        <f t="shared" ca="1" si="218"/>
        <v>0</v>
      </c>
      <c r="AA360" s="80">
        <f t="shared" ca="1" si="225"/>
        <v>0</v>
      </c>
      <c r="AB360" s="81">
        <f t="shared" ca="1" si="207"/>
        <v>-55.41218941948167</v>
      </c>
      <c r="AC360" s="79">
        <f t="shared" ca="1" si="208"/>
        <v>25163.096275487471</v>
      </c>
      <c r="AD360" s="35"/>
      <c r="AE360" s="62">
        <f t="shared" ca="1" si="209"/>
        <v>-2475.2130879613783</v>
      </c>
      <c r="AF360" s="62">
        <f t="shared" ca="1" si="210"/>
        <v>1124013.0716224893</v>
      </c>
      <c r="AG360" s="35"/>
      <c r="AH360" s="35"/>
      <c r="AR360" s="69">
        <f t="shared" si="219"/>
        <v>30</v>
      </c>
      <c r="AS360" s="70">
        <f t="shared" si="226"/>
        <v>357</v>
      </c>
      <c r="AT360" s="71">
        <f t="shared" si="230"/>
        <v>8.6846142837512741E-2</v>
      </c>
      <c r="AU360" s="72">
        <f t="shared" si="211"/>
        <v>6.8214933659622723E-3</v>
      </c>
      <c r="AV360" s="73">
        <f t="shared" si="220"/>
        <v>1.0068214933659623</v>
      </c>
      <c r="AW360" s="74">
        <f>PRODUCT(AV$4:AV360)</f>
        <v>11.324908739616255</v>
      </c>
    </row>
    <row r="361" spans="5:49">
      <c r="E361">
        <f t="shared" si="228"/>
        <v>358</v>
      </c>
      <c r="F361" s="64">
        <f t="shared" si="221"/>
        <v>84.749999999999076</v>
      </c>
      <c r="G361" s="55">
        <f t="shared" si="200"/>
        <v>0</v>
      </c>
      <c r="H361" s="78">
        <f t="shared" si="227"/>
        <v>1</v>
      </c>
      <c r="I361" s="79">
        <f t="shared" si="212"/>
        <v>816104.56960933597</v>
      </c>
      <c r="J361" s="79">
        <f t="shared" si="201"/>
        <v>5567.0519075215807</v>
      </c>
      <c r="K361" s="80">
        <f t="shared" si="202"/>
        <v>-20</v>
      </c>
      <c r="L361" s="80">
        <f t="shared" si="213"/>
        <v>-680.08714134111335</v>
      </c>
      <c r="M361" s="80">
        <f t="shared" si="229"/>
        <v>0</v>
      </c>
      <c r="N361" s="80">
        <f t="shared" si="214"/>
        <v>0</v>
      </c>
      <c r="O361" s="81">
        <f t="shared" si="203"/>
        <v>-2475.2130879613783</v>
      </c>
      <c r="P361" s="79">
        <f t="shared" si="204"/>
        <v>818496.32128755504</v>
      </c>
      <c r="Q361" s="35"/>
      <c r="R361">
        <f t="shared" ca="1" si="215"/>
        <v>477</v>
      </c>
      <c r="S361" s="78">
        <f t="shared" ca="1" si="216"/>
        <v>93.56</v>
      </c>
      <c r="T361" s="55">
        <f t="shared" ca="1" si="205"/>
        <v>3.0908757876424664E-2</v>
      </c>
      <c r="U361" s="78">
        <f t="shared" ca="1" si="222"/>
        <v>2.1694886688539614E-2</v>
      </c>
      <c r="V361" s="79">
        <f t="shared" ca="1" si="217"/>
        <v>24385.336225287265</v>
      </c>
      <c r="W361" s="79">
        <f t="shared" ca="1" si="206"/>
        <v>166.34440928755654</v>
      </c>
      <c r="X361" s="80">
        <f t="shared" ca="1" si="223"/>
        <v>-0.43389773377079227</v>
      </c>
      <c r="Y361" s="80">
        <f t="shared" ca="1" si="224"/>
        <v>-20.321113521072721</v>
      </c>
      <c r="Z361" s="80">
        <f t="shared" ca="1" si="218"/>
        <v>0</v>
      </c>
      <c r="AA361" s="80">
        <f t="shared" ca="1" si="225"/>
        <v>0</v>
      </c>
      <c r="AB361" s="81">
        <f t="shared" ca="1" si="207"/>
        <v>-53.699467473312332</v>
      </c>
      <c r="AC361" s="79">
        <f t="shared" ca="1" si="208"/>
        <v>24477.226155846663</v>
      </c>
      <c r="AD361" s="35"/>
      <c r="AE361" s="62">
        <f t="shared" ca="1" si="209"/>
        <v>-2475.2130879613778</v>
      </c>
      <c r="AF361" s="62">
        <f t="shared" ca="1" si="210"/>
        <v>1128248.6286861701</v>
      </c>
      <c r="AG361" s="35"/>
      <c r="AH361" s="35"/>
      <c r="AR361" s="69">
        <f t="shared" si="219"/>
        <v>30</v>
      </c>
      <c r="AS361" s="70">
        <f t="shared" si="226"/>
        <v>358</v>
      </c>
      <c r="AT361" s="71">
        <f t="shared" si="230"/>
        <v>8.6253722450287229E-2</v>
      </c>
      <c r="AU361" s="72">
        <f t="shared" si="211"/>
        <v>6.8214933659622723E-3</v>
      </c>
      <c r="AV361" s="73">
        <f t="shared" si="220"/>
        <v>1.0068214933659623</v>
      </c>
      <c r="AW361" s="74">
        <f>PRODUCT(AV$4:AV361)</f>
        <v>11.402161529453675</v>
      </c>
    </row>
    <row r="362" spans="5:49">
      <c r="E362">
        <f t="shared" si="228"/>
        <v>359</v>
      </c>
      <c r="F362" s="64">
        <f t="shared" si="221"/>
        <v>84.833333333332405</v>
      </c>
      <c r="G362" s="55">
        <f t="shared" si="200"/>
        <v>0</v>
      </c>
      <c r="H362" s="78">
        <f t="shared" si="227"/>
        <v>1</v>
      </c>
      <c r="I362" s="79">
        <f t="shared" si="212"/>
        <v>818496.32128755504</v>
      </c>
      <c r="J362" s="79">
        <f t="shared" si="201"/>
        <v>5583.3672257275812</v>
      </c>
      <c r="K362" s="80">
        <f t="shared" si="202"/>
        <v>-20</v>
      </c>
      <c r="L362" s="80">
        <f t="shared" si="213"/>
        <v>-682.08026773962922</v>
      </c>
      <c r="M362" s="80">
        <f t="shared" si="229"/>
        <v>0</v>
      </c>
      <c r="N362" s="80">
        <f t="shared" si="214"/>
        <v>0</v>
      </c>
      <c r="O362" s="81">
        <f t="shared" si="203"/>
        <v>-2475.2130879613783</v>
      </c>
      <c r="P362" s="79">
        <f t="shared" si="204"/>
        <v>820902.39515758154</v>
      </c>
      <c r="Q362" s="35"/>
      <c r="R362">
        <f t="shared" ca="1" si="215"/>
        <v>478</v>
      </c>
      <c r="S362" s="78">
        <f t="shared" ca="1" si="216"/>
        <v>93.64</v>
      </c>
      <c r="T362" s="55">
        <f t="shared" ca="1" si="205"/>
        <v>3.0908757876424664E-2</v>
      </c>
      <c r="U362" s="78">
        <f t="shared" ca="1" si="222"/>
        <v>2.1024324688727076E-2</v>
      </c>
      <c r="V362" s="79">
        <f t="shared" ca="1" si="217"/>
        <v>23720.665499109109</v>
      </c>
      <c r="W362" s="79">
        <f t="shared" ca="1" si="206"/>
        <v>161.81036233838293</v>
      </c>
      <c r="X362" s="80">
        <f t="shared" ca="1" si="223"/>
        <v>-0.4204864937745415</v>
      </c>
      <c r="Y362" s="80">
        <f t="shared" ca="1" si="224"/>
        <v>-19.767221249257592</v>
      </c>
      <c r="Z362" s="80">
        <f t="shared" ca="1" si="218"/>
        <v>0</v>
      </c>
      <c r="AA362" s="80">
        <f t="shared" ca="1" si="225"/>
        <v>0</v>
      </c>
      <c r="AB362" s="81">
        <f t="shared" ca="1" si="207"/>
        <v>-52.039683635086789</v>
      </c>
      <c r="AC362" s="79">
        <f t="shared" ca="1" si="208"/>
        <v>23810.248470069371</v>
      </c>
      <c r="AD362" s="35"/>
      <c r="AE362" s="62">
        <f t="shared" ca="1" si="209"/>
        <v>-2475.2130879613783</v>
      </c>
      <c r="AF362" s="62">
        <f t="shared" ca="1" si="210"/>
        <v>1132509.5489433755</v>
      </c>
      <c r="AG362" s="35"/>
      <c r="AH362" s="35"/>
      <c r="AR362" s="69">
        <f t="shared" si="219"/>
        <v>30</v>
      </c>
      <c r="AS362" s="70">
        <f t="shared" si="226"/>
        <v>359</v>
      </c>
      <c r="AT362" s="71">
        <f t="shared" si="230"/>
        <v>8.5665343254803045E-2</v>
      </c>
      <c r="AU362" s="72">
        <f t="shared" si="211"/>
        <v>6.8214933659622723E-3</v>
      </c>
      <c r="AV362" s="73">
        <f t="shared" si="220"/>
        <v>1.0068214933659623</v>
      </c>
      <c r="AW362" s="74">
        <f>PRODUCT(AV$4:AV362)</f>
        <v>11.479941298684473</v>
      </c>
    </row>
    <row r="363" spans="5:49">
      <c r="E363">
        <f t="shared" si="228"/>
        <v>360</v>
      </c>
      <c r="F363" s="64">
        <f t="shared" si="221"/>
        <v>84.916666666665733</v>
      </c>
      <c r="G363" s="55">
        <f t="shared" si="200"/>
        <v>0</v>
      </c>
      <c r="H363" s="78">
        <f t="shared" si="227"/>
        <v>1</v>
      </c>
      <c r="I363" s="79">
        <f t="shared" si="212"/>
        <v>820902.39515758154</v>
      </c>
      <c r="J363" s="79">
        <f t="shared" si="201"/>
        <v>5599.7802426699818</v>
      </c>
      <c r="K363" s="80">
        <f t="shared" si="202"/>
        <v>-20</v>
      </c>
      <c r="L363" s="80">
        <f t="shared" si="213"/>
        <v>-684.08532929798469</v>
      </c>
      <c r="M363" s="80">
        <f t="shared" si="229"/>
        <v>0</v>
      </c>
      <c r="N363" s="80">
        <f t="shared" si="214"/>
        <v>0</v>
      </c>
      <c r="O363" s="81">
        <f t="shared" si="203"/>
        <v>-2475.2130879613783</v>
      </c>
      <c r="P363" s="79">
        <f t="shared" si="204"/>
        <v>823322.87698299217</v>
      </c>
      <c r="Q363" s="35"/>
      <c r="R363">
        <f t="shared" ca="1" si="215"/>
        <v>479</v>
      </c>
      <c r="S363" s="78">
        <f t="shared" ca="1" si="216"/>
        <v>93.72</v>
      </c>
      <c r="T363" s="55">
        <f t="shared" ca="1" si="205"/>
        <v>3.0908757876424664E-2</v>
      </c>
      <c r="U363" s="78">
        <f t="shared" ca="1" si="222"/>
        <v>2.0374488927407872E-2</v>
      </c>
      <c r="V363" s="79">
        <f t="shared" ca="1" si="217"/>
        <v>23074.303265130486</v>
      </c>
      <c r="W363" s="79">
        <f t="shared" ca="1" si="206"/>
        <v>157.4012066472892</v>
      </c>
      <c r="X363" s="80">
        <f t="shared" ca="1" si="223"/>
        <v>-0.40748977854815743</v>
      </c>
      <c r="Y363" s="80">
        <f t="shared" ca="1" si="224"/>
        <v>-19.228586054275407</v>
      </c>
      <c r="Z363" s="80">
        <f t="shared" ca="1" si="218"/>
        <v>0</v>
      </c>
      <c r="AA363" s="80">
        <f t="shared" ca="1" si="225"/>
        <v>0</v>
      </c>
      <c r="AB363" s="81">
        <f t="shared" ca="1" si="207"/>
        <v>-50.431201653644145</v>
      </c>
      <c r="AC363" s="79">
        <f t="shared" ca="1" si="208"/>
        <v>23161.63719429131</v>
      </c>
      <c r="AD363" s="35"/>
      <c r="AE363" s="62">
        <f t="shared" ca="1" si="209"/>
        <v>-2475.2130879613778</v>
      </c>
      <c r="AF363" s="62">
        <f t="shared" ca="1" si="210"/>
        <v>1136795.9842729676</v>
      </c>
      <c r="AG363" s="35"/>
      <c r="AH363" s="35"/>
      <c r="AR363" s="69">
        <f t="shared" si="219"/>
        <v>30</v>
      </c>
      <c r="AS363" s="70">
        <f t="shared" si="226"/>
        <v>360</v>
      </c>
      <c r="AT363" s="71">
        <f t="shared" si="230"/>
        <v>8.5080977684097531E-2</v>
      </c>
      <c r="AU363" s="72">
        <f t="shared" si="211"/>
        <v>6.8214933659622723E-3</v>
      </c>
      <c r="AV363" s="73">
        <f t="shared" si="220"/>
        <v>1.0068214933659623</v>
      </c>
      <c r="AW363" s="74">
        <f>PRODUCT(AV$4:AV363)</f>
        <v>11.558251642095085</v>
      </c>
    </row>
    <row r="364" spans="5:49">
      <c r="E364">
        <f t="shared" si="228"/>
        <v>361</v>
      </c>
      <c r="F364" s="64">
        <f t="shared" si="221"/>
        <v>84.999999999999062</v>
      </c>
      <c r="G364" s="55">
        <f t="shared" si="200"/>
        <v>0</v>
      </c>
      <c r="H364" s="78">
        <f t="shared" si="227"/>
        <v>1</v>
      </c>
      <c r="I364" s="79">
        <f t="shared" si="212"/>
        <v>823322.87698299217</v>
      </c>
      <c r="J364" s="79">
        <f t="shared" si="201"/>
        <v>5616.2915433844528</v>
      </c>
      <c r="K364" s="80">
        <f t="shared" si="202"/>
        <v>-20</v>
      </c>
      <c r="L364" s="80">
        <f t="shared" si="213"/>
        <v>-686.10239748582683</v>
      </c>
      <c r="M364" s="80">
        <f t="shared" si="229"/>
        <v>-6174.9215773724409</v>
      </c>
      <c r="N364" s="80">
        <f t="shared" si="214"/>
        <v>0</v>
      </c>
      <c r="O364" s="81">
        <f t="shared" si="203"/>
        <v>-2475.2130879613783</v>
      </c>
      <c r="P364" s="79">
        <f t="shared" si="204"/>
        <v>819582.93146355683</v>
      </c>
      <c r="Q364" s="35"/>
      <c r="R364">
        <f t="shared" ca="1" si="215"/>
        <v>480</v>
      </c>
      <c r="S364" s="78">
        <f t="shared" ca="1" si="216"/>
        <v>93.8</v>
      </c>
      <c r="T364" s="55">
        <f t="shared" ca="1" si="205"/>
        <v>3.0908757876424664E-2</v>
      </c>
      <c r="U364" s="78">
        <f t="shared" ca="1" si="222"/>
        <v>1.9744738782294727E-2</v>
      </c>
      <c r="V364" s="79">
        <f t="shared" ca="1" si="217"/>
        <v>22445.739758231368</v>
      </c>
      <c r="W364" s="79">
        <f t="shared" ca="1" si="206"/>
        <v>153.11346485489091</v>
      </c>
      <c r="X364" s="80">
        <f t="shared" ca="1" si="223"/>
        <v>-0.39489477564589454</v>
      </c>
      <c r="Y364" s="80">
        <f t="shared" ca="1" si="224"/>
        <v>-18.704783131859475</v>
      </c>
      <c r="Z364" s="80">
        <f t="shared" ca="1" si="218"/>
        <v>0</v>
      </c>
      <c r="AA364" s="80">
        <f t="shared" ca="1" si="225"/>
        <v>0</v>
      </c>
      <c r="AB364" s="81">
        <f t="shared" ca="1" si="207"/>
        <v>-48.87243585231451</v>
      </c>
      <c r="AC364" s="79">
        <f t="shared" ca="1" si="208"/>
        <v>22530.881109326438</v>
      </c>
      <c r="AD364" s="35"/>
      <c r="AE364" s="62">
        <f t="shared" ca="1" si="209"/>
        <v>-2475.2130879613778</v>
      </c>
      <c r="AF364" s="62">
        <f t="shared" ca="1" si="210"/>
        <v>1141108.0874632825</v>
      </c>
      <c r="AG364" s="35"/>
      <c r="AH364" s="35"/>
      <c r="AR364" s="69">
        <f t="shared" si="219"/>
        <v>31</v>
      </c>
      <c r="AS364" s="70">
        <f t="shared" si="226"/>
        <v>361</v>
      </c>
      <c r="AT364" s="71">
        <f t="shared" si="230"/>
        <v>8.4500598359255871E-2</v>
      </c>
      <c r="AU364" s="72">
        <f t="shared" si="211"/>
        <v>6.8214933659622723E-3</v>
      </c>
      <c r="AV364" s="73">
        <f t="shared" si="220"/>
        <v>1.0068214933659623</v>
      </c>
      <c r="AW364" s="74">
        <f>PRODUCT(AV$4:AV364)</f>
        <v>11.63709617899376</v>
      </c>
    </row>
    <row r="365" spans="5:49">
      <c r="E365">
        <f t="shared" si="228"/>
        <v>362</v>
      </c>
      <c r="F365" s="64">
        <f t="shared" si="221"/>
        <v>85.083333333332391</v>
      </c>
      <c r="G365" s="55">
        <f t="shared" si="200"/>
        <v>0</v>
      </c>
      <c r="H365" s="78">
        <f t="shared" si="227"/>
        <v>1</v>
      </c>
      <c r="I365" s="79">
        <f t="shared" si="212"/>
        <v>819582.93146355683</v>
      </c>
      <c r="J365" s="79">
        <f t="shared" si="201"/>
        <v>5590.7795298345645</v>
      </c>
      <c r="K365" s="80">
        <f t="shared" si="202"/>
        <v>-20</v>
      </c>
      <c r="L365" s="80">
        <f t="shared" si="213"/>
        <v>-682.98577621963068</v>
      </c>
      <c r="M365" s="80">
        <f t="shared" si="229"/>
        <v>0</v>
      </c>
      <c r="N365" s="80">
        <f t="shared" si="214"/>
        <v>0</v>
      </c>
      <c r="O365" s="81">
        <f t="shared" si="203"/>
        <v>-2475.2130879613783</v>
      </c>
      <c r="P365" s="79">
        <f t="shared" si="204"/>
        <v>821995.51212921028</v>
      </c>
      <c r="Q365" s="35"/>
      <c r="R365">
        <f t="shared" ca="1" si="215"/>
        <v>481</v>
      </c>
      <c r="S365" s="78">
        <f t="shared" ca="1" si="216"/>
        <v>93.88</v>
      </c>
      <c r="T365" s="55">
        <f t="shared" ca="1" si="205"/>
        <v>3.0908757876424664E-2</v>
      </c>
      <c r="U365" s="78">
        <f t="shared" ca="1" si="222"/>
        <v>1.9134453431939528E-2</v>
      </c>
      <c r="V365" s="79">
        <f t="shared" ca="1" si="217"/>
        <v>21834.479560375756</v>
      </c>
      <c r="W365" s="79">
        <f t="shared" ca="1" si="206"/>
        <v>148.94375747034204</v>
      </c>
      <c r="X365" s="80">
        <f t="shared" ca="1" si="223"/>
        <v>-0.3826890686387906</v>
      </c>
      <c r="Y365" s="80">
        <f t="shared" ca="1" si="224"/>
        <v>-18.195399633646463</v>
      </c>
      <c r="Z365" s="80">
        <f t="shared" ca="1" si="218"/>
        <v>-163.75859670281815</v>
      </c>
      <c r="AA365" s="80">
        <f t="shared" ca="1" si="225"/>
        <v>0</v>
      </c>
      <c r="AB365" s="81">
        <f t="shared" ca="1" si="207"/>
        <v>-47.361849565724235</v>
      </c>
      <c r="AC365" s="79">
        <f t="shared" ca="1" si="208"/>
        <v>21753.72478287527</v>
      </c>
      <c r="AD365" s="35"/>
      <c r="AE365" s="62">
        <f t="shared" ca="1" si="209"/>
        <v>-2475.2130879613783</v>
      </c>
      <c r="AF365" s="62">
        <f t="shared" ca="1" si="210"/>
        <v>1136887.7015616037</v>
      </c>
      <c r="AG365" s="35"/>
      <c r="AH365" s="35"/>
      <c r="AR365" s="69">
        <f t="shared" si="219"/>
        <v>31</v>
      </c>
      <c r="AS365" s="70">
        <f t="shared" si="226"/>
        <v>362</v>
      </c>
      <c r="AT365" s="71">
        <f t="shared" si="230"/>
        <v>8.3924178088128368E-2</v>
      </c>
      <c r="AU365" s="72">
        <f t="shared" si="211"/>
        <v>6.8214933659622723E-3</v>
      </c>
      <c r="AV365" s="73">
        <f t="shared" si="220"/>
        <v>1.0068214933659623</v>
      </c>
      <c r="AW365" s="74">
        <f>PRODUCT(AV$4:AV365)</f>
        <v>11.716478553377831</v>
      </c>
    </row>
    <row r="366" spans="5:49">
      <c r="E366">
        <f t="shared" si="228"/>
        <v>363</v>
      </c>
      <c r="F366" s="64">
        <f t="shared" si="221"/>
        <v>85.166666666665719</v>
      </c>
      <c r="G366" s="55">
        <f t="shared" si="200"/>
        <v>0</v>
      </c>
      <c r="H366" s="78">
        <f t="shared" si="227"/>
        <v>1</v>
      </c>
      <c r="I366" s="79">
        <f t="shared" si="212"/>
        <v>821995.51212921028</v>
      </c>
      <c r="J366" s="79">
        <f t="shared" si="201"/>
        <v>5607.2369328401683</v>
      </c>
      <c r="K366" s="80">
        <f t="shared" si="202"/>
        <v>-20</v>
      </c>
      <c r="L366" s="80">
        <f t="shared" si="213"/>
        <v>-684.99626010767531</v>
      </c>
      <c r="M366" s="80">
        <f t="shared" si="229"/>
        <v>0</v>
      </c>
      <c r="N366" s="80">
        <f t="shared" si="214"/>
        <v>0</v>
      </c>
      <c r="O366" s="81">
        <f t="shared" si="203"/>
        <v>-2475.2130879613783</v>
      </c>
      <c r="P366" s="79">
        <f t="shared" si="204"/>
        <v>824422.53971398133</v>
      </c>
      <c r="Q366" s="35"/>
      <c r="R366">
        <f t="shared" ca="1" si="215"/>
        <v>482</v>
      </c>
      <c r="S366" s="78">
        <f t="shared" ca="1" si="216"/>
        <v>93.96</v>
      </c>
      <c r="T366" s="55">
        <f t="shared" ca="1" si="205"/>
        <v>3.0908757876424664E-2</v>
      </c>
      <c r="U366" s="78">
        <f t="shared" ca="1" si="222"/>
        <v>1.8543031243713988E-2</v>
      </c>
      <c r="V366" s="79">
        <f t="shared" ca="1" si="217"/>
        <v>21081.344170650998</v>
      </c>
      <c r="W366" s="79">
        <f t="shared" ca="1" si="206"/>
        <v>143.80624940566321</v>
      </c>
      <c r="X366" s="80">
        <f t="shared" ca="1" si="223"/>
        <v>-0.37086062487427973</v>
      </c>
      <c r="Y366" s="80">
        <f t="shared" ca="1" si="224"/>
        <v>-17.567786808875834</v>
      </c>
      <c r="Z366" s="80">
        <f t="shared" ca="1" si="218"/>
        <v>0</v>
      </c>
      <c r="AA366" s="80">
        <f t="shared" ca="1" si="225"/>
        <v>0</v>
      </c>
      <c r="AB366" s="81">
        <f t="shared" ca="1" si="207"/>
        <v>-45.897953624917612</v>
      </c>
      <c r="AC366" s="79">
        <f t="shared" ca="1" si="208"/>
        <v>21161.313818997998</v>
      </c>
      <c r="AD366" s="35"/>
      <c r="AE366" s="62">
        <f t="shared" ca="1" si="209"/>
        <v>-2475.2130879613778</v>
      </c>
      <c r="AF366" s="62">
        <f t="shared" ca="1" si="210"/>
        <v>1141200.3539697209</v>
      </c>
      <c r="AG366" s="35"/>
      <c r="AH366" s="35"/>
      <c r="AR366" s="69">
        <f t="shared" si="219"/>
        <v>31</v>
      </c>
      <c r="AS366" s="70">
        <f t="shared" si="226"/>
        <v>363</v>
      </c>
      <c r="AT366" s="71">
        <f t="shared" si="230"/>
        <v>8.3351689864056361E-2</v>
      </c>
      <c r="AU366" s="72">
        <f t="shared" si="211"/>
        <v>6.8214933659622723E-3</v>
      </c>
      <c r="AV366" s="73">
        <f t="shared" si="220"/>
        <v>1.0068214933659623</v>
      </c>
      <c r="AW366" s="74">
        <f>PRODUCT(AV$4:AV366)</f>
        <v>11.796402434102138</v>
      </c>
    </row>
    <row r="367" spans="5:49">
      <c r="E367">
        <f t="shared" si="228"/>
        <v>364</v>
      </c>
      <c r="F367" s="64">
        <f t="shared" si="221"/>
        <v>85.249999999999048</v>
      </c>
      <c r="G367" s="55">
        <f t="shared" si="200"/>
        <v>0</v>
      </c>
      <c r="H367" s="78">
        <f t="shared" si="227"/>
        <v>1</v>
      </c>
      <c r="I367" s="79">
        <f t="shared" si="212"/>
        <v>824422.53971398133</v>
      </c>
      <c r="J367" s="79">
        <f t="shared" si="201"/>
        <v>5623.7928854086913</v>
      </c>
      <c r="K367" s="80">
        <f t="shared" si="202"/>
        <v>-20</v>
      </c>
      <c r="L367" s="80">
        <f t="shared" si="213"/>
        <v>-687.01878309498443</v>
      </c>
      <c r="M367" s="80">
        <f t="shared" si="229"/>
        <v>0</v>
      </c>
      <c r="N367" s="80">
        <f t="shared" si="214"/>
        <v>0</v>
      </c>
      <c r="O367" s="81">
        <f t="shared" si="203"/>
        <v>-2475.2130879613783</v>
      </c>
      <c r="P367" s="79">
        <f t="shared" si="204"/>
        <v>826864.10072833369</v>
      </c>
      <c r="Q367" s="35"/>
      <c r="R367">
        <f t="shared" ca="1" si="215"/>
        <v>483</v>
      </c>
      <c r="S367" s="78">
        <f t="shared" ca="1" si="216"/>
        <v>94.04</v>
      </c>
      <c r="T367" s="55">
        <f t="shared" ca="1" si="205"/>
        <v>3.0908757876424664E-2</v>
      </c>
      <c r="U367" s="78">
        <f t="shared" ca="1" si="222"/>
        <v>1.7969889180707056E-2</v>
      </c>
      <c r="V367" s="79">
        <f t="shared" ca="1" si="217"/>
        <v>20507.243893819548</v>
      </c>
      <c r="W367" s="79">
        <f t="shared" ca="1" si="206"/>
        <v>139.89002817586038</v>
      </c>
      <c r="X367" s="80">
        <f t="shared" ca="1" si="223"/>
        <v>-0.3593977836141411</v>
      </c>
      <c r="Y367" s="80">
        <f t="shared" ca="1" si="224"/>
        <v>-17.08936991151629</v>
      </c>
      <c r="Z367" s="80">
        <f t="shared" ca="1" si="218"/>
        <v>0</v>
      </c>
      <c r="AA367" s="80">
        <f t="shared" ca="1" si="225"/>
        <v>0</v>
      </c>
      <c r="AB367" s="81">
        <f t="shared" ca="1" si="207"/>
        <v>-44.479304889301666</v>
      </c>
      <c r="AC367" s="79">
        <f t="shared" ca="1" si="208"/>
        <v>20585.205849410981</v>
      </c>
      <c r="AD367" s="35"/>
      <c r="AE367" s="62">
        <f t="shared" ca="1" si="209"/>
        <v>-2475.2130879613778</v>
      </c>
      <c r="AF367" s="62">
        <f t="shared" ca="1" si="210"/>
        <v>1145538.8312306232</v>
      </c>
      <c r="AG367" s="35"/>
      <c r="AH367" s="35"/>
      <c r="AR367" s="69">
        <f t="shared" si="219"/>
        <v>31</v>
      </c>
      <c r="AS367" s="70">
        <f t="shared" si="226"/>
        <v>364</v>
      </c>
      <c r="AT367" s="71">
        <f t="shared" si="230"/>
        <v>8.2783106864606951E-2</v>
      </c>
      <c r="AU367" s="72">
        <f t="shared" si="211"/>
        <v>6.8214933659622723E-3</v>
      </c>
      <c r="AV367" s="73">
        <f t="shared" si="220"/>
        <v>1.0068214933659623</v>
      </c>
      <c r="AW367" s="74">
        <f>PRODUCT(AV$4:AV367)</f>
        <v>11.876871515048586</v>
      </c>
    </row>
    <row r="368" spans="5:49">
      <c r="E368">
        <f t="shared" si="228"/>
        <v>365</v>
      </c>
      <c r="F368" s="64">
        <f t="shared" si="221"/>
        <v>85.333333333332376</v>
      </c>
      <c r="G368" s="55">
        <f t="shared" si="200"/>
        <v>0</v>
      </c>
      <c r="H368" s="78">
        <f t="shared" si="227"/>
        <v>1</v>
      </c>
      <c r="I368" s="79">
        <f t="shared" si="212"/>
        <v>826864.10072833369</v>
      </c>
      <c r="J368" s="79">
        <f t="shared" si="201"/>
        <v>5640.4479776706885</v>
      </c>
      <c r="K368" s="80">
        <f t="shared" si="202"/>
        <v>-20</v>
      </c>
      <c r="L368" s="80">
        <f t="shared" si="213"/>
        <v>-689.05341727361144</v>
      </c>
      <c r="M368" s="80">
        <f t="shared" si="229"/>
        <v>0</v>
      </c>
      <c r="N368" s="80">
        <f t="shared" si="214"/>
        <v>0</v>
      </c>
      <c r="O368" s="81">
        <f t="shared" si="203"/>
        <v>-2475.2130879613783</v>
      </c>
      <c r="P368" s="79">
        <f t="shared" si="204"/>
        <v>829320.2822007694</v>
      </c>
      <c r="Q368" s="35"/>
      <c r="R368">
        <f t="shared" ca="1" si="215"/>
        <v>484</v>
      </c>
      <c r="S368" s="78">
        <f t="shared" ca="1" si="216"/>
        <v>94.12</v>
      </c>
      <c r="T368" s="55">
        <f t="shared" ca="1" si="205"/>
        <v>3.0908757876424664E-2</v>
      </c>
      <c r="U368" s="78">
        <f t="shared" ca="1" si="222"/>
        <v>1.7414462226954398E-2</v>
      </c>
      <c r="V368" s="79">
        <f t="shared" ca="1" si="217"/>
        <v>19948.942705975176</v>
      </c>
      <c r="W368" s="79">
        <f t="shared" ca="1" si="206"/>
        <v>136.08158032677113</v>
      </c>
      <c r="X368" s="80">
        <f t="shared" ca="1" si="223"/>
        <v>-0.34828924453908794</v>
      </c>
      <c r="Y368" s="80">
        <f t="shared" ca="1" si="224"/>
        <v>-16.62411892164598</v>
      </c>
      <c r="Z368" s="80">
        <f t="shared" ca="1" si="218"/>
        <v>0</v>
      </c>
      <c r="AA368" s="80">
        <f t="shared" ca="1" si="225"/>
        <v>0</v>
      </c>
      <c r="AB368" s="81">
        <f t="shared" ca="1" si="207"/>
        <v>-43.104504823966572</v>
      </c>
      <c r="AC368" s="79">
        <f t="shared" ca="1" si="208"/>
        <v>20024.947373311799</v>
      </c>
      <c r="AD368" s="35"/>
      <c r="AE368" s="62">
        <f t="shared" ca="1" si="209"/>
        <v>-2475.2130879613778</v>
      </c>
      <c r="AF368" s="62">
        <f t="shared" ca="1" si="210"/>
        <v>1149903.2879876615</v>
      </c>
      <c r="AG368" s="35"/>
      <c r="AH368" s="35"/>
      <c r="AR368" s="69">
        <f t="shared" si="219"/>
        <v>31</v>
      </c>
      <c r="AS368" s="70">
        <f t="shared" si="226"/>
        <v>365</v>
      </c>
      <c r="AT368" s="71">
        <f t="shared" si="230"/>
        <v>8.2218402450316294E-2</v>
      </c>
      <c r="AU368" s="72">
        <f t="shared" si="211"/>
        <v>6.8214933659622723E-3</v>
      </c>
      <c r="AV368" s="73">
        <f t="shared" si="220"/>
        <v>1.0068214933659623</v>
      </c>
      <c r="AW368" s="74">
        <f>PRODUCT(AV$4:AV368)</f>
        <v>11.957889515296877</v>
      </c>
    </row>
    <row r="369" spans="5:49">
      <c r="E369">
        <f t="shared" si="228"/>
        <v>366</v>
      </c>
      <c r="F369" s="64">
        <f t="shared" si="221"/>
        <v>85.416666666665705</v>
      </c>
      <c r="G369" s="55">
        <f t="shared" si="200"/>
        <v>0</v>
      </c>
      <c r="H369" s="78">
        <f t="shared" si="227"/>
        <v>1</v>
      </c>
      <c r="I369" s="79">
        <f t="shared" si="212"/>
        <v>829320.2822007694</v>
      </c>
      <c r="J369" s="79">
        <f t="shared" si="201"/>
        <v>5657.2028032905082</v>
      </c>
      <c r="K369" s="80">
        <f t="shared" si="202"/>
        <v>-20</v>
      </c>
      <c r="L369" s="80">
        <f t="shared" si="213"/>
        <v>-691.10023516730791</v>
      </c>
      <c r="M369" s="80">
        <f t="shared" si="229"/>
        <v>0</v>
      </c>
      <c r="N369" s="80">
        <f t="shared" si="214"/>
        <v>0</v>
      </c>
      <c r="O369" s="81">
        <f t="shared" si="203"/>
        <v>-2475.2130879613783</v>
      </c>
      <c r="P369" s="79">
        <f t="shared" si="204"/>
        <v>831791.17168093123</v>
      </c>
      <c r="Q369" s="35"/>
      <c r="R369">
        <f t="shared" ca="1" si="215"/>
        <v>485</v>
      </c>
      <c r="S369" s="78">
        <f t="shared" ca="1" si="216"/>
        <v>94.2</v>
      </c>
      <c r="T369" s="55">
        <f t="shared" ca="1" si="205"/>
        <v>3.0908757876424664E-2</v>
      </c>
      <c r="U369" s="78">
        <f t="shared" ca="1" si="222"/>
        <v>1.6876202830433323E-2</v>
      </c>
      <c r="V369" s="79">
        <f t="shared" ca="1" si="217"/>
        <v>19406.00112346196</v>
      </c>
      <c r="W369" s="79">
        <f t="shared" ca="1" si="206"/>
        <v>132.37790792355216</v>
      </c>
      <c r="X369" s="80">
        <f t="shared" ca="1" si="223"/>
        <v>-0.33752405660866647</v>
      </c>
      <c r="Y369" s="80">
        <f t="shared" ca="1" si="224"/>
        <v>-16.171667602884966</v>
      </c>
      <c r="Z369" s="80">
        <f t="shared" ca="1" si="218"/>
        <v>0</v>
      </c>
      <c r="AA369" s="80">
        <f t="shared" ca="1" si="225"/>
        <v>0</v>
      </c>
      <c r="AB369" s="81">
        <f t="shared" ca="1" si="207"/>
        <v>-41.772198120979418</v>
      </c>
      <c r="AC369" s="79">
        <f t="shared" ca="1" si="208"/>
        <v>19480.09764160504</v>
      </c>
      <c r="AD369" s="35"/>
      <c r="AE369" s="62">
        <f t="shared" ca="1" si="209"/>
        <v>-2475.2130879613783</v>
      </c>
      <c r="AF369" s="62">
        <f t="shared" ca="1" si="210"/>
        <v>1154293.8798102166</v>
      </c>
      <c r="AG369" s="35"/>
      <c r="AH369" s="35"/>
      <c r="AR369" s="69">
        <f t="shared" si="219"/>
        <v>31</v>
      </c>
      <c r="AS369" s="70">
        <f t="shared" si="226"/>
        <v>366</v>
      </c>
      <c r="AT369" s="71">
        <f t="shared" si="230"/>
        <v>8.165755016344145E-2</v>
      </c>
      <c r="AU369" s="72">
        <f t="shared" si="211"/>
        <v>6.8214933659622723E-3</v>
      </c>
      <c r="AV369" s="73">
        <f t="shared" si="220"/>
        <v>1.0068214933659623</v>
      </c>
      <c r="AW369" s="74">
        <f>PRODUCT(AV$4:AV369)</f>
        <v>12.039460179296384</v>
      </c>
    </row>
    <row r="370" spans="5:49">
      <c r="E370">
        <f t="shared" si="228"/>
        <v>367</v>
      </c>
      <c r="F370" s="64">
        <f t="shared" si="221"/>
        <v>85.499999999999034</v>
      </c>
      <c r="G370" s="55">
        <f t="shared" si="200"/>
        <v>0</v>
      </c>
      <c r="H370" s="78">
        <f t="shared" si="227"/>
        <v>1</v>
      </c>
      <c r="I370" s="79">
        <f t="shared" si="212"/>
        <v>831791.17168093123</v>
      </c>
      <c r="J370" s="79">
        <f t="shared" si="201"/>
        <v>5674.057959487458</v>
      </c>
      <c r="K370" s="80">
        <f t="shared" si="202"/>
        <v>-20</v>
      </c>
      <c r="L370" s="80">
        <f t="shared" si="213"/>
        <v>-693.15930973410946</v>
      </c>
      <c r="M370" s="80">
        <f t="shared" si="229"/>
        <v>0</v>
      </c>
      <c r="N370" s="80">
        <f t="shared" si="214"/>
        <v>0</v>
      </c>
      <c r="O370" s="81">
        <f t="shared" si="203"/>
        <v>-2475.2130879613783</v>
      </c>
      <c r="P370" s="79">
        <f t="shared" si="204"/>
        <v>834276.85724272311</v>
      </c>
      <c r="Q370" s="35"/>
      <c r="R370">
        <f t="shared" ca="1" si="215"/>
        <v>486</v>
      </c>
      <c r="S370" s="78">
        <f t="shared" ca="1" si="216"/>
        <v>94.28</v>
      </c>
      <c r="T370" s="55">
        <f t="shared" ca="1" si="205"/>
        <v>3.0908757876424664E-2</v>
      </c>
      <c r="U370" s="78">
        <f t="shared" ca="1" si="222"/>
        <v>1.6354580363274026E-2</v>
      </c>
      <c r="V370" s="79">
        <f t="shared" ca="1" si="217"/>
        <v>18877.992020191559</v>
      </c>
      <c r="W370" s="79">
        <f t="shared" ca="1" si="206"/>
        <v>128.77609732842544</v>
      </c>
      <c r="X370" s="80">
        <f t="shared" ca="1" si="223"/>
        <v>-0.32709160726548053</v>
      </c>
      <c r="Y370" s="80">
        <f t="shared" ca="1" si="224"/>
        <v>-15.7316600168263</v>
      </c>
      <c r="Z370" s="80">
        <f t="shared" ca="1" si="218"/>
        <v>0</v>
      </c>
      <c r="AA370" s="80">
        <f t="shared" ca="1" si="225"/>
        <v>0</v>
      </c>
      <c r="AB370" s="81">
        <f t="shared" ca="1" si="207"/>
        <v>-40.481071363292017</v>
      </c>
      <c r="AC370" s="79">
        <f t="shared" ca="1" si="208"/>
        <v>18950.228294532601</v>
      </c>
      <c r="AD370" s="35"/>
      <c r="AE370" s="62">
        <f t="shared" ca="1" si="209"/>
        <v>-2475.2130879613778</v>
      </c>
      <c r="AF370" s="62">
        <f t="shared" ca="1" si="210"/>
        <v>1158710.763199243</v>
      </c>
      <c r="AG370" s="35"/>
      <c r="AH370" s="35"/>
      <c r="AR370" s="69">
        <f t="shared" si="219"/>
        <v>31</v>
      </c>
      <c r="AS370" s="70">
        <f t="shared" si="226"/>
        <v>367</v>
      </c>
      <c r="AT370" s="71">
        <f t="shared" si="230"/>
        <v>8.1100523726720802E-2</v>
      </c>
      <c r="AU370" s="72">
        <f t="shared" si="211"/>
        <v>6.8214933659622723E-3</v>
      </c>
      <c r="AV370" s="73">
        <f t="shared" si="220"/>
        <v>1.0068214933659623</v>
      </c>
      <c r="AW370" s="74">
        <f>PRODUCT(AV$4:AV370)</f>
        <v>12.121587277039222</v>
      </c>
    </row>
    <row r="371" spans="5:49">
      <c r="E371">
        <f t="shared" si="228"/>
        <v>368</v>
      </c>
      <c r="F371" s="64">
        <f t="shared" si="221"/>
        <v>85.583333333332362</v>
      </c>
      <c r="G371" s="55">
        <f t="shared" si="200"/>
        <v>0</v>
      </c>
      <c r="H371" s="78">
        <f t="shared" si="227"/>
        <v>1</v>
      </c>
      <c r="I371" s="79">
        <f t="shared" si="212"/>
        <v>834276.85724272311</v>
      </c>
      <c r="J371" s="79">
        <f t="shared" si="201"/>
        <v>5691.0140470570896</v>
      </c>
      <c r="K371" s="80">
        <f t="shared" si="202"/>
        <v>-20</v>
      </c>
      <c r="L371" s="80">
        <f t="shared" si="213"/>
        <v>-695.23071436893599</v>
      </c>
      <c r="M371" s="80">
        <f t="shared" si="229"/>
        <v>0</v>
      </c>
      <c r="N371" s="80">
        <f t="shared" si="214"/>
        <v>0</v>
      </c>
      <c r="O371" s="81">
        <f t="shared" si="203"/>
        <v>-2475.2130879613783</v>
      </c>
      <c r="P371" s="79">
        <f t="shared" si="204"/>
        <v>836777.42748744984</v>
      </c>
      <c r="Q371" s="35"/>
      <c r="R371">
        <f t="shared" ca="1" si="215"/>
        <v>487</v>
      </c>
      <c r="S371" s="78">
        <f t="shared" ca="1" si="216"/>
        <v>94.36</v>
      </c>
      <c r="T371" s="55">
        <f t="shared" ca="1" si="205"/>
        <v>3.0908757876424664E-2</v>
      </c>
      <c r="U371" s="78">
        <f t="shared" ca="1" si="222"/>
        <v>1.5849080598655061E-2</v>
      </c>
      <c r="V371" s="79">
        <f t="shared" ca="1" si="217"/>
        <v>18364.500276473922</v>
      </c>
      <c r="W371" s="79">
        <f t="shared" ca="1" si="206"/>
        <v>125.27331680517918</v>
      </c>
      <c r="X371" s="80">
        <f t="shared" ca="1" si="223"/>
        <v>-0.31698161197310121</v>
      </c>
      <c r="Y371" s="80">
        <f t="shared" ca="1" si="224"/>
        <v>-15.303750230394936</v>
      </c>
      <c r="Z371" s="80">
        <f t="shared" ca="1" si="218"/>
        <v>0</v>
      </c>
      <c r="AA371" s="80">
        <f t="shared" ca="1" si="225"/>
        <v>0</v>
      </c>
      <c r="AB371" s="81">
        <f t="shared" ca="1" si="207"/>
        <v>-39.229851729945757</v>
      </c>
      <c r="AC371" s="79">
        <f t="shared" ca="1" si="208"/>
        <v>18434.923009706785</v>
      </c>
      <c r="AD371" s="35"/>
      <c r="AE371" s="62">
        <f t="shared" ca="1" si="209"/>
        <v>-2475.2130879613778</v>
      </c>
      <c r="AF371" s="62">
        <f t="shared" ca="1" si="210"/>
        <v>1163154.0955928483</v>
      </c>
      <c r="AG371" s="35"/>
      <c r="AH371" s="35"/>
      <c r="AR371" s="69">
        <f t="shared" si="219"/>
        <v>31</v>
      </c>
      <c r="AS371" s="70">
        <f t="shared" si="226"/>
        <v>368</v>
      </c>
      <c r="AT371" s="71">
        <f t="shared" si="230"/>
        <v>8.0547297042142904E-2</v>
      </c>
      <c r="AU371" s="72">
        <f t="shared" si="211"/>
        <v>6.8214933659622723E-3</v>
      </c>
      <c r="AV371" s="73">
        <f t="shared" si="220"/>
        <v>1.0068214933659623</v>
      </c>
      <c r="AW371" s="74">
        <f>PRODUCT(AV$4:AV371)</f>
        <v>12.204274604234477</v>
      </c>
    </row>
    <row r="372" spans="5:49">
      <c r="E372">
        <f t="shared" si="228"/>
        <v>369</v>
      </c>
      <c r="F372" s="64">
        <f t="shared" si="221"/>
        <v>85.666666666665691</v>
      </c>
      <c r="G372" s="55">
        <f t="shared" si="200"/>
        <v>0</v>
      </c>
      <c r="H372" s="78">
        <f t="shared" si="227"/>
        <v>1</v>
      </c>
      <c r="I372" s="79">
        <f t="shared" si="212"/>
        <v>836777.42748744984</v>
      </c>
      <c r="J372" s="79">
        <f t="shared" si="201"/>
        <v>5708.0716703926155</v>
      </c>
      <c r="K372" s="80">
        <f t="shared" si="202"/>
        <v>-20</v>
      </c>
      <c r="L372" s="80">
        <f t="shared" si="213"/>
        <v>-697.31452290620825</v>
      </c>
      <c r="M372" s="80">
        <f t="shared" si="229"/>
        <v>0</v>
      </c>
      <c r="N372" s="80">
        <f t="shared" si="214"/>
        <v>0</v>
      </c>
      <c r="O372" s="81">
        <f t="shared" si="203"/>
        <v>-2475.2130879613783</v>
      </c>
      <c r="P372" s="79">
        <f t="shared" si="204"/>
        <v>839292.97154697485</v>
      </c>
      <c r="Q372" s="35"/>
      <c r="R372">
        <f t="shared" ca="1" si="215"/>
        <v>488</v>
      </c>
      <c r="S372" s="78">
        <f t="shared" ca="1" si="216"/>
        <v>94.44</v>
      </c>
      <c r="T372" s="55">
        <f t="shared" ca="1" si="205"/>
        <v>3.0908757876424664E-2</v>
      </c>
      <c r="U372" s="78">
        <f t="shared" ca="1" si="222"/>
        <v>1.5359205203867292E-2</v>
      </c>
      <c r="V372" s="79">
        <f t="shared" ca="1" si="217"/>
        <v>17865.122437929229</v>
      </c>
      <c r="W372" s="79">
        <f t="shared" ca="1" si="206"/>
        <v>121.86681419243797</v>
      </c>
      <c r="X372" s="80">
        <f t="shared" ca="1" si="223"/>
        <v>-0.30718410407734587</v>
      </c>
      <c r="Y372" s="80">
        <f t="shared" ca="1" si="224"/>
        <v>-14.887602031607692</v>
      </c>
      <c r="Z372" s="80">
        <f t="shared" ca="1" si="218"/>
        <v>0</v>
      </c>
      <c r="AA372" s="80">
        <f t="shared" ca="1" si="225"/>
        <v>0</v>
      </c>
      <c r="AB372" s="81">
        <f t="shared" ca="1" si="207"/>
        <v>-38.01730574129683</v>
      </c>
      <c r="AC372" s="79">
        <f t="shared" ca="1" si="208"/>
        <v>17933.777160244685</v>
      </c>
      <c r="AD372" s="35"/>
      <c r="AE372" s="62">
        <f t="shared" ca="1" si="209"/>
        <v>-2475.2130879613783</v>
      </c>
      <c r="AF372" s="62">
        <f t="shared" ca="1" si="210"/>
        <v>1167624.0353719047</v>
      </c>
      <c r="AG372" s="35"/>
      <c r="AH372" s="35"/>
      <c r="AR372" s="69">
        <f t="shared" si="219"/>
        <v>31</v>
      </c>
      <c r="AS372" s="70">
        <f t="shared" si="226"/>
        <v>369</v>
      </c>
      <c r="AT372" s="71">
        <f t="shared" si="230"/>
        <v>7.9997844189723735E-2</v>
      </c>
      <c r="AU372" s="72">
        <f t="shared" si="211"/>
        <v>6.8214933659622723E-3</v>
      </c>
      <c r="AV372" s="73">
        <f t="shared" si="220"/>
        <v>1.0068214933659623</v>
      </c>
      <c r="AW372" s="74">
        <f>PRODUCT(AV$4:AV372)</f>
        <v>12.287525982483645</v>
      </c>
    </row>
    <row r="373" spans="5:49">
      <c r="E373">
        <f t="shared" si="228"/>
        <v>370</v>
      </c>
      <c r="F373" s="64">
        <f t="shared" si="221"/>
        <v>85.749999999999019</v>
      </c>
      <c r="G373" s="55">
        <f t="shared" si="200"/>
        <v>0</v>
      </c>
      <c r="H373" s="78">
        <f t="shared" si="227"/>
        <v>1</v>
      </c>
      <c r="I373" s="79">
        <f t="shared" si="212"/>
        <v>839292.97154697485</v>
      </c>
      <c r="J373" s="79">
        <f t="shared" si="201"/>
        <v>5725.2314375064507</v>
      </c>
      <c r="K373" s="80">
        <f t="shared" si="202"/>
        <v>-20</v>
      </c>
      <c r="L373" s="80">
        <f t="shared" si="213"/>
        <v>-699.41080962247906</v>
      </c>
      <c r="M373" s="80">
        <f t="shared" si="229"/>
        <v>0</v>
      </c>
      <c r="N373" s="80">
        <f t="shared" si="214"/>
        <v>0</v>
      </c>
      <c r="O373" s="81">
        <f t="shared" si="203"/>
        <v>-2475.2130879613783</v>
      </c>
      <c r="P373" s="79">
        <f t="shared" si="204"/>
        <v>841823.57908689743</v>
      </c>
      <c r="Q373" s="35"/>
      <c r="R373">
        <f t="shared" ca="1" si="215"/>
        <v>489</v>
      </c>
      <c r="S373" s="78">
        <f t="shared" ca="1" si="216"/>
        <v>94.52</v>
      </c>
      <c r="T373" s="55">
        <f t="shared" ca="1" si="205"/>
        <v>3.3865992701875847E-2</v>
      </c>
      <c r="U373" s="78">
        <f t="shared" ca="1" si="222"/>
        <v>1.4839050472526509E-2</v>
      </c>
      <c r="V373" s="79">
        <f t="shared" ca="1" si="217"/>
        <v>17326.431993818769</v>
      </c>
      <c r="W373" s="79">
        <f t="shared" ca="1" si="206"/>
        <v>118.19214090163121</v>
      </c>
      <c r="X373" s="80">
        <f t="shared" ca="1" si="223"/>
        <v>-0.29678100945053015</v>
      </c>
      <c r="Y373" s="80">
        <f t="shared" ca="1" si="224"/>
        <v>-14.438693328182309</v>
      </c>
      <c r="Z373" s="80">
        <f t="shared" ca="1" si="218"/>
        <v>0</v>
      </c>
      <c r="AA373" s="80">
        <f t="shared" ca="1" si="225"/>
        <v>0</v>
      </c>
      <c r="AB373" s="81">
        <f t="shared" ca="1" si="207"/>
        <v>-36.729811942517088</v>
      </c>
      <c r="AC373" s="79">
        <f t="shared" ca="1" si="208"/>
        <v>17393.158848440253</v>
      </c>
      <c r="AD373" s="35"/>
      <c r="AE373" s="62">
        <f t="shared" ca="1" si="209"/>
        <v>-2475.2130879613783</v>
      </c>
      <c r="AF373" s="62">
        <f t="shared" ca="1" si="210"/>
        <v>1172120.7418656943</v>
      </c>
      <c r="AG373" s="35"/>
      <c r="AH373" s="35"/>
      <c r="AR373" s="69">
        <f t="shared" si="219"/>
        <v>31</v>
      </c>
      <c r="AS373" s="70">
        <f t="shared" si="226"/>
        <v>370</v>
      </c>
      <c r="AT373" s="71">
        <f t="shared" si="230"/>
        <v>7.9452139426292256E-2</v>
      </c>
      <c r="AU373" s="72">
        <f t="shared" si="211"/>
        <v>6.8214933659622723E-3</v>
      </c>
      <c r="AV373" s="73">
        <f t="shared" si="220"/>
        <v>1.0068214933659623</v>
      </c>
      <c r="AW373" s="74">
        <f>PRODUCT(AV$4:AV373)</f>
        <v>12.371345259457247</v>
      </c>
    </row>
    <row r="374" spans="5:49">
      <c r="E374">
        <f t="shared" si="228"/>
        <v>371</v>
      </c>
      <c r="F374" s="64">
        <f t="shared" si="221"/>
        <v>85.833333333332348</v>
      </c>
      <c r="G374" s="55">
        <f t="shared" si="200"/>
        <v>0</v>
      </c>
      <c r="H374" s="78">
        <f t="shared" si="227"/>
        <v>1</v>
      </c>
      <c r="I374" s="79">
        <f t="shared" si="212"/>
        <v>841823.57908689743</v>
      </c>
      <c r="J374" s="79">
        <f t="shared" si="201"/>
        <v>5742.4939600518874</v>
      </c>
      <c r="K374" s="80">
        <f t="shared" si="202"/>
        <v>-20</v>
      </c>
      <c r="L374" s="80">
        <f t="shared" si="213"/>
        <v>-701.51964923908122</v>
      </c>
      <c r="M374" s="80">
        <f t="shared" si="229"/>
        <v>0</v>
      </c>
      <c r="N374" s="80">
        <f t="shared" si="214"/>
        <v>0</v>
      </c>
      <c r="O374" s="81">
        <f t="shared" si="203"/>
        <v>-2475.2130879613783</v>
      </c>
      <c r="P374" s="79">
        <f t="shared" si="204"/>
        <v>844369.34030974889</v>
      </c>
      <c r="Q374" s="35"/>
      <c r="R374">
        <f t="shared" ca="1" si="215"/>
        <v>490</v>
      </c>
      <c r="S374" s="78">
        <f t="shared" ca="1" si="216"/>
        <v>94.6</v>
      </c>
      <c r="T374" s="55">
        <f t="shared" ca="1" si="205"/>
        <v>3.3865992701875847E-2</v>
      </c>
      <c r="U374" s="78">
        <f t="shared" ca="1" si="222"/>
        <v>1.4336511297521158E-2</v>
      </c>
      <c r="V374" s="79">
        <f t="shared" ca="1" si="217"/>
        <v>16804.122257816409</v>
      </c>
      <c r="W374" s="79">
        <f t="shared" ca="1" si="206"/>
        <v>114.62920850251359</v>
      </c>
      <c r="X374" s="80">
        <f t="shared" ca="1" si="223"/>
        <v>-0.28673022595042319</v>
      </c>
      <c r="Y374" s="80">
        <f t="shared" ca="1" si="224"/>
        <v>-14.003435214847007</v>
      </c>
      <c r="Z374" s="80">
        <f t="shared" ca="1" si="218"/>
        <v>0</v>
      </c>
      <c r="AA374" s="80">
        <f t="shared" ca="1" si="225"/>
        <v>0</v>
      </c>
      <c r="AB374" s="81">
        <f t="shared" ca="1" si="207"/>
        <v>-35.485920399330531</v>
      </c>
      <c r="AC374" s="79">
        <f t="shared" ca="1" si="208"/>
        <v>16868.975380478794</v>
      </c>
      <c r="AD374" s="35"/>
      <c r="AE374" s="62">
        <f t="shared" ca="1" si="209"/>
        <v>-2475.2130879613783</v>
      </c>
      <c r="AF374" s="62">
        <f t="shared" ca="1" si="210"/>
        <v>1176644.3753575885</v>
      </c>
      <c r="AG374" s="35"/>
      <c r="AH374" s="35"/>
      <c r="AR374" s="69">
        <f t="shared" si="219"/>
        <v>31</v>
      </c>
      <c r="AS374" s="70">
        <f t="shared" si="226"/>
        <v>371</v>
      </c>
      <c r="AT374" s="71">
        <f t="shared" si="230"/>
        <v>7.8910157184284291E-2</v>
      </c>
      <c r="AU374" s="72">
        <f t="shared" si="211"/>
        <v>6.8214933659622723E-3</v>
      </c>
      <c r="AV374" s="73">
        <f t="shared" si="220"/>
        <v>1.0068214933659623</v>
      </c>
      <c r="AW374" s="74">
        <f>PRODUCT(AV$4:AV374)</f>
        <v>12.455736309072662</v>
      </c>
    </row>
    <row r="375" spans="5:49">
      <c r="E375">
        <f t="shared" si="228"/>
        <v>372</v>
      </c>
      <c r="F375" s="64">
        <f t="shared" si="221"/>
        <v>85.916666666665677</v>
      </c>
      <c r="G375" s="55">
        <f t="shared" si="200"/>
        <v>0</v>
      </c>
      <c r="H375" s="78">
        <f t="shared" si="227"/>
        <v>1</v>
      </c>
      <c r="I375" s="79">
        <f t="shared" si="212"/>
        <v>844369.34030974889</v>
      </c>
      <c r="J375" s="79">
        <f t="shared" si="201"/>
        <v>5759.8598533448921</v>
      </c>
      <c r="K375" s="80">
        <f t="shared" si="202"/>
        <v>-20</v>
      </c>
      <c r="L375" s="80">
        <f t="shared" si="213"/>
        <v>-703.64111692479082</v>
      </c>
      <c r="M375" s="80">
        <f t="shared" si="229"/>
        <v>0</v>
      </c>
      <c r="N375" s="80">
        <f t="shared" si="214"/>
        <v>0</v>
      </c>
      <c r="O375" s="81">
        <f t="shared" si="203"/>
        <v>-2475.2130879613783</v>
      </c>
      <c r="P375" s="79">
        <f t="shared" si="204"/>
        <v>846930.3459582075</v>
      </c>
      <c r="Q375" s="35"/>
      <c r="R375">
        <f t="shared" ca="1" si="215"/>
        <v>491</v>
      </c>
      <c r="S375" s="78">
        <f t="shared" ca="1" si="216"/>
        <v>94.68</v>
      </c>
      <c r="T375" s="55">
        <f t="shared" ca="1" si="205"/>
        <v>3.3865992701875847E-2</v>
      </c>
      <c r="U375" s="78">
        <f t="shared" ca="1" si="222"/>
        <v>1.3850991110548947E-2</v>
      </c>
      <c r="V375" s="79">
        <f t="shared" ca="1" si="217"/>
        <v>16297.690783355376</v>
      </c>
      <c r="W375" s="79">
        <f t="shared" ca="1" si="206"/>
        <v>111.17458955916317</v>
      </c>
      <c r="X375" s="80">
        <f t="shared" ca="1" si="223"/>
        <v>-0.27701982221097893</v>
      </c>
      <c r="Y375" s="80">
        <f t="shared" ca="1" si="224"/>
        <v>-13.58140898612948</v>
      </c>
      <c r="Z375" s="80">
        <f t="shared" ca="1" si="218"/>
        <v>0</v>
      </c>
      <c r="AA375" s="80">
        <f t="shared" ca="1" si="225"/>
        <v>0</v>
      </c>
      <c r="AB375" s="81">
        <f t="shared" ca="1" si="207"/>
        <v>-34.284154478067457</v>
      </c>
      <c r="AC375" s="79">
        <f t="shared" ca="1" si="208"/>
        <v>16360.722789628133</v>
      </c>
      <c r="AD375" s="35"/>
      <c r="AE375" s="62">
        <f t="shared" ca="1" si="209"/>
        <v>-2475.2130879613783</v>
      </c>
      <c r="AF375" s="62">
        <f t="shared" ca="1" si="210"/>
        <v>1181195.0970907612</v>
      </c>
      <c r="AG375" s="136">
        <f ca="1">(OFFSET($AC$4,MATCH(100,S4:S784,1),0)/OFFSET($U$4,MATCH(100,S4:S784,1),0))</f>
        <v>1484315.5507737598</v>
      </c>
      <c r="AH375" s="35"/>
      <c r="AR375" s="69">
        <f t="shared" si="219"/>
        <v>31</v>
      </c>
      <c r="AS375" s="70">
        <f t="shared" si="226"/>
        <v>372</v>
      </c>
      <c r="AT375" s="71">
        <f t="shared" si="230"/>
        <v>7.8371872070544649E-2</v>
      </c>
      <c r="AU375" s="72">
        <f t="shared" si="211"/>
        <v>6.8214933659622723E-3</v>
      </c>
      <c r="AV375" s="73">
        <f t="shared" si="220"/>
        <v>1.0068214933659623</v>
      </c>
      <c r="AW375" s="74">
        <f>PRODUCT(AV$4:AV375)</f>
        <v>12.540703031673177</v>
      </c>
    </row>
    <row r="376" spans="5:49">
      <c r="E376">
        <f t="shared" si="228"/>
        <v>373</v>
      </c>
      <c r="F376" s="64">
        <f t="shared" si="221"/>
        <v>85.999999999999005</v>
      </c>
      <c r="G376" s="55">
        <f t="shared" si="200"/>
        <v>0</v>
      </c>
      <c r="H376" s="78">
        <f t="shared" si="227"/>
        <v>1</v>
      </c>
      <c r="I376" s="79">
        <f t="shared" si="212"/>
        <v>846930.3459582075</v>
      </c>
      <c r="J376" s="79">
        <f t="shared" si="201"/>
        <v>5777.3297363860447</v>
      </c>
      <c r="K376" s="80">
        <f t="shared" si="202"/>
        <v>-20</v>
      </c>
      <c r="L376" s="80">
        <f t="shared" si="213"/>
        <v>-705.77528829850633</v>
      </c>
      <c r="M376" s="80">
        <f t="shared" si="229"/>
        <v>-6351.9775946865557</v>
      </c>
      <c r="N376" s="80">
        <f t="shared" si="214"/>
        <v>0</v>
      </c>
      <c r="O376" s="81">
        <f t="shared" si="203"/>
        <v>-2475.2130879613783</v>
      </c>
      <c r="P376" s="79">
        <f t="shared" si="204"/>
        <v>843154.7097236471</v>
      </c>
      <c r="Q376" s="35"/>
      <c r="R376">
        <f t="shared" ca="1" si="215"/>
        <v>492</v>
      </c>
      <c r="S376" s="78">
        <f t="shared" ca="1" si="216"/>
        <v>94.76</v>
      </c>
      <c r="T376" s="55">
        <f t="shared" ca="1" si="205"/>
        <v>3.3865992701875847E-2</v>
      </c>
      <c r="U376" s="78">
        <f t="shared" ca="1" si="222"/>
        <v>1.3381913546685349E-2</v>
      </c>
      <c r="V376" s="79">
        <f t="shared" ca="1" si="217"/>
        <v>15806.650671037172</v>
      </c>
      <c r="W376" s="79">
        <f t="shared" ca="1" si="206"/>
        <v>107.82496269056317</v>
      </c>
      <c r="X376" s="80">
        <f t="shared" ca="1" si="223"/>
        <v>-0.26763827093370696</v>
      </c>
      <c r="Y376" s="80">
        <f t="shared" ca="1" si="224"/>
        <v>-13.172208892530978</v>
      </c>
      <c r="Z376" s="80">
        <f t="shared" ca="1" si="218"/>
        <v>0</v>
      </c>
      <c r="AA376" s="80">
        <f t="shared" ca="1" si="225"/>
        <v>0</v>
      </c>
      <c r="AB376" s="81">
        <f t="shared" ca="1" si="207"/>
        <v>-33.123087552723241</v>
      </c>
      <c r="AC376" s="79">
        <f t="shared" ca="1" si="208"/>
        <v>15867.912699011547</v>
      </c>
      <c r="AD376" s="35"/>
      <c r="AE376" s="62">
        <f t="shared" ca="1" si="209"/>
        <v>-2475.2130879613783</v>
      </c>
      <c r="AF376" s="62">
        <f t="shared" ca="1" si="210"/>
        <v>1185773.0692739359</v>
      </c>
      <c r="AG376" s="62"/>
      <c r="AH376" s="35"/>
      <c r="AR376" s="69">
        <f t="shared" si="219"/>
        <v>32</v>
      </c>
      <c r="AS376" s="70">
        <f t="shared" si="226"/>
        <v>373</v>
      </c>
      <c r="AT376" s="71">
        <f t="shared" si="230"/>
        <v>7.7837258865137385E-2</v>
      </c>
      <c r="AU376" s="72">
        <f t="shared" si="211"/>
        <v>6.8214933659622723E-3</v>
      </c>
      <c r="AV376" s="73">
        <f t="shared" si="220"/>
        <v>1.0068214933659623</v>
      </c>
      <c r="AW376" s="74">
        <f>PRODUCT(AV$4:AV376)</f>
        <v>12.626249354208237</v>
      </c>
    </row>
    <row r="377" spans="5:49">
      <c r="E377">
        <f t="shared" si="228"/>
        <v>374</v>
      </c>
      <c r="F377" s="64">
        <f t="shared" si="221"/>
        <v>86.083333333332334</v>
      </c>
      <c r="G377" s="55">
        <f t="shared" si="200"/>
        <v>0</v>
      </c>
      <c r="H377" s="78">
        <f t="shared" si="227"/>
        <v>1</v>
      </c>
      <c r="I377" s="79">
        <f t="shared" si="212"/>
        <v>843154.7097236471</v>
      </c>
      <c r="J377" s="79">
        <f t="shared" si="201"/>
        <v>5751.5742588597041</v>
      </c>
      <c r="K377" s="80">
        <f t="shared" si="202"/>
        <v>-20</v>
      </c>
      <c r="L377" s="80">
        <f t="shared" si="213"/>
        <v>-702.62892476970592</v>
      </c>
      <c r="M377" s="80">
        <f t="shared" si="229"/>
        <v>0</v>
      </c>
      <c r="N377" s="80">
        <f t="shared" si="214"/>
        <v>0</v>
      </c>
      <c r="O377" s="81">
        <f t="shared" si="203"/>
        <v>-2475.2130879613783</v>
      </c>
      <c r="P377" s="79">
        <f t="shared" si="204"/>
        <v>845708.44196977571</v>
      </c>
      <c r="Q377" s="35"/>
      <c r="R377">
        <f t="shared" ca="1" si="215"/>
        <v>493</v>
      </c>
      <c r="S377" s="78">
        <f t="shared" ca="1" si="216"/>
        <v>94.84</v>
      </c>
      <c r="T377" s="55">
        <f t="shared" ca="1" si="205"/>
        <v>3.3865992701875847E-2</v>
      </c>
      <c r="U377" s="78">
        <f t="shared" ca="1" si="222"/>
        <v>1.2928721760176169E-2</v>
      </c>
      <c r="V377" s="79">
        <f t="shared" ca="1" si="217"/>
        <v>15330.53008335282</v>
      </c>
      <c r="W377" s="79">
        <f t="shared" ca="1" si="206"/>
        <v>104.5771092602763</v>
      </c>
      <c r="X377" s="80">
        <f t="shared" ca="1" si="223"/>
        <v>-0.25857443520352341</v>
      </c>
      <c r="Y377" s="80">
        <f t="shared" ca="1" si="224"/>
        <v>-12.77544173612735</v>
      </c>
      <c r="Z377" s="80">
        <f t="shared" ca="1" si="218"/>
        <v>-114.97897562514615</v>
      </c>
      <c r="AA377" s="80">
        <f t="shared" ca="1" si="225"/>
        <v>0</v>
      </c>
      <c r="AB377" s="81">
        <f t="shared" ca="1" si="207"/>
        <v>-32.001341311399123</v>
      </c>
      <c r="AC377" s="79">
        <f t="shared" ca="1" si="208"/>
        <v>15275.092859505221</v>
      </c>
      <c r="AD377" s="35"/>
      <c r="AE377" s="62">
        <f t="shared" ca="1" si="209"/>
        <v>-2475.2130879613783</v>
      </c>
      <c r="AF377" s="62">
        <f t="shared" ca="1" si="210"/>
        <v>1181485.1570676141</v>
      </c>
      <c r="AG377" s="62"/>
      <c r="AH377" s="35"/>
      <c r="AR377" s="69">
        <f t="shared" si="219"/>
        <v>32</v>
      </c>
      <c r="AS377" s="70">
        <f t="shared" si="226"/>
        <v>374</v>
      </c>
      <c r="AT377" s="71">
        <f t="shared" si="230"/>
        <v>7.730629252016416E-2</v>
      </c>
      <c r="AU377" s="72">
        <f t="shared" si="211"/>
        <v>6.8214933659622723E-3</v>
      </c>
      <c r="AV377" s="73">
        <f t="shared" si="220"/>
        <v>1.0068214933659623</v>
      </c>
      <c r="AW377" s="74">
        <f>PRODUCT(AV$4:AV377)</f>
        <v>12.712379230414955</v>
      </c>
    </row>
    <row r="378" spans="5:49">
      <c r="E378">
        <f t="shared" si="228"/>
        <v>375</v>
      </c>
      <c r="F378" s="64">
        <f t="shared" si="221"/>
        <v>86.166666666665662</v>
      </c>
      <c r="G378" s="55">
        <f t="shared" si="200"/>
        <v>0</v>
      </c>
      <c r="H378" s="78">
        <f t="shared" si="227"/>
        <v>1</v>
      </c>
      <c r="I378" s="79">
        <f t="shared" si="212"/>
        <v>845708.44196977571</v>
      </c>
      <c r="J378" s="79">
        <f t="shared" si="201"/>
        <v>5768.9945264351145</v>
      </c>
      <c r="K378" s="80">
        <f t="shared" si="202"/>
        <v>-20</v>
      </c>
      <c r="L378" s="80">
        <f t="shared" si="213"/>
        <v>-704.75703497481311</v>
      </c>
      <c r="M378" s="80">
        <f t="shared" si="229"/>
        <v>0</v>
      </c>
      <c r="N378" s="80">
        <f t="shared" si="214"/>
        <v>0</v>
      </c>
      <c r="O378" s="81">
        <f t="shared" si="203"/>
        <v>-2475.2130879613783</v>
      </c>
      <c r="P378" s="79">
        <f t="shared" si="204"/>
        <v>848277.46637327457</v>
      </c>
      <c r="Q378" s="35"/>
      <c r="R378">
        <f t="shared" ca="1" si="215"/>
        <v>494</v>
      </c>
      <c r="S378" s="78">
        <f t="shared" ca="1" si="216"/>
        <v>94.92</v>
      </c>
      <c r="T378" s="55">
        <f t="shared" ca="1" si="205"/>
        <v>3.3865992701875847E-2</v>
      </c>
      <c r="U378" s="78">
        <f t="shared" ca="1" si="222"/>
        <v>1.2490877763401459E-2</v>
      </c>
      <c r="V378" s="79">
        <f t="shared" ca="1" si="217"/>
        <v>14757.786676204742</v>
      </c>
      <c r="W378" s="79">
        <f t="shared" ca="1" si="206"/>
        <v>100.67014390801705</v>
      </c>
      <c r="X378" s="80">
        <f t="shared" ca="1" si="223"/>
        <v>-0.24981755526802918</v>
      </c>
      <c r="Y378" s="80">
        <f t="shared" ca="1" si="224"/>
        <v>-12.298155563503952</v>
      </c>
      <c r="Z378" s="80">
        <f t="shared" ca="1" si="218"/>
        <v>0</v>
      </c>
      <c r="AA378" s="80">
        <f t="shared" ca="1" si="225"/>
        <v>0</v>
      </c>
      <c r="AB378" s="81">
        <f t="shared" ca="1" si="207"/>
        <v>-30.917584120097036</v>
      </c>
      <c r="AC378" s="79">
        <f t="shared" ca="1" si="208"/>
        <v>14814.991262873889</v>
      </c>
      <c r="AD378" s="35"/>
      <c r="AE378" s="62">
        <f t="shared" ca="1" si="209"/>
        <v>-2475.2130879613778</v>
      </c>
      <c r="AF378" s="62">
        <f t="shared" ca="1" si="210"/>
        <v>1186064.8661763493</v>
      </c>
      <c r="AG378" s="62">
        <f ca="1">AF378*10000</f>
        <v>11860648661.763493</v>
      </c>
      <c r="AH378" s="35"/>
      <c r="AR378" s="69">
        <f t="shared" si="219"/>
        <v>32</v>
      </c>
      <c r="AS378" s="70">
        <f t="shared" si="226"/>
        <v>375</v>
      </c>
      <c r="AT378" s="71">
        <f t="shared" si="230"/>
        <v>7.6778948158590724E-2</v>
      </c>
      <c r="AU378" s="72">
        <f t="shared" si="211"/>
        <v>6.8214933659622723E-3</v>
      </c>
      <c r="AV378" s="73">
        <f t="shared" si="220"/>
        <v>1.0068214933659623</v>
      </c>
      <c r="AW378" s="74">
        <f>PRODUCT(AV$4:AV378)</f>
        <v>12.799096641000828</v>
      </c>
    </row>
    <row r="379" spans="5:49">
      <c r="E379">
        <f t="shared" si="228"/>
        <v>376</v>
      </c>
      <c r="F379" s="64">
        <f t="shared" si="221"/>
        <v>86.249999999998991</v>
      </c>
      <c r="G379" s="55">
        <f t="shared" si="200"/>
        <v>0</v>
      </c>
      <c r="H379" s="78">
        <f t="shared" si="227"/>
        <v>1</v>
      </c>
      <c r="I379" s="79">
        <f t="shared" si="212"/>
        <v>848277.46637327457</v>
      </c>
      <c r="J379" s="79">
        <f t="shared" si="201"/>
        <v>5786.5191093605772</v>
      </c>
      <c r="K379" s="80">
        <f t="shared" si="202"/>
        <v>-20</v>
      </c>
      <c r="L379" s="80">
        <f t="shared" si="213"/>
        <v>-706.89788864439549</v>
      </c>
      <c r="M379" s="80">
        <f t="shared" si="229"/>
        <v>0</v>
      </c>
      <c r="N379" s="80">
        <f t="shared" si="214"/>
        <v>0</v>
      </c>
      <c r="O379" s="81">
        <f t="shared" si="203"/>
        <v>-2475.2130879613783</v>
      </c>
      <c r="P379" s="79">
        <f t="shared" si="204"/>
        <v>850861.8745060293</v>
      </c>
      <c r="Q379" s="35"/>
      <c r="R379">
        <f t="shared" ca="1" si="215"/>
        <v>495</v>
      </c>
      <c r="S379" s="78">
        <f t="shared" ca="1" si="216"/>
        <v>95</v>
      </c>
      <c r="T379" s="55">
        <f t="shared" ca="1" si="205"/>
        <v>3.3865992701875847E-2</v>
      </c>
      <c r="U379" s="78">
        <f t="shared" ca="1" si="222"/>
        <v>1.2067861788226083E-2</v>
      </c>
      <c r="V379" s="79">
        <f t="shared" ca="1" si="217"/>
        <v>14313.266876887048</v>
      </c>
      <c r="W379" s="79">
        <f t="shared" ca="1" si="206"/>
        <v>97.637855045932525</v>
      </c>
      <c r="X379" s="80">
        <f t="shared" ca="1" si="223"/>
        <v>-0.24135723576452164</v>
      </c>
      <c r="Y379" s="80">
        <f t="shared" ca="1" si="224"/>
        <v>-11.927722397405875</v>
      </c>
      <c r="Z379" s="80">
        <f t="shared" ca="1" si="218"/>
        <v>0</v>
      </c>
      <c r="AA379" s="80">
        <f t="shared" ca="1" si="225"/>
        <v>0</v>
      </c>
      <c r="AB379" s="81">
        <f t="shared" ca="1" si="207"/>
        <v>-29.870529441926198</v>
      </c>
      <c r="AC379" s="79">
        <f t="shared" ca="1" si="208"/>
        <v>14368.865122857884</v>
      </c>
      <c r="AE379" s="62">
        <f t="shared" ca="1" si="209"/>
        <v>-2475.2130879613778</v>
      </c>
      <c r="AF379" s="62">
        <f t="shared" ca="1" si="210"/>
        <v>1190671.9993161305</v>
      </c>
      <c r="AG379" s="62">
        <f ca="1">AF379*10000</f>
        <v>11906719993.161304</v>
      </c>
      <c r="AH379" s="35"/>
      <c r="AR379" s="69">
        <f t="shared" si="219"/>
        <v>32</v>
      </c>
      <c r="AS379" s="70">
        <f t="shared" si="226"/>
        <v>376</v>
      </c>
      <c r="AT379" s="71">
        <f t="shared" si="230"/>
        <v>7.6255201073081341E-2</v>
      </c>
      <c r="AU379" s="72">
        <f t="shared" si="211"/>
        <v>6.8214933659622723E-3</v>
      </c>
      <c r="AV379" s="73">
        <f t="shared" si="220"/>
        <v>1.0068214933659623</v>
      </c>
      <c r="AW379" s="74">
        <f>PRODUCT(AV$4:AV379)</f>
        <v>12.886405593827725</v>
      </c>
    </row>
    <row r="380" spans="5:49">
      <c r="E380">
        <f t="shared" si="228"/>
        <v>377</v>
      </c>
      <c r="F380" s="64">
        <f t="shared" si="221"/>
        <v>86.33333333333232</v>
      </c>
      <c r="G380" s="55">
        <f t="shared" si="200"/>
        <v>0</v>
      </c>
      <c r="H380" s="78">
        <f t="shared" si="227"/>
        <v>1</v>
      </c>
      <c r="I380" s="79">
        <f t="shared" si="212"/>
        <v>850861.8745060293</v>
      </c>
      <c r="J380" s="79">
        <f t="shared" si="201"/>
        <v>5804.1486322931023</v>
      </c>
      <c r="K380" s="80">
        <f t="shared" si="202"/>
        <v>-20</v>
      </c>
      <c r="L380" s="80">
        <f t="shared" si="213"/>
        <v>-709.05156208835774</v>
      </c>
      <c r="M380" s="80">
        <f t="shared" si="229"/>
        <v>0</v>
      </c>
      <c r="N380" s="80">
        <f t="shared" si="214"/>
        <v>0</v>
      </c>
      <c r="O380" s="81">
        <f t="shared" si="203"/>
        <v>-2475.2130879613783</v>
      </c>
      <c r="P380" s="79">
        <f t="shared" si="204"/>
        <v>853461.75848827267</v>
      </c>
      <c r="Q380" s="35"/>
      <c r="R380">
        <f t="shared" ca="1" si="215"/>
        <v>496</v>
      </c>
      <c r="S380" s="78">
        <f t="shared" ca="1" si="216"/>
        <v>95.08</v>
      </c>
      <c r="T380" s="55">
        <f t="shared" ca="1" si="205"/>
        <v>3.3865992701875847E-2</v>
      </c>
      <c r="U380" s="78">
        <f t="shared" ca="1" si="222"/>
        <v>1.1659171668978771E-2</v>
      </c>
      <c r="V380" s="79">
        <f t="shared" ca="1" si="217"/>
        <v>13882.24924147294</v>
      </c>
      <c r="W380" s="79">
        <f t="shared" ca="1" si="206"/>
        <v>94.697671105342451</v>
      </c>
      <c r="X380" s="80">
        <f t="shared" ca="1" si="223"/>
        <v>-0.23318343337957542</v>
      </c>
      <c r="Y380" s="80">
        <f t="shared" ca="1" si="224"/>
        <v>-11.568541034560784</v>
      </c>
      <c r="Z380" s="80">
        <f t="shared" ca="1" si="218"/>
        <v>0</v>
      </c>
      <c r="AA380" s="80">
        <f t="shared" ca="1" si="225"/>
        <v>0</v>
      </c>
      <c r="AB380" s="81">
        <f t="shared" ca="1" si="207"/>
        <v>-28.858934309844759</v>
      </c>
      <c r="AC380" s="79">
        <f t="shared" ca="1" si="208"/>
        <v>13936.286253800497</v>
      </c>
      <c r="AD380" s="35"/>
      <c r="AE380" s="62">
        <f t="shared" ca="1" si="209"/>
        <v>-2475.2130879613783</v>
      </c>
      <c r="AF380" s="62">
        <f t="shared" ca="1" si="210"/>
        <v>1195306.7207064445</v>
      </c>
      <c r="AG380" s="62">
        <f ca="1">AF380*10000</f>
        <v>11953067207.064445</v>
      </c>
      <c r="AH380" s="35"/>
      <c r="AR380" s="69">
        <f t="shared" si="219"/>
        <v>32</v>
      </c>
      <c r="AS380" s="70">
        <f t="shared" si="226"/>
        <v>377</v>
      </c>
      <c r="AT380" s="71">
        <f t="shared" si="230"/>
        <v>7.5735026724841198E-2</v>
      </c>
      <c r="AU380" s="72">
        <f t="shared" si="211"/>
        <v>6.8214933659622723E-3</v>
      </c>
      <c r="AV380" s="73">
        <f t="shared" si="220"/>
        <v>1.0068214933659623</v>
      </c>
      <c r="AW380" s="74">
        <f>PRODUCT(AV$4:AV380)</f>
        <v>12.974310124097119</v>
      </c>
    </row>
    <row r="381" spans="5:49">
      <c r="E381">
        <f t="shared" si="228"/>
        <v>378</v>
      </c>
      <c r="F381" s="64">
        <f t="shared" si="221"/>
        <v>86.416666666665648</v>
      </c>
      <c r="G381" s="55">
        <f t="shared" si="200"/>
        <v>0</v>
      </c>
      <c r="H381" s="78">
        <f t="shared" si="227"/>
        <v>1</v>
      </c>
      <c r="I381" s="79">
        <f t="shared" si="212"/>
        <v>853461.75848827267</v>
      </c>
      <c r="J381" s="79">
        <f t="shared" si="201"/>
        <v>5821.883723630247</v>
      </c>
      <c r="K381" s="80">
        <f t="shared" si="202"/>
        <v>-20</v>
      </c>
      <c r="L381" s="80">
        <f t="shared" si="213"/>
        <v>-711.21813207356058</v>
      </c>
      <c r="M381" s="80">
        <f t="shared" si="229"/>
        <v>0</v>
      </c>
      <c r="N381" s="80">
        <f t="shared" si="214"/>
        <v>0</v>
      </c>
      <c r="O381" s="81">
        <f t="shared" si="203"/>
        <v>-2475.2130879613783</v>
      </c>
      <c r="P381" s="79">
        <f t="shared" si="204"/>
        <v>856077.21099186793</v>
      </c>
      <c r="Q381" s="35"/>
      <c r="R381">
        <f t="shared" ca="1" si="215"/>
        <v>497</v>
      </c>
      <c r="S381" s="78">
        <f t="shared" ca="1" si="216"/>
        <v>95.16</v>
      </c>
      <c r="T381" s="55">
        <f t="shared" ca="1" si="205"/>
        <v>3.3865992701875847E-2</v>
      </c>
      <c r="U381" s="78">
        <f t="shared" ca="1" si="222"/>
        <v>1.1264322246327219E-2</v>
      </c>
      <c r="V381" s="79">
        <f t="shared" ca="1" si="217"/>
        <v>13464.320085238038</v>
      </c>
      <c r="W381" s="79">
        <f t="shared" ca="1" si="206"/>
        <v>91.846770138643848</v>
      </c>
      <c r="X381" s="80">
        <f t="shared" ca="1" si="223"/>
        <v>-0.22528644492654437</v>
      </c>
      <c r="Y381" s="80">
        <f t="shared" ca="1" si="224"/>
        <v>-11.220266737698365</v>
      </c>
      <c r="Z381" s="80">
        <f t="shared" ca="1" si="218"/>
        <v>0</v>
      </c>
      <c r="AA381" s="80">
        <f t="shared" ca="1" si="225"/>
        <v>0</v>
      </c>
      <c r="AB381" s="81">
        <f t="shared" ca="1" si="207"/>
        <v>-27.881597851123644</v>
      </c>
      <c r="AC381" s="79">
        <f t="shared" ca="1" si="208"/>
        <v>13516.839704342932</v>
      </c>
      <c r="AD381" s="35"/>
      <c r="AE381" s="62">
        <f t="shared" ca="1" si="209"/>
        <v>-2475.2130879613783</v>
      </c>
      <c r="AF381" s="62">
        <f t="shared" ca="1" si="210"/>
        <v>1199969.19555015</v>
      </c>
      <c r="AG381" s="62">
        <f ca="1">AF381*10000</f>
        <v>11999691955.501499</v>
      </c>
      <c r="AH381" s="35"/>
      <c r="AR381" s="69">
        <f t="shared" si="219"/>
        <v>32</v>
      </c>
      <c r="AS381" s="70">
        <f t="shared" si="226"/>
        <v>378</v>
      </c>
      <c r="AT381" s="71">
        <f t="shared" si="230"/>
        <v>7.5218400742466718E-2</v>
      </c>
      <c r="AU381" s="72">
        <f t="shared" si="211"/>
        <v>6.8214933659622723E-3</v>
      </c>
      <c r="AV381" s="73">
        <f t="shared" si="220"/>
        <v>1.0068214933659623</v>
      </c>
      <c r="AW381" s="74">
        <f>PRODUCT(AV$4:AV381)</f>
        <v>13.062814294536585</v>
      </c>
    </row>
    <row r="382" spans="5:49">
      <c r="E382">
        <f t="shared" si="228"/>
        <v>379</v>
      </c>
      <c r="F382" s="64">
        <f t="shared" si="221"/>
        <v>86.499999999998977</v>
      </c>
      <c r="G382" s="55">
        <f t="shared" si="200"/>
        <v>0</v>
      </c>
      <c r="H382" s="78">
        <f t="shared" si="227"/>
        <v>1</v>
      </c>
      <c r="I382" s="79">
        <f t="shared" si="212"/>
        <v>856077.21099186793</v>
      </c>
      <c r="J382" s="79">
        <f t="shared" si="201"/>
        <v>5839.7250155325119</v>
      </c>
      <c r="K382" s="80">
        <f t="shared" si="202"/>
        <v>-20</v>
      </c>
      <c r="L382" s="80">
        <f t="shared" si="213"/>
        <v>-713.39767582655668</v>
      </c>
      <c r="M382" s="80">
        <f t="shared" si="229"/>
        <v>0</v>
      </c>
      <c r="N382" s="80">
        <f t="shared" si="214"/>
        <v>0</v>
      </c>
      <c r="O382" s="81">
        <f t="shared" si="203"/>
        <v>-2475.2130879613783</v>
      </c>
      <c r="P382" s="79">
        <f t="shared" si="204"/>
        <v>858708.3252436124</v>
      </c>
      <c r="Q382" s="35"/>
      <c r="R382">
        <f t="shared" ca="1" si="215"/>
        <v>498</v>
      </c>
      <c r="S382" s="78">
        <f t="shared" ca="1" si="216"/>
        <v>95.24</v>
      </c>
      <c r="T382" s="55">
        <f t="shared" ca="1" si="205"/>
        <v>3.3865992701875847E-2</v>
      </c>
      <c r="U382" s="78">
        <f t="shared" ca="1" si="222"/>
        <v>1.0882844791341524E-2</v>
      </c>
      <c r="V382" s="79">
        <f t="shared" ca="1" si="217"/>
        <v>13059.078509563229</v>
      </c>
      <c r="W382" s="79">
        <f t="shared" ca="1" si="206"/>
        <v>89.082417418566052</v>
      </c>
      <c r="X382" s="80">
        <f t="shared" ca="1" si="223"/>
        <v>-0.21765689582683048</v>
      </c>
      <c r="Y382" s="80">
        <f t="shared" ca="1" si="224"/>
        <v>-10.882565424636025</v>
      </c>
      <c r="Z382" s="80">
        <f t="shared" ca="1" si="218"/>
        <v>0</v>
      </c>
      <c r="AA382" s="80">
        <f t="shared" ca="1" si="225"/>
        <v>0</v>
      </c>
      <c r="AB382" s="81">
        <f t="shared" ca="1" si="207"/>
        <v>-26.937359861780852</v>
      </c>
      <c r="AC382" s="79">
        <f t="shared" ca="1" si="208"/>
        <v>13110.123344799551</v>
      </c>
      <c r="AD382" s="35"/>
      <c r="AE382" s="62">
        <f t="shared" ca="1" si="209"/>
        <v>-2475.2130879613778</v>
      </c>
      <c r="AF382" s="62">
        <f t="shared" ca="1" si="210"/>
        <v>1204659.5900393678</v>
      </c>
      <c r="AG382" s="35"/>
      <c r="AH382" s="35"/>
      <c r="AR382" s="69">
        <f t="shared" si="219"/>
        <v>32</v>
      </c>
      <c r="AS382" s="70">
        <f t="shared" si="226"/>
        <v>379</v>
      </c>
      <c r="AT382" s="71">
        <f t="shared" si="230"/>
        <v>7.4705298920803687E-2</v>
      </c>
      <c r="AU382" s="72">
        <f t="shared" si="211"/>
        <v>6.8214933659622723E-3</v>
      </c>
      <c r="AV382" s="73">
        <f t="shared" si="220"/>
        <v>1.0068214933659623</v>
      </c>
      <c r="AW382" s="74">
        <f>PRODUCT(AV$4:AV382)</f>
        <v>13.151922195587563</v>
      </c>
    </row>
    <row r="383" spans="5:49">
      <c r="E383">
        <f t="shared" si="228"/>
        <v>380</v>
      </c>
      <c r="F383" s="64">
        <f t="shared" si="221"/>
        <v>86.583333333332305</v>
      </c>
      <c r="G383" s="55">
        <f t="shared" si="200"/>
        <v>0</v>
      </c>
      <c r="H383" s="78">
        <f t="shared" si="227"/>
        <v>1</v>
      </c>
      <c r="I383" s="79">
        <f t="shared" si="212"/>
        <v>858708.3252436124</v>
      </c>
      <c r="J383" s="79">
        <f t="shared" si="201"/>
        <v>5857.6731439458754</v>
      </c>
      <c r="K383" s="80">
        <f t="shared" si="202"/>
        <v>-20</v>
      </c>
      <c r="L383" s="80">
        <f t="shared" si="213"/>
        <v>-715.59027103634367</v>
      </c>
      <c r="M383" s="80">
        <f t="shared" si="229"/>
        <v>0</v>
      </c>
      <c r="N383" s="80">
        <f t="shared" si="214"/>
        <v>0</v>
      </c>
      <c r="O383" s="81">
        <f t="shared" si="203"/>
        <v>-2475.2130879613783</v>
      </c>
      <c r="P383" s="79">
        <f t="shared" si="204"/>
        <v>861355.19502856047</v>
      </c>
      <c r="Q383" s="35"/>
      <c r="R383">
        <f t="shared" ca="1" si="215"/>
        <v>499</v>
      </c>
      <c r="S383" s="78">
        <f t="shared" ca="1" si="216"/>
        <v>95.32</v>
      </c>
      <c r="T383" s="55">
        <f t="shared" ca="1" si="205"/>
        <v>3.3865992701875847E-2</v>
      </c>
      <c r="U383" s="78">
        <f t="shared" ca="1" si="222"/>
        <v>1.0514286449062304E-2</v>
      </c>
      <c r="V383" s="79">
        <f t="shared" ca="1" si="217"/>
        <v>12666.136003283877</v>
      </c>
      <c r="W383" s="79">
        <f t="shared" ca="1" si="206"/>
        <v>86.401962718776858</v>
      </c>
      <c r="X383" s="80">
        <f t="shared" ca="1" si="223"/>
        <v>-0.21028572898124609</v>
      </c>
      <c r="Y383" s="80">
        <f t="shared" ca="1" si="224"/>
        <v>-10.555113336069898</v>
      </c>
      <c r="Z383" s="80">
        <f t="shared" ca="1" si="218"/>
        <v>0</v>
      </c>
      <c r="AA383" s="80">
        <f t="shared" ca="1" si="225"/>
        <v>0</v>
      </c>
      <c r="AB383" s="81">
        <f t="shared" ca="1" si="207"/>
        <v>-26.025099429293977</v>
      </c>
      <c r="AC383" s="79">
        <f t="shared" ca="1" si="208"/>
        <v>12715.747467508309</v>
      </c>
      <c r="AD383" s="35"/>
      <c r="AE383" s="62">
        <f t="shared" ca="1" si="209"/>
        <v>-2475.2130879613778</v>
      </c>
      <c r="AF383" s="62">
        <f t="shared" ca="1" si="210"/>
        <v>1209378.0713614034</v>
      </c>
      <c r="AG383" s="35"/>
      <c r="AH383" s="35"/>
      <c r="AR383" s="69">
        <f t="shared" si="219"/>
        <v>32</v>
      </c>
      <c r="AS383" s="70">
        <f t="shared" si="226"/>
        <v>380</v>
      </c>
      <c r="AT383" s="71">
        <f t="shared" si="230"/>
        <v>7.41956972198132E-2</v>
      </c>
      <c r="AU383" s="72">
        <f t="shared" si="211"/>
        <v>6.8214933659622723E-3</v>
      </c>
      <c r="AV383" s="73">
        <f t="shared" si="220"/>
        <v>1.0068214933659623</v>
      </c>
      <c r="AW383" s="74">
        <f>PRODUCT(AV$4:AV383)</f>
        <v>13.241637945594416</v>
      </c>
    </row>
    <row r="384" spans="5:49">
      <c r="E384">
        <f t="shared" si="228"/>
        <v>381</v>
      </c>
      <c r="F384" s="64">
        <f t="shared" si="221"/>
        <v>86.666666666665634</v>
      </c>
      <c r="G384" s="55">
        <f t="shared" si="200"/>
        <v>0</v>
      </c>
      <c r="H384" s="78">
        <f t="shared" si="227"/>
        <v>1</v>
      </c>
      <c r="I384" s="79">
        <f t="shared" si="212"/>
        <v>861355.19502856047</v>
      </c>
      <c r="J384" s="79">
        <f t="shared" si="201"/>
        <v>5875.7287486244641</v>
      </c>
      <c r="K384" s="80">
        <f t="shared" si="202"/>
        <v>-20</v>
      </c>
      <c r="L384" s="80">
        <f t="shared" si="213"/>
        <v>-717.79599585713379</v>
      </c>
      <c r="M384" s="80">
        <f t="shared" si="229"/>
        <v>0</v>
      </c>
      <c r="N384" s="80">
        <f t="shared" si="214"/>
        <v>0</v>
      </c>
      <c r="O384" s="81">
        <f t="shared" si="203"/>
        <v>-2475.2130879613783</v>
      </c>
      <c r="P384" s="79">
        <f t="shared" si="204"/>
        <v>864017.91469336639</v>
      </c>
      <c r="Q384" s="35"/>
      <c r="R384">
        <f t="shared" ca="1" si="215"/>
        <v>500</v>
      </c>
      <c r="S384" s="78">
        <f t="shared" ca="1" si="216"/>
        <v>95.4</v>
      </c>
      <c r="T384" s="55">
        <f t="shared" ca="1" si="205"/>
        <v>3.3865992701875847E-2</v>
      </c>
      <c r="U384" s="78">
        <f t="shared" ca="1" si="222"/>
        <v>1.0158209700912928E-2</v>
      </c>
      <c r="V384" s="79">
        <f t="shared" ca="1" si="217"/>
        <v>12285.116056574776</v>
      </c>
      <c r="W384" s="79">
        <f t="shared" ca="1" si="206"/>
        <v>83.802837680001431</v>
      </c>
      <c r="X384" s="80">
        <f t="shared" ca="1" si="223"/>
        <v>-0.20316419401825855</v>
      </c>
      <c r="Y384" s="80">
        <f t="shared" ca="1" si="224"/>
        <v>-10.237596713812314</v>
      </c>
      <c r="Z384" s="80">
        <f t="shared" ca="1" si="218"/>
        <v>0</v>
      </c>
      <c r="AA384" s="80">
        <f t="shared" ca="1" si="225"/>
        <v>0</v>
      </c>
      <c r="AB384" s="81">
        <f t="shared" ca="1" si="207"/>
        <v>-25.143733601955915</v>
      </c>
      <c r="AC384" s="79">
        <f t="shared" ca="1" si="208"/>
        <v>12333.334399744992</v>
      </c>
      <c r="AD384" s="35"/>
      <c r="AE384" s="62">
        <f t="shared" ca="1" si="209"/>
        <v>-2475.2130879613783</v>
      </c>
      <c r="AF384" s="62">
        <f t="shared" ca="1" si="210"/>
        <v>1214124.8077047064</v>
      </c>
      <c r="AG384" s="35"/>
      <c r="AH384" s="35"/>
      <c r="AR384" s="69">
        <f t="shared" si="219"/>
        <v>32</v>
      </c>
      <c r="AS384" s="70">
        <f t="shared" si="226"/>
        <v>381</v>
      </c>
      <c r="AT384" s="71">
        <f t="shared" si="230"/>
        <v>7.3689571763445302E-2</v>
      </c>
      <c r="AU384" s="72">
        <f t="shared" si="211"/>
        <v>6.8214933659622723E-3</v>
      </c>
      <c r="AV384" s="73">
        <f t="shared" si="220"/>
        <v>1.0068214933659623</v>
      </c>
      <c r="AW384" s="74">
        <f>PRODUCT(AV$4:AV384)</f>
        <v>13.331965690994762</v>
      </c>
    </row>
    <row r="385" spans="5:49">
      <c r="E385">
        <f t="shared" si="228"/>
        <v>382</v>
      </c>
      <c r="F385" s="64">
        <f t="shared" si="221"/>
        <v>86.749999999998963</v>
      </c>
      <c r="G385" s="55">
        <f t="shared" si="200"/>
        <v>0</v>
      </c>
      <c r="H385" s="78">
        <f t="shared" si="227"/>
        <v>1</v>
      </c>
      <c r="I385" s="79">
        <f t="shared" si="212"/>
        <v>864017.91469336639</v>
      </c>
      <c r="J385" s="79">
        <f t="shared" si="201"/>
        <v>5893.8924731533552</v>
      </c>
      <c r="K385" s="80">
        <f t="shared" si="202"/>
        <v>-20</v>
      </c>
      <c r="L385" s="80">
        <f t="shared" si="213"/>
        <v>-720.01492891113867</v>
      </c>
      <c r="M385" s="80">
        <f t="shared" si="229"/>
        <v>0</v>
      </c>
      <c r="N385" s="80">
        <f t="shared" si="214"/>
        <v>0</v>
      </c>
      <c r="O385" s="81">
        <f t="shared" si="203"/>
        <v>-2475.2130879613783</v>
      </c>
      <c r="P385" s="79">
        <f t="shared" si="204"/>
        <v>866696.57914964715</v>
      </c>
      <c r="Q385" s="35"/>
      <c r="R385">
        <f t="shared" ca="1" si="215"/>
        <v>501</v>
      </c>
      <c r="S385" s="78">
        <f t="shared" ca="1" si="216"/>
        <v>95.48</v>
      </c>
      <c r="T385" s="55">
        <f t="shared" ca="1" si="205"/>
        <v>3.3865992701875847E-2</v>
      </c>
      <c r="U385" s="78">
        <f t="shared" ca="1" si="222"/>
        <v>9.8141918453176855E-3</v>
      </c>
      <c r="V385" s="79">
        <f t="shared" ca="1" si="217"/>
        <v>11915.653786973433</v>
      </c>
      <c r="W385" s="79">
        <f t="shared" ca="1" si="206"/>
        <v>81.282553258942499</v>
      </c>
      <c r="X385" s="80">
        <f t="shared" ca="1" si="223"/>
        <v>-0.1962838369063537</v>
      </c>
      <c r="Y385" s="80">
        <f t="shared" ca="1" si="224"/>
        <v>-9.9297114891445286</v>
      </c>
      <c r="Z385" s="80">
        <f t="shared" ca="1" si="218"/>
        <v>0</v>
      </c>
      <c r="AA385" s="80">
        <f t="shared" ca="1" si="225"/>
        <v>0</v>
      </c>
      <c r="AB385" s="81">
        <f t="shared" ca="1" si="207"/>
        <v>-24.292216103294166</v>
      </c>
      <c r="AC385" s="79">
        <f t="shared" ca="1" si="208"/>
        <v>11962.518128803029</v>
      </c>
      <c r="AD385" s="35"/>
      <c r="AE385" s="62">
        <f t="shared" ca="1" si="209"/>
        <v>-2475.2130879613783</v>
      </c>
      <c r="AF385" s="62">
        <f t="shared" ca="1" si="210"/>
        <v>1218899.9682648655</v>
      </c>
      <c r="AG385" s="35"/>
      <c r="AH385" s="35"/>
      <c r="AR385" s="69">
        <f t="shared" si="219"/>
        <v>32</v>
      </c>
      <c r="AS385" s="70">
        <f t="shared" si="226"/>
        <v>382</v>
      </c>
      <c r="AT385" s="71">
        <f t="shared" si="230"/>
        <v>7.3186898838520364E-2</v>
      </c>
      <c r="AU385" s="72">
        <f t="shared" si="211"/>
        <v>6.8214933659622723E-3</v>
      </c>
      <c r="AV385" s="73">
        <f t="shared" si="220"/>
        <v>1.0068214933659623</v>
      </c>
      <c r="AW385" s="74">
        <f>PRODUCT(AV$4:AV385)</f>
        <v>13.422909606511119</v>
      </c>
    </row>
    <row r="386" spans="5:49">
      <c r="E386">
        <f t="shared" si="228"/>
        <v>383</v>
      </c>
      <c r="F386" s="64">
        <f t="shared" si="221"/>
        <v>86.833333333332291</v>
      </c>
      <c r="G386" s="55">
        <f t="shared" si="200"/>
        <v>0</v>
      </c>
      <c r="H386" s="78">
        <f t="shared" si="227"/>
        <v>1</v>
      </c>
      <c r="I386" s="79">
        <f t="shared" si="212"/>
        <v>866696.57914964715</v>
      </c>
      <c r="J386" s="79">
        <f t="shared" si="201"/>
        <v>5912.1649649715137</v>
      </c>
      <c r="K386" s="80">
        <f t="shared" si="202"/>
        <v>-20</v>
      </c>
      <c r="L386" s="80">
        <f t="shared" si="213"/>
        <v>-722.24714929137269</v>
      </c>
      <c r="M386" s="80">
        <f t="shared" si="229"/>
        <v>0</v>
      </c>
      <c r="N386" s="80">
        <f t="shared" si="214"/>
        <v>0</v>
      </c>
      <c r="O386" s="81">
        <f t="shared" si="203"/>
        <v>-2475.2130879613783</v>
      </c>
      <c r="P386" s="79">
        <f t="shared" si="204"/>
        <v>869391.28387736587</v>
      </c>
      <c r="Q386" s="35"/>
      <c r="R386">
        <f t="shared" ca="1" si="215"/>
        <v>502</v>
      </c>
      <c r="S386" s="78">
        <f t="shared" ca="1" si="216"/>
        <v>95.56</v>
      </c>
      <c r="T386" s="55">
        <f t="shared" ca="1" si="205"/>
        <v>3.710811547546744E-2</v>
      </c>
      <c r="U386" s="78">
        <f t="shared" ca="1" si="222"/>
        <v>9.4500056810232456E-3</v>
      </c>
      <c r="V386" s="79">
        <f t="shared" ca="1" si="217"/>
        <v>11518.611624702033</v>
      </c>
      <c r="W386" s="79">
        <f t="shared" ca="1" si="206"/>
        <v>78.57413278300082</v>
      </c>
      <c r="X386" s="80">
        <f t="shared" ca="1" si="223"/>
        <v>-0.18900011362046493</v>
      </c>
      <c r="Y386" s="80">
        <f t="shared" ca="1" si="224"/>
        <v>-9.5988430205850275</v>
      </c>
      <c r="Z386" s="80">
        <f t="shared" ca="1" si="218"/>
        <v>0</v>
      </c>
      <c r="AA386" s="80">
        <f t="shared" ca="1" si="225"/>
        <v>0</v>
      </c>
      <c r="AB386" s="81">
        <f t="shared" ca="1" si="207"/>
        <v>-23.390777742978116</v>
      </c>
      <c r="AC386" s="79">
        <f t="shared" ca="1" si="208"/>
        <v>11564.00713660785</v>
      </c>
      <c r="AD386" s="35"/>
      <c r="AE386" s="62">
        <f t="shared" ca="1" si="209"/>
        <v>-2475.2130879613783</v>
      </c>
      <c r="AF386" s="62">
        <f t="shared" ca="1" si="210"/>
        <v>1223703.7232506406</v>
      </c>
      <c r="AG386" s="35"/>
      <c r="AH386" s="35"/>
      <c r="AR386" s="69">
        <f t="shared" si="219"/>
        <v>32</v>
      </c>
      <c r="AS386" s="70">
        <f t="shared" si="226"/>
        <v>383</v>
      </c>
      <c r="AT386" s="71">
        <f t="shared" si="230"/>
        <v>7.2687654893618045E-2</v>
      </c>
      <c r="AU386" s="72">
        <f t="shared" si="211"/>
        <v>6.8214933659622723E-3</v>
      </c>
      <c r="AV386" s="73">
        <f t="shared" si="220"/>
        <v>1.0068214933659623</v>
      </c>
      <c r="AW386" s="74">
        <f>PRODUCT(AV$4:AV386)</f>
        <v>13.514473895343846</v>
      </c>
    </row>
    <row r="387" spans="5:49">
      <c r="E387">
        <f t="shared" si="228"/>
        <v>384</v>
      </c>
      <c r="F387" s="64">
        <f t="shared" si="221"/>
        <v>86.91666666666562</v>
      </c>
      <c r="G387" s="55">
        <f t="shared" si="200"/>
        <v>0</v>
      </c>
      <c r="H387" s="78">
        <f t="shared" si="227"/>
        <v>1</v>
      </c>
      <c r="I387" s="79">
        <f t="shared" si="212"/>
        <v>869391.28387736587</v>
      </c>
      <c r="J387" s="79">
        <f t="shared" si="201"/>
        <v>5930.5468753948735</v>
      </c>
      <c r="K387" s="80">
        <f t="shared" si="202"/>
        <v>-20</v>
      </c>
      <c r="L387" s="80">
        <f t="shared" si="213"/>
        <v>-724.49273656447156</v>
      </c>
      <c r="M387" s="80">
        <f t="shared" si="229"/>
        <v>0</v>
      </c>
      <c r="N387" s="80">
        <f t="shared" si="214"/>
        <v>0</v>
      </c>
      <c r="O387" s="81">
        <f t="shared" si="203"/>
        <v>-2475.2130879613783</v>
      </c>
      <c r="P387" s="79">
        <f t="shared" si="204"/>
        <v>872102.12492823484</v>
      </c>
      <c r="Q387" s="35"/>
      <c r="R387">
        <f t="shared" ca="1" si="215"/>
        <v>503</v>
      </c>
      <c r="S387" s="78">
        <f t="shared" ca="1" si="216"/>
        <v>95.64</v>
      </c>
      <c r="T387" s="55">
        <f t="shared" ca="1" si="205"/>
        <v>3.710811547546744E-2</v>
      </c>
      <c r="U387" s="78">
        <f t="shared" ca="1" si="222"/>
        <v>9.099333778968011E-3</v>
      </c>
      <c r="V387" s="79">
        <f t="shared" ca="1" si="217"/>
        <v>11134.888624423476</v>
      </c>
      <c r="W387" s="79">
        <f t="shared" ca="1" si="206"/>
        <v>75.956568882233512</v>
      </c>
      <c r="X387" s="80">
        <f t="shared" ca="1" si="223"/>
        <v>-0.18198667557936021</v>
      </c>
      <c r="Y387" s="80">
        <f t="shared" ca="1" si="224"/>
        <v>-9.2790738536862314</v>
      </c>
      <c r="Z387" s="80">
        <f t="shared" ca="1" si="218"/>
        <v>0</v>
      </c>
      <c r="AA387" s="80">
        <f t="shared" ca="1" si="225"/>
        <v>0</v>
      </c>
      <c r="AB387" s="81">
        <f t="shared" ca="1" si="207"/>
        <v>-22.522790061430687</v>
      </c>
      <c r="AC387" s="79">
        <f t="shared" ca="1" si="208"/>
        <v>11178.861342715014</v>
      </c>
      <c r="AD387" s="35"/>
      <c r="AE387" s="62">
        <f t="shared" ca="1" si="209"/>
        <v>-2475.2130879613783</v>
      </c>
      <c r="AF387" s="62">
        <f t="shared" ca="1" si="210"/>
        <v>1228536.243890028</v>
      </c>
      <c r="AG387" s="35"/>
      <c r="AH387" s="35"/>
      <c r="AR387" s="69">
        <f t="shared" si="219"/>
        <v>32</v>
      </c>
      <c r="AS387" s="70">
        <f t="shared" si="226"/>
        <v>384</v>
      </c>
      <c r="AT387" s="71">
        <f t="shared" si="230"/>
        <v>7.219181653797388E-2</v>
      </c>
      <c r="AU387" s="72">
        <f t="shared" si="211"/>
        <v>6.8214933659622723E-3</v>
      </c>
      <c r="AV387" s="73">
        <f t="shared" si="220"/>
        <v>1.0068214933659623</v>
      </c>
      <c r="AW387" s="74">
        <f>PRODUCT(AV$4:AV387)</f>
        <v>13.606662789365405</v>
      </c>
    </row>
    <row r="388" spans="5:49">
      <c r="E388">
        <f t="shared" si="228"/>
        <v>385</v>
      </c>
      <c r="F388" s="64">
        <f t="shared" si="221"/>
        <v>86.999999999998948</v>
      </c>
      <c r="G388" s="55">
        <f t="shared" ref="G388:G451" si="231">(1-(1-IF(F388&gt;$AJ$90,0,VLOOKUP(ROUND(F388,0),$AJ$4:$AK$90,2,FALSE)))^(1/12))*0</f>
        <v>0</v>
      </c>
      <c r="H388" s="78">
        <f t="shared" si="227"/>
        <v>1</v>
      </c>
      <c r="I388" s="79">
        <f t="shared" si="212"/>
        <v>872102.12492823484</v>
      </c>
      <c r="J388" s="79">
        <f t="shared" ref="J388:J451" si="232">(I388)*$AU388</f>
        <v>5949.0388596395551</v>
      </c>
      <c r="K388" s="80">
        <f t="shared" ref="K388:K451" si="233">IF(I388=0,0,-$C$19)*H388</f>
        <v>-20</v>
      </c>
      <c r="L388" s="80">
        <f t="shared" si="213"/>
        <v>-726.75177077352907</v>
      </c>
      <c r="M388" s="80">
        <f t="shared" si="229"/>
        <v>-6540.7659369617613</v>
      </c>
      <c r="N388" s="80">
        <f t="shared" si="214"/>
        <v>0</v>
      </c>
      <c r="O388" s="81">
        <f t="shared" ref="O388:O451" si="234">-MIN(
IF(MOD(E388-1,IF($C$7="Annual",12,1))=0,1,0)
*IF(F388&lt;=$C$6,H388*$C$5*$C$4/IF($C$7="Monthly",12,1),$C$12),I388)</f>
        <v>-2475.2130879613783</v>
      </c>
      <c r="P388" s="79">
        <f t="shared" ref="P388:P451" si="235">SUM(I388:O388)</f>
        <v>868288.43299217767</v>
      </c>
      <c r="Q388" s="35"/>
      <c r="R388">
        <f t="shared" ca="1" si="215"/>
        <v>504</v>
      </c>
      <c r="S388" s="78">
        <f t="shared" ca="1" si="216"/>
        <v>95.72</v>
      </c>
      <c r="T388" s="55">
        <f t="shared" ref="T388:T451" ca="1" si="236">(1-(1-IF(S388&gt;$AJ$90,0,VLOOKUP(ROUND(S388,0),$AJ$4:$AK$90,2,FALSE)))^(1/12))</f>
        <v>3.710811547546744E-2</v>
      </c>
      <c r="U388" s="78">
        <f t="shared" ca="1" si="222"/>
        <v>8.7616746503482446E-3</v>
      </c>
      <c r="V388" s="79">
        <f t="shared" ca="1" si="217"/>
        <v>10764.034865125306</v>
      </c>
      <c r="W388" s="79">
        <f t="shared" ref="W388:W451" ca="1" si="237">(V388)*$AU388</f>
        <v>73.426792423438883</v>
      </c>
      <c r="X388" s="80">
        <f t="shared" ca="1" si="223"/>
        <v>-0.17523349300696489</v>
      </c>
      <c r="Y388" s="80">
        <f t="shared" ca="1" si="224"/>
        <v>-8.9700290542710892</v>
      </c>
      <c r="Z388" s="80">
        <f t="shared" ca="1" si="218"/>
        <v>0</v>
      </c>
      <c r="AA388" s="80">
        <f t="shared" ca="1" si="225"/>
        <v>0</v>
      </c>
      <c r="AB388" s="81">
        <f t="shared" ref="AB388:AB451" ca="1" si="238">-MIN(IF(MOD(R388,IF($C$7="Annual",12,1))=0,1,0)*$C$39*U388/IF($C$7="Monthly",12,1),V388)</f>
        <v>-21.687011767001408</v>
      </c>
      <c r="AC388" s="79">
        <f t="shared" ref="AC388:AC451" ca="1" si="239">SUM(V388:AB388)</f>
        <v>10806.629383234467</v>
      </c>
      <c r="AD388" s="35"/>
      <c r="AE388" s="62">
        <f t="shared" ref="AE388:AE451" ca="1" si="240">AB388/U388</f>
        <v>-2475.2130879613783</v>
      </c>
      <c r="AF388" s="62">
        <f t="shared" ref="AF388:AF451" ca="1" si="241">AC388/U388</f>
        <v>1233397.7024363652</v>
      </c>
      <c r="AG388" s="35"/>
      <c r="AH388" s="35"/>
      <c r="AR388" s="69">
        <f t="shared" si="219"/>
        <v>33</v>
      </c>
      <c r="AS388" s="70">
        <f t="shared" si="226"/>
        <v>385</v>
      </c>
      <c r="AT388" s="71">
        <f t="shared" si="230"/>
        <v>7.1699360540383325E-2</v>
      </c>
      <c r="AU388" s="72">
        <f t="shared" ref="AU388:AU451" si="242">((1+$AH$21)^(1/12))-1</f>
        <v>6.8214933659622723E-3</v>
      </c>
      <c r="AV388" s="73">
        <f t="shared" si="220"/>
        <v>1.0068214933659623</v>
      </c>
      <c r="AW388" s="74">
        <f>PRODUCT(AV$4:AV388)</f>
        <v>13.699480549315947</v>
      </c>
    </row>
    <row r="389" spans="5:49">
      <c r="E389">
        <f t="shared" si="228"/>
        <v>386</v>
      </c>
      <c r="F389" s="64">
        <f t="shared" si="221"/>
        <v>87.083333333332277</v>
      </c>
      <c r="G389" s="55">
        <f t="shared" si="231"/>
        <v>0</v>
      </c>
      <c r="H389" s="78">
        <f t="shared" si="227"/>
        <v>1</v>
      </c>
      <c r="I389" s="79">
        <f t="shared" ref="I389:I452" si="243">MAX(P388,0)*(1-G389)</f>
        <v>868288.43299217767</v>
      </c>
      <c r="J389" s="79">
        <f t="shared" si="232"/>
        <v>5923.023785397917</v>
      </c>
      <c r="K389" s="80">
        <f t="shared" si="233"/>
        <v>-20</v>
      </c>
      <c r="L389" s="80">
        <f t="shared" ref="L389:L452" si="244">IF(OR(I388+O388=0,K388=0),0,-I389*($C$16/12))</f>
        <v>-723.57369416014808</v>
      </c>
      <c r="M389" s="80">
        <f t="shared" si="229"/>
        <v>0</v>
      </c>
      <c r="N389" s="80">
        <f t="shared" ref="N389:N452" si="245">IF(OR(I388+O388=0,K388=0),0,-I389*($C$18*(1+$C$20))/12)</f>
        <v>0</v>
      </c>
      <c r="O389" s="81">
        <f t="shared" si="234"/>
        <v>-2475.2130879613783</v>
      </c>
      <c r="P389" s="79">
        <f t="shared" si="235"/>
        <v>870992.66999545402</v>
      </c>
      <c r="Q389" s="35"/>
      <c r="R389">
        <f t="shared" ref="R389:R452" ca="1" si="246">R388+1</f>
        <v>505</v>
      </c>
      <c r="S389" s="78">
        <f t="shared" ref="S389:S452" ca="1" si="247">ROUND((R389-R388)/12+S388,2)</f>
        <v>95.8</v>
      </c>
      <c r="T389" s="55">
        <f t="shared" ca="1" si="236"/>
        <v>3.710811547546744E-2</v>
      </c>
      <c r="U389" s="78">
        <f t="shared" ca="1" si="222"/>
        <v>8.4365454156646452E-3</v>
      </c>
      <c r="V389" s="79">
        <f t="shared" ref="V389:V452" ca="1" si="248">MAX(AC388,0)*(1-T389)</f>
        <v>10405.615732180822</v>
      </c>
      <c r="W389" s="79">
        <f t="shared" ca="1" si="237"/>
        <v>70.98183868582413</v>
      </c>
      <c r="X389" s="80">
        <f t="shared" ca="1" si="223"/>
        <v>-0.1687309083132929</v>
      </c>
      <c r="Y389" s="80">
        <f t="shared" ca="1" si="224"/>
        <v>-8.6713464434840191</v>
      </c>
      <c r="Z389" s="80">
        <f t="shared" ref="Z389:Z452" ca="1" si="249">-IF(MOD(R389-1,12)=0,1,0)*V389*($C$17)</f>
        <v>-78.042117991356164</v>
      </c>
      <c r="AA389" s="80">
        <f t="shared" ca="1" si="225"/>
        <v>0</v>
      </c>
      <c r="AB389" s="81">
        <f t="shared" ca="1" si="238"/>
        <v>-20.882247630033696</v>
      </c>
      <c r="AC389" s="79">
        <f t="shared" ca="1" si="239"/>
        <v>10368.83312789346</v>
      </c>
      <c r="AD389" s="35"/>
      <c r="AE389" s="62">
        <f t="shared" ca="1" si="240"/>
        <v>-2475.2130879613783</v>
      </c>
      <c r="AF389" s="62">
        <f t="shared" ca="1" si="241"/>
        <v>1229037.7894061969</v>
      </c>
      <c r="AG389" s="35"/>
      <c r="AH389" s="35"/>
      <c r="AR389" s="69">
        <f t="shared" ref="AR389:AR452" si="250">ROUNDDOWN((AS389-1)/12,0)+1</f>
        <v>33</v>
      </c>
      <c r="AS389" s="70">
        <f t="shared" si="226"/>
        <v>386</v>
      </c>
      <c r="AT389" s="71">
        <f t="shared" si="230"/>
        <v>7.1210263828113365E-2</v>
      </c>
      <c r="AU389" s="72">
        <f t="shared" si="242"/>
        <v>6.8214933659622723E-3</v>
      </c>
      <c r="AV389" s="73">
        <f t="shared" ref="AV389:AV452" si="251">(1+AU389)</f>
        <v>1.0068214933659623</v>
      </c>
      <c r="AW389" s="74">
        <f>PRODUCT(AV$4:AV389)</f>
        <v>13.792931465000235</v>
      </c>
    </row>
    <row r="390" spans="5:49">
      <c r="E390">
        <f t="shared" si="228"/>
        <v>387</v>
      </c>
      <c r="F390" s="64">
        <f t="shared" ref="F390:F453" si="252">(E390-E389)/12+F389</f>
        <v>87.166666666665606</v>
      </c>
      <c r="G390" s="55">
        <f t="shared" si="231"/>
        <v>0</v>
      </c>
      <c r="H390" s="78">
        <f t="shared" si="227"/>
        <v>1</v>
      </c>
      <c r="I390" s="79">
        <f t="shared" si="243"/>
        <v>870992.66999545402</v>
      </c>
      <c r="J390" s="79">
        <f t="shared" si="232"/>
        <v>5941.4707201757565</v>
      </c>
      <c r="K390" s="80">
        <f t="shared" si="233"/>
        <v>-20</v>
      </c>
      <c r="L390" s="80">
        <f t="shared" si="244"/>
        <v>-725.82722499621173</v>
      </c>
      <c r="M390" s="80">
        <f t="shared" si="229"/>
        <v>0</v>
      </c>
      <c r="N390" s="80">
        <f t="shared" si="245"/>
        <v>0</v>
      </c>
      <c r="O390" s="81">
        <f t="shared" si="234"/>
        <v>-2475.2130879613783</v>
      </c>
      <c r="P390" s="79">
        <f t="shared" si="235"/>
        <v>873713.10040267219</v>
      </c>
      <c r="Q390" s="35"/>
      <c r="R390">
        <f t="shared" ca="1" si="246"/>
        <v>506</v>
      </c>
      <c r="S390" s="78">
        <f t="shared" ca="1" si="247"/>
        <v>95.88</v>
      </c>
      <c r="T390" s="55">
        <f t="shared" ca="1" si="236"/>
        <v>3.710811547546744E-2</v>
      </c>
      <c r="U390" s="78">
        <f t="shared" ref="U390:U453" ca="1" si="253">U389*(1-T390)</f>
        <v>8.1234811141661367E-3</v>
      </c>
      <c r="V390" s="79">
        <f t="shared" ca="1" si="248"/>
        <v>9984.0652708377365</v>
      </c>
      <c r="W390" s="79">
        <f t="shared" ca="1" si="237"/>
        <v>68.106235010353942</v>
      </c>
      <c r="X390" s="80">
        <f t="shared" ref="X390:X453" ca="1" si="254">IF(V390=0,0,-$C$19)*U390</f>
        <v>-0.16246962228332273</v>
      </c>
      <c r="Y390" s="80">
        <f t="shared" ref="Y390:Y453" ca="1" si="255">IF(OR(V389+AB389=0,X389=0),0,-V390*($C$16/12))</f>
        <v>-8.3200543923647814</v>
      </c>
      <c r="Z390" s="80">
        <f t="shared" ca="1" si="249"/>
        <v>0</v>
      </c>
      <c r="AA390" s="80">
        <f t="shared" ref="AA390:AA453" ca="1" si="256">IF(OR(V389+AB389=0,X389=0),0,-V390*($C$18*(1+$C$20))/12)</f>
        <v>0</v>
      </c>
      <c r="AB390" s="81">
        <f t="shared" ca="1" si="238"/>
        <v>-20.1073467735911</v>
      </c>
      <c r="AC390" s="79">
        <f t="shared" ca="1" si="239"/>
        <v>10023.581635059852</v>
      </c>
      <c r="AD390" s="35"/>
      <c r="AE390" s="62">
        <f t="shared" ca="1" si="240"/>
        <v>-2475.2130879613783</v>
      </c>
      <c r="AF390" s="62">
        <f t="shared" ca="1" si="241"/>
        <v>1233902.2512873483</v>
      </c>
      <c r="AG390" s="35"/>
      <c r="AH390" s="35"/>
      <c r="AR390" s="69">
        <f t="shared" si="250"/>
        <v>33</v>
      </c>
      <c r="AS390" s="70">
        <f t="shared" ref="AS390:AS453" si="257">AS389+1</f>
        <v>387</v>
      </c>
      <c r="AT390" s="71">
        <f t="shared" si="230"/>
        <v>7.0724503485821461E-2</v>
      </c>
      <c r="AU390" s="72">
        <f t="shared" si="242"/>
        <v>6.8214933659622723E-3</v>
      </c>
      <c r="AV390" s="73">
        <f t="shared" si="251"/>
        <v>1.0068214933659623</v>
      </c>
      <c r="AW390" s="74">
        <f>PRODUCT(AV$4:AV390)</f>
        <v>13.887019855485907</v>
      </c>
    </row>
    <row r="391" spans="5:49">
      <c r="E391">
        <f t="shared" si="228"/>
        <v>388</v>
      </c>
      <c r="F391" s="64">
        <f t="shared" si="252"/>
        <v>87.249999999998934</v>
      </c>
      <c r="G391" s="55">
        <f t="shared" si="231"/>
        <v>0</v>
      </c>
      <c r="H391" s="78">
        <f t="shared" ref="H391:H454" si="258">H390*(1-G391)</f>
        <v>1</v>
      </c>
      <c r="I391" s="79">
        <f t="shared" si="243"/>
        <v>873713.10040267219</v>
      </c>
      <c r="J391" s="79">
        <f t="shared" si="232"/>
        <v>5960.0281181511573</v>
      </c>
      <c r="K391" s="80">
        <f t="shared" si="233"/>
        <v>-20</v>
      </c>
      <c r="L391" s="80">
        <f t="shared" si="244"/>
        <v>-728.09425033556022</v>
      </c>
      <c r="M391" s="80">
        <f t="shared" si="229"/>
        <v>0</v>
      </c>
      <c r="N391" s="80">
        <f t="shared" si="245"/>
        <v>0</v>
      </c>
      <c r="O391" s="81">
        <f t="shared" si="234"/>
        <v>-2475.2130879613783</v>
      </c>
      <c r="P391" s="79">
        <f t="shared" si="235"/>
        <v>876449.8211825263</v>
      </c>
      <c r="Q391" s="35"/>
      <c r="R391">
        <f t="shared" ca="1" si="246"/>
        <v>507</v>
      </c>
      <c r="S391" s="78">
        <f t="shared" ca="1" si="247"/>
        <v>95.96</v>
      </c>
      <c r="T391" s="55">
        <f t="shared" ca="1" si="236"/>
        <v>3.710811547546744E-2</v>
      </c>
      <c r="U391" s="78">
        <f t="shared" ca="1" si="253"/>
        <v>7.8220340389188805E-3</v>
      </c>
      <c r="V391" s="79">
        <f t="shared" ca="1" si="248"/>
        <v>9651.625410268276</v>
      </c>
      <c r="W391" s="79">
        <f t="shared" ca="1" si="237"/>
        <v>65.838498706897937</v>
      </c>
      <c r="X391" s="80">
        <f t="shared" ca="1" si="254"/>
        <v>-0.15644068077837761</v>
      </c>
      <c r="Y391" s="80">
        <f t="shared" ca="1" si="255"/>
        <v>-8.0430211752235632</v>
      </c>
      <c r="Z391" s="80">
        <f t="shared" ca="1" si="249"/>
        <v>0</v>
      </c>
      <c r="AA391" s="80">
        <f t="shared" ca="1" si="256"/>
        <v>0</v>
      </c>
      <c r="AB391" s="81">
        <f t="shared" ca="1" si="238"/>
        <v>-19.361201027611411</v>
      </c>
      <c r="AC391" s="79">
        <f t="shared" ca="1" si="239"/>
        <v>9689.9032460915605</v>
      </c>
      <c r="AD391" s="35"/>
      <c r="AE391" s="62">
        <f t="shared" ca="1" si="240"/>
        <v>-2475.2130879613778</v>
      </c>
      <c r="AF391" s="62">
        <f t="shared" ca="1" si="241"/>
        <v>1238795.8423447167</v>
      </c>
      <c r="AG391" s="35"/>
      <c r="AH391" s="35"/>
      <c r="AR391" s="69">
        <f t="shared" si="250"/>
        <v>33</v>
      </c>
      <c r="AS391" s="70">
        <f t="shared" si="257"/>
        <v>388</v>
      </c>
      <c r="AT391" s="71">
        <f t="shared" si="230"/>
        <v>7.024205675448196E-2</v>
      </c>
      <c r="AU391" s="72">
        <f t="shared" si="242"/>
        <v>6.8214933659622723E-3</v>
      </c>
      <c r="AV391" s="73">
        <f t="shared" si="251"/>
        <v>1.0068214933659623</v>
      </c>
      <c r="AW391" s="74">
        <f>PRODUCT(AV$4:AV391)</f>
        <v>13.981750069303089</v>
      </c>
    </row>
    <row r="392" spans="5:49">
      <c r="E392">
        <f t="shared" si="228"/>
        <v>389</v>
      </c>
      <c r="F392" s="64">
        <f t="shared" si="252"/>
        <v>87.333333333332263</v>
      </c>
      <c r="G392" s="55">
        <f t="shared" si="231"/>
        <v>0</v>
      </c>
      <c r="H392" s="78">
        <f t="shared" si="258"/>
        <v>1</v>
      </c>
      <c r="I392" s="79">
        <f t="shared" si="243"/>
        <v>876449.8211825263</v>
      </c>
      <c r="J392" s="79">
        <f t="shared" si="232"/>
        <v>5978.6966407954233</v>
      </c>
      <c r="K392" s="80">
        <f t="shared" si="233"/>
        <v>-20</v>
      </c>
      <c r="L392" s="80">
        <f t="shared" si="244"/>
        <v>-730.37485098543868</v>
      </c>
      <c r="M392" s="80">
        <f t="shared" si="229"/>
        <v>0</v>
      </c>
      <c r="N392" s="80">
        <f t="shared" si="245"/>
        <v>0</v>
      </c>
      <c r="O392" s="81">
        <f t="shared" si="234"/>
        <v>-2475.2130879613783</v>
      </c>
      <c r="P392" s="79">
        <f t="shared" si="235"/>
        <v>879202.92988437484</v>
      </c>
      <c r="Q392" s="35"/>
      <c r="R392">
        <f t="shared" ca="1" si="246"/>
        <v>508</v>
      </c>
      <c r="S392" s="78">
        <f t="shared" ca="1" si="247"/>
        <v>96.04</v>
      </c>
      <c r="T392" s="55">
        <f t="shared" ca="1" si="236"/>
        <v>3.710811547546744E-2</v>
      </c>
      <c r="U392" s="78">
        <f t="shared" ca="1" si="253"/>
        <v>7.5317730965496418E-3</v>
      </c>
      <c r="V392" s="79">
        <f t="shared" ca="1" si="248"/>
        <v>9330.3291974894873</v>
      </c>
      <c r="W392" s="79">
        <f t="shared" ca="1" si="237"/>
        <v>63.646778722918633</v>
      </c>
      <c r="X392" s="80">
        <f t="shared" ca="1" si="254"/>
        <v>-0.15063546193099284</v>
      </c>
      <c r="Y392" s="80">
        <f t="shared" ca="1" si="255"/>
        <v>-7.7752743312412402</v>
      </c>
      <c r="Z392" s="80">
        <f t="shared" ca="1" si="249"/>
        <v>0</v>
      </c>
      <c r="AA392" s="80">
        <f t="shared" ca="1" si="256"/>
        <v>0</v>
      </c>
      <c r="AB392" s="81">
        <f t="shared" ca="1" si="238"/>
        <v>-18.64274334413507</v>
      </c>
      <c r="AC392" s="79">
        <f t="shared" ca="1" si="239"/>
        <v>9367.4073230751001</v>
      </c>
      <c r="AD392" s="35"/>
      <c r="AE392" s="62">
        <f t="shared" ca="1" si="240"/>
        <v>-2475.2130879613783</v>
      </c>
      <c r="AF392" s="62">
        <f t="shared" ca="1" si="241"/>
        <v>1243718.7370084708</v>
      </c>
      <c r="AG392" s="35"/>
      <c r="AH392" s="35"/>
      <c r="AR392" s="69">
        <f t="shared" si="250"/>
        <v>33</v>
      </c>
      <c r="AS392" s="70">
        <f t="shared" si="257"/>
        <v>389</v>
      </c>
      <c r="AT392" s="71">
        <f t="shared" si="230"/>
        <v>6.9762901030319721E-2</v>
      </c>
      <c r="AU392" s="72">
        <f t="shared" si="242"/>
        <v>6.8214933659622723E-3</v>
      </c>
      <c r="AV392" s="73">
        <f t="shared" si="251"/>
        <v>1.0068214933659623</v>
      </c>
      <c r="AW392" s="74">
        <f>PRODUCT(AV$4:AV392)</f>
        <v>14.077126484645383</v>
      </c>
    </row>
    <row r="393" spans="5:49">
      <c r="E393">
        <f t="shared" si="228"/>
        <v>390</v>
      </c>
      <c r="F393" s="64">
        <f t="shared" si="252"/>
        <v>87.416666666665591</v>
      </c>
      <c r="G393" s="55">
        <f t="shared" si="231"/>
        <v>0</v>
      </c>
      <c r="H393" s="78">
        <f t="shared" si="258"/>
        <v>1</v>
      </c>
      <c r="I393" s="79">
        <f t="shared" si="243"/>
        <v>879202.92988437484</v>
      </c>
      <c r="J393" s="79">
        <f t="shared" si="232"/>
        <v>5997.4769535408559</v>
      </c>
      <c r="K393" s="80">
        <f t="shared" si="233"/>
        <v>-20</v>
      </c>
      <c r="L393" s="80">
        <f t="shared" si="244"/>
        <v>-732.66910823697913</v>
      </c>
      <c r="M393" s="80">
        <f t="shared" si="229"/>
        <v>0</v>
      </c>
      <c r="N393" s="80">
        <f t="shared" si="245"/>
        <v>0</v>
      </c>
      <c r="O393" s="81">
        <f t="shared" si="234"/>
        <v>-2475.2130879613783</v>
      </c>
      <c r="P393" s="79">
        <f t="shared" si="235"/>
        <v>881972.5246417172</v>
      </c>
      <c r="Q393" s="35"/>
      <c r="R393">
        <f t="shared" ca="1" si="246"/>
        <v>509</v>
      </c>
      <c r="S393" s="78">
        <f t="shared" ca="1" si="247"/>
        <v>96.12</v>
      </c>
      <c r="T393" s="55">
        <f t="shared" ca="1" si="236"/>
        <v>3.710811547546744E-2</v>
      </c>
      <c r="U393" s="78">
        <f t="shared" ca="1" si="253"/>
        <v>7.2522831907478585E-3</v>
      </c>
      <c r="V393" s="79">
        <f t="shared" ca="1" si="248"/>
        <v>9019.80049042469</v>
      </c>
      <c r="W393" s="79">
        <f t="shared" ca="1" si="237"/>
        <v>61.528509207735276</v>
      </c>
      <c r="X393" s="80">
        <f t="shared" ca="1" si="254"/>
        <v>-0.14504566381495718</v>
      </c>
      <c r="Y393" s="80">
        <f t="shared" ca="1" si="255"/>
        <v>-7.516500408687242</v>
      </c>
      <c r="Z393" s="80">
        <f t="shared" ca="1" si="249"/>
        <v>0</v>
      </c>
      <c r="AA393" s="80">
        <f t="shared" ca="1" si="256"/>
        <v>0</v>
      </c>
      <c r="AB393" s="81">
        <f t="shared" ca="1" si="238"/>
        <v>-17.950946271341405</v>
      </c>
      <c r="AC393" s="79">
        <f t="shared" ca="1" si="239"/>
        <v>9055.7165072885819</v>
      </c>
      <c r="AD393" s="35"/>
      <c r="AE393" s="62">
        <f t="shared" ca="1" si="240"/>
        <v>-2475.2130879613783</v>
      </c>
      <c r="AF393" s="62">
        <f t="shared" ca="1" si="241"/>
        <v>1248671.1107532955</v>
      </c>
      <c r="AG393" s="35"/>
      <c r="AH393" s="35"/>
      <c r="AR393" s="69">
        <f t="shared" si="250"/>
        <v>33</v>
      </c>
      <c r="AS393" s="70">
        <f t="shared" si="257"/>
        <v>390</v>
      </c>
      <c r="AT393" s="71">
        <f t="shared" si="230"/>
        <v>6.9287013863751107E-2</v>
      </c>
      <c r="AU393" s="72">
        <f t="shared" si="242"/>
        <v>6.8214933659622723E-3</v>
      </c>
      <c r="AV393" s="73">
        <f t="shared" si="251"/>
        <v>1.0068214933659623</v>
      </c>
      <c r="AW393" s="74">
        <f>PRODUCT(AV$4:AV393)</f>
        <v>14.173153509572204</v>
      </c>
    </row>
    <row r="394" spans="5:49">
      <c r="E394">
        <f t="shared" si="228"/>
        <v>391</v>
      </c>
      <c r="F394" s="64">
        <f t="shared" si="252"/>
        <v>87.49999999999892</v>
      </c>
      <c r="G394" s="55">
        <f t="shared" si="231"/>
        <v>0</v>
      </c>
      <c r="H394" s="78">
        <f t="shared" si="258"/>
        <v>1</v>
      </c>
      <c r="I394" s="79">
        <f t="shared" si="243"/>
        <v>881972.5246417172</v>
      </c>
      <c r="J394" s="79">
        <f t="shared" si="232"/>
        <v>6016.3697258044704</v>
      </c>
      <c r="K394" s="80">
        <f t="shared" si="233"/>
        <v>-20</v>
      </c>
      <c r="L394" s="80">
        <f t="shared" si="244"/>
        <v>-734.97710386809774</v>
      </c>
      <c r="M394" s="80">
        <f t="shared" si="229"/>
        <v>0</v>
      </c>
      <c r="N394" s="80">
        <f t="shared" si="245"/>
        <v>0</v>
      </c>
      <c r="O394" s="81">
        <f t="shared" si="234"/>
        <v>-2475.2130879613783</v>
      </c>
      <c r="P394" s="79">
        <f t="shared" si="235"/>
        <v>884758.70417569205</v>
      </c>
      <c r="Q394" s="35"/>
      <c r="R394">
        <f t="shared" ca="1" si="246"/>
        <v>510</v>
      </c>
      <c r="S394" s="78">
        <f t="shared" ca="1" si="247"/>
        <v>96.2</v>
      </c>
      <c r="T394" s="55">
        <f t="shared" ca="1" si="236"/>
        <v>3.710811547546744E-2</v>
      </c>
      <c r="U394" s="78">
        <f t="shared" ca="1" si="253"/>
        <v>6.9831646286447951E-3</v>
      </c>
      <c r="V394" s="79">
        <f t="shared" ca="1" si="248"/>
        <v>8719.675933423021</v>
      </c>
      <c r="W394" s="79">
        <f t="shared" ca="1" si="237"/>
        <v>59.48121153318602</v>
      </c>
      <c r="X394" s="80">
        <f t="shared" ca="1" si="254"/>
        <v>-0.13966329257289589</v>
      </c>
      <c r="Y394" s="80">
        <f t="shared" ca="1" si="255"/>
        <v>-7.2663966111858516</v>
      </c>
      <c r="Z394" s="80">
        <f t="shared" ca="1" si="249"/>
        <v>0</v>
      </c>
      <c r="AA394" s="80">
        <f t="shared" ca="1" si="256"/>
        <v>0</v>
      </c>
      <c r="AB394" s="81">
        <f t="shared" ca="1" si="238"/>
        <v>-17.284820484210552</v>
      </c>
      <c r="AC394" s="79">
        <f t="shared" ca="1" si="239"/>
        <v>8754.4662645682383</v>
      </c>
      <c r="AD394" s="35"/>
      <c r="AE394" s="62">
        <f t="shared" ca="1" si="240"/>
        <v>-2475.2130879613778</v>
      </c>
      <c r="AF394" s="62">
        <f t="shared" ca="1" si="241"/>
        <v>1253653.1401046456</v>
      </c>
      <c r="AG394" s="35"/>
      <c r="AH394" s="35"/>
      <c r="AR394" s="69">
        <f t="shared" si="250"/>
        <v>33</v>
      </c>
      <c r="AS394" s="70">
        <f t="shared" si="257"/>
        <v>391</v>
      </c>
      <c r="AT394" s="71">
        <f t="shared" si="230"/>
        <v>6.881437295833219E-2</v>
      </c>
      <c r="AU394" s="72">
        <f t="shared" si="242"/>
        <v>6.8214933659622723E-3</v>
      </c>
      <c r="AV394" s="73">
        <f t="shared" si="251"/>
        <v>1.0068214933659623</v>
      </c>
      <c r="AW394" s="74">
        <f>PRODUCT(AV$4:AV394)</f>
        <v>14.269835582212515</v>
      </c>
    </row>
    <row r="395" spans="5:49">
      <c r="E395">
        <f t="shared" si="228"/>
        <v>392</v>
      </c>
      <c r="F395" s="64">
        <f t="shared" si="252"/>
        <v>87.583333333332249</v>
      </c>
      <c r="G395" s="55">
        <f t="shared" si="231"/>
        <v>0</v>
      </c>
      <c r="H395" s="78">
        <f t="shared" si="258"/>
        <v>1</v>
      </c>
      <c r="I395" s="79">
        <f t="shared" si="243"/>
        <v>884758.70417569205</v>
      </c>
      <c r="J395" s="79">
        <f t="shared" si="232"/>
        <v>6035.3756310118597</v>
      </c>
      <c r="K395" s="80">
        <f t="shared" si="233"/>
        <v>-20</v>
      </c>
      <c r="L395" s="80">
        <f t="shared" si="244"/>
        <v>-737.29892014641007</v>
      </c>
      <c r="M395" s="80">
        <f t="shared" si="229"/>
        <v>0</v>
      </c>
      <c r="N395" s="80">
        <f t="shared" si="245"/>
        <v>0</v>
      </c>
      <c r="O395" s="81">
        <f t="shared" si="234"/>
        <v>-2475.2130879613783</v>
      </c>
      <c r="P395" s="79">
        <f t="shared" si="235"/>
        <v>887561.56779859611</v>
      </c>
      <c r="Q395" s="35"/>
      <c r="R395">
        <f t="shared" ca="1" si="246"/>
        <v>511</v>
      </c>
      <c r="S395" s="78">
        <f t="shared" ca="1" si="247"/>
        <v>96.28</v>
      </c>
      <c r="T395" s="55">
        <f t="shared" ca="1" si="236"/>
        <v>3.710811547546744E-2</v>
      </c>
      <c r="U395" s="78">
        <f t="shared" ca="1" si="253"/>
        <v>6.7240325492208446E-3</v>
      </c>
      <c r="V395" s="79">
        <f t="shared" ca="1" si="248"/>
        <v>8429.6045194965554</v>
      </c>
      <c r="W395" s="79">
        <f t="shared" ca="1" si="237"/>
        <v>57.502491307431342</v>
      </c>
      <c r="X395" s="80">
        <f t="shared" ca="1" si="254"/>
        <v>-0.13448065098441689</v>
      </c>
      <c r="Y395" s="80">
        <f t="shared" ca="1" si="255"/>
        <v>-7.0246704329137968</v>
      </c>
      <c r="Z395" s="80">
        <f t="shared" ca="1" si="249"/>
        <v>0</v>
      </c>
      <c r="AA395" s="80">
        <f t="shared" ca="1" si="256"/>
        <v>0</v>
      </c>
      <c r="AB395" s="81">
        <f t="shared" ca="1" si="238"/>
        <v>-16.643413369709744</v>
      </c>
      <c r="AC395" s="79">
        <f t="shared" ca="1" si="239"/>
        <v>8463.3044463503811</v>
      </c>
      <c r="AD395" s="35"/>
      <c r="AE395" s="62">
        <f t="shared" ca="1" si="240"/>
        <v>-2475.2130879613783</v>
      </c>
      <c r="AF395" s="62">
        <f t="shared" ca="1" si="241"/>
        <v>1258665.0026450388</v>
      </c>
      <c r="AG395" s="35"/>
      <c r="AH395" s="35"/>
      <c r="AR395" s="69">
        <f t="shared" si="250"/>
        <v>33</v>
      </c>
      <c r="AS395" s="70">
        <f t="shared" si="257"/>
        <v>392</v>
      </c>
      <c r="AT395" s="71">
        <f t="shared" si="230"/>
        <v>6.8344956169714075E-2</v>
      </c>
      <c r="AU395" s="72">
        <f t="shared" si="242"/>
        <v>6.8214933659622723E-3</v>
      </c>
      <c r="AV395" s="73">
        <f t="shared" si="251"/>
        <v>1.0068214933659623</v>
      </c>
      <c r="AW395" s="74">
        <f>PRODUCT(AV$4:AV395)</f>
        <v>14.367177170969951</v>
      </c>
    </row>
    <row r="396" spans="5:49">
      <c r="E396">
        <f t="shared" si="228"/>
        <v>393</v>
      </c>
      <c r="F396" s="64">
        <f t="shared" si="252"/>
        <v>87.666666666665577</v>
      </c>
      <c r="G396" s="55">
        <f t="shared" si="231"/>
        <v>0</v>
      </c>
      <c r="H396" s="78">
        <f t="shared" si="258"/>
        <v>1</v>
      </c>
      <c r="I396" s="79">
        <f t="shared" si="243"/>
        <v>887561.56779859611</v>
      </c>
      <c r="J396" s="79">
        <f t="shared" si="232"/>
        <v>6054.4953466211973</v>
      </c>
      <c r="K396" s="80">
        <f t="shared" si="233"/>
        <v>-20</v>
      </c>
      <c r="L396" s="80">
        <f t="shared" si="244"/>
        <v>-739.63463983216343</v>
      </c>
      <c r="M396" s="80">
        <f t="shared" si="229"/>
        <v>0</v>
      </c>
      <c r="N396" s="80">
        <f t="shared" si="245"/>
        <v>0</v>
      </c>
      <c r="O396" s="81">
        <f t="shared" si="234"/>
        <v>-2475.2130879613783</v>
      </c>
      <c r="P396" s="79">
        <f t="shared" si="235"/>
        <v>890381.21541742363</v>
      </c>
      <c r="Q396" s="35"/>
      <c r="R396">
        <f t="shared" ca="1" si="246"/>
        <v>512</v>
      </c>
      <c r="S396" s="78">
        <f t="shared" ca="1" si="247"/>
        <v>96.36</v>
      </c>
      <c r="T396" s="55">
        <f t="shared" ca="1" si="236"/>
        <v>3.710811547546744E-2</v>
      </c>
      <c r="U396" s="78">
        <f t="shared" ca="1" si="253"/>
        <v>6.4745163729235562E-3</v>
      </c>
      <c r="V396" s="79">
        <f t="shared" ca="1" si="248"/>
        <v>8149.2471676511741</v>
      </c>
      <c r="W396" s="79">
        <f t="shared" ca="1" si="237"/>
        <v>55.59003549171932</v>
      </c>
      <c r="X396" s="80">
        <f t="shared" ca="1" si="254"/>
        <v>-0.12949032745847111</v>
      </c>
      <c r="Y396" s="80">
        <f t="shared" ca="1" si="255"/>
        <v>-6.7910393063759784</v>
      </c>
      <c r="Z396" s="80">
        <f t="shared" ca="1" si="249"/>
        <v>0</v>
      </c>
      <c r="AA396" s="80">
        <f t="shared" ca="1" si="256"/>
        <v>0</v>
      </c>
      <c r="AB396" s="81">
        <f t="shared" ca="1" si="238"/>
        <v>-16.025807664480617</v>
      </c>
      <c r="AC396" s="79">
        <f t="shared" ca="1" si="239"/>
        <v>8181.890865844578</v>
      </c>
      <c r="AD396" s="35"/>
      <c r="AE396" s="62">
        <f t="shared" ca="1" si="240"/>
        <v>-2475.2130879613778</v>
      </c>
      <c r="AF396" s="62">
        <f t="shared" ca="1" si="241"/>
        <v>1263706.8770203851</v>
      </c>
      <c r="AG396" s="35"/>
      <c r="AH396" s="35"/>
      <c r="AR396" s="69">
        <f t="shared" si="250"/>
        <v>33</v>
      </c>
      <c r="AS396" s="70">
        <f t="shared" si="257"/>
        <v>393</v>
      </c>
      <c r="AT396" s="71">
        <f t="shared" si="230"/>
        <v>6.7878741504605392E-2</v>
      </c>
      <c r="AU396" s="72">
        <f t="shared" si="242"/>
        <v>6.8214933659622723E-3</v>
      </c>
      <c r="AV396" s="73">
        <f t="shared" si="251"/>
        <v>1.0068214933659623</v>
      </c>
      <c r="AW396" s="74">
        <f>PRODUCT(AV$4:AV396)</f>
        <v>14.465182774729326</v>
      </c>
    </row>
    <row r="397" spans="5:49">
      <c r="E397">
        <f t="shared" si="228"/>
        <v>394</v>
      </c>
      <c r="F397" s="64">
        <f t="shared" si="252"/>
        <v>87.749999999998906</v>
      </c>
      <c r="G397" s="55">
        <f t="shared" si="231"/>
        <v>0</v>
      </c>
      <c r="H397" s="78">
        <f t="shared" si="258"/>
        <v>1</v>
      </c>
      <c r="I397" s="79">
        <f t="shared" si="243"/>
        <v>890381.21541742363</v>
      </c>
      <c r="J397" s="79">
        <f t="shared" si="232"/>
        <v>6073.7295541473804</v>
      </c>
      <c r="K397" s="80">
        <f t="shared" si="233"/>
        <v>-20</v>
      </c>
      <c r="L397" s="80">
        <f t="shared" si="244"/>
        <v>-741.98434618118642</v>
      </c>
      <c r="M397" s="80">
        <f t="shared" si="229"/>
        <v>0</v>
      </c>
      <c r="N397" s="80">
        <f t="shared" si="245"/>
        <v>0</v>
      </c>
      <c r="O397" s="81">
        <f t="shared" si="234"/>
        <v>-2475.2130879613783</v>
      </c>
      <c r="P397" s="79">
        <f t="shared" si="235"/>
        <v>893217.7475374284</v>
      </c>
      <c r="Q397" s="35"/>
      <c r="R397">
        <f t="shared" ca="1" si="246"/>
        <v>513</v>
      </c>
      <c r="S397" s="78">
        <f t="shared" ca="1" si="247"/>
        <v>96.44</v>
      </c>
      <c r="T397" s="55">
        <f t="shared" ca="1" si="236"/>
        <v>3.710811547546744E-2</v>
      </c>
      <c r="U397" s="78">
        <f t="shared" ca="1" si="253"/>
        <v>6.2342592717093042E-3</v>
      </c>
      <c r="V397" s="79">
        <f t="shared" ca="1" si="248"/>
        <v>7878.2763147871456</v>
      </c>
      <c r="W397" s="79">
        <f t="shared" ca="1" si="237"/>
        <v>53.741609616538213</v>
      </c>
      <c r="X397" s="80">
        <f t="shared" ca="1" si="254"/>
        <v>-0.12468518543418608</v>
      </c>
      <c r="Y397" s="80">
        <f t="shared" ca="1" si="255"/>
        <v>-6.565230262322622</v>
      </c>
      <c r="Z397" s="80">
        <f t="shared" ca="1" si="249"/>
        <v>0</v>
      </c>
      <c r="AA397" s="80">
        <f t="shared" ca="1" si="256"/>
        <v>0</v>
      </c>
      <c r="AB397" s="81">
        <f t="shared" ca="1" si="238"/>
        <v>-15.43112014307944</v>
      </c>
      <c r="AC397" s="79">
        <f t="shared" ca="1" si="239"/>
        <v>7909.8968888128475</v>
      </c>
      <c r="AD397" s="35"/>
      <c r="AE397" s="62">
        <f t="shared" ca="1" si="240"/>
        <v>-2475.2130879613783</v>
      </c>
      <c r="AF397" s="62">
        <f t="shared" ca="1" si="241"/>
        <v>1268778.9429463556</v>
      </c>
      <c r="AG397" s="35"/>
      <c r="AH397" s="35"/>
      <c r="AR397" s="69">
        <f t="shared" si="250"/>
        <v>33</v>
      </c>
      <c r="AS397" s="70">
        <f t="shared" si="257"/>
        <v>394</v>
      </c>
      <c r="AT397" s="71">
        <f t="shared" si="230"/>
        <v>6.7415707119741861E-2</v>
      </c>
      <c r="AU397" s="72">
        <f t="shared" si="242"/>
        <v>6.8214933659622723E-3</v>
      </c>
      <c r="AV397" s="73">
        <f t="shared" si="251"/>
        <v>1.0068214933659623</v>
      </c>
      <c r="AW397" s="74">
        <f>PRODUCT(AV$4:AV397)</f>
        <v>14.563856923064574</v>
      </c>
    </row>
    <row r="398" spans="5:49">
      <c r="E398">
        <f t="shared" si="228"/>
        <v>395</v>
      </c>
      <c r="F398" s="64">
        <f t="shared" si="252"/>
        <v>87.833333333332234</v>
      </c>
      <c r="G398" s="55">
        <f t="shared" si="231"/>
        <v>0</v>
      </c>
      <c r="H398" s="78">
        <f t="shared" si="258"/>
        <v>1</v>
      </c>
      <c r="I398" s="79">
        <f t="shared" si="243"/>
        <v>893217.7475374284</v>
      </c>
      <c r="J398" s="79">
        <f t="shared" si="232"/>
        <v>6093.0789391863318</v>
      </c>
      <c r="K398" s="80">
        <f t="shared" si="233"/>
        <v>-20</v>
      </c>
      <c r="L398" s="80">
        <f t="shared" si="244"/>
        <v>-744.34812294785706</v>
      </c>
      <c r="M398" s="80">
        <f t="shared" si="229"/>
        <v>0</v>
      </c>
      <c r="N398" s="80">
        <f t="shared" si="245"/>
        <v>0</v>
      </c>
      <c r="O398" s="81">
        <f t="shared" si="234"/>
        <v>-2475.2130879613783</v>
      </c>
      <c r="P398" s="79">
        <f t="shared" si="235"/>
        <v>896071.26526570541</v>
      </c>
      <c r="Q398" s="35"/>
      <c r="R398">
        <f t="shared" ca="1" si="246"/>
        <v>514</v>
      </c>
      <c r="S398" s="78">
        <f t="shared" ca="1" si="247"/>
        <v>96.52</v>
      </c>
      <c r="T398" s="55">
        <f t="shared" ca="1" si="236"/>
        <v>4.0667232332721959E-2</v>
      </c>
      <c r="U398" s="78">
        <f t="shared" ca="1" si="253"/>
        <v>5.980729201484276E-3</v>
      </c>
      <c r="V398" s="79">
        <f t="shared" ca="1" si="248"/>
        <v>7588.2232743076211</v>
      </c>
      <c r="W398" s="79">
        <f t="shared" ca="1" si="237"/>
        <v>51.763014725129949</v>
      </c>
      <c r="X398" s="80">
        <f t="shared" ca="1" si="254"/>
        <v>-0.11961458402968553</v>
      </c>
      <c r="Y398" s="80">
        <f t="shared" ca="1" si="255"/>
        <v>-6.3235193952563513</v>
      </c>
      <c r="Z398" s="80">
        <f t="shared" ca="1" si="249"/>
        <v>0</v>
      </c>
      <c r="AA398" s="80">
        <f t="shared" ca="1" si="256"/>
        <v>0</v>
      </c>
      <c r="AB398" s="81">
        <f t="shared" ca="1" si="238"/>
        <v>-14.803579195066682</v>
      </c>
      <c r="AC398" s="79">
        <f t="shared" ca="1" si="239"/>
        <v>7618.7395758583989</v>
      </c>
      <c r="AD398" s="35"/>
      <c r="AE398" s="62">
        <f t="shared" ca="1" si="240"/>
        <v>-2475.2130879613783</v>
      </c>
      <c r="AF398" s="62">
        <f t="shared" ca="1" si="241"/>
        <v>1273881.3812147868</v>
      </c>
      <c r="AG398" s="35"/>
      <c r="AH398" s="35"/>
      <c r="AR398" s="69">
        <f t="shared" si="250"/>
        <v>33</v>
      </c>
      <c r="AS398" s="70">
        <f t="shared" si="257"/>
        <v>395</v>
      </c>
      <c r="AT398" s="71">
        <f t="shared" si="230"/>
        <v>6.6955831320862885E-2</v>
      </c>
      <c r="AU398" s="72">
        <f t="shared" si="242"/>
        <v>6.8214933659622723E-3</v>
      </c>
      <c r="AV398" s="73">
        <f t="shared" si="251"/>
        <v>1.0068214933659623</v>
      </c>
      <c r="AW398" s="74">
        <f>PRODUCT(AV$4:AV398)</f>
        <v>14.663204176448083</v>
      </c>
    </row>
    <row r="399" spans="5:49">
      <c r="E399">
        <f t="shared" si="228"/>
        <v>396</v>
      </c>
      <c r="F399" s="64">
        <f t="shared" si="252"/>
        <v>87.916666666665563</v>
      </c>
      <c r="G399" s="55">
        <f t="shared" si="231"/>
        <v>0</v>
      </c>
      <c r="H399" s="78">
        <f t="shared" si="258"/>
        <v>1</v>
      </c>
      <c r="I399" s="79">
        <f t="shared" si="243"/>
        <v>896071.26526570541</v>
      </c>
      <c r="J399" s="79">
        <f t="shared" si="232"/>
        <v>6112.5441914394287</v>
      </c>
      <c r="K399" s="80">
        <f t="shared" si="233"/>
        <v>-20</v>
      </c>
      <c r="L399" s="80">
        <f t="shared" si="244"/>
        <v>-746.72605438808785</v>
      </c>
      <c r="M399" s="80">
        <f t="shared" si="229"/>
        <v>0</v>
      </c>
      <c r="N399" s="80">
        <f t="shared" si="245"/>
        <v>0</v>
      </c>
      <c r="O399" s="81">
        <f t="shared" si="234"/>
        <v>-2475.2130879613783</v>
      </c>
      <c r="P399" s="79">
        <f t="shared" si="235"/>
        <v>898941.87031479529</v>
      </c>
      <c r="Q399" s="35"/>
      <c r="R399">
        <f t="shared" ca="1" si="246"/>
        <v>515</v>
      </c>
      <c r="S399" s="78">
        <f t="shared" ca="1" si="247"/>
        <v>96.6</v>
      </c>
      <c r="T399" s="55">
        <f t="shared" ca="1" si="236"/>
        <v>4.0667232332721959E-2</v>
      </c>
      <c r="U399" s="78">
        <f t="shared" ca="1" si="253"/>
        <v>5.7375094975284204E-3</v>
      </c>
      <c r="V399" s="79">
        <f t="shared" ca="1" si="248"/>
        <v>7308.9065234444615</v>
      </c>
      <c r="W399" s="79">
        <f t="shared" ca="1" si="237"/>
        <v>49.857657362114772</v>
      </c>
      <c r="X399" s="80">
        <f t="shared" ca="1" si="254"/>
        <v>-0.1147501899505684</v>
      </c>
      <c r="Y399" s="80">
        <f t="shared" ca="1" si="255"/>
        <v>-6.0907554362037182</v>
      </c>
      <c r="Z399" s="80">
        <f t="shared" ca="1" si="249"/>
        <v>0</v>
      </c>
      <c r="AA399" s="80">
        <f t="shared" ca="1" si="256"/>
        <v>0</v>
      </c>
      <c r="AB399" s="81">
        <f t="shared" ca="1" si="238"/>
        <v>-14.201558600585058</v>
      </c>
      <c r="AC399" s="79">
        <f t="shared" ca="1" si="239"/>
        <v>7338.3571165798367</v>
      </c>
      <c r="AD399" s="35"/>
      <c r="AE399" s="62">
        <f t="shared" ca="1" si="240"/>
        <v>-2475.2130879613783</v>
      </c>
      <c r="AF399" s="62">
        <f t="shared" ca="1" si="241"/>
        <v>1279014.3737001258</v>
      </c>
      <c r="AG399" s="35"/>
      <c r="AH399" s="35"/>
      <c r="AR399" s="69">
        <f t="shared" si="250"/>
        <v>33</v>
      </c>
      <c r="AS399" s="70">
        <f t="shared" si="257"/>
        <v>396</v>
      </c>
      <c r="AT399" s="71">
        <f t="shared" si="230"/>
        <v>6.6499092561695131E-2</v>
      </c>
      <c r="AU399" s="72">
        <f t="shared" si="242"/>
        <v>6.8214933659622723E-3</v>
      </c>
      <c r="AV399" s="73">
        <f t="shared" si="251"/>
        <v>1.0068214933659623</v>
      </c>
      <c r="AW399" s="74">
        <f>PRODUCT(AV$4:AV399)</f>
        <v>14.763229126461473</v>
      </c>
    </row>
    <row r="400" spans="5:49">
      <c r="E400">
        <f t="shared" ref="E400:E463" si="259">E399+1</f>
        <v>397</v>
      </c>
      <c r="F400" s="64">
        <f t="shared" si="252"/>
        <v>87.999999999998892</v>
      </c>
      <c r="G400" s="55">
        <f t="shared" si="231"/>
        <v>0</v>
      </c>
      <c r="H400" s="78">
        <f t="shared" si="258"/>
        <v>1</v>
      </c>
      <c r="I400" s="79">
        <f t="shared" si="243"/>
        <v>898941.87031479529</v>
      </c>
      <c r="J400" s="79">
        <f t="shared" si="232"/>
        <v>6132.1260047380938</v>
      </c>
      <c r="K400" s="80">
        <f t="shared" si="233"/>
        <v>-20</v>
      </c>
      <c r="L400" s="80">
        <f t="shared" si="244"/>
        <v>-749.11822526232947</v>
      </c>
      <c r="M400" s="80">
        <f t="shared" ref="M400:M463" si="260">IF(OR(I399+O399=0,K399=0),0,-IF(MOD(E400-1,12)=0,1,0)*I400*($C$17))</f>
        <v>-6742.0640273609642</v>
      </c>
      <c r="N400" s="80">
        <f t="shared" si="245"/>
        <v>0</v>
      </c>
      <c r="O400" s="81">
        <f t="shared" si="234"/>
        <v>-2475.2130879613783</v>
      </c>
      <c r="P400" s="79">
        <f t="shared" si="235"/>
        <v>895087.60097894864</v>
      </c>
      <c r="Q400" s="35"/>
      <c r="R400">
        <f t="shared" ca="1" si="246"/>
        <v>516</v>
      </c>
      <c r="S400" s="78">
        <f t="shared" ca="1" si="247"/>
        <v>96.68</v>
      </c>
      <c r="T400" s="55">
        <f t="shared" ca="1" si="236"/>
        <v>4.0667232332721959E-2</v>
      </c>
      <c r="U400" s="78">
        <f t="shared" ca="1" si="253"/>
        <v>5.5041808657812332E-3</v>
      </c>
      <c r="V400" s="79">
        <f t="shared" ca="1" si="248"/>
        <v>7039.9264427794005</v>
      </c>
      <c r="W400" s="79">
        <f t="shared" ca="1" si="237"/>
        <v>48.022811526282062</v>
      </c>
      <c r="X400" s="80">
        <f t="shared" ca="1" si="254"/>
        <v>-0.11008361731562466</v>
      </c>
      <c r="Y400" s="80">
        <f t="shared" ca="1" si="255"/>
        <v>-5.8666053689828344</v>
      </c>
      <c r="Z400" s="80">
        <f t="shared" ca="1" si="249"/>
        <v>0</v>
      </c>
      <c r="AA400" s="80">
        <f t="shared" ca="1" si="256"/>
        <v>0</v>
      </c>
      <c r="AB400" s="81">
        <f t="shared" ca="1" si="238"/>
        <v>-13.624020517488297</v>
      </c>
      <c r="AC400" s="79">
        <f t="shared" ca="1" si="239"/>
        <v>7068.3485448018955</v>
      </c>
      <c r="AD400" s="35"/>
      <c r="AE400" s="62">
        <f t="shared" ca="1" si="240"/>
        <v>-2475.2130879613778</v>
      </c>
      <c r="AF400" s="62">
        <f t="shared" ca="1" si="241"/>
        <v>1284178.1033659135</v>
      </c>
      <c r="AG400" s="35"/>
      <c r="AH400" s="35"/>
      <c r="AR400" s="69">
        <f t="shared" si="250"/>
        <v>34</v>
      </c>
      <c r="AS400" s="70">
        <f t="shared" si="257"/>
        <v>397</v>
      </c>
      <c r="AT400" s="71">
        <f t="shared" si="230"/>
        <v>6.6045469442943011E-2</v>
      </c>
      <c r="AU400" s="72">
        <f t="shared" si="242"/>
        <v>6.8214933659622723E-3</v>
      </c>
      <c r="AV400" s="73">
        <f t="shared" si="251"/>
        <v>1.0068214933659623</v>
      </c>
      <c r="AW400" s="74">
        <f>PRODUCT(AV$4:AV400)</f>
        <v>14.86393639600781</v>
      </c>
    </row>
    <row r="401" spans="5:49">
      <c r="E401">
        <f t="shared" si="259"/>
        <v>398</v>
      </c>
      <c r="F401" s="64">
        <f t="shared" si="252"/>
        <v>88.08333333333222</v>
      </c>
      <c r="G401" s="55">
        <f t="shared" si="231"/>
        <v>0</v>
      </c>
      <c r="H401" s="78">
        <f t="shared" si="258"/>
        <v>1</v>
      </c>
      <c r="I401" s="79">
        <f t="shared" si="243"/>
        <v>895087.60097894864</v>
      </c>
      <c r="J401" s="79">
        <f t="shared" si="232"/>
        <v>6105.8341320329837</v>
      </c>
      <c r="K401" s="80">
        <f t="shared" si="233"/>
        <v>-20</v>
      </c>
      <c r="L401" s="80">
        <f t="shared" si="244"/>
        <v>-745.90633414912395</v>
      </c>
      <c r="M401" s="80">
        <f t="shared" si="260"/>
        <v>0</v>
      </c>
      <c r="N401" s="80">
        <f t="shared" si="245"/>
        <v>0</v>
      </c>
      <c r="O401" s="81">
        <f t="shared" si="234"/>
        <v>-2475.2130879613783</v>
      </c>
      <c r="P401" s="79">
        <f t="shared" si="235"/>
        <v>897952.31568887108</v>
      </c>
      <c r="Q401" s="35"/>
      <c r="R401">
        <f t="shared" ca="1" si="246"/>
        <v>517</v>
      </c>
      <c r="S401" s="78">
        <f t="shared" ca="1" si="247"/>
        <v>96.76</v>
      </c>
      <c r="T401" s="55">
        <f t="shared" ca="1" si="236"/>
        <v>4.0667232332721959E-2</v>
      </c>
      <c r="U401" s="78">
        <f t="shared" ca="1" si="253"/>
        <v>5.2803410637111848E-3</v>
      </c>
      <c r="V401" s="79">
        <f t="shared" ca="1" si="248"/>
        <v>6780.8983723217798</v>
      </c>
      <c r="W401" s="79">
        <f t="shared" ca="1" si="237"/>
        <v>46.255853262057393</v>
      </c>
      <c r="X401" s="80">
        <f t="shared" ca="1" si="254"/>
        <v>-0.10560682127422369</v>
      </c>
      <c r="Y401" s="80">
        <f t="shared" ca="1" si="255"/>
        <v>-5.6507486436014833</v>
      </c>
      <c r="Z401" s="80">
        <f t="shared" ca="1" si="249"/>
        <v>-50.856737792413348</v>
      </c>
      <c r="AA401" s="80">
        <f t="shared" ca="1" si="256"/>
        <v>0</v>
      </c>
      <c r="AB401" s="81">
        <f t="shared" ca="1" si="238"/>
        <v>-13.069969309797829</v>
      </c>
      <c r="AC401" s="79">
        <f t="shared" ca="1" si="239"/>
        <v>6757.4711630167512</v>
      </c>
      <c r="AD401" s="35"/>
      <c r="AE401" s="62">
        <f t="shared" ca="1" si="240"/>
        <v>-2475.2130879613778</v>
      </c>
      <c r="AF401" s="62">
        <f t="shared" ca="1" si="241"/>
        <v>1279741.4184960609</v>
      </c>
      <c r="AG401" s="35"/>
      <c r="AH401" s="35"/>
      <c r="AR401" s="69">
        <f t="shared" si="250"/>
        <v>34</v>
      </c>
      <c r="AS401" s="70">
        <f t="shared" si="257"/>
        <v>398</v>
      </c>
      <c r="AT401" s="71">
        <f t="shared" si="230"/>
        <v>6.5594940711286118E-2</v>
      </c>
      <c r="AU401" s="72">
        <f t="shared" si="242"/>
        <v>6.8214933659622723E-3</v>
      </c>
      <c r="AV401" s="73">
        <f t="shared" si="251"/>
        <v>1.0068214933659623</v>
      </c>
      <c r="AW401" s="74">
        <f>PRODUCT(AV$4:AV401)</f>
        <v>14.965330639525263</v>
      </c>
    </row>
    <row r="402" spans="5:49">
      <c r="E402">
        <f t="shared" si="259"/>
        <v>399</v>
      </c>
      <c r="F402" s="64">
        <f t="shared" si="252"/>
        <v>88.166666666665549</v>
      </c>
      <c r="G402" s="55">
        <f t="shared" si="231"/>
        <v>0</v>
      </c>
      <c r="H402" s="78">
        <f t="shared" si="258"/>
        <v>1</v>
      </c>
      <c r="I402" s="79">
        <f t="shared" si="243"/>
        <v>897952.31568887108</v>
      </c>
      <c r="J402" s="79">
        <f t="shared" si="232"/>
        <v>6125.3757644220941</v>
      </c>
      <c r="K402" s="80">
        <f t="shared" si="233"/>
        <v>-20</v>
      </c>
      <c r="L402" s="80">
        <f t="shared" si="244"/>
        <v>-748.29359640739267</v>
      </c>
      <c r="M402" s="80">
        <f t="shared" si="260"/>
        <v>0</v>
      </c>
      <c r="N402" s="80">
        <f t="shared" si="245"/>
        <v>0</v>
      </c>
      <c r="O402" s="81">
        <f t="shared" si="234"/>
        <v>-2475.2130879613783</v>
      </c>
      <c r="P402" s="79">
        <f t="shared" si="235"/>
        <v>900834.18476892437</v>
      </c>
      <c r="Q402" s="35"/>
      <c r="R402">
        <f t="shared" ca="1" si="246"/>
        <v>518</v>
      </c>
      <c r="S402" s="78">
        <f t="shared" ca="1" si="247"/>
        <v>96.84</v>
      </c>
      <c r="T402" s="55">
        <f t="shared" ca="1" si="236"/>
        <v>4.0667232332721959E-2</v>
      </c>
      <c r="U402" s="78">
        <f t="shared" ca="1" si="253"/>
        <v>5.0656042068772302E-3</v>
      </c>
      <c r="V402" s="79">
        <f t="shared" ca="1" si="248"/>
        <v>6482.6635132486799</v>
      </c>
      <c r="W402" s="79">
        <f t="shared" ca="1" si="237"/>
        <v>44.221446149391546</v>
      </c>
      <c r="X402" s="80">
        <f t="shared" ca="1" si="254"/>
        <v>-0.10131208413754461</v>
      </c>
      <c r="Y402" s="80">
        <f t="shared" ca="1" si="255"/>
        <v>-5.4022195943739</v>
      </c>
      <c r="Z402" s="80">
        <f t="shared" ca="1" si="249"/>
        <v>0</v>
      </c>
      <c r="AA402" s="80">
        <f t="shared" ca="1" si="256"/>
        <v>0</v>
      </c>
      <c r="AB402" s="81">
        <f t="shared" ca="1" si="238"/>
        <v>-12.538449831294736</v>
      </c>
      <c r="AC402" s="79">
        <f t="shared" ca="1" si="239"/>
        <v>6508.8429778882655</v>
      </c>
      <c r="AD402" s="35"/>
      <c r="AE402" s="62">
        <f t="shared" ca="1" si="240"/>
        <v>-2475.2130879613778</v>
      </c>
      <c r="AF402" s="62">
        <f t="shared" ca="1" si="241"/>
        <v>1284909.5018224374</v>
      </c>
      <c r="AG402" s="35"/>
      <c r="AH402" s="35"/>
      <c r="AR402" s="69">
        <f t="shared" si="250"/>
        <v>34</v>
      </c>
      <c r="AS402" s="70">
        <f t="shared" si="257"/>
        <v>399</v>
      </c>
      <c r="AT402" s="71">
        <f t="shared" si="230"/>
        <v>6.5147485258383389E-2</v>
      </c>
      <c r="AU402" s="72">
        <f t="shared" si="242"/>
        <v>6.8214933659622723E-3</v>
      </c>
      <c r="AV402" s="73">
        <f t="shared" si="251"/>
        <v>1.0068214933659623</v>
      </c>
      <c r="AW402" s="74">
        <f>PRODUCT(AV$4:AV402)</f>
        <v>15.067416543202217</v>
      </c>
    </row>
    <row r="403" spans="5:49">
      <c r="E403">
        <f t="shared" si="259"/>
        <v>400</v>
      </c>
      <c r="F403" s="64">
        <f t="shared" si="252"/>
        <v>88.249999999998877</v>
      </c>
      <c r="G403" s="55">
        <f t="shared" si="231"/>
        <v>0</v>
      </c>
      <c r="H403" s="78">
        <f t="shared" si="258"/>
        <v>1</v>
      </c>
      <c r="I403" s="79">
        <f t="shared" si="243"/>
        <v>900834.18476892437</v>
      </c>
      <c r="J403" s="79">
        <f t="shared" si="232"/>
        <v>6145.0344152332491</v>
      </c>
      <c r="K403" s="80">
        <f t="shared" si="233"/>
        <v>-20</v>
      </c>
      <c r="L403" s="80">
        <f t="shared" si="244"/>
        <v>-750.69515397410373</v>
      </c>
      <c r="M403" s="80">
        <f t="shared" si="260"/>
        <v>0</v>
      </c>
      <c r="N403" s="80">
        <f t="shared" si="245"/>
        <v>0</v>
      </c>
      <c r="O403" s="81">
        <f t="shared" si="234"/>
        <v>-2475.2130879613783</v>
      </c>
      <c r="P403" s="79">
        <f t="shared" si="235"/>
        <v>903733.31094222213</v>
      </c>
      <c r="Q403" s="35"/>
      <c r="R403">
        <f t="shared" ca="1" si="246"/>
        <v>519</v>
      </c>
      <c r="S403" s="78">
        <f t="shared" ca="1" si="247"/>
        <v>96.92</v>
      </c>
      <c r="T403" s="55">
        <f t="shared" ca="1" si="236"/>
        <v>4.0667232332721959E-2</v>
      </c>
      <c r="U403" s="78">
        <f t="shared" ca="1" si="253"/>
        <v>4.85960010369054E-3</v>
      </c>
      <c r="V403" s="79">
        <f t="shared" ca="1" si="248"/>
        <v>6244.1463482892777</v>
      </c>
      <c r="W403" s="79">
        <f t="shared" ca="1" si="237"/>
        <v>42.594402890952857</v>
      </c>
      <c r="X403" s="80">
        <f t="shared" ca="1" si="254"/>
        <v>-9.7192002073810804E-2</v>
      </c>
      <c r="Y403" s="80">
        <f t="shared" ca="1" si="255"/>
        <v>-5.2034552902410649</v>
      </c>
      <c r="Z403" s="80">
        <f t="shared" ca="1" si="249"/>
        <v>0</v>
      </c>
      <c r="AA403" s="80">
        <f t="shared" ca="1" si="256"/>
        <v>0</v>
      </c>
      <c r="AB403" s="81">
        <f t="shared" ca="1" si="238"/>
        <v>-12.028545778913296</v>
      </c>
      <c r="AC403" s="79">
        <f t="shared" ca="1" si="239"/>
        <v>6269.4115581090018</v>
      </c>
      <c r="AD403" s="35"/>
      <c r="AE403" s="62">
        <f t="shared" ca="1" si="240"/>
        <v>-2475.2130879613783</v>
      </c>
      <c r="AF403" s="62">
        <f t="shared" ca="1" si="241"/>
        <v>1290108.5324588344</v>
      </c>
      <c r="AG403" s="35"/>
      <c r="AH403" s="35"/>
      <c r="AR403" s="69">
        <f t="shared" si="250"/>
        <v>34</v>
      </c>
      <c r="AS403" s="70">
        <f t="shared" si="257"/>
        <v>400</v>
      </c>
      <c r="AT403" s="71">
        <f t="shared" si="230"/>
        <v>6.4703082119884209E-2</v>
      </c>
      <c r="AU403" s="72">
        <f t="shared" si="242"/>
        <v>6.8214933659622723E-3</v>
      </c>
      <c r="AV403" s="73">
        <f t="shared" si="251"/>
        <v>1.0068214933659623</v>
      </c>
      <c r="AW403" s="74">
        <f>PRODUCT(AV$4:AV403)</f>
        <v>15.170198825193861</v>
      </c>
    </row>
    <row r="404" spans="5:49">
      <c r="E404">
        <f t="shared" si="259"/>
        <v>401</v>
      </c>
      <c r="F404" s="64">
        <f t="shared" si="252"/>
        <v>88.333333333332206</v>
      </c>
      <c r="G404" s="55">
        <f t="shared" si="231"/>
        <v>0</v>
      </c>
      <c r="H404" s="78">
        <f t="shared" si="258"/>
        <v>1</v>
      </c>
      <c r="I404" s="79">
        <f t="shared" si="243"/>
        <v>903733.31094222213</v>
      </c>
      <c r="J404" s="79">
        <f t="shared" si="232"/>
        <v>6164.8107851914874</v>
      </c>
      <c r="K404" s="80">
        <f t="shared" si="233"/>
        <v>-20</v>
      </c>
      <c r="L404" s="80">
        <f t="shared" si="244"/>
        <v>-753.11109245185185</v>
      </c>
      <c r="M404" s="80">
        <f t="shared" si="260"/>
        <v>0</v>
      </c>
      <c r="N404" s="80">
        <f t="shared" si="245"/>
        <v>0</v>
      </c>
      <c r="O404" s="81">
        <f t="shared" si="234"/>
        <v>-2475.2130879613783</v>
      </c>
      <c r="P404" s="79">
        <f t="shared" si="235"/>
        <v>906649.79754700034</v>
      </c>
      <c r="Q404" s="35"/>
      <c r="R404">
        <f t="shared" ca="1" si="246"/>
        <v>520</v>
      </c>
      <c r="S404" s="78">
        <f t="shared" ca="1" si="247"/>
        <v>97</v>
      </c>
      <c r="T404" s="55">
        <f t="shared" ca="1" si="236"/>
        <v>4.0667232332721959E-2</v>
      </c>
      <c r="U404" s="78">
        <f t="shared" ca="1" si="253"/>
        <v>4.661973617229637E-3</v>
      </c>
      <c r="V404" s="79">
        <f t="shared" ca="1" si="248"/>
        <v>6014.4519416859303</v>
      </c>
      <c r="W404" s="79">
        <f t="shared" ca="1" si="237"/>
        <v>41.027544020109481</v>
      </c>
      <c r="X404" s="80">
        <f t="shared" ca="1" si="254"/>
        <v>-9.3239472344592733E-2</v>
      </c>
      <c r="Y404" s="80">
        <f t="shared" ca="1" si="255"/>
        <v>-5.0120432847382759</v>
      </c>
      <c r="Z404" s="80">
        <f t="shared" ca="1" si="249"/>
        <v>0</v>
      </c>
      <c r="AA404" s="80">
        <f t="shared" ca="1" si="256"/>
        <v>0</v>
      </c>
      <c r="AB404" s="81">
        <f t="shared" ca="1" si="238"/>
        <v>-11.539378113097447</v>
      </c>
      <c r="AC404" s="79">
        <f t="shared" ca="1" si="239"/>
        <v>6038.8348248358589</v>
      </c>
      <c r="AD404" s="35"/>
      <c r="AE404" s="62">
        <f t="shared" ca="1" si="240"/>
        <v>-2475.2130879613783</v>
      </c>
      <c r="AF404" s="62">
        <f t="shared" ca="1" si="241"/>
        <v>1295338.6957226964</v>
      </c>
      <c r="AG404" s="35"/>
      <c r="AH404" s="35"/>
      <c r="AR404" s="69">
        <f t="shared" si="250"/>
        <v>34</v>
      </c>
      <c r="AS404" s="70">
        <f t="shared" si="257"/>
        <v>401</v>
      </c>
      <c r="AT404" s="71">
        <f t="shared" si="230"/>
        <v>6.4261710474446107E-2</v>
      </c>
      <c r="AU404" s="72">
        <f t="shared" si="242"/>
        <v>6.8214933659622723E-3</v>
      </c>
      <c r="AV404" s="73">
        <f t="shared" si="251"/>
        <v>1.0068214933659623</v>
      </c>
      <c r="AW404" s="74">
        <f>PRODUCT(AV$4:AV404)</f>
        <v>15.27368223584025</v>
      </c>
    </row>
    <row r="405" spans="5:49">
      <c r="E405">
        <f t="shared" si="259"/>
        <v>402</v>
      </c>
      <c r="F405" s="64">
        <f t="shared" si="252"/>
        <v>88.416666666665535</v>
      </c>
      <c r="G405" s="55">
        <f t="shared" si="231"/>
        <v>0</v>
      </c>
      <c r="H405" s="78">
        <f t="shared" si="258"/>
        <v>1</v>
      </c>
      <c r="I405" s="79">
        <f t="shared" si="243"/>
        <v>906649.79754700034</v>
      </c>
      <c r="J405" s="79">
        <f t="shared" si="232"/>
        <v>6184.7055792178999</v>
      </c>
      <c r="K405" s="80">
        <f t="shared" si="233"/>
        <v>-20</v>
      </c>
      <c r="L405" s="80">
        <f t="shared" si="244"/>
        <v>-755.54149795583362</v>
      </c>
      <c r="M405" s="80">
        <f t="shared" si="260"/>
        <v>0</v>
      </c>
      <c r="N405" s="80">
        <f t="shared" si="245"/>
        <v>0</v>
      </c>
      <c r="O405" s="81">
        <f t="shared" si="234"/>
        <v>-2475.2130879613783</v>
      </c>
      <c r="P405" s="79">
        <f t="shared" si="235"/>
        <v>909583.74854030099</v>
      </c>
      <c r="Q405" s="35"/>
      <c r="R405">
        <f t="shared" ca="1" si="246"/>
        <v>521</v>
      </c>
      <c r="S405" s="78">
        <f t="shared" ca="1" si="247"/>
        <v>97.08</v>
      </c>
      <c r="T405" s="55">
        <f t="shared" ca="1" si="236"/>
        <v>4.0667232332721959E-2</v>
      </c>
      <c r="U405" s="78">
        <f t="shared" ca="1" si="253"/>
        <v>4.4723840530087391E-3</v>
      </c>
      <c r="V405" s="79">
        <f t="shared" ca="1" si="248"/>
        <v>5793.2521259953264</v>
      </c>
      <c r="W405" s="79">
        <f t="shared" ca="1" si="237"/>
        <v>39.518630944823947</v>
      </c>
      <c r="X405" s="80">
        <f t="shared" ca="1" si="254"/>
        <v>-8.9447681060174783E-2</v>
      </c>
      <c r="Y405" s="80">
        <f t="shared" ca="1" si="255"/>
        <v>-4.8277101049961058</v>
      </c>
      <c r="Z405" s="80">
        <f t="shared" ca="1" si="249"/>
        <v>0</v>
      </c>
      <c r="AA405" s="80">
        <f t="shared" ca="1" si="256"/>
        <v>0</v>
      </c>
      <c r="AB405" s="81">
        <f t="shared" ca="1" si="238"/>
        <v>-11.070103542396986</v>
      </c>
      <c r="AC405" s="79">
        <f t="shared" ca="1" si="239"/>
        <v>5816.7834956116967</v>
      </c>
      <c r="AD405" s="35"/>
      <c r="AE405" s="62">
        <f t="shared" ca="1" si="240"/>
        <v>-2475.2130879613783</v>
      </c>
      <c r="AF405" s="62">
        <f t="shared" ca="1" si="241"/>
        <v>1300600.1780411792</v>
      </c>
      <c r="AG405" s="35"/>
      <c r="AH405" s="35"/>
      <c r="AR405" s="69">
        <f t="shared" si="250"/>
        <v>34</v>
      </c>
      <c r="AS405" s="70">
        <f t="shared" si="257"/>
        <v>402</v>
      </c>
      <c r="AT405" s="71">
        <f t="shared" si="230"/>
        <v>6.3823349642759278E-2</v>
      </c>
      <c r="AU405" s="72">
        <f t="shared" si="242"/>
        <v>6.8214933659622723E-3</v>
      </c>
      <c r="AV405" s="73">
        <f t="shared" si="251"/>
        <v>1.0068214933659623</v>
      </c>
      <c r="AW405" s="74">
        <f>PRODUCT(AV$4:AV405)</f>
        <v>15.37787155788585</v>
      </c>
    </row>
    <row r="406" spans="5:49">
      <c r="E406">
        <f t="shared" si="259"/>
        <v>403</v>
      </c>
      <c r="F406" s="64">
        <f t="shared" si="252"/>
        <v>88.499999999998863</v>
      </c>
      <c r="G406" s="55">
        <f t="shared" si="231"/>
        <v>0</v>
      </c>
      <c r="H406" s="78">
        <f t="shared" si="258"/>
        <v>1</v>
      </c>
      <c r="I406" s="79">
        <f t="shared" si="243"/>
        <v>909583.74854030099</v>
      </c>
      <c r="J406" s="79">
        <f t="shared" si="232"/>
        <v>6204.7195064547586</v>
      </c>
      <c r="K406" s="80">
        <f t="shared" si="233"/>
        <v>-20</v>
      </c>
      <c r="L406" s="80">
        <f t="shared" si="244"/>
        <v>-757.98645711691756</v>
      </c>
      <c r="M406" s="80">
        <f t="shared" si="260"/>
        <v>0</v>
      </c>
      <c r="N406" s="80">
        <f t="shared" si="245"/>
        <v>0</v>
      </c>
      <c r="O406" s="81">
        <f t="shared" si="234"/>
        <v>-2475.2130879613783</v>
      </c>
      <c r="P406" s="79">
        <f t="shared" si="235"/>
        <v>912535.26850167743</v>
      </c>
      <c r="Q406" s="35"/>
      <c r="R406">
        <f t="shared" ca="1" si="246"/>
        <v>522</v>
      </c>
      <c r="S406" s="78">
        <f t="shared" ca="1" si="247"/>
        <v>97.16</v>
      </c>
      <c r="T406" s="55">
        <f t="shared" ca="1" si="236"/>
        <v>4.0667232332721959E-2</v>
      </c>
      <c r="U406" s="78">
        <f t="shared" ca="1" si="253"/>
        <v>4.2905045716438717E-3</v>
      </c>
      <c r="V406" s="79">
        <f t="shared" ca="1" si="248"/>
        <v>5580.2310097665131</v>
      </c>
      <c r="W406" s="79">
        <f t="shared" ca="1" si="237"/>
        <v>38.065508813659221</v>
      </c>
      <c r="X406" s="80">
        <f t="shared" ca="1" si="254"/>
        <v>-8.5810091432877433E-2</v>
      </c>
      <c r="Y406" s="80">
        <f t="shared" ca="1" si="255"/>
        <v>-4.6501925081387609</v>
      </c>
      <c r="Z406" s="80">
        <f t="shared" ca="1" si="249"/>
        <v>0</v>
      </c>
      <c r="AA406" s="80">
        <f t="shared" ca="1" si="256"/>
        <v>0</v>
      </c>
      <c r="AB406" s="81">
        <f t="shared" ca="1" si="238"/>
        <v>-10.619913069691037</v>
      </c>
      <c r="AC406" s="79">
        <f t="shared" ca="1" si="239"/>
        <v>5602.9406029109095</v>
      </c>
      <c r="AD406" s="35"/>
      <c r="AE406" s="62">
        <f t="shared" ca="1" si="240"/>
        <v>-2475.2130879613783</v>
      </c>
      <c r="AF406" s="62">
        <f t="shared" ca="1" si="241"/>
        <v>1305893.1669577942</v>
      </c>
      <c r="AG406" s="35"/>
      <c r="AH406" s="35"/>
      <c r="AR406" s="69">
        <f t="shared" si="250"/>
        <v>34</v>
      </c>
      <c r="AS406" s="70">
        <f t="shared" si="257"/>
        <v>403</v>
      </c>
      <c r="AT406" s="71">
        <f t="shared" si="230"/>
        <v>6.33879790865777E-2</v>
      </c>
      <c r="AU406" s="72">
        <f t="shared" si="242"/>
        <v>6.8214933659622723E-3</v>
      </c>
      <c r="AV406" s="73">
        <f t="shared" si="251"/>
        <v>1.0068214933659623</v>
      </c>
      <c r="AW406" s="74">
        <f>PRODUCT(AV$4:AV406)</f>
        <v>15.482771606700588</v>
      </c>
    </row>
    <row r="407" spans="5:49">
      <c r="E407">
        <f t="shared" si="259"/>
        <v>404</v>
      </c>
      <c r="F407" s="64">
        <f t="shared" si="252"/>
        <v>88.583333333332192</v>
      </c>
      <c r="G407" s="55">
        <f t="shared" si="231"/>
        <v>0</v>
      </c>
      <c r="H407" s="78">
        <f t="shared" si="258"/>
        <v>1</v>
      </c>
      <c r="I407" s="79">
        <f t="shared" si="243"/>
        <v>912535.26850167743</v>
      </c>
      <c r="J407" s="79">
        <f t="shared" si="232"/>
        <v>6224.8532802907939</v>
      </c>
      <c r="K407" s="80">
        <f t="shared" si="233"/>
        <v>-20</v>
      </c>
      <c r="L407" s="80">
        <f t="shared" si="244"/>
        <v>-760.44605708473125</v>
      </c>
      <c r="M407" s="80">
        <f t="shared" si="260"/>
        <v>0</v>
      </c>
      <c r="N407" s="80">
        <f t="shared" si="245"/>
        <v>0</v>
      </c>
      <c r="O407" s="81">
        <f t="shared" si="234"/>
        <v>-2475.2130879613783</v>
      </c>
      <c r="P407" s="79">
        <f t="shared" si="235"/>
        <v>915504.46263692214</v>
      </c>
      <c r="Q407" s="35"/>
      <c r="R407">
        <f t="shared" ca="1" si="246"/>
        <v>523</v>
      </c>
      <c r="S407" s="78">
        <f t="shared" ca="1" si="247"/>
        <v>97.24</v>
      </c>
      <c r="T407" s="55">
        <f t="shared" ca="1" si="236"/>
        <v>4.0667232332721959E-2</v>
      </c>
      <c r="U407" s="78">
        <f t="shared" ca="1" si="253"/>
        <v>4.116021625404225E-3</v>
      </c>
      <c r="V407" s="79">
        <f t="shared" ca="1" si="248"/>
        <v>5375.0845156658906</v>
      </c>
      <c r="W407" s="79">
        <f t="shared" ca="1" si="237"/>
        <v>36.666103365101407</v>
      </c>
      <c r="X407" s="80">
        <f t="shared" ca="1" si="254"/>
        <v>-8.2320432508084504E-2</v>
      </c>
      <c r="Y407" s="80">
        <f t="shared" ca="1" si="255"/>
        <v>-4.4792370963882426</v>
      </c>
      <c r="Z407" s="80">
        <f t="shared" ca="1" si="249"/>
        <v>0</v>
      </c>
      <c r="AA407" s="80">
        <f t="shared" ca="1" si="256"/>
        <v>0</v>
      </c>
      <c r="AB407" s="81">
        <f t="shared" ca="1" si="238"/>
        <v>-10.188030597532602</v>
      </c>
      <c r="AC407" s="79">
        <f t="shared" ca="1" si="239"/>
        <v>5397.0010309045638</v>
      </c>
      <c r="AD407" s="35"/>
      <c r="AE407" s="62">
        <f t="shared" ca="1" si="240"/>
        <v>-2475.2130879613783</v>
      </c>
      <c r="AF407" s="62">
        <f t="shared" ca="1" si="241"/>
        <v>1311217.8511390928</v>
      </c>
      <c r="AG407" s="35"/>
      <c r="AH407" s="35"/>
      <c r="AR407" s="69">
        <f t="shared" si="250"/>
        <v>34</v>
      </c>
      <c r="AS407" s="70">
        <f t="shared" si="257"/>
        <v>404</v>
      </c>
      <c r="AT407" s="71">
        <f t="shared" si="230"/>
        <v>6.2955578407756854E-2</v>
      </c>
      <c r="AU407" s="72">
        <f t="shared" si="242"/>
        <v>6.8214933659622723E-3</v>
      </c>
      <c r="AV407" s="73">
        <f t="shared" si="251"/>
        <v>1.0068214933659623</v>
      </c>
      <c r="AW407" s="74">
        <f>PRODUCT(AV$4:AV407)</f>
        <v>15.588387230502406</v>
      </c>
    </row>
    <row r="408" spans="5:49">
      <c r="E408">
        <f t="shared" si="259"/>
        <v>405</v>
      </c>
      <c r="F408" s="64">
        <f t="shared" si="252"/>
        <v>88.66666666666552</v>
      </c>
      <c r="G408" s="55">
        <f t="shared" si="231"/>
        <v>0</v>
      </c>
      <c r="H408" s="78">
        <f t="shared" si="258"/>
        <v>1</v>
      </c>
      <c r="I408" s="79">
        <f t="shared" si="243"/>
        <v>915504.46263692214</v>
      </c>
      <c r="J408" s="79">
        <f t="shared" si="232"/>
        <v>6245.1076183866189</v>
      </c>
      <c r="K408" s="80">
        <f t="shared" si="233"/>
        <v>-20</v>
      </c>
      <c r="L408" s="80">
        <f t="shared" si="244"/>
        <v>-762.9203855307685</v>
      </c>
      <c r="M408" s="80">
        <f t="shared" si="260"/>
        <v>0</v>
      </c>
      <c r="N408" s="80">
        <f t="shared" si="245"/>
        <v>0</v>
      </c>
      <c r="O408" s="81">
        <f t="shared" si="234"/>
        <v>-2475.2130879613783</v>
      </c>
      <c r="P408" s="79">
        <f t="shared" si="235"/>
        <v>918491.43678181653</v>
      </c>
      <c r="Q408" s="35"/>
      <c r="R408">
        <f t="shared" ca="1" si="246"/>
        <v>524</v>
      </c>
      <c r="S408" s="78">
        <f t="shared" ca="1" si="247"/>
        <v>97.32</v>
      </c>
      <c r="T408" s="55">
        <f t="shared" ca="1" si="236"/>
        <v>4.0667232332721959E-2</v>
      </c>
      <c r="U408" s="78">
        <f t="shared" ca="1" si="253"/>
        <v>3.9486344176774034E-3</v>
      </c>
      <c r="V408" s="79">
        <f t="shared" ca="1" si="248"/>
        <v>5177.5199360808283</v>
      </c>
      <c r="W408" s="79">
        <f t="shared" ca="1" si="237"/>
        <v>35.318417896112777</v>
      </c>
      <c r="X408" s="80">
        <f t="shared" ca="1" si="254"/>
        <v>-7.8972688353548065E-2</v>
      </c>
      <c r="Y408" s="80">
        <f t="shared" ca="1" si="255"/>
        <v>-4.3145999467340239</v>
      </c>
      <c r="Z408" s="80">
        <f t="shared" ca="1" si="249"/>
        <v>0</v>
      </c>
      <c r="AA408" s="80">
        <f t="shared" ca="1" si="256"/>
        <v>0</v>
      </c>
      <c r="AB408" s="81">
        <f t="shared" ca="1" si="238"/>
        <v>-9.7737115902098637</v>
      </c>
      <c r="AC408" s="79">
        <f t="shared" ca="1" si="239"/>
        <v>5198.6710697516437</v>
      </c>
      <c r="AD408" s="35"/>
      <c r="AE408" s="62">
        <f t="shared" ca="1" si="240"/>
        <v>-2475.2130879613783</v>
      </c>
      <c r="AF408" s="62">
        <f t="shared" ca="1" si="241"/>
        <v>1316574.4203813924</v>
      </c>
      <c r="AG408" s="35"/>
      <c r="AH408" s="35"/>
      <c r="AR408" s="69">
        <f t="shared" si="250"/>
        <v>34</v>
      </c>
      <c r="AS408" s="70">
        <f t="shared" si="257"/>
        <v>405</v>
      </c>
      <c r="AT408" s="71">
        <f t="shared" si="230"/>
        <v>6.2526127347298024E-2</v>
      </c>
      <c r="AU408" s="72">
        <f t="shared" si="242"/>
        <v>6.8214933659622723E-3</v>
      </c>
      <c r="AV408" s="73">
        <f t="shared" si="251"/>
        <v>1.0068214933659623</v>
      </c>
      <c r="AW408" s="74">
        <f>PRODUCT(AV$4:AV408)</f>
        <v>15.694723310581329</v>
      </c>
    </row>
    <row r="409" spans="5:49">
      <c r="E409">
        <f t="shared" si="259"/>
        <v>406</v>
      </c>
      <c r="F409" s="64">
        <f t="shared" si="252"/>
        <v>88.749999999998849</v>
      </c>
      <c r="G409" s="55">
        <f t="shared" si="231"/>
        <v>0</v>
      </c>
      <c r="H409" s="78">
        <f t="shared" si="258"/>
        <v>1</v>
      </c>
      <c r="I409" s="79">
        <f t="shared" si="243"/>
        <v>918491.43678181653</v>
      </c>
      <c r="J409" s="79">
        <f t="shared" si="232"/>
        <v>6265.4832427003175</v>
      </c>
      <c r="K409" s="80">
        <f t="shared" si="233"/>
        <v>-20</v>
      </c>
      <c r="L409" s="80">
        <f t="shared" si="244"/>
        <v>-765.40953065151382</v>
      </c>
      <c r="M409" s="80">
        <f t="shared" si="260"/>
        <v>0</v>
      </c>
      <c r="N409" s="80">
        <f t="shared" si="245"/>
        <v>0</v>
      </c>
      <c r="O409" s="81">
        <f t="shared" si="234"/>
        <v>-2475.2130879613783</v>
      </c>
      <c r="P409" s="79">
        <f t="shared" si="235"/>
        <v>921496.29740590393</v>
      </c>
      <c r="Q409" s="35"/>
      <c r="R409">
        <f t="shared" ca="1" si="246"/>
        <v>525</v>
      </c>
      <c r="S409" s="78">
        <f t="shared" ca="1" si="247"/>
        <v>97.4</v>
      </c>
      <c r="T409" s="55">
        <f t="shared" ca="1" si="236"/>
        <v>4.0667232332721959E-2</v>
      </c>
      <c r="U409" s="78">
        <f t="shared" ca="1" si="253"/>
        <v>3.788054384416734E-3</v>
      </c>
      <c r="V409" s="79">
        <f t="shared" ca="1" si="248"/>
        <v>4987.2555055366538</v>
      </c>
      <c r="W409" s="79">
        <f t="shared" ca="1" si="237"/>
        <v>34.020530345377104</v>
      </c>
      <c r="X409" s="80">
        <f t="shared" ca="1" si="254"/>
        <v>-7.5761087688334686E-2</v>
      </c>
      <c r="Y409" s="80">
        <f t="shared" ca="1" si="255"/>
        <v>-4.1560462546138783</v>
      </c>
      <c r="Z409" s="80">
        <f t="shared" ca="1" si="249"/>
        <v>0</v>
      </c>
      <c r="AA409" s="80">
        <f t="shared" ca="1" si="256"/>
        <v>0</v>
      </c>
      <c r="AB409" s="81">
        <f t="shared" ca="1" si="238"/>
        <v>-9.3762417902177813</v>
      </c>
      <c r="AC409" s="79">
        <f t="shared" ca="1" si="239"/>
        <v>5007.6679867495104</v>
      </c>
      <c r="AD409" s="35"/>
      <c r="AE409" s="62">
        <f t="shared" ca="1" si="240"/>
        <v>-2475.2130879613783</v>
      </c>
      <c r="AF409" s="62">
        <f t="shared" ca="1" si="241"/>
        <v>1321963.0656175404</v>
      </c>
      <c r="AG409" s="35"/>
      <c r="AH409" s="35"/>
      <c r="AR409" s="69">
        <f t="shared" si="250"/>
        <v>34</v>
      </c>
      <c r="AS409" s="70">
        <f t="shared" si="257"/>
        <v>406</v>
      </c>
      <c r="AT409" s="71">
        <f t="shared" si="230"/>
        <v>6.2099605784399117E-2</v>
      </c>
      <c r="AU409" s="72">
        <f t="shared" si="242"/>
        <v>6.8214933659622723E-3</v>
      </c>
      <c r="AV409" s="73">
        <f t="shared" si="251"/>
        <v>1.0068214933659623</v>
      </c>
      <c r="AW409" s="74">
        <f>PRODUCT(AV$4:AV409)</f>
        <v>15.801784761525074</v>
      </c>
    </row>
    <row r="410" spans="5:49">
      <c r="E410">
        <f t="shared" si="259"/>
        <v>407</v>
      </c>
      <c r="F410" s="64">
        <f t="shared" si="252"/>
        <v>88.833333333332178</v>
      </c>
      <c r="G410" s="55">
        <f t="shared" si="231"/>
        <v>0</v>
      </c>
      <c r="H410" s="78">
        <f t="shared" si="258"/>
        <v>1</v>
      </c>
      <c r="I410" s="79">
        <f t="shared" si="243"/>
        <v>921496.29740590393</v>
      </c>
      <c r="J410" s="79">
        <f t="shared" si="232"/>
        <v>6285.9808795131703</v>
      </c>
      <c r="K410" s="80">
        <f t="shared" si="233"/>
        <v>-20</v>
      </c>
      <c r="L410" s="80">
        <f t="shared" si="244"/>
        <v>-767.91358117158666</v>
      </c>
      <c r="M410" s="80">
        <f t="shared" si="260"/>
        <v>0</v>
      </c>
      <c r="N410" s="80">
        <f t="shared" si="245"/>
        <v>0</v>
      </c>
      <c r="O410" s="81">
        <f t="shared" si="234"/>
        <v>-2475.2130879613783</v>
      </c>
      <c r="P410" s="79">
        <f t="shared" si="235"/>
        <v>924519.15161628416</v>
      </c>
      <c r="Q410" s="35"/>
      <c r="R410">
        <f t="shared" ca="1" si="246"/>
        <v>526</v>
      </c>
      <c r="S410" s="78">
        <f t="shared" ca="1" si="247"/>
        <v>97.48</v>
      </c>
      <c r="T410" s="55">
        <f t="shared" ca="1" si="236"/>
        <v>4.0667232332721959E-2</v>
      </c>
      <c r="U410" s="78">
        <f t="shared" ca="1" si="253"/>
        <v>3.6340046966766727E-3</v>
      </c>
      <c r="V410" s="79">
        <f t="shared" ca="1" si="248"/>
        <v>4804.0199892872342</v>
      </c>
      <c r="W410" s="79">
        <f t="shared" ca="1" si="237"/>
        <v>32.770590486873012</v>
      </c>
      <c r="X410" s="80">
        <f t="shared" ca="1" si="254"/>
        <v>-7.2680093933533446E-2</v>
      </c>
      <c r="Y410" s="80">
        <f t="shared" ca="1" si="255"/>
        <v>-4.0033499910726951</v>
      </c>
      <c r="Z410" s="80">
        <f t="shared" ca="1" si="249"/>
        <v>0</v>
      </c>
      <c r="AA410" s="80">
        <f t="shared" ca="1" si="256"/>
        <v>0</v>
      </c>
      <c r="AB410" s="81">
        <f t="shared" ca="1" si="238"/>
        <v>-8.994935986927219</v>
      </c>
      <c r="AC410" s="79">
        <f t="shared" ca="1" si="239"/>
        <v>4823.7196137021738</v>
      </c>
      <c r="AD410" s="35"/>
      <c r="AE410" s="62">
        <f t="shared" ca="1" si="240"/>
        <v>-2475.2130879613783</v>
      </c>
      <c r="AF410" s="62">
        <f t="shared" ca="1" si="241"/>
        <v>1327383.9789237217</v>
      </c>
      <c r="AG410" s="35"/>
      <c r="AH410" s="35"/>
      <c r="AR410" s="69">
        <f t="shared" si="250"/>
        <v>34</v>
      </c>
      <c r="AS410" s="70">
        <f t="shared" si="257"/>
        <v>407</v>
      </c>
      <c r="AT410" s="71">
        <f t="shared" si="230"/>
        <v>6.1675993735511969E-2</v>
      </c>
      <c r="AU410" s="72">
        <f t="shared" si="242"/>
        <v>6.8214933659622723E-3</v>
      </c>
      <c r="AV410" s="73">
        <f t="shared" si="251"/>
        <v>1.0068214933659623</v>
      </c>
      <c r="AW410" s="74">
        <f>PRODUCT(AV$4:AV410)</f>
        <v>15.909576531446181</v>
      </c>
    </row>
    <row r="411" spans="5:49">
      <c r="E411">
        <f t="shared" si="259"/>
        <v>408</v>
      </c>
      <c r="F411" s="64">
        <f t="shared" si="252"/>
        <v>88.916666666665506</v>
      </c>
      <c r="G411" s="55">
        <f t="shared" si="231"/>
        <v>0</v>
      </c>
      <c r="H411" s="78">
        <f t="shared" si="258"/>
        <v>1</v>
      </c>
      <c r="I411" s="79">
        <f t="shared" si="243"/>
        <v>924519.15161628416</v>
      </c>
      <c r="J411" s="79">
        <f t="shared" si="232"/>
        <v>6306.6012594555505</v>
      </c>
      <c r="K411" s="80">
        <f t="shared" si="233"/>
        <v>-20</v>
      </c>
      <c r="L411" s="80">
        <f t="shared" si="244"/>
        <v>-770.43262634690348</v>
      </c>
      <c r="M411" s="80">
        <f t="shared" si="260"/>
        <v>0</v>
      </c>
      <c r="N411" s="80">
        <f t="shared" si="245"/>
        <v>0</v>
      </c>
      <c r="O411" s="81">
        <f t="shared" si="234"/>
        <v>-2475.2130879613783</v>
      </c>
      <c r="P411" s="79">
        <f t="shared" si="235"/>
        <v>927560.10716143134</v>
      </c>
      <c r="Q411" s="35"/>
      <c r="R411">
        <f t="shared" ca="1" si="246"/>
        <v>527</v>
      </c>
      <c r="S411" s="78">
        <f t="shared" ca="1" si="247"/>
        <v>97.56</v>
      </c>
      <c r="T411" s="55">
        <f t="shared" ca="1" si="236"/>
        <v>4.4574366695104062E-2</v>
      </c>
      <c r="U411" s="78">
        <f t="shared" ca="1" si="253"/>
        <v>3.4720212387552764E-3</v>
      </c>
      <c r="V411" s="79">
        <f t="shared" ca="1" si="248"/>
        <v>4608.7053668066474</v>
      </c>
      <c r="W411" s="79">
        <f t="shared" ca="1" si="237"/>
        <v>31.438253085346265</v>
      </c>
      <c r="X411" s="80">
        <f t="shared" ca="1" si="254"/>
        <v>-6.9440424775105536E-2</v>
      </c>
      <c r="Y411" s="80">
        <f t="shared" ca="1" si="255"/>
        <v>-3.8405878056722065</v>
      </c>
      <c r="Z411" s="80">
        <f t="shared" ca="1" si="249"/>
        <v>0</v>
      </c>
      <c r="AA411" s="80">
        <f t="shared" ca="1" si="256"/>
        <v>0</v>
      </c>
      <c r="AB411" s="81">
        <f t="shared" ca="1" si="238"/>
        <v>-8.5939924118469371</v>
      </c>
      <c r="AC411" s="79">
        <f t="shared" ca="1" si="239"/>
        <v>4627.6395992497</v>
      </c>
      <c r="AD411" s="35"/>
      <c r="AE411" s="62">
        <f t="shared" ca="1" si="240"/>
        <v>-2475.2130879613783</v>
      </c>
      <c r="AF411" s="62">
        <f t="shared" ca="1" si="241"/>
        <v>1332837.3535263033</v>
      </c>
      <c r="AG411" s="35"/>
      <c r="AH411" s="35"/>
      <c r="AR411" s="69">
        <f t="shared" si="250"/>
        <v>34</v>
      </c>
      <c r="AS411" s="70">
        <f t="shared" si="257"/>
        <v>408</v>
      </c>
      <c r="AT411" s="71">
        <f t="shared" si="230"/>
        <v>6.1255271353406041E-2</v>
      </c>
      <c r="AU411" s="72">
        <f t="shared" si="242"/>
        <v>6.8214933659622723E-3</v>
      </c>
      <c r="AV411" s="73">
        <f t="shared" si="251"/>
        <v>1.0068214933659623</v>
      </c>
      <c r="AW411" s="74">
        <f>PRODUCT(AV$4:AV411)</f>
        <v>16.018103602210712</v>
      </c>
    </row>
    <row r="412" spans="5:49">
      <c r="E412">
        <f t="shared" si="259"/>
        <v>409</v>
      </c>
      <c r="F412" s="64">
        <f t="shared" si="252"/>
        <v>88.999999999998835</v>
      </c>
      <c r="G412" s="55">
        <f t="shared" si="231"/>
        <v>0</v>
      </c>
      <c r="H412" s="78">
        <f t="shared" si="258"/>
        <v>1</v>
      </c>
      <c r="I412" s="79">
        <f t="shared" si="243"/>
        <v>927560.10716143134</v>
      </c>
      <c r="J412" s="79">
        <f t="shared" si="232"/>
        <v>6327.3451175329583</v>
      </c>
      <c r="K412" s="80">
        <f t="shared" si="233"/>
        <v>-20</v>
      </c>
      <c r="L412" s="80">
        <f t="shared" si="244"/>
        <v>-772.96675596785951</v>
      </c>
      <c r="M412" s="80">
        <f t="shared" si="260"/>
        <v>-6956.7008037107344</v>
      </c>
      <c r="N412" s="80">
        <f t="shared" si="245"/>
        <v>0</v>
      </c>
      <c r="O412" s="81">
        <f t="shared" si="234"/>
        <v>-2475.2130879613783</v>
      </c>
      <c r="P412" s="79">
        <f t="shared" si="235"/>
        <v>923662.57163132436</v>
      </c>
      <c r="Q412" s="35"/>
      <c r="R412">
        <f t="shared" ca="1" si="246"/>
        <v>528</v>
      </c>
      <c r="S412" s="78">
        <f t="shared" ca="1" si="247"/>
        <v>97.64</v>
      </c>
      <c r="T412" s="55">
        <f t="shared" ca="1" si="236"/>
        <v>4.4574366695104062E-2</v>
      </c>
      <c r="U412" s="78">
        <f t="shared" ca="1" si="253"/>
        <v>3.3172580908858093E-3</v>
      </c>
      <c r="V412" s="79">
        <f t="shared" ca="1" si="248"/>
        <v>4421.3654948199592</v>
      </c>
      <c r="W412" s="79">
        <f t="shared" ca="1" si="237"/>
        <v>30.160315391408851</v>
      </c>
      <c r="X412" s="80">
        <f t="shared" ca="1" si="254"/>
        <v>-6.6345161817716186E-2</v>
      </c>
      <c r="Y412" s="80">
        <f t="shared" ca="1" si="255"/>
        <v>-3.6844712456832998</v>
      </c>
      <c r="Z412" s="80">
        <f t="shared" ca="1" si="249"/>
        <v>0</v>
      </c>
      <c r="AA412" s="80">
        <f t="shared" ca="1" si="256"/>
        <v>0</v>
      </c>
      <c r="AB412" s="81">
        <f t="shared" ca="1" si="238"/>
        <v>-8.2109206427063288</v>
      </c>
      <c r="AC412" s="79">
        <f t="shared" ca="1" si="239"/>
        <v>4439.5640731611602</v>
      </c>
      <c r="AD412" s="35"/>
      <c r="AE412" s="62">
        <f t="shared" ca="1" si="240"/>
        <v>-2475.2130879613778</v>
      </c>
      <c r="AF412" s="62">
        <f t="shared" ca="1" si="241"/>
        <v>1338323.383808723</v>
      </c>
      <c r="AG412" s="35"/>
      <c r="AH412" s="35"/>
      <c r="AR412" s="69">
        <f t="shared" si="250"/>
        <v>35</v>
      </c>
      <c r="AS412" s="70">
        <f t="shared" si="257"/>
        <v>409</v>
      </c>
      <c r="AT412" s="71">
        <f t="shared" ref="AT412:AT475" si="261">(1-AU412)*AT411</f>
        <v>6.0837418926238562E-2</v>
      </c>
      <c r="AU412" s="72">
        <f t="shared" si="242"/>
        <v>6.8214933659622723E-3</v>
      </c>
      <c r="AV412" s="73">
        <f t="shared" si="251"/>
        <v>1.0068214933659623</v>
      </c>
      <c r="AW412" s="74">
        <f>PRODUCT(AV$4:AV412)</f>
        <v>16.127370989668488</v>
      </c>
    </row>
    <row r="413" spans="5:49">
      <c r="E413">
        <f t="shared" si="259"/>
        <v>410</v>
      </c>
      <c r="F413" s="64">
        <f t="shared" si="252"/>
        <v>89.083333333332163</v>
      </c>
      <c r="G413" s="55">
        <f t="shared" si="231"/>
        <v>0</v>
      </c>
      <c r="H413" s="78">
        <f t="shared" si="258"/>
        <v>1</v>
      </c>
      <c r="I413" s="79">
        <f t="shared" si="243"/>
        <v>923662.57163132436</v>
      </c>
      <c r="J413" s="79">
        <f t="shared" si="232"/>
        <v>6300.7581047707308</v>
      </c>
      <c r="K413" s="80">
        <f t="shared" si="233"/>
        <v>-20</v>
      </c>
      <c r="L413" s="80">
        <f t="shared" si="244"/>
        <v>-769.71880969277038</v>
      </c>
      <c r="M413" s="80">
        <f t="shared" si="260"/>
        <v>0</v>
      </c>
      <c r="N413" s="80">
        <f t="shared" si="245"/>
        <v>0</v>
      </c>
      <c r="O413" s="81">
        <f t="shared" si="234"/>
        <v>-2475.2130879613783</v>
      </c>
      <c r="P413" s="79">
        <f t="shared" si="235"/>
        <v>926698.39783844084</v>
      </c>
      <c r="Q413" s="35"/>
      <c r="R413">
        <f t="shared" ca="1" si="246"/>
        <v>529</v>
      </c>
      <c r="S413" s="78">
        <f t="shared" ca="1" si="247"/>
        <v>97.72</v>
      </c>
      <c r="T413" s="55">
        <f t="shared" ca="1" si="236"/>
        <v>4.4574366695104062E-2</v>
      </c>
      <c r="U413" s="78">
        <f t="shared" ca="1" si="253"/>
        <v>3.1693934123203644E-3</v>
      </c>
      <c r="V413" s="79">
        <f t="shared" ca="1" si="248"/>
        <v>4241.6733161976645</v>
      </c>
      <c r="W413" s="79">
        <f t="shared" ca="1" si="237"/>
        <v>28.934546387021559</v>
      </c>
      <c r="X413" s="80">
        <f t="shared" ca="1" si="254"/>
        <v>-6.3387868246407283E-2</v>
      </c>
      <c r="Y413" s="80">
        <f t="shared" ca="1" si="255"/>
        <v>-3.5347277634980538</v>
      </c>
      <c r="Z413" s="80">
        <f t="shared" ca="1" si="249"/>
        <v>-31.812549871482481</v>
      </c>
      <c r="AA413" s="80">
        <f t="shared" ca="1" si="256"/>
        <v>0</v>
      </c>
      <c r="AB413" s="81">
        <f t="shared" ca="1" si="238"/>
        <v>-7.844924055073939</v>
      </c>
      <c r="AC413" s="79">
        <f t="shared" ca="1" si="239"/>
        <v>4227.3522730263849</v>
      </c>
      <c r="AD413" s="35"/>
      <c r="AE413" s="62">
        <f t="shared" ca="1" si="240"/>
        <v>-2475.2130879613783</v>
      </c>
      <c r="AF413" s="62">
        <f t="shared" ca="1" si="241"/>
        <v>1333804.839939852</v>
      </c>
      <c r="AG413" s="35"/>
      <c r="AH413" s="35"/>
      <c r="AR413" s="69">
        <f t="shared" si="250"/>
        <v>35</v>
      </c>
      <c r="AS413" s="70">
        <f t="shared" si="257"/>
        <v>410</v>
      </c>
      <c r="AT413" s="71">
        <f t="shared" si="261"/>
        <v>6.0422416876630955E-2</v>
      </c>
      <c r="AU413" s="72">
        <f t="shared" si="242"/>
        <v>6.8214933659622723E-3</v>
      </c>
      <c r="AV413" s="73">
        <f t="shared" si="251"/>
        <v>1.0068214933659623</v>
      </c>
      <c r="AW413" s="74">
        <f>PRODUCT(AV$4:AV413)</f>
        <v>16.237383743884923</v>
      </c>
    </row>
    <row r="414" spans="5:49">
      <c r="E414">
        <f t="shared" si="259"/>
        <v>411</v>
      </c>
      <c r="F414" s="64">
        <f t="shared" si="252"/>
        <v>89.166666666665492</v>
      </c>
      <c r="G414" s="55">
        <f t="shared" si="231"/>
        <v>0</v>
      </c>
      <c r="H414" s="78">
        <f t="shared" si="258"/>
        <v>1</v>
      </c>
      <c r="I414" s="79">
        <f t="shared" si="243"/>
        <v>926698.39783844084</v>
      </c>
      <c r="J414" s="79">
        <f t="shared" si="232"/>
        <v>6321.4669731027907</v>
      </c>
      <c r="K414" s="80">
        <f t="shared" si="233"/>
        <v>-20</v>
      </c>
      <c r="L414" s="80">
        <f t="shared" si="244"/>
        <v>-772.24866486536746</v>
      </c>
      <c r="M414" s="80">
        <f t="shared" si="260"/>
        <v>0</v>
      </c>
      <c r="N414" s="80">
        <f t="shared" si="245"/>
        <v>0</v>
      </c>
      <c r="O414" s="81">
        <f t="shared" si="234"/>
        <v>-2475.2130879613783</v>
      </c>
      <c r="P414" s="79">
        <f t="shared" si="235"/>
        <v>929752.40305871679</v>
      </c>
      <c r="Q414" s="35"/>
      <c r="R414">
        <f t="shared" ca="1" si="246"/>
        <v>530</v>
      </c>
      <c r="S414" s="78">
        <f t="shared" ca="1" si="247"/>
        <v>97.8</v>
      </c>
      <c r="T414" s="55">
        <f t="shared" ca="1" si="236"/>
        <v>4.4574366695104062E-2</v>
      </c>
      <c r="U414" s="78">
        <f t="shared" ca="1" si="253"/>
        <v>3.0281197081585493E-3</v>
      </c>
      <c r="V414" s="79">
        <f t="shared" ca="1" si="248"/>
        <v>4038.9207226591252</v>
      </c>
      <c r="W414" s="79">
        <f t="shared" ca="1" si="237"/>
        <v>27.551470915266769</v>
      </c>
      <c r="X414" s="80">
        <f t="shared" ca="1" si="254"/>
        <v>-6.0562394163170982E-2</v>
      </c>
      <c r="Y414" s="80">
        <f t="shared" ca="1" si="255"/>
        <v>-3.3657672688826046</v>
      </c>
      <c r="Z414" s="80">
        <f t="shared" ca="1" si="249"/>
        <v>0</v>
      </c>
      <c r="AA414" s="80">
        <f t="shared" ca="1" si="256"/>
        <v>0</v>
      </c>
      <c r="AB414" s="81">
        <f t="shared" ca="1" si="238"/>
        <v>-7.49524153354783</v>
      </c>
      <c r="AC414" s="79">
        <f t="shared" ca="1" si="239"/>
        <v>4055.5506223777979</v>
      </c>
      <c r="AD414" s="35"/>
      <c r="AE414" s="62">
        <f t="shared" ca="1" si="240"/>
        <v>-2475.2130879613783</v>
      </c>
      <c r="AF414" s="62">
        <f t="shared" ca="1" si="241"/>
        <v>1339296.6636857453</v>
      </c>
      <c r="AG414" s="35"/>
      <c r="AH414" s="35"/>
      <c r="AR414" s="69">
        <f t="shared" si="250"/>
        <v>35</v>
      </c>
      <c r="AS414" s="70">
        <f t="shared" si="257"/>
        <v>411</v>
      </c>
      <c r="AT414" s="71">
        <f t="shared" si="261"/>
        <v>6.0010245760751611E-2</v>
      </c>
      <c r="AU414" s="72">
        <f t="shared" si="242"/>
        <v>6.8214933659622723E-3</v>
      </c>
      <c r="AV414" s="73">
        <f t="shared" si="251"/>
        <v>1.0068214933659623</v>
      </c>
      <c r="AW414" s="74">
        <f>PRODUCT(AV$4:AV414)</f>
        <v>16.348146949374417</v>
      </c>
    </row>
    <row r="415" spans="5:49">
      <c r="E415">
        <f t="shared" si="259"/>
        <v>412</v>
      </c>
      <c r="F415" s="64">
        <f t="shared" si="252"/>
        <v>89.24999999999882</v>
      </c>
      <c r="G415" s="55">
        <f t="shared" si="231"/>
        <v>0</v>
      </c>
      <c r="H415" s="78">
        <f t="shared" si="258"/>
        <v>1</v>
      </c>
      <c r="I415" s="79">
        <f t="shared" si="243"/>
        <v>929752.40305871679</v>
      </c>
      <c r="J415" s="79">
        <f t="shared" si="232"/>
        <v>6342.2998494525173</v>
      </c>
      <c r="K415" s="80">
        <f t="shared" si="233"/>
        <v>-20</v>
      </c>
      <c r="L415" s="80">
        <f t="shared" si="244"/>
        <v>-774.79366921559733</v>
      </c>
      <c r="M415" s="80">
        <f t="shared" si="260"/>
        <v>0</v>
      </c>
      <c r="N415" s="80">
        <f t="shared" si="245"/>
        <v>0</v>
      </c>
      <c r="O415" s="81">
        <f t="shared" si="234"/>
        <v>-2475.2130879613783</v>
      </c>
      <c r="P415" s="79">
        <f t="shared" si="235"/>
        <v>932824.6961509923</v>
      </c>
      <c r="Q415" s="35"/>
      <c r="R415">
        <f t="shared" ca="1" si="246"/>
        <v>531</v>
      </c>
      <c r="S415" s="78">
        <f t="shared" ca="1" si="247"/>
        <v>97.88</v>
      </c>
      <c r="T415" s="55">
        <f t="shared" ca="1" si="236"/>
        <v>4.4574366695104062E-2</v>
      </c>
      <c r="U415" s="78">
        <f t="shared" ca="1" si="253"/>
        <v>2.8931431898904184E-3</v>
      </c>
      <c r="V415" s="79">
        <f t="shared" ca="1" si="248"/>
        <v>3874.7770217853727</v>
      </c>
      <c r="W415" s="79">
        <f t="shared" ca="1" si="237"/>
        <v>26.431765748691969</v>
      </c>
      <c r="X415" s="80">
        <f t="shared" ca="1" si="254"/>
        <v>-5.7862863797808368E-2</v>
      </c>
      <c r="Y415" s="80">
        <f t="shared" ca="1" si="255"/>
        <v>-3.2289808514878109</v>
      </c>
      <c r="Z415" s="80">
        <f t="shared" ca="1" si="249"/>
        <v>0</v>
      </c>
      <c r="AA415" s="80">
        <f t="shared" ca="1" si="256"/>
        <v>0</v>
      </c>
      <c r="AB415" s="81">
        <f t="shared" ca="1" si="238"/>
        <v>-7.1611458889630946</v>
      </c>
      <c r="AC415" s="79">
        <f t="shared" ca="1" si="239"/>
        <v>3890.7607979298159</v>
      </c>
      <c r="AD415" s="35"/>
      <c r="AE415" s="62">
        <f t="shared" ca="1" si="240"/>
        <v>-2475.2130879613783</v>
      </c>
      <c r="AF415" s="62">
        <f t="shared" ca="1" si="241"/>
        <v>1344821.3733511004</v>
      </c>
      <c r="AG415" s="35"/>
      <c r="AH415" s="35"/>
      <c r="AR415" s="69">
        <f t="shared" si="250"/>
        <v>35</v>
      </c>
      <c r="AS415" s="70">
        <f t="shared" si="257"/>
        <v>412</v>
      </c>
      <c r="AT415" s="71">
        <f t="shared" si="261"/>
        <v>5.9600886267404882E-2</v>
      </c>
      <c r="AU415" s="72">
        <f t="shared" si="242"/>
        <v>6.8214933659622723E-3</v>
      </c>
      <c r="AV415" s="73">
        <f t="shared" si="251"/>
        <v>1.0068214933659623</v>
      </c>
      <c r="AW415" s="74">
        <f>PRODUCT(AV$4:AV415)</f>
        <v>16.459665725335352</v>
      </c>
    </row>
    <row r="416" spans="5:49">
      <c r="E416">
        <f t="shared" si="259"/>
        <v>413</v>
      </c>
      <c r="F416" s="64">
        <f t="shared" si="252"/>
        <v>89.333333333332149</v>
      </c>
      <c r="G416" s="55">
        <f t="shared" si="231"/>
        <v>0</v>
      </c>
      <c r="H416" s="78">
        <f t="shared" si="258"/>
        <v>1</v>
      </c>
      <c r="I416" s="79">
        <f t="shared" si="243"/>
        <v>932824.6961509923</v>
      </c>
      <c r="J416" s="79">
        <f t="shared" si="232"/>
        <v>6363.2574763997663</v>
      </c>
      <c r="K416" s="80">
        <f t="shared" si="233"/>
        <v>-20</v>
      </c>
      <c r="L416" s="80">
        <f t="shared" si="244"/>
        <v>-777.35391345916025</v>
      </c>
      <c r="M416" s="80">
        <f t="shared" si="260"/>
        <v>0</v>
      </c>
      <c r="N416" s="80">
        <f t="shared" si="245"/>
        <v>0</v>
      </c>
      <c r="O416" s="81">
        <f t="shared" si="234"/>
        <v>-2475.2130879613783</v>
      </c>
      <c r="P416" s="79">
        <f t="shared" si="235"/>
        <v>935915.38662597153</v>
      </c>
      <c r="Q416" s="35"/>
      <c r="R416">
        <f t="shared" ca="1" si="246"/>
        <v>532</v>
      </c>
      <c r="S416" s="78">
        <f t="shared" ca="1" si="247"/>
        <v>97.96</v>
      </c>
      <c r="T416" s="55">
        <f t="shared" ca="1" si="236"/>
        <v>4.4574366695104062E-2</v>
      </c>
      <c r="U416" s="78">
        <f t="shared" ca="1" si="253"/>
        <v>2.7641831644428E-3</v>
      </c>
      <c r="V416" s="79">
        <f t="shared" ca="1" si="248"/>
        <v>3717.3325993999565</v>
      </c>
      <c r="W416" s="79">
        <f t="shared" ca="1" si="237"/>
        <v>25.357759665882092</v>
      </c>
      <c r="X416" s="80">
        <f t="shared" ca="1" si="254"/>
        <v>-5.5283663288855998E-2</v>
      </c>
      <c r="Y416" s="80">
        <f t="shared" ca="1" si="255"/>
        <v>-3.0977771661666305</v>
      </c>
      <c r="Z416" s="80">
        <f t="shared" ca="1" si="249"/>
        <v>0</v>
      </c>
      <c r="AA416" s="80">
        <f t="shared" ca="1" si="256"/>
        <v>0</v>
      </c>
      <c r="AB416" s="81">
        <f t="shared" ca="1" si="238"/>
        <v>-6.8419423461513169</v>
      </c>
      <c r="AC416" s="79">
        <f t="shared" ca="1" si="239"/>
        <v>3732.6953558902319</v>
      </c>
      <c r="AD416" s="35"/>
      <c r="AE416" s="62">
        <f t="shared" ca="1" si="240"/>
        <v>-2475.2130879613783</v>
      </c>
      <c r="AF416" s="62">
        <f t="shared" ca="1" si="241"/>
        <v>1350379.165862065</v>
      </c>
      <c r="AG416" s="35"/>
      <c r="AH416" s="35"/>
      <c r="AR416" s="69">
        <f t="shared" si="250"/>
        <v>35</v>
      </c>
      <c r="AS416" s="70">
        <f t="shared" si="257"/>
        <v>413</v>
      </c>
      <c r="AT416" s="71">
        <f t="shared" si="261"/>
        <v>5.9194319217126305E-2</v>
      </c>
      <c r="AU416" s="72">
        <f t="shared" si="242"/>
        <v>6.8214933659622723E-3</v>
      </c>
      <c r="AV416" s="73">
        <f t="shared" si="251"/>
        <v>1.0068214933659623</v>
      </c>
      <c r="AW416" s="74">
        <f>PRODUCT(AV$4:AV416)</f>
        <v>16.571945225886683</v>
      </c>
    </row>
    <row r="417" spans="5:49">
      <c r="E417">
        <f t="shared" si="259"/>
        <v>414</v>
      </c>
      <c r="F417" s="64">
        <f t="shared" si="252"/>
        <v>89.416666666665478</v>
      </c>
      <c r="G417" s="55">
        <f t="shared" si="231"/>
        <v>0</v>
      </c>
      <c r="H417" s="78">
        <f t="shared" si="258"/>
        <v>1</v>
      </c>
      <c r="I417" s="79">
        <f t="shared" si="243"/>
        <v>935915.38662597153</v>
      </c>
      <c r="J417" s="79">
        <f t="shared" si="232"/>
        <v>6384.3406009710798</v>
      </c>
      <c r="K417" s="80">
        <f t="shared" si="233"/>
        <v>-20</v>
      </c>
      <c r="L417" s="80">
        <f t="shared" si="244"/>
        <v>-779.92948885497628</v>
      </c>
      <c r="M417" s="80">
        <f t="shared" si="260"/>
        <v>0</v>
      </c>
      <c r="N417" s="80">
        <f t="shared" si="245"/>
        <v>0</v>
      </c>
      <c r="O417" s="81">
        <f t="shared" si="234"/>
        <v>-2475.2130879613783</v>
      </c>
      <c r="P417" s="79">
        <f t="shared" si="235"/>
        <v>939024.58465012629</v>
      </c>
      <c r="Q417" s="35"/>
      <c r="R417">
        <f t="shared" ca="1" si="246"/>
        <v>533</v>
      </c>
      <c r="S417" s="78">
        <f t="shared" ca="1" si="247"/>
        <v>98.04</v>
      </c>
      <c r="T417" s="55">
        <f t="shared" ca="1" si="236"/>
        <v>4.4574366695104062E-2</v>
      </c>
      <c r="U417" s="78">
        <f t="shared" ca="1" si="253"/>
        <v>2.6409714504584936E-3</v>
      </c>
      <c r="V417" s="79">
        <f t="shared" ca="1" si="248"/>
        <v>3566.3128243356687</v>
      </c>
      <c r="W417" s="79">
        <f t="shared" ca="1" si="237"/>
        <v>24.327579272151937</v>
      </c>
      <c r="X417" s="80">
        <f t="shared" ca="1" si="254"/>
        <v>-5.2819429009169874E-2</v>
      </c>
      <c r="Y417" s="80">
        <f t="shared" ca="1" si="255"/>
        <v>-2.9719273536130575</v>
      </c>
      <c r="Z417" s="80">
        <f t="shared" ca="1" si="249"/>
        <v>0</v>
      </c>
      <c r="AA417" s="80">
        <f t="shared" ca="1" si="256"/>
        <v>0</v>
      </c>
      <c r="AB417" s="81">
        <f t="shared" ca="1" si="238"/>
        <v>-6.5369670991072075</v>
      </c>
      <c r="AC417" s="79">
        <f t="shared" ca="1" si="239"/>
        <v>3581.0786897260914</v>
      </c>
      <c r="AD417" s="35"/>
      <c r="AE417" s="62">
        <f t="shared" ca="1" si="240"/>
        <v>-2475.2130879613778</v>
      </c>
      <c r="AF417" s="62">
        <f t="shared" ca="1" si="241"/>
        <v>1355970.2393240137</v>
      </c>
      <c r="AG417" s="35"/>
      <c r="AH417" s="35"/>
      <c r="AR417" s="69">
        <f t="shared" si="250"/>
        <v>35</v>
      </c>
      <c r="AS417" s="70">
        <f t="shared" si="257"/>
        <v>414</v>
      </c>
      <c r="AT417" s="71">
        <f t="shared" si="261"/>
        <v>5.8790525561284022E-2</v>
      </c>
      <c r="AU417" s="72">
        <f t="shared" si="242"/>
        <v>6.8214933659622723E-3</v>
      </c>
      <c r="AV417" s="73">
        <f t="shared" si="251"/>
        <v>1.0068214933659623</v>
      </c>
      <c r="AW417" s="74">
        <f>PRODUCT(AV$4:AV417)</f>
        <v>16.684990640306161</v>
      </c>
    </row>
    <row r="418" spans="5:49">
      <c r="E418">
        <f t="shared" si="259"/>
        <v>415</v>
      </c>
      <c r="F418" s="64">
        <f t="shared" si="252"/>
        <v>89.499999999998806</v>
      </c>
      <c r="G418" s="55">
        <f t="shared" si="231"/>
        <v>0</v>
      </c>
      <c r="H418" s="78">
        <f t="shared" si="258"/>
        <v>1</v>
      </c>
      <c r="I418" s="79">
        <f t="shared" si="243"/>
        <v>939024.58465012629</v>
      </c>
      <c r="J418" s="79">
        <f t="shared" si="232"/>
        <v>6405.5499746663145</v>
      </c>
      <c r="K418" s="80">
        <f t="shared" si="233"/>
        <v>-20</v>
      </c>
      <c r="L418" s="80">
        <f t="shared" si="244"/>
        <v>-782.52048720843857</v>
      </c>
      <c r="M418" s="80">
        <f t="shared" si="260"/>
        <v>0</v>
      </c>
      <c r="N418" s="80">
        <f t="shared" si="245"/>
        <v>0</v>
      </c>
      <c r="O418" s="81">
        <f t="shared" si="234"/>
        <v>-2475.2130879613783</v>
      </c>
      <c r="P418" s="79">
        <f t="shared" si="235"/>
        <v>942152.4010496228</v>
      </c>
      <c r="Q418" s="35"/>
      <c r="R418">
        <f t="shared" ca="1" si="246"/>
        <v>534</v>
      </c>
      <c r="S418" s="78">
        <f t="shared" ca="1" si="247"/>
        <v>98.12</v>
      </c>
      <c r="T418" s="55">
        <f t="shared" ca="1" si="236"/>
        <v>4.4574366695104062E-2</v>
      </c>
      <c r="U418" s="78">
        <f t="shared" ca="1" si="253"/>
        <v>2.5232518205944559E-3</v>
      </c>
      <c r="V418" s="79">
        <f t="shared" ca="1" si="248"/>
        <v>3421.4543750462176</v>
      </c>
      <c r="W418" s="79">
        <f t="shared" ca="1" si="237"/>
        <v>23.339428321320366</v>
      </c>
      <c r="X418" s="80">
        <f t="shared" ca="1" si="254"/>
        <v>-5.0465036411889118E-2</v>
      </c>
      <c r="Y418" s="80">
        <f t="shared" ca="1" si="255"/>
        <v>-2.8512119792051815</v>
      </c>
      <c r="Z418" s="80">
        <f t="shared" ca="1" si="249"/>
        <v>0</v>
      </c>
      <c r="AA418" s="80">
        <f t="shared" ca="1" si="256"/>
        <v>0</v>
      </c>
      <c r="AB418" s="81">
        <f t="shared" ca="1" si="238"/>
        <v>-6.2455859305577723</v>
      </c>
      <c r="AC418" s="79">
        <f t="shared" ca="1" si="239"/>
        <v>3435.6465404213627</v>
      </c>
      <c r="AD418" s="35"/>
      <c r="AE418" s="62">
        <f t="shared" ca="1" si="240"/>
        <v>-2475.2130879613783</v>
      </c>
      <c r="AF418" s="62">
        <f t="shared" ca="1" si="241"/>
        <v>1361594.7930286066</v>
      </c>
      <c r="AG418" s="35"/>
      <c r="AH418" s="35"/>
      <c r="AR418" s="69">
        <f t="shared" si="250"/>
        <v>35</v>
      </c>
      <c r="AS418" s="70">
        <f t="shared" si="257"/>
        <v>415</v>
      </c>
      <c r="AT418" s="71">
        <f t="shared" si="261"/>
        <v>5.8389486381186288E-2</v>
      </c>
      <c r="AU418" s="72">
        <f t="shared" si="242"/>
        <v>6.8214933659622723E-3</v>
      </c>
      <c r="AV418" s="73">
        <f t="shared" si="251"/>
        <v>1.0068214933659623</v>
      </c>
      <c r="AW418" s="74">
        <f>PRODUCT(AV$4:AV418)</f>
        <v>16.798807193270154</v>
      </c>
    </row>
    <row r="419" spans="5:49">
      <c r="E419">
        <f t="shared" si="259"/>
        <v>416</v>
      </c>
      <c r="F419" s="64">
        <f t="shared" si="252"/>
        <v>89.583333333332135</v>
      </c>
      <c r="G419" s="55">
        <f t="shared" si="231"/>
        <v>0</v>
      </c>
      <c r="H419" s="78">
        <f t="shared" si="258"/>
        <v>1</v>
      </c>
      <c r="I419" s="79">
        <f t="shared" si="243"/>
        <v>942152.4010496228</v>
      </c>
      <c r="J419" s="79">
        <f t="shared" si="232"/>
        <v>6426.8863534854281</v>
      </c>
      <c r="K419" s="80">
        <f t="shared" si="233"/>
        <v>-20</v>
      </c>
      <c r="L419" s="80">
        <f t="shared" si="244"/>
        <v>-785.12700087468568</v>
      </c>
      <c r="M419" s="80">
        <f t="shared" si="260"/>
        <v>0</v>
      </c>
      <c r="N419" s="80">
        <f t="shared" si="245"/>
        <v>0</v>
      </c>
      <c r="O419" s="81">
        <f t="shared" si="234"/>
        <v>-2475.2130879613783</v>
      </c>
      <c r="P419" s="79">
        <f t="shared" si="235"/>
        <v>945298.94731427205</v>
      </c>
      <c r="Q419" s="35"/>
      <c r="R419">
        <f t="shared" ca="1" si="246"/>
        <v>535</v>
      </c>
      <c r="S419" s="78">
        <f t="shared" ca="1" si="247"/>
        <v>98.2</v>
      </c>
      <c r="T419" s="55">
        <f t="shared" ca="1" si="236"/>
        <v>4.4574366695104062E-2</v>
      </c>
      <c r="U419" s="78">
        <f t="shared" ca="1" si="253"/>
        <v>2.4107794686791897E-3</v>
      </c>
      <c r="V419" s="79">
        <f t="shared" ca="1" si="248"/>
        <v>3282.5047716938552</v>
      </c>
      <c r="W419" s="79">
        <f t="shared" ca="1" si="237"/>
        <v>22.391584523849136</v>
      </c>
      <c r="X419" s="80">
        <f t="shared" ca="1" si="254"/>
        <v>-4.8215589373583792E-2</v>
      </c>
      <c r="Y419" s="80">
        <f t="shared" ca="1" si="255"/>
        <v>-2.7354206430782129</v>
      </c>
      <c r="Z419" s="80">
        <f t="shared" ca="1" si="249"/>
        <v>0</v>
      </c>
      <c r="AA419" s="80">
        <f t="shared" ca="1" si="256"/>
        <v>0</v>
      </c>
      <c r="AB419" s="81">
        <f t="shared" ca="1" si="238"/>
        <v>-5.9671928930633067</v>
      </c>
      <c r="AC419" s="79">
        <f t="shared" ca="1" si="239"/>
        <v>3296.1455270921892</v>
      </c>
      <c r="AD419" s="35"/>
      <c r="AE419" s="62">
        <f t="shared" ca="1" si="240"/>
        <v>-2475.2130879613778</v>
      </c>
      <c r="AF419" s="62">
        <f t="shared" ca="1" si="241"/>
        <v>1367253.0274608948</v>
      </c>
      <c r="AG419" s="35"/>
      <c r="AH419" s="35"/>
      <c r="AR419" s="69">
        <f t="shared" si="250"/>
        <v>35</v>
      </c>
      <c r="AS419" s="70">
        <f t="shared" si="257"/>
        <v>416</v>
      </c>
      <c r="AT419" s="71">
        <f t="shared" si="261"/>
        <v>5.7991182887195084E-2</v>
      </c>
      <c r="AU419" s="72">
        <f t="shared" si="242"/>
        <v>6.8214933659622723E-3</v>
      </c>
      <c r="AV419" s="73">
        <f t="shared" si="251"/>
        <v>1.0068214933659623</v>
      </c>
      <c r="AW419" s="74">
        <f>PRODUCT(AV$4:AV419)</f>
        <v>16.913400145095125</v>
      </c>
    </row>
    <row r="420" spans="5:49">
      <c r="E420">
        <f t="shared" si="259"/>
        <v>417</v>
      </c>
      <c r="F420" s="64">
        <f t="shared" si="252"/>
        <v>89.666666666665463</v>
      </c>
      <c r="G420" s="55">
        <f t="shared" si="231"/>
        <v>0</v>
      </c>
      <c r="H420" s="78">
        <f t="shared" si="258"/>
        <v>1</v>
      </c>
      <c r="I420" s="79">
        <f t="shared" si="243"/>
        <v>945298.94731427205</v>
      </c>
      <c r="J420" s="79">
        <f t="shared" si="232"/>
        <v>6448.3504979554264</v>
      </c>
      <c r="K420" s="80">
        <f t="shared" si="233"/>
        <v>-20</v>
      </c>
      <c r="L420" s="80">
        <f t="shared" si="244"/>
        <v>-787.74912276189343</v>
      </c>
      <c r="M420" s="80">
        <f t="shared" si="260"/>
        <v>0</v>
      </c>
      <c r="N420" s="80">
        <f t="shared" si="245"/>
        <v>0</v>
      </c>
      <c r="O420" s="81">
        <f t="shared" si="234"/>
        <v>-2475.2130879613783</v>
      </c>
      <c r="P420" s="79">
        <f t="shared" si="235"/>
        <v>948464.33560150419</v>
      </c>
      <c r="Q420" s="35"/>
      <c r="R420">
        <f t="shared" ca="1" si="246"/>
        <v>536</v>
      </c>
      <c r="S420" s="78">
        <f t="shared" ca="1" si="247"/>
        <v>98.28</v>
      </c>
      <c r="T420" s="55">
        <f t="shared" ca="1" si="236"/>
        <v>4.4574366695104062E-2</v>
      </c>
      <c r="U420" s="78">
        <f t="shared" ca="1" si="253"/>
        <v>2.3033205006212551E-3</v>
      </c>
      <c r="V420" s="79">
        <f t="shared" ca="1" si="248"/>
        <v>3149.2219276871551</v>
      </c>
      <c r="W420" s="79">
        <f t="shared" ca="1" si="237"/>
        <v>21.482396487660846</v>
      </c>
      <c r="X420" s="80">
        <f t="shared" ca="1" si="254"/>
        <v>-4.6066410012425105E-2</v>
      </c>
      <c r="Y420" s="80">
        <f t="shared" ca="1" si="255"/>
        <v>-2.6243516064059627</v>
      </c>
      <c r="Z420" s="80">
        <f t="shared" ca="1" si="249"/>
        <v>0</v>
      </c>
      <c r="AA420" s="80">
        <f t="shared" ca="1" si="256"/>
        <v>0</v>
      </c>
      <c r="AB420" s="81">
        <f t="shared" ca="1" si="238"/>
        <v>-5.7012090489074838</v>
      </c>
      <c r="AC420" s="79">
        <f t="shared" ca="1" si="239"/>
        <v>3162.3326971094903</v>
      </c>
      <c r="AD420" s="35"/>
      <c r="AE420" s="62">
        <f t="shared" ca="1" si="240"/>
        <v>-2475.2130879613778</v>
      </c>
      <c r="AF420" s="62">
        <f t="shared" ca="1" si="241"/>
        <v>1372945.1443064658</v>
      </c>
      <c r="AG420" s="35"/>
      <c r="AH420" s="35"/>
      <c r="AR420" s="69">
        <f t="shared" si="250"/>
        <v>35</v>
      </c>
      <c r="AS420" s="70">
        <f t="shared" si="257"/>
        <v>417</v>
      </c>
      <c r="AT420" s="71">
        <f t="shared" si="261"/>
        <v>5.7595596417845778E-2</v>
      </c>
      <c r="AU420" s="72">
        <f t="shared" si="242"/>
        <v>6.8214933659622723E-3</v>
      </c>
      <c r="AV420" s="73">
        <f t="shared" si="251"/>
        <v>1.0068214933659623</v>
      </c>
      <c r="AW420" s="74">
        <f>PRODUCT(AV$4:AV420)</f>
        <v>17.028774791980755</v>
      </c>
    </row>
    <row r="421" spans="5:49">
      <c r="E421">
        <f t="shared" si="259"/>
        <v>418</v>
      </c>
      <c r="F421" s="64">
        <f t="shared" si="252"/>
        <v>89.749999999998792</v>
      </c>
      <c r="G421" s="55">
        <f t="shared" si="231"/>
        <v>0</v>
      </c>
      <c r="H421" s="78">
        <f t="shared" si="258"/>
        <v>1</v>
      </c>
      <c r="I421" s="79">
        <f t="shared" si="243"/>
        <v>948464.33560150419</v>
      </c>
      <c r="J421" s="79">
        <f t="shared" si="232"/>
        <v>6469.943173157475</v>
      </c>
      <c r="K421" s="80">
        <f t="shared" si="233"/>
        <v>-20</v>
      </c>
      <c r="L421" s="80">
        <f t="shared" si="244"/>
        <v>-790.38694633458692</v>
      </c>
      <c r="M421" s="80">
        <f t="shared" si="260"/>
        <v>0</v>
      </c>
      <c r="N421" s="80">
        <f t="shared" si="245"/>
        <v>0</v>
      </c>
      <c r="O421" s="81">
        <f t="shared" si="234"/>
        <v>-2475.2130879613783</v>
      </c>
      <c r="P421" s="79">
        <f t="shared" si="235"/>
        <v>951648.67874036566</v>
      </c>
      <c r="Q421" s="35"/>
      <c r="R421">
        <f t="shared" ca="1" si="246"/>
        <v>537</v>
      </c>
      <c r="S421" s="78">
        <f t="shared" ca="1" si="247"/>
        <v>98.36</v>
      </c>
      <c r="T421" s="55">
        <f t="shared" ca="1" si="236"/>
        <v>4.4574366695104062E-2</v>
      </c>
      <c r="U421" s="78">
        <f t="shared" ca="1" si="253"/>
        <v>2.2006514480102128E-3</v>
      </c>
      <c r="V421" s="79">
        <f t="shared" ca="1" si="248"/>
        <v>3021.3737198566146</v>
      </c>
      <c r="W421" s="79">
        <f t="shared" ca="1" si="237"/>
        <v>20.610280786094648</v>
      </c>
      <c r="X421" s="80">
        <f t="shared" ca="1" si="254"/>
        <v>-4.4013028960204259E-2</v>
      </c>
      <c r="Y421" s="80">
        <f t="shared" ca="1" si="255"/>
        <v>-2.5178114332138457</v>
      </c>
      <c r="Z421" s="80">
        <f t="shared" ca="1" si="249"/>
        <v>0</v>
      </c>
      <c r="AA421" s="80">
        <f t="shared" ca="1" si="256"/>
        <v>0</v>
      </c>
      <c r="AB421" s="81">
        <f t="shared" ca="1" si="238"/>
        <v>-5.4470812661560366</v>
      </c>
      <c r="AC421" s="79">
        <f t="shared" ca="1" si="239"/>
        <v>3033.975094914379</v>
      </c>
      <c r="AD421" s="35"/>
      <c r="AE421" s="62">
        <f t="shared" ca="1" si="240"/>
        <v>-2475.2130879613778</v>
      </c>
      <c r="AF421" s="62">
        <f t="shared" ca="1" si="241"/>
        <v>1378671.3464586323</v>
      </c>
      <c r="AG421" s="35"/>
      <c r="AH421" s="35"/>
      <c r="AR421" s="69">
        <f t="shared" si="250"/>
        <v>35</v>
      </c>
      <c r="AS421" s="70">
        <f t="shared" si="257"/>
        <v>418</v>
      </c>
      <c r="AT421" s="71">
        <f t="shared" si="261"/>
        <v>5.72027084389728E-2</v>
      </c>
      <c r="AU421" s="72">
        <f t="shared" si="242"/>
        <v>6.8214933659622723E-3</v>
      </c>
      <c r="AV421" s="73">
        <f t="shared" si="251"/>
        <v>1.0068214933659623</v>
      </c>
      <c r="AW421" s="74">
        <f>PRODUCT(AV$4:AV421)</f>
        <v>17.144936466254716</v>
      </c>
    </row>
    <row r="422" spans="5:49">
      <c r="E422">
        <f t="shared" si="259"/>
        <v>419</v>
      </c>
      <c r="F422" s="64">
        <f t="shared" si="252"/>
        <v>89.833333333332121</v>
      </c>
      <c r="G422" s="55">
        <f t="shared" si="231"/>
        <v>0</v>
      </c>
      <c r="H422" s="78">
        <f t="shared" si="258"/>
        <v>1</v>
      </c>
      <c r="I422" s="79">
        <f t="shared" si="243"/>
        <v>951648.67874036566</v>
      </c>
      <c r="J422" s="79">
        <f t="shared" si="232"/>
        <v>6491.6651487541658</v>
      </c>
      <c r="K422" s="80">
        <f t="shared" si="233"/>
        <v>-20</v>
      </c>
      <c r="L422" s="80">
        <f t="shared" si="244"/>
        <v>-793.04056561697143</v>
      </c>
      <c r="M422" s="80">
        <f t="shared" si="260"/>
        <v>0</v>
      </c>
      <c r="N422" s="80">
        <f t="shared" si="245"/>
        <v>0</v>
      </c>
      <c r="O422" s="81">
        <f t="shared" si="234"/>
        <v>-2475.2130879613783</v>
      </c>
      <c r="P422" s="79">
        <f t="shared" si="235"/>
        <v>954852.09023554146</v>
      </c>
      <c r="Q422" s="35"/>
      <c r="R422">
        <f t="shared" ca="1" si="246"/>
        <v>538</v>
      </c>
      <c r="S422" s="78">
        <f t="shared" ca="1" si="247"/>
        <v>98.44</v>
      </c>
      <c r="T422" s="55">
        <f t="shared" ca="1" si="236"/>
        <v>4.4574366695104062E-2</v>
      </c>
      <c r="U422" s="78">
        <f t="shared" ca="1" si="253"/>
        <v>2.102558803398494E-3</v>
      </c>
      <c r="V422" s="79">
        <f t="shared" ca="1" si="248"/>
        <v>2898.7375764898525</v>
      </c>
      <c r="W422" s="79">
        <f t="shared" ca="1" si="237"/>
        <v>19.773719147691082</v>
      </c>
      <c r="X422" s="80">
        <f t="shared" ca="1" si="254"/>
        <v>-4.2051176067969882E-2</v>
      </c>
      <c r="Y422" s="80">
        <f t="shared" ca="1" si="255"/>
        <v>-2.4156146470748774</v>
      </c>
      <c r="Z422" s="80">
        <f t="shared" ca="1" si="249"/>
        <v>0</v>
      </c>
      <c r="AA422" s="80">
        <f t="shared" ca="1" si="256"/>
        <v>0</v>
      </c>
      <c r="AB422" s="81">
        <f t="shared" ca="1" si="238"/>
        <v>-5.2042810683803671</v>
      </c>
      <c r="AC422" s="79">
        <f t="shared" ca="1" si="239"/>
        <v>2910.8493487460205</v>
      </c>
      <c r="AD422" s="35"/>
      <c r="AE422" s="62">
        <f t="shared" ca="1" si="240"/>
        <v>-2475.2130879613783</v>
      </c>
      <c r="AF422" s="62">
        <f t="shared" ca="1" si="241"/>
        <v>1384431.8380256654</v>
      </c>
      <c r="AG422" s="35"/>
      <c r="AH422" s="35"/>
      <c r="AR422" s="69">
        <f t="shared" si="250"/>
        <v>35</v>
      </c>
      <c r="AS422" s="70">
        <f t="shared" si="257"/>
        <v>419</v>
      </c>
      <c r="AT422" s="71">
        <f t="shared" si="261"/>
        <v>5.6812500542841274E-2</v>
      </c>
      <c r="AU422" s="72">
        <f t="shared" si="242"/>
        <v>6.8214933659622723E-3</v>
      </c>
      <c r="AV422" s="73">
        <f t="shared" si="251"/>
        <v>1.0068214933659623</v>
      </c>
      <c r="AW422" s="74">
        <f>PRODUCT(AV$4:AV422)</f>
        <v>17.261890536619116</v>
      </c>
    </row>
    <row r="423" spans="5:49">
      <c r="E423">
        <f t="shared" si="259"/>
        <v>420</v>
      </c>
      <c r="F423" s="64">
        <f t="shared" si="252"/>
        <v>89.916666666665449</v>
      </c>
      <c r="G423" s="55">
        <f t="shared" si="231"/>
        <v>0</v>
      </c>
      <c r="H423" s="78">
        <f t="shared" si="258"/>
        <v>1</v>
      </c>
      <c r="I423" s="79">
        <f t="shared" si="243"/>
        <v>954852.09023554146</v>
      </c>
      <c r="J423" s="79">
        <f t="shared" si="232"/>
        <v>6513.5171990169547</v>
      </c>
      <c r="K423" s="80">
        <f t="shared" si="233"/>
        <v>-20</v>
      </c>
      <c r="L423" s="80">
        <f t="shared" si="244"/>
        <v>-795.71007519628461</v>
      </c>
      <c r="M423" s="80">
        <f t="shared" si="260"/>
        <v>0</v>
      </c>
      <c r="N423" s="80">
        <f t="shared" si="245"/>
        <v>0</v>
      </c>
      <c r="O423" s="81">
        <f t="shared" si="234"/>
        <v>-2475.2130879613783</v>
      </c>
      <c r="P423" s="79">
        <f t="shared" si="235"/>
        <v>958074.68427140079</v>
      </c>
      <c r="Q423" s="35"/>
      <c r="R423">
        <f t="shared" ca="1" si="246"/>
        <v>539</v>
      </c>
      <c r="S423" s="78">
        <f t="shared" ca="1" si="247"/>
        <v>98.52</v>
      </c>
      <c r="T423" s="55">
        <f t="shared" ca="1" si="236"/>
        <v>4.8867350363173689E-2</v>
      </c>
      <c r="U423" s="78">
        <f t="shared" ca="1" si="253"/>
        <v>1.9998123256936445E-3</v>
      </c>
      <c r="V423" s="79">
        <f t="shared" ca="1" si="248"/>
        <v>2768.6038537664326</v>
      </c>
      <c r="W423" s="79">
        <f t="shared" ca="1" si="237"/>
        <v>18.886012821445302</v>
      </c>
      <c r="X423" s="80">
        <f t="shared" ca="1" si="254"/>
        <v>-3.9996246513872888E-2</v>
      </c>
      <c r="Y423" s="80">
        <f t="shared" ca="1" si="255"/>
        <v>-2.3071698781386938</v>
      </c>
      <c r="Z423" s="80">
        <f t="shared" ca="1" si="249"/>
        <v>0</v>
      </c>
      <c r="AA423" s="80">
        <f t="shared" ca="1" si="256"/>
        <v>0</v>
      </c>
      <c r="AB423" s="81">
        <f t="shared" ca="1" si="238"/>
        <v>-4.949961642023391</v>
      </c>
      <c r="AC423" s="79">
        <f t="shared" ca="1" si="239"/>
        <v>2780.1927388212016</v>
      </c>
      <c r="AD423" s="35"/>
      <c r="AE423" s="62">
        <f t="shared" ca="1" si="240"/>
        <v>-2475.2130879613783</v>
      </c>
      <c r="AF423" s="62">
        <f t="shared" ca="1" si="241"/>
        <v>1390226.824338068</v>
      </c>
      <c r="AG423" s="35"/>
      <c r="AH423" s="35"/>
      <c r="AR423" s="69">
        <f t="shared" si="250"/>
        <v>35</v>
      </c>
      <c r="AS423" s="70">
        <f t="shared" si="257"/>
        <v>420</v>
      </c>
      <c r="AT423" s="71">
        <f t="shared" si="261"/>
        <v>5.6424954447284556E-2</v>
      </c>
      <c r="AU423" s="72">
        <f t="shared" si="242"/>
        <v>6.8214933659622723E-3</v>
      </c>
      <c r="AV423" s="73">
        <f t="shared" si="251"/>
        <v>1.0068214933659623</v>
      </c>
      <c r="AW423" s="74">
        <f>PRODUCT(AV$4:AV423)</f>
        <v>17.379642408398631</v>
      </c>
    </row>
    <row r="424" spans="5:49">
      <c r="E424">
        <f t="shared" si="259"/>
        <v>421</v>
      </c>
      <c r="F424" s="64">
        <f t="shared" si="252"/>
        <v>89.999999999998778</v>
      </c>
      <c r="G424" s="55">
        <f t="shared" si="231"/>
        <v>0</v>
      </c>
      <c r="H424" s="78">
        <f t="shared" si="258"/>
        <v>1</v>
      </c>
      <c r="I424" s="79">
        <f t="shared" si="243"/>
        <v>958074.68427140079</v>
      </c>
      <c r="J424" s="79">
        <f t="shared" si="232"/>
        <v>6535.500102853759</v>
      </c>
      <c r="K424" s="80">
        <f t="shared" si="233"/>
        <v>-20</v>
      </c>
      <c r="L424" s="80">
        <f t="shared" si="244"/>
        <v>-798.39557022616737</v>
      </c>
      <c r="M424" s="80">
        <f t="shared" si="260"/>
        <v>-7185.5601320355054</v>
      </c>
      <c r="N424" s="80">
        <f t="shared" si="245"/>
        <v>0</v>
      </c>
      <c r="O424" s="81">
        <f t="shared" si="234"/>
        <v>-2475.2130879613783</v>
      </c>
      <c r="P424" s="79">
        <f t="shared" si="235"/>
        <v>954131.01558403147</v>
      </c>
      <c r="Q424" s="35"/>
      <c r="R424">
        <f t="shared" ca="1" si="246"/>
        <v>540</v>
      </c>
      <c r="S424" s="78">
        <f t="shared" ca="1" si="247"/>
        <v>98.6</v>
      </c>
      <c r="T424" s="55">
        <f t="shared" ca="1" si="236"/>
        <v>4.8867350363173689E-2</v>
      </c>
      <c r="U424" s="78">
        <f t="shared" ca="1" si="253"/>
        <v>1.90208679611338E-3</v>
      </c>
      <c r="V424" s="79">
        <f t="shared" ca="1" si="248"/>
        <v>2644.3320861760744</v>
      </c>
      <c r="W424" s="79">
        <f t="shared" ca="1" si="237"/>
        <v>18.038293783251266</v>
      </c>
      <c r="X424" s="80">
        <f t="shared" ca="1" si="254"/>
        <v>-3.8041735922267603E-2</v>
      </c>
      <c r="Y424" s="80">
        <f t="shared" ca="1" si="255"/>
        <v>-2.2036100718133955</v>
      </c>
      <c r="Z424" s="80">
        <f t="shared" ca="1" si="249"/>
        <v>0</v>
      </c>
      <c r="AA424" s="80">
        <f t="shared" ca="1" si="256"/>
        <v>0</v>
      </c>
      <c r="AB424" s="81">
        <f t="shared" ca="1" si="238"/>
        <v>-4.7080701321783636</v>
      </c>
      <c r="AC424" s="79">
        <f t="shared" ca="1" si="239"/>
        <v>2655.4206580194118</v>
      </c>
      <c r="AD424" s="35"/>
      <c r="AE424" s="62">
        <f t="shared" ca="1" si="240"/>
        <v>-2475.2130879613783</v>
      </c>
      <c r="AF424" s="62">
        <f t="shared" ca="1" si="241"/>
        <v>1396056.5119558966</v>
      </c>
      <c r="AG424" s="35"/>
      <c r="AH424" s="35"/>
      <c r="AR424" s="69">
        <f t="shared" si="250"/>
        <v>36</v>
      </c>
      <c r="AS424" s="70">
        <f t="shared" si="257"/>
        <v>421</v>
      </c>
      <c r="AT424" s="71">
        <f t="shared" si="261"/>
        <v>5.6040051994847684E-2</v>
      </c>
      <c r="AU424" s="72">
        <f t="shared" si="242"/>
        <v>6.8214933659622723E-3</v>
      </c>
      <c r="AV424" s="73">
        <f t="shared" si="251"/>
        <v>1.0068214933659623</v>
      </c>
      <c r="AW424" s="74">
        <f>PRODUCT(AV$4:AV424)</f>
        <v>17.498197523790317</v>
      </c>
    </row>
    <row r="425" spans="5:49">
      <c r="E425">
        <f t="shared" si="259"/>
        <v>422</v>
      </c>
      <c r="F425" s="64">
        <f t="shared" si="252"/>
        <v>90.083333333332106</v>
      </c>
      <c r="G425" s="55">
        <f t="shared" si="231"/>
        <v>0</v>
      </c>
      <c r="H425" s="78">
        <f t="shared" si="258"/>
        <v>1</v>
      </c>
      <c r="I425" s="79">
        <f t="shared" si="243"/>
        <v>954131.01558403147</v>
      </c>
      <c r="J425" s="79">
        <f t="shared" si="232"/>
        <v>6508.5983930653165</v>
      </c>
      <c r="K425" s="80">
        <f t="shared" si="233"/>
        <v>-20</v>
      </c>
      <c r="L425" s="80">
        <f t="shared" si="244"/>
        <v>-795.10917965335966</v>
      </c>
      <c r="M425" s="80">
        <f t="shared" si="260"/>
        <v>0</v>
      </c>
      <c r="N425" s="80">
        <f t="shared" si="245"/>
        <v>0</v>
      </c>
      <c r="O425" s="81">
        <f t="shared" si="234"/>
        <v>-2475.2130879613783</v>
      </c>
      <c r="P425" s="79">
        <f t="shared" si="235"/>
        <v>957349.29170948197</v>
      </c>
      <c r="Q425" s="35"/>
      <c r="R425">
        <f t="shared" ca="1" si="246"/>
        <v>541</v>
      </c>
      <c r="S425" s="78">
        <f t="shared" ca="1" si="247"/>
        <v>98.68</v>
      </c>
      <c r="T425" s="55">
        <f t="shared" ca="1" si="236"/>
        <v>4.8867350363173689E-2</v>
      </c>
      <c r="U425" s="78">
        <f t="shared" ca="1" si="253"/>
        <v>1.8091368542265409E-3</v>
      </c>
      <c r="V425" s="79">
        <f t="shared" ca="1" si="248"/>
        <v>2525.6572863623678</v>
      </c>
      <c r="W425" s="79">
        <f t="shared" ca="1" si="237"/>
        <v>17.228754423615168</v>
      </c>
      <c r="X425" s="80">
        <f t="shared" ca="1" si="254"/>
        <v>-3.6182737084530819E-2</v>
      </c>
      <c r="Y425" s="80">
        <f t="shared" ca="1" si="255"/>
        <v>-2.1047144053019733</v>
      </c>
      <c r="Z425" s="80">
        <f t="shared" ca="1" si="249"/>
        <v>-18.942429647717759</v>
      </c>
      <c r="AA425" s="80">
        <f t="shared" ca="1" si="256"/>
        <v>0</v>
      </c>
      <c r="AB425" s="81">
        <f t="shared" ca="1" si="238"/>
        <v>-4.4779992194948095</v>
      </c>
      <c r="AC425" s="79">
        <f t="shared" ca="1" si="239"/>
        <v>2517.3247147763841</v>
      </c>
      <c r="AD425" s="35"/>
      <c r="AE425" s="62">
        <f t="shared" ca="1" si="240"/>
        <v>-2475.2130879613778</v>
      </c>
      <c r="AF425" s="62">
        <f t="shared" ca="1" si="241"/>
        <v>1391450.6848364517</v>
      </c>
      <c r="AG425" s="35"/>
      <c r="AH425" s="35"/>
      <c r="AR425" s="69">
        <f t="shared" si="250"/>
        <v>36</v>
      </c>
      <c r="AS425" s="70">
        <f t="shared" si="257"/>
        <v>422</v>
      </c>
      <c r="AT425" s="71">
        <f t="shared" si="261"/>
        <v>5.565777515193665E-2</v>
      </c>
      <c r="AU425" s="72">
        <f t="shared" si="242"/>
        <v>6.8214933659622723E-3</v>
      </c>
      <c r="AV425" s="73">
        <f t="shared" si="251"/>
        <v>1.0068214933659623</v>
      </c>
      <c r="AW425" s="74">
        <f>PRODUCT(AV$4:AV425)</f>
        <v>17.617561362115151</v>
      </c>
    </row>
    <row r="426" spans="5:49">
      <c r="E426">
        <f t="shared" si="259"/>
        <v>423</v>
      </c>
      <c r="F426" s="64">
        <f t="shared" si="252"/>
        <v>90.166666666665435</v>
      </c>
      <c r="G426" s="55">
        <f t="shared" si="231"/>
        <v>0</v>
      </c>
      <c r="H426" s="78">
        <f t="shared" si="258"/>
        <v>1</v>
      </c>
      <c r="I426" s="79">
        <f t="shared" si="243"/>
        <v>957349.29170948197</v>
      </c>
      <c r="J426" s="79">
        <f t="shared" si="232"/>
        <v>6530.5518423049116</v>
      </c>
      <c r="K426" s="80">
        <f t="shared" si="233"/>
        <v>-20</v>
      </c>
      <c r="L426" s="80">
        <f t="shared" si="244"/>
        <v>-797.79107642456836</v>
      </c>
      <c r="M426" s="80">
        <f t="shared" si="260"/>
        <v>0</v>
      </c>
      <c r="N426" s="80">
        <f t="shared" si="245"/>
        <v>0</v>
      </c>
      <c r="O426" s="81">
        <f t="shared" si="234"/>
        <v>-2475.2130879613783</v>
      </c>
      <c r="P426" s="79">
        <f t="shared" si="235"/>
        <v>960586.83938740089</v>
      </c>
      <c r="Q426" s="35"/>
      <c r="R426">
        <f t="shared" ca="1" si="246"/>
        <v>542</v>
      </c>
      <c r="S426" s="78">
        <f t="shared" ca="1" si="247"/>
        <v>98.76</v>
      </c>
      <c r="T426" s="55">
        <f t="shared" ca="1" si="236"/>
        <v>4.8867350363173689E-2</v>
      </c>
      <c r="U426" s="78">
        <f t="shared" ca="1" si="253"/>
        <v>1.7207291297161227E-3</v>
      </c>
      <c r="V426" s="79">
        <f t="shared" ca="1" si="248"/>
        <v>2394.3097259615301</v>
      </c>
      <c r="W426" s="79">
        <f t="shared" ca="1" si="237"/>
        <v>16.332767911705524</v>
      </c>
      <c r="X426" s="80">
        <f t="shared" ca="1" si="254"/>
        <v>-3.4414582594322451E-2</v>
      </c>
      <c r="Y426" s="80">
        <f t="shared" ca="1" si="255"/>
        <v>-1.9952581049679419</v>
      </c>
      <c r="Z426" s="80">
        <f t="shared" ca="1" si="249"/>
        <v>0</v>
      </c>
      <c r="AA426" s="80">
        <f t="shared" ca="1" si="256"/>
        <v>0</v>
      </c>
      <c r="AB426" s="81">
        <f t="shared" ca="1" si="238"/>
        <v>-4.2591712627097387</v>
      </c>
      <c r="AC426" s="79">
        <f t="shared" ca="1" si="239"/>
        <v>2404.353649922964</v>
      </c>
      <c r="AD426" s="35"/>
      <c r="AE426" s="62">
        <f t="shared" ca="1" si="240"/>
        <v>-2475.2130879613783</v>
      </c>
      <c r="AF426" s="62">
        <f t="shared" ca="1" si="241"/>
        <v>1397287.7011268022</v>
      </c>
      <c r="AG426" s="35"/>
      <c r="AH426" s="35"/>
      <c r="AR426" s="69">
        <f t="shared" si="250"/>
        <v>36</v>
      </c>
      <c r="AS426" s="70">
        <f t="shared" si="257"/>
        <v>423</v>
      </c>
      <c r="AT426" s="71">
        <f t="shared" si="261"/>
        <v>5.5278106007973497E-2</v>
      </c>
      <c r="AU426" s="72">
        <f t="shared" si="242"/>
        <v>6.8214933659622723E-3</v>
      </c>
      <c r="AV426" s="73">
        <f t="shared" si="251"/>
        <v>1.0068214933659623</v>
      </c>
      <c r="AW426" s="74">
        <f>PRODUCT(AV$4:AV426)</f>
        <v>17.737739440071252</v>
      </c>
    </row>
    <row r="427" spans="5:49">
      <c r="E427">
        <f t="shared" si="259"/>
        <v>424</v>
      </c>
      <c r="F427" s="64">
        <f t="shared" si="252"/>
        <v>90.249999999998764</v>
      </c>
      <c r="G427" s="55">
        <f t="shared" si="231"/>
        <v>0</v>
      </c>
      <c r="H427" s="78">
        <f t="shared" si="258"/>
        <v>1</v>
      </c>
      <c r="I427" s="79">
        <f t="shared" si="243"/>
        <v>960586.83938740089</v>
      </c>
      <c r="J427" s="79">
        <f t="shared" si="232"/>
        <v>6552.6367523118215</v>
      </c>
      <c r="K427" s="80">
        <f t="shared" si="233"/>
        <v>-20</v>
      </c>
      <c r="L427" s="80">
        <f t="shared" si="244"/>
        <v>-800.48903282283413</v>
      </c>
      <c r="M427" s="80">
        <f t="shared" si="260"/>
        <v>0</v>
      </c>
      <c r="N427" s="80">
        <f t="shared" si="245"/>
        <v>0</v>
      </c>
      <c r="O427" s="81">
        <f t="shared" si="234"/>
        <v>-2475.2130879613783</v>
      </c>
      <c r="P427" s="79">
        <f t="shared" si="235"/>
        <v>963843.77401892853</v>
      </c>
      <c r="Q427" s="35"/>
      <c r="R427">
        <f t="shared" ca="1" si="246"/>
        <v>543</v>
      </c>
      <c r="S427" s="78">
        <f t="shared" ca="1" si="247"/>
        <v>98.84</v>
      </c>
      <c r="T427" s="55">
        <f t="shared" ca="1" si="236"/>
        <v>4.8867350363173689E-2</v>
      </c>
      <c r="U427" s="78">
        <f t="shared" ca="1" si="253"/>
        <v>1.6366416564541659E-3</v>
      </c>
      <c r="V427" s="79">
        <f t="shared" ca="1" si="248"/>
        <v>2286.8592577152031</v>
      </c>
      <c r="W427" s="79">
        <f t="shared" ca="1" si="237"/>
        <v>15.599795255393664</v>
      </c>
      <c r="X427" s="80">
        <f t="shared" ca="1" si="254"/>
        <v>-3.2732833129083316E-2</v>
      </c>
      <c r="Y427" s="80">
        <f t="shared" ca="1" si="255"/>
        <v>-1.9057160480960027</v>
      </c>
      <c r="Z427" s="80">
        <f t="shared" ca="1" si="249"/>
        <v>0</v>
      </c>
      <c r="AA427" s="80">
        <f t="shared" ca="1" si="256"/>
        <v>0</v>
      </c>
      <c r="AB427" s="81">
        <f t="shared" ca="1" si="238"/>
        <v>-4.0510368483581409</v>
      </c>
      <c r="AC427" s="79">
        <f t="shared" ca="1" si="239"/>
        <v>2296.469567241013</v>
      </c>
      <c r="AD427" s="35"/>
      <c r="AE427" s="62">
        <f t="shared" ca="1" si="240"/>
        <v>-2475.2130879613783</v>
      </c>
      <c r="AF427" s="62">
        <f t="shared" ca="1" si="241"/>
        <v>1403159.6704048121</v>
      </c>
      <c r="AG427" s="35"/>
      <c r="AH427" s="35"/>
      <c r="AR427" s="69">
        <f t="shared" si="250"/>
        <v>36</v>
      </c>
      <c r="AS427" s="70">
        <f t="shared" si="257"/>
        <v>424</v>
      </c>
      <c r="AT427" s="71">
        <f t="shared" si="261"/>
        <v>5.4901026774557146E-2</v>
      </c>
      <c r="AU427" s="72">
        <f t="shared" si="242"/>
        <v>6.8214933659622723E-3</v>
      </c>
      <c r="AV427" s="73">
        <f t="shared" si="251"/>
        <v>1.0068214933659623</v>
      </c>
      <c r="AW427" s="74">
        <f>PRODUCT(AV$4:AV427)</f>
        <v>17.858737311988865</v>
      </c>
    </row>
    <row r="428" spans="5:49">
      <c r="E428">
        <f t="shared" si="259"/>
        <v>425</v>
      </c>
      <c r="F428" s="64">
        <f t="shared" si="252"/>
        <v>90.333333333332092</v>
      </c>
      <c r="G428" s="55">
        <f t="shared" si="231"/>
        <v>0</v>
      </c>
      <c r="H428" s="78">
        <f t="shared" si="258"/>
        <v>1</v>
      </c>
      <c r="I428" s="79">
        <f t="shared" si="243"/>
        <v>963843.77401892853</v>
      </c>
      <c r="J428" s="79">
        <f t="shared" si="232"/>
        <v>6574.8539102941604</v>
      </c>
      <c r="K428" s="80">
        <f t="shared" si="233"/>
        <v>-20</v>
      </c>
      <c r="L428" s="80">
        <f t="shared" si="244"/>
        <v>-803.20314501577377</v>
      </c>
      <c r="M428" s="80">
        <f t="shared" si="260"/>
        <v>0</v>
      </c>
      <c r="N428" s="80">
        <f t="shared" si="245"/>
        <v>0</v>
      </c>
      <c r="O428" s="81">
        <f t="shared" si="234"/>
        <v>-2475.2130879613783</v>
      </c>
      <c r="P428" s="79">
        <f t="shared" si="235"/>
        <v>967120.21169624547</v>
      </c>
      <c r="Q428" s="35"/>
      <c r="R428">
        <f t="shared" ca="1" si="246"/>
        <v>544</v>
      </c>
      <c r="S428" s="78">
        <f t="shared" ca="1" si="247"/>
        <v>98.92</v>
      </c>
      <c r="T428" s="55">
        <f t="shared" ca="1" si="236"/>
        <v>4.8867350363173689E-2</v>
      </c>
      <c r="U428" s="78">
        <f t="shared" ca="1" si="253"/>
        <v>1.5566633152092552E-3</v>
      </c>
      <c r="V428" s="79">
        <f t="shared" ca="1" si="248"/>
        <v>2184.2471843002804</v>
      </c>
      <c r="W428" s="79">
        <f t="shared" ca="1" si="237"/>
        <v>14.899827677326135</v>
      </c>
      <c r="X428" s="80">
        <f t="shared" ca="1" si="254"/>
        <v>-3.1133266304185104E-2</v>
      </c>
      <c r="Y428" s="80">
        <f t="shared" ca="1" si="255"/>
        <v>-1.8202059869169005</v>
      </c>
      <c r="Z428" s="80">
        <f t="shared" ca="1" si="249"/>
        <v>0</v>
      </c>
      <c r="AA428" s="80">
        <f t="shared" ca="1" si="256"/>
        <v>0</v>
      </c>
      <c r="AB428" s="81">
        <f t="shared" ca="1" si="238"/>
        <v>-3.8530734113552967</v>
      </c>
      <c r="AC428" s="79">
        <f t="shared" ca="1" si="239"/>
        <v>2193.4425993130308</v>
      </c>
      <c r="AD428" s="35"/>
      <c r="AE428" s="62">
        <f t="shared" ca="1" si="240"/>
        <v>-2475.2130879613783</v>
      </c>
      <c r="AF428" s="62">
        <f t="shared" ca="1" si="241"/>
        <v>1409066.801974566</v>
      </c>
      <c r="AG428" s="35"/>
      <c r="AH428" s="35"/>
      <c r="AR428" s="69">
        <f t="shared" si="250"/>
        <v>36</v>
      </c>
      <c r="AS428" s="70">
        <f t="shared" si="257"/>
        <v>425</v>
      </c>
      <c r="AT428" s="71">
        <f t="shared" si="261"/>
        <v>5.4526519784629988E-2</v>
      </c>
      <c r="AU428" s="72">
        <f t="shared" si="242"/>
        <v>6.8214933659622723E-3</v>
      </c>
      <c r="AV428" s="73">
        <f t="shared" si="251"/>
        <v>1.0068214933659623</v>
      </c>
      <c r="AW428" s="74">
        <f>PRODUCT(AV$4:AV428)</f>
        <v>17.980560570087061</v>
      </c>
    </row>
    <row r="429" spans="5:49">
      <c r="E429">
        <f t="shared" si="259"/>
        <v>426</v>
      </c>
      <c r="F429" s="64">
        <f t="shared" si="252"/>
        <v>90.416666666665421</v>
      </c>
      <c r="G429" s="55">
        <f t="shared" si="231"/>
        <v>0</v>
      </c>
      <c r="H429" s="78">
        <f t="shared" si="258"/>
        <v>1</v>
      </c>
      <c r="I429" s="79">
        <f t="shared" si="243"/>
        <v>967120.21169624547</v>
      </c>
      <c r="J429" s="79">
        <f t="shared" si="232"/>
        <v>6597.2041081739671</v>
      </c>
      <c r="K429" s="80">
        <f t="shared" si="233"/>
        <v>-20</v>
      </c>
      <c r="L429" s="80">
        <f t="shared" si="244"/>
        <v>-805.93350974687132</v>
      </c>
      <c r="M429" s="80">
        <f t="shared" si="260"/>
        <v>0</v>
      </c>
      <c r="N429" s="80">
        <f t="shared" si="245"/>
        <v>0</v>
      </c>
      <c r="O429" s="81">
        <f t="shared" si="234"/>
        <v>-2475.2130879613783</v>
      </c>
      <c r="P429" s="79">
        <f t="shared" si="235"/>
        <v>970416.26920671109</v>
      </c>
      <c r="Q429" s="35"/>
      <c r="R429">
        <f t="shared" ca="1" si="246"/>
        <v>545</v>
      </c>
      <c r="S429" s="78">
        <f t="shared" ca="1" si="247"/>
        <v>99</v>
      </c>
      <c r="T429" s="55">
        <f t="shared" ca="1" si="236"/>
        <v>4.8867350363173689E-2</v>
      </c>
      <c r="U429" s="78">
        <f t="shared" ca="1" si="253"/>
        <v>1.480593303587425E-3</v>
      </c>
      <c r="V429" s="79">
        <f t="shared" ca="1" si="248"/>
        <v>2086.2548713108904</v>
      </c>
      <c r="W429" s="79">
        <f t="shared" ca="1" si="237"/>
        <v>14.231373764353712</v>
      </c>
      <c r="X429" s="80">
        <f t="shared" ca="1" si="254"/>
        <v>-2.96118660717485E-2</v>
      </c>
      <c r="Y429" s="80">
        <f t="shared" ca="1" si="255"/>
        <v>-1.7385457260924089</v>
      </c>
      <c r="Z429" s="80">
        <f t="shared" ca="1" si="249"/>
        <v>0</v>
      </c>
      <c r="AA429" s="80">
        <f t="shared" ca="1" si="256"/>
        <v>0</v>
      </c>
      <c r="AB429" s="81">
        <f t="shared" ca="1" si="238"/>
        <v>-3.6647839229875685</v>
      </c>
      <c r="AC429" s="79">
        <f t="shared" ca="1" si="239"/>
        <v>2095.053303560092</v>
      </c>
      <c r="AD429" s="35"/>
      <c r="AE429" s="62">
        <f t="shared" ca="1" si="240"/>
        <v>-2475.2130879613783</v>
      </c>
      <c r="AF429" s="62">
        <f t="shared" ca="1" si="241"/>
        <v>1415009.3063934925</v>
      </c>
      <c r="AG429" s="35"/>
      <c r="AH429" s="35"/>
      <c r="AR429" s="69">
        <f t="shared" si="250"/>
        <v>36</v>
      </c>
      <c r="AS429" s="70">
        <f t="shared" si="257"/>
        <v>426</v>
      </c>
      <c r="AT429" s="71">
        <f t="shared" si="261"/>
        <v>5.4154567491650124E-2</v>
      </c>
      <c r="AU429" s="72">
        <f t="shared" si="242"/>
        <v>6.8214933659622723E-3</v>
      </c>
      <c r="AV429" s="73">
        <f t="shared" si="251"/>
        <v>1.0068214933659623</v>
      </c>
      <c r="AW429" s="74">
        <f>PRODUCT(AV$4:AV429)</f>
        <v>18.103214844732193</v>
      </c>
    </row>
    <row r="430" spans="5:49">
      <c r="E430">
        <f t="shared" si="259"/>
        <v>427</v>
      </c>
      <c r="F430" s="64">
        <f t="shared" si="252"/>
        <v>90.499999999998749</v>
      </c>
      <c r="G430" s="55">
        <f t="shared" si="231"/>
        <v>0</v>
      </c>
      <c r="H430" s="78">
        <f t="shared" si="258"/>
        <v>1</v>
      </c>
      <c r="I430" s="79">
        <f t="shared" si="243"/>
        <v>970416.26920671109</v>
      </c>
      <c r="J430" s="79">
        <f t="shared" si="232"/>
        <v>6619.6881426154378</v>
      </c>
      <c r="K430" s="80">
        <f t="shared" si="233"/>
        <v>-20</v>
      </c>
      <c r="L430" s="80">
        <f t="shared" si="244"/>
        <v>-808.680224338926</v>
      </c>
      <c r="M430" s="80">
        <f t="shared" si="260"/>
        <v>0</v>
      </c>
      <c r="N430" s="80">
        <f t="shared" si="245"/>
        <v>0</v>
      </c>
      <c r="O430" s="81">
        <f t="shared" si="234"/>
        <v>-2475.2130879613783</v>
      </c>
      <c r="P430" s="79">
        <f t="shared" si="235"/>
        <v>973732.06403702626</v>
      </c>
      <c r="Q430" s="35"/>
      <c r="R430">
        <f t="shared" ca="1" si="246"/>
        <v>546</v>
      </c>
      <c r="S430" s="78">
        <f t="shared" ca="1" si="247"/>
        <v>99.08</v>
      </c>
      <c r="T430" s="55">
        <f t="shared" ca="1" si="236"/>
        <v>4.8867350363173689E-2</v>
      </c>
      <c r="U430" s="78">
        <f t="shared" ca="1" si="253"/>
        <v>1.4082406318756495E-3</v>
      </c>
      <c r="V430" s="79">
        <f t="shared" ca="1" si="248"/>
        <v>1992.6735997454964</v>
      </c>
      <c r="W430" s="79">
        <f t="shared" ca="1" si="237"/>
        <v>13.593009741192065</v>
      </c>
      <c r="X430" s="80">
        <f t="shared" ca="1" si="254"/>
        <v>-2.8164812637512991E-2</v>
      </c>
      <c r="Y430" s="80">
        <f t="shared" ca="1" si="255"/>
        <v>-1.6605613331212472</v>
      </c>
      <c r="Z430" s="80">
        <f t="shared" ca="1" si="249"/>
        <v>0</v>
      </c>
      <c r="AA430" s="80">
        <f t="shared" ca="1" si="256"/>
        <v>0</v>
      </c>
      <c r="AB430" s="81">
        <f t="shared" ca="1" si="238"/>
        <v>-3.4856956430176087</v>
      </c>
      <c r="AC430" s="79">
        <f t="shared" ca="1" si="239"/>
        <v>2001.0921876979121</v>
      </c>
      <c r="AD430" s="35"/>
      <c r="AE430" s="62">
        <f t="shared" ca="1" si="240"/>
        <v>-2475.2130879613783</v>
      </c>
      <c r="AF430" s="62">
        <f t="shared" ca="1" si="241"/>
        <v>1420987.3954798747</v>
      </c>
      <c r="AG430" s="35"/>
      <c r="AH430" s="35"/>
      <c r="AR430" s="69">
        <f t="shared" si="250"/>
        <v>36</v>
      </c>
      <c r="AS430" s="70">
        <f t="shared" si="257"/>
        <v>427</v>
      </c>
      <c r="AT430" s="71">
        <f t="shared" si="261"/>
        <v>5.3785152468769276E-2</v>
      </c>
      <c r="AU430" s="72">
        <f t="shared" si="242"/>
        <v>6.8214933659622723E-3</v>
      </c>
      <c r="AV430" s="73">
        <f t="shared" si="251"/>
        <v>1.0068214933659623</v>
      </c>
      <c r="AW430" s="74">
        <f>PRODUCT(AV$4:AV430)</f>
        <v>18.226705804698124</v>
      </c>
    </row>
    <row r="431" spans="5:49">
      <c r="E431">
        <f t="shared" si="259"/>
        <v>428</v>
      </c>
      <c r="F431" s="64">
        <f t="shared" si="252"/>
        <v>90.583333333332078</v>
      </c>
      <c r="G431" s="55">
        <f t="shared" si="231"/>
        <v>0</v>
      </c>
      <c r="H431" s="78">
        <f t="shared" si="258"/>
        <v>1</v>
      </c>
      <c r="I431" s="79">
        <f t="shared" si="243"/>
        <v>973732.06403702626</v>
      </c>
      <c r="J431" s="79">
        <f t="shared" si="232"/>
        <v>6642.3068150533254</v>
      </c>
      <c r="K431" s="80">
        <f t="shared" si="233"/>
        <v>-20</v>
      </c>
      <c r="L431" s="80">
        <f t="shared" si="244"/>
        <v>-811.44338669752199</v>
      </c>
      <c r="M431" s="80">
        <f t="shared" si="260"/>
        <v>0</v>
      </c>
      <c r="N431" s="80">
        <f t="shared" si="245"/>
        <v>0</v>
      </c>
      <c r="O431" s="81">
        <f t="shared" si="234"/>
        <v>-2475.2130879613783</v>
      </c>
      <c r="P431" s="79">
        <f t="shared" si="235"/>
        <v>977067.71437742061</v>
      </c>
      <c r="Q431" s="35"/>
      <c r="R431">
        <f t="shared" ca="1" si="246"/>
        <v>547</v>
      </c>
      <c r="S431" s="78">
        <f t="shared" ca="1" si="247"/>
        <v>99.16</v>
      </c>
      <c r="T431" s="55">
        <f t="shared" ca="1" si="236"/>
        <v>4.8867350363173689E-2</v>
      </c>
      <c r="U431" s="78">
        <f t="shared" ca="1" si="253"/>
        <v>1.3394236435221251E-3</v>
      </c>
      <c r="V431" s="79">
        <f t="shared" ca="1" si="248"/>
        <v>1903.3041146526684</v>
      </c>
      <c r="W431" s="79">
        <f t="shared" ca="1" si="237"/>
        <v>12.983376391511873</v>
      </c>
      <c r="X431" s="80">
        <f t="shared" ca="1" si="254"/>
        <v>-2.6788472870442503E-2</v>
      </c>
      <c r="Y431" s="80">
        <f t="shared" ca="1" si="255"/>
        <v>-1.5860867622105572</v>
      </c>
      <c r="Z431" s="80">
        <f t="shared" ca="1" si="249"/>
        <v>0</v>
      </c>
      <c r="AA431" s="80">
        <f t="shared" ca="1" si="256"/>
        <v>0</v>
      </c>
      <c r="AB431" s="81">
        <f t="shared" ca="1" si="238"/>
        <v>-3.3153589327708795</v>
      </c>
      <c r="AC431" s="79">
        <f t="shared" ca="1" si="239"/>
        <v>1911.3592568763286</v>
      </c>
      <c r="AD431" s="35"/>
      <c r="AE431" s="62">
        <f t="shared" ca="1" si="240"/>
        <v>-2475.2130879613783</v>
      </c>
      <c r="AF431" s="62">
        <f t="shared" ca="1" si="241"/>
        <v>1427001.2823203953</v>
      </c>
      <c r="AG431" s="35"/>
      <c r="AH431" s="35"/>
      <c r="AR431" s="69">
        <f t="shared" si="250"/>
        <v>36</v>
      </c>
      <c r="AS431" s="70">
        <f t="shared" si="257"/>
        <v>428</v>
      </c>
      <c r="AT431" s="71">
        <f t="shared" si="261"/>
        <v>5.3418257408016298E-2</v>
      </c>
      <c r="AU431" s="72">
        <f t="shared" si="242"/>
        <v>6.8214933659622723E-3</v>
      </c>
      <c r="AV431" s="73">
        <f t="shared" si="251"/>
        <v>1.0068214933659623</v>
      </c>
      <c r="AW431" s="74">
        <f>PRODUCT(AV$4:AV431)</f>
        <v>18.351039157428218</v>
      </c>
    </row>
    <row r="432" spans="5:49">
      <c r="E432">
        <f t="shared" si="259"/>
        <v>429</v>
      </c>
      <c r="F432" s="64">
        <f t="shared" si="252"/>
        <v>90.666666666665407</v>
      </c>
      <c r="G432" s="55">
        <f t="shared" si="231"/>
        <v>0</v>
      </c>
      <c r="H432" s="78">
        <f t="shared" si="258"/>
        <v>1</v>
      </c>
      <c r="I432" s="79">
        <f t="shared" si="243"/>
        <v>977067.71437742061</v>
      </c>
      <c r="J432" s="79">
        <f t="shared" si="232"/>
        <v>6665.0609317214949</v>
      </c>
      <c r="K432" s="80">
        <f t="shared" si="233"/>
        <v>-20</v>
      </c>
      <c r="L432" s="80">
        <f t="shared" si="244"/>
        <v>-814.2230953145172</v>
      </c>
      <c r="M432" s="80">
        <f t="shared" si="260"/>
        <v>0</v>
      </c>
      <c r="N432" s="80">
        <f t="shared" si="245"/>
        <v>0</v>
      </c>
      <c r="O432" s="81">
        <f t="shared" si="234"/>
        <v>-2475.2130879613783</v>
      </c>
      <c r="P432" s="79">
        <f t="shared" si="235"/>
        <v>980423.33912586619</v>
      </c>
      <c r="Q432" s="35"/>
      <c r="R432">
        <f t="shared" ca="1" si="246"/>
        <v>548</v>
      </c>
      <c r="S432" s="78">
        <f t="shared" ca="1" si="247"/>
        <v>99.24</v>
      </c>
      <c r="T432" s="55">
        <f t="shared" ca="1" si="236"/>
        <v>4.8867350363173689E-2</v>
      </c>
      <c r="U432" s="78">
        <f t="shared" ca="1" si="253"/>
        <v>1.2739695590494107E-3</v>
      </c>
      <c r="V432" s="79">
        <f t="shared" ca="1" si="248"/>
        <v>1817.9561944006578</v>
      </c>
      <c r="W432" s="79">
        <f t="shared" ca="1" si="237"/>
        <v>12.401176119714107</v>
      </c>
      <c r="X432" s="80">
        <f t="shared" ca="1" si="254"/>
        <v>-2.5479391180988215E-2</v>
      </c>
      <c r="Y432" s="80">
        <f t="shared" ca="1" si="255"/>
        <v>-1.5149634953338815</v>
      </c>
      <c r="Z432" s="80">
        <f t="shared" ca="1" si="249"/>
        <v>0</v>
      </c>
      <c r="AA432" s="80">
        <f t="shared" ca="1" si="256"/>
        <v>0</v>
      </c>
      <c r="AB432" s="81">
        <f t="shared" ca="1" si="238"/>
        <v>-3.1533461262234872</v>
      </c>
      <c r="AC432" s="79">
        <f t="shared" ca="1" si="239"/>
        <v>1825.6635815076334</v>
      </c>
      <c r="AD432" s="35"/>
      <c r="AE432" s="62">
        <f t="shared" ca="1" si="240"/>
        <v>-2475.2130879613783</v>
      </c>
      <c r="AF432" s="62">
        <f t="shared" ca="1" si="241"/>
        <v>1433051.1812777352</v>
      </c>
      <c r="AG432" s="35"/>
      <c r="AH432" s="35"/>
      <c r="AR432" s="69">
        <f t="shared" si="250"/>
        <v>36</v>
      </c>
      <c r="AS432" s="70">
        <f t="shared" si="257"/>
        <v>429</v>
      </c>
      <c r="AT432" s="71">
        <f t="shared" si="261"/>
        <v>5.3053865119486253E-2</v>
      </c>
      <c r="AU432" s="72">
        <f t="shared" si="242"/>
        <v>6.8214933659622723E-3</v>
      </c>
      <c r="AV432" s="73">
        <f t="shared" si="251"/>
        <v>1.0068214933659623</v>
      </c>
      <c r="AW432" s="74">
        <f>PRODUCT(AV$4:AV432)</f>
        <v>18.47622064929913</v>
      </c>
    </row>
    <row r="433" spans="5:49">
      <c r="E433">
        <f t="shared" si="259"/>
        <v>430</v>
      </c>
      <c r="F433" s="64">
        <f t="shared" si="252"/>
        <v>90.749999999998735</v>
      </c>
      <c r="G433" s="55">
        <f t="shared" si="231"/>
        <v>0</v>
      </c>
      <c r="H433" s="78">
        <f t="shared" si="258"/>
        <v>1</v>
      </c>
      <c r="I433" s="79">
        <f t="shared" si="243"/>
        <v>980423.33912586619</v>
      </c>
      <c r="J433" s="79">
        <f t="shared" si="232"/>
        <v>6687.9513036816752</v>
      </c>
      <c r="K433" s="80">
        <f t="shared" si="233"/>
        <v>-20</v>
      </c>
      <c r="L433" s="80">
        <f t="shared" si="244"/>
        <v>-817.01944927155523</v>
      </c>
      <c r="M433" s="80">
        <f t="shared" si="260"/>
        <v>0</v>
      </c>
      <c r="N433" s="80">
        <f t="shared" si="245"/>
        <v>0</v>
      </c>
      <c r="O433" s="81">
        <f t="shared" si="234"/>
        <v>-2475.2130879613783</v>
      </c>
      <c r="P433" s="79">
        <f t="shared" si="235"/>
        <v>983799.05789231486</v>
      </c>
      <c r="Q433" s="35"/>
      <c r="R433">
        <f t="shared" ca="1" si="246"/>
        <v>549</v>
      </c>
      <c r="S433" s="78">
        <f t="shared" ca="1" si="247"/>
        <v>99.32</v>
      </c>
      <c r="T433" s="55">
        <f t="shared" ca="1" si="236"/>
        <v>4.8867350363173689E-2</v>
      </c>
      <c r="U433" s="78">
        <f t="shared" ca="1" si="253"/>
        <v>1.2117140422553253E-3</v>
      </c>
      <c r="V433" s="79">
        <f t="shared" ca="1" si="248"/>
        <v>1736.4482396248134</v>
      </c>
      <c r="W433" s="79">
        <f t="shared" ca="1" si="237"/>
        <v>11.84517014693753</v>
      </c>
      <c r="X433" s="80">
        <f t="shared" ca="1" si="254"/>
        <v>-2.4234280845106506E-2</v>
      </c>
      <c r="Y433" s="80">
        <f t="shared" ca="1" si="255"/>
        <v>-1.4470401996873445</v>
      </c>
      <c r="Z433" s="80">
        <f t="shared" ca="1" si="249"/>
        <v>0</v>
      </c>
      <c r="AA433" s="80">
        <f t="shared" ca="1" si="256"/>
        <v>0</v>
      </c>
      <c r="AB433" s="81">
        <f t="shared" ca="1" si="238"/>
        <v>-2.9992504562569677</v>
      </c>
      <c r="AC433" s="79">
        <f t="shared" ca="1" si="239"/>
        <v>1743.8228848349615</v>
      </c>
      <c r="AD433" s="35"/>
      <c r="AE433" s="62">
        <f t="shared" ca="1" si="240"/>
        <v>-2475.2130879613783</v>
      </c>
      <c r="AF433" s="62">
        <f t="shared" ca="1" si="241"/>
        <v>1439137.3079982128</v>
      </c>
      <c r="AG433" s="35"/>
      <c r="AH433" s="35"/>
      <c r="AR433" s="69">
        <f t="shared" si="250"/>
        <v>36</v>
      </c>
      <c r="AS433" s="70">
        <f t="shared" si="257"/>
        <v>430</v>
      </c>
      <c r="AT433" s="71">
        <f t="shared" si="261"/>
        <v>5.2691958530535023E-2</v>
      </c>
      <c r="AU433" s="72">
        <f t="shared" si="242"/>
        <v>6.8214933659622723E-3</v>
      </c>
      <c r="AV433" s="73">
        <f t="shared" si="251"/>
        <v>1.0068214933659623</v>
      </c>
      <c r="AW433" s="74">
        <f>PRODUCT(AV$4:AV433)</f>
        <v>18.60225606588638</v>
      </c>
    </row>
    <row r="434" spans="5:49">
      <c r="E434">
        <f t="shared" si="259"/>
        <v>431</v>
      </c>
      <c r="F434" s="64">
        <f t="shared" si="252"/>
        <v>90.833333333332064</v>
      </c>
      <c r="G434" s="55">
        <f t="shared" si="231"/>
        <v>0</v>
      </c>
      <c r="H434" s="78">
        <f t="shared" si="258"/>
        <v>1</v>
      </c>
      <c r="I434" s="79">
        <f t="shared" si="243"/>
        <v>983799.05789231486</v>
      </c>
      <c r="J434" s="79">
        <f t="shared" si="232"/>
        <v>6710.9787468523591</v>
      </c>
      <c r="K434" s="80">
        <f t="shared" si="233"/>
        <v>-20</v>
      </c>
      <c r="L434" s="80">
        <f t="shared" si="244"/>
        <v>-819.83254824359574</v>
      </c>
      <c r="M434" s="80">
        <f t="shared" si="260"/>
        <v>0</v>
      </c>
      <c r="N434" s="80">
        <f t="shared" si="245"/>
        <v>0</v>
      </c>
      <c r="O434" s="81">
        <f t="shared" si="234"/>
        <v>-2475.2130879613783</v>
      </c>
      <c r="P434" s="79">
        <f t="shared" si="235"/>
        <v>987194.99100296223</v>
      </c>
      <c r="Q434" s="35"/>
      <c r="R434">
        <f t="shared" ca="1" si="246"/>
        <v>550</v>
      </c>
      <c r="S434" s="78">
        <f t="shared" ca="1" si="247"/>
        <v>99.4</v>
      </c>
      <c r="T434" s="55">
        <f t="shared" ca="1" si="236"/>
        <v>4.8867350363173689E-2</v>
      </c>
      <c r="U434" s="78">
        <f t="shared" ca="1" si="253"/>
        <v>1.1525007876124569E-3</v>
      </c>
      <c r="V434" s="79">
        <f t="shared" ca="1" si="248"/>
        <v>1658.6068809504111</v>
      </c>
      <c r="W434" s="79">
        <f t="shared" ca="1" si="237"/>
        <v>11.314175835142606</v>
      </c>
      <c r="X434" s="80">
        <f t="shared" ca="1" si="254"/>
        <v>-2.3050015752249138E-2</v>
      </c>
      <c r="Y434" s="80">
        <f t="shared" ca="1" si="255"/>
        <v>-1.3821724007920093</v>
      </c>
      <c r="Z434" s="80">
        <f t="shared" ca="1" si="249"/>
        <v>0</v>
      </c>
      <c r="AA434" s="80">
        <f t="shared" ca="1" si="256"/>
        <v>0</v>
      </c>
      <c r="AB434" s="81">
        <f t="shared" ca="1" si="238"/>
        <v>-2.8526850333841498</v>
      </c>
      <c r="AC434" s="79">
        <f t="shared" ca="1" si="239"/>
        <v>1665.6631493356251</v>
      </c>
      <c r="AD434" s="35"/>
      <c r="AE434" s="62">
        <f t="shared" ca="1" si="240"/>
        <v>-2475.2130879613783</v>
      </c>
      <c r="AF434" s="62">
        <f t="shared" ca="1" si="241"/>
        <v>1445259.8794194714</v>
      </c>
      <c r="AG434" s="35"/>
      <c r="AH434" s="35"/>
      <c r="AR434" s="69">
        <f t="shared" si="250"/>
        <v>36</v>
      </c>
      <c r="AS434" s="70">
        <f t="shared" si="257"/>
        <v>431</v>
      </c>
      <c r="AT434" s="71">
        <f t="shared" si="261"/>
        <v>5.2332520684979421E-2</v>
      </c>
      <c r="AU434" s="72">
        <f t="shared" si="242"/>
        <v>6.8214933659622723E-3</v>
      </c>
      <c r="AV434" s="73">
        <f t="shared" si="251"/>
        <v>1.0068214933659623</v>
      </c>
      <c r="AW434" s="74">
        <f>PRODUCT(AV$4:AV434)</f>
        <v>18.729151232231754</v>
      </c>
    </row>
    <row r="435" spans="5:49">
      <c r="E435">
        <f t="shared" si="259"/>
        <v>432</v>
      </c>
      <c r="F435" s="64">
        <f t="shared" si="252"/>
        <v>90.916666666665392</v>
      </c>
      <c r="G435" s="55">
        <f t="shared" si="231"/>
        <v>0</v>
      </c>
      <c r="H435" s="78">
        <f t="shared" si="258"/>
        <v>1</v>
      </c>
      <c r="I435" s="79">
        <f t="shared" si="243"/>
        <v>987194.99100296223</v>
      </c>
      <c r="J435" s="79">
        <f t="shared" si="232"/>
        <v>6734.1440820378921</v>
      </c>
      <c r="K435" s="80">
        <f t="shared" si="233"/>
        <v>-20</v>
      </c>
      <c r="L435" s="80">
        <f t="shared" si="244"/>
        <v>-822.66249250246858</v>
      </c>
      <c r="M435" s="80">
        <f t="shared" si="260"/>
        <v>0</v>
      </c>
      <c r="N435" s="80">
        <f t="shared" si="245"/>
        <v>0</v>
      </c>
      <c r="O435" s="81">
        <f t="shared" si="234"/>
        <v>-2475.2130879613783</v>
      </c>
      <c r="P435" s="79">
        <f t="shared" si="235"/>
        <v>990611.25950453617</v>
      </c>
      <c r="Q435" s="35"/>
      <c r="R435">
        <f t="shared" ca="1" si="246"/>
        <v>551</v>
      </c>
      <c r="S435" s="78">
        <f t="shared" ca="1" si="247"/>
        <v>99.48</v>
      </c>
      <c r="T435" s="55">
        <f t="shared" ca="1" si="236"/>
        <v>4.8867350363173689E-2</v>
      </c>
      <c r="U435" s="78">
        <f t="shared" ca="1" si="253"/>
        <v>1.0961811278303653E-3</v>
      </c>
      <c r="V435" s="79">
        <f t="shared" ca="1" si="248"/>
        <v>1584.2666046300137</v>
      </c>
      <c r="W435" s="79">
        <f t="shared" ca="1" si="237"/>
        <v>10.807064133399212</v>
      </c>
      <c r="X435" s="80">
        <f t="shared" ca="1" si="254"/>
        <v>-2.1923622556607306E-2</v>
      </c>
      <c r="Y435" s="80">
        <f t="shared" ca="1" si="255"/>
        <v>-1.3202221705250115</v>
      </c>
      <c r="Z435" s="80">
        <f t="shared" ca="1" si="249"/>
        <v>0</v>
      </c>
      <c r="AA435" s="80">
        <f t="shared" ca="1" si="256"/>
        <v>0</v>
      </c>
      <c r="AB435" s="81">
        <f t="shared" ca="1" si="238"/>
        <v>-2.7132818743819844</v>
      </c>
      <c r="AC435" s="79">
        <f t="shared" ca="1" si="239"/>
        <v>1591.0182410959494</v>
      </c>
      <c r="AD435" s="35"/>
      <c r="AE435" s="62">
        <f t="shared" ca="1" si="240"/>
        <v>-2475.2130879613778</v>
      </c>
      <c r="AF435" s="62">
        <f t="shared" ca="1" si="241"/>
        <v>1451419.1137782116</v>
      </c>
      <c r="AG435" s="35"/>
      <c r="AH435" s="35"/>
      <c r="AR435" s="69">
        <f t="shared" si="250"/>
        <v>36</v>
      </c>
      <c r="AS435" s="70">
        <f t="shared" si="257"/>
        <v>432</v>
      </c>
      <c r="AT435" s="71">
        <f t="shared" si="261"/>
        <v>5.1975534742302751E-2</v>
      </c>
      <c r="AU435" s="72">
        <f t="shared" si="242"/>
        <v>6.8214933659622723E-3</v>
      </c>
      <c r="AV435" s="73">
        <f t="shared" si="251"/>
        <v>1.0068214933659623</v>
      </c>
      <c r="AW435" s="74">
        <f>PRODUCT(AV$4:AV435)</f>
        <v>18.856912013112527</v>
      </c>
    </row>
    <row r="436" spans="5:49">
      <c r="E436">
        <f t="shared" si="259"/>
        <v>433</v>
      </c>
      <c r="F436" s="64">
        <f t="shared" si="252"/>
        <v>90.999999999998721</v>
      </c>
      <c r="G436" s="55">
        <f t="shared" si="231"/>
        <v>0</v>
      </c>
      <c r="H436" s="78">
        <f t="shared" si="258"/>
        <v>1</v>
      </c>
      <c r="I436" s="79">
        <f t="shared" si="243"/>
        <v>990611.25950453617</v>
      </c>
      <c r="J436" s="79">
        <f t="shared" si="232"/>
        <v>6757.4481349577245</v>
      </c>
      <c r="K436" s="80">
        <f t="shared" si="233"/>
        <v>-20</v>
      </c>
      <c r="L436" s="80">
        <f t="shared" si="244"/>
        <v>-825.50938292044691</v>
      </c>
      <c r="M436" s="80">
        <f t="shared" si="260"/>
        <v>-7429.5844462840214</v>
      </c>
      <c r="N436" s="80">
        <f t="shared" si="245"/>
        <v>0</v>
      </c>
      <c r="O436" s="81">
        <f t="shared" si="234"/>
        <v>-2475.2130879613783</v>
      </c>
      <c r="P436" s="79">
        <f t="shared" si="235"/>
        <v>986618.40072232799</v>
      </c>
      <c r="Q436" s="35"/>
      <c r="R436">
        <f t="shared" ca="1" si="246"/>
        <v>552</v>
      </c>
      <c r="S436" s="78">
        <f t="shared" ca="1" si="247"/>
        <v>99.56</v>
      </c>
      <c r="T436" s="55">
        <f t="shared" ca="1" si="236"/>
        <v>5.3587726218805809E-2</v>
      </c>
      <c r="U436" s="78">
        <f t="shared" ca="1" si="253"/>
        <v>1.0374392736659699E-3</v>
      </c>
      <c r="V436" s="79">
        <f t="shared" ca="1" si="248"/>
        <v>1505.7591911829736</v>
      </c>
      <c r="W436" s="79">
        <f t="shared" ca="1" si="237"/>
        <v>10.271526333391371</v>
      </c>
      <c r="X436" s="80">
        <f t="shared" ca="1" si="254"/>
        <v>-2.0748785473319396E-2</v>
      </c>
      <c r="Y436" s="80">
        <f t="shared" ca="1" si="255"/>
        <v>-1.2547993259858115</v>
      </c>
      <c r="Z436" s="80">
        <f t="shared" ca="1" si="249"/>
        <v>0</v>
      </c>
      <c r="AA436" s="80">
        <f t="shared" ca="1" si="256"/>
        <v>0</v>
      </c>
      <c r="AB436" s="81">
        <f t="shared" ca="1" si="238"/>
        <v>-2.5678832681431545</v>
      </c>
      <c r="AC436" s="79">
        <f t="shared" ca="1" si="239"/>
        <v>1512.1872861367626</v>
      </c>
      <c r="AD436" s="35"/>
      <c r="AE436" s="62">
        <f t="shared" ca="1" si="240"/>
        <v>-2475.2130879613778</v>
      </c>
      <c r="AF436" s="62">
        <f t="shared" ca="1" si="241"/>
        <v>1457615.2306179707</v>
      </c>
      <c r="AG436" s="35"/>
      <c r="AH436" s="35"/>
      <c r="AR436" s="69">
        <f t="shared" si="250"/>
        <v>37</v>
      </c>
      <c r="AS436" s="70">
        <f t="shared" si="257"/>
        <v>433</v>
      </c>
      <c r="AT436" s="71">
        <f t="shared" si="261"/>
        <v>5.1620983976865792E-2</v>
      </c>
      <c r="AU436" s="72">
        <f t="shared" si="242"/>
        <v>6.8214933659622723E-3</v>
      </c>
      <c r="AV436" s="73">
        <f t="shared" si="251"/>
        <v>1.0068214933659623</v>
      </c>
      <c r="AW436" s="74">
        <f>PRODUCT(AV$4:AV436)</f>
        <v>18.985544313312509</v>
      </c>
    </row>
    <row r="437" spans="5:49">
      <c r="E437">
        <f t="shared" si="259"/>
        <v>434</v>
      </c>
      <c r="F437" s="64">
        <f t="shared" si="252"/>
        <v>91.08333333333205</v>
      </c>
      <c r="G437" s="55">
        <f t="shared" si="231"/>
        <v>0</v>
      </c>
      <c r="H437" s="78">
        <f t="shared" si="258"/>
        <v>1</v>
      </c>
      <c r="I437" s="79">
        <f t="shared" si="243"/>
        <v>986618.40072232799</v>
      </c>
      <c r="J437" s="79">
        <f t="shared" si="232"/>
        <v>6730.2108752636668</v>
      </c>
      <c r="K437" s="80">
        <f t="shared" si="233"/>
        <v>-20</v>
      </c>
      <c r="L437" s="80">
        <f t="shared" si="244"/>
        <v>-822.18200060193999</v>
      </c>
      <c r="M437" s="80">
        <f t="shared" si="260"/>
        <v>0</v>
      </c>
      <c r="N437" s="80">
        <f t="shared" si="245"/>
        <v>0</v>
      </c>
      <c r="O437" s="81">
        <f t="shared" si="234"/>
        <v>-2475.2130879613783</v>
      </c>
      <c r="P437" s="79">
        <f t="shared" si="235"/>
        <v>990031.21650902834</v>
      </c>
      <c r="Q437" s="35"/>
      <c r="R437">
        <f t="shared" ca="1" si="246"/>
        <v>553</v>
      </c>
      <c r="S437" s="78">
        <f t="shared" ca="1" si="247"/>
        <v>99.64</v>
      </c>
      <c r="T437" s="55">
        <f t="shared" ca="1" si="236"/>
        <v>5.3587726218805809E-2</v>
      </c>
      <c r="U437" s="78">
        <f t="shared" ca="1" si="253"/>
        <v>9.8184526190012123E-4</v>
      </c>
      <c r="V437" s="79">
        <f t="shared" ca="1" si="248"/>
        <v>1431.1526078557067</v>
      </c>
      <c r="W437" s="79">
        <f t="shared" ca="1" si="237"/>
        <v>9.7625980201673084</v>
      </c>
      <c r="X437" s="80">
        <f t="shared" ca="1" si="254"/>
        <v>-1.9636905238002426E-2</v>
      </c>
      <c r="Y437" s="80">
        <f t="shared" ca="1" si="255"/>
        <v>-1.1926271732130891</v>
      </c>
      <c r="Z437" s="80">
        <f t="shared" ca="1" si="249"/>
        <v>-10.733644558917799</v>
      </c>
      <c r="AA437" s="80">
        <f t="shared" ca="1" si="256"/>
        <v>0</v>
      </c>
      <c r="AB437" s="81">
        <f t="shared" ca="1" si="238"/>
        <v>-2.4302762426080471</v>
      </c>
      <c r="AC437" s="79">
        <f t="shared" ca="1" si="239"/>
        <v>1426.5390209958971</v>
      </c>
      <c r="AD437" s="35"/>
      <c r="AE437" s="62">
        <f t="shared" ca="1" si="240"/>
        <v>-2475.2130879613783</v>
      </c>
      <c r="AF437" s="62">
        <f t="shared" ca="1" si="241"/>
        <v>1452916.336567312</v>
      </c>
      <c r="AG437" s="35"/>
      <c r="AH437" s="35"/>
      <c r="AR437" s="69">
        <f t="shared" si="250"/>
        <v>37</v>
      </c>
      <c r="AS437" s="70">
        <f t="shared" si="257"/>
        <v>434</v>
      </c>
      <c r="AT437" s="71">
        <f t="shared" si="261"/>
        <v>5.1268851777123155E-2</v>
      </c>
      <c r="AU437" s="72">
        <f t="shared" si="242"/>
        <v>6.8214933659622723E-3</v>
      </c>
      <c r="AV437" s="73">
        <f t="shared" si="251"/>
        <v>1.0068214933659623</v>
      </c>
      <c r="AW437" s="74">
        <f>PRODUCT(AV$4:AV437)</f>
        <v>19.115054077894953</v>
      </c>
    </row>
    <row r="438" spans="5:49">
      <c r="E438">
        <f t="shared" si="259"/>
        <v>435</v>
      </c>
      <c r="F438" s="64">
        <f t="shared" si="252"/>
        <v>91.166666666665378</v>
      </c>
      <c r="G438" s="55">
        <f t="shared" si="231"/>
        <v>0</v>
      </c>
      <c r="H438" s="78">
        <f t="shared" si="258"/>
        <v>1</v>
      </c>
      <c r="I438" s="79">
        <f t="shared" si="243"/>
        <v>990031.21650902834</v>
      </c>
      <c r="J438" s="79">
        <f t="shared" si="232"/>
        <v>6753.4913755118951</v>
      </c>
      <c r="K438" s="80">
        <f t="shared" si="233"/>
        <v>-20</v>
      </c>
      <c r="L438" s="80">
        <f t="shared" si="244"/>
        <v>-825.02601375752363</v>
      </c>
      <c r="M438" s="80">
        <f t="shared" si="260"/>
        <v>0</v>
      </c>
      <c r="N438" s="80">
        <f t="shared" si="245"/>
        <v>0</v>
      </c>
      <c r="O438" s="81">
        <f t="shared" si="234"/>
        <v>-2475.2130879613783</v>
      </c>
      <c r="P438" s="79">
        <f t="shared" si="235"/>
        <v>993464.4687828212</v>
      </c>
      <c r="Q438" s="35"/>
      <c r="R438">
        <f t="shared" ca="1" si="246"/>
        <v>554</v>
      </c>
      <c r="S438" s="78">
        <f t="shared" ca="1" si="247"/>
        <v>99.72</v>
      </c>
      <c r="T438" s="55">
        <f t="shared" ca="1" si="236"/>
        <v>5.3587726218805809E-2</v>
      </c>
      <c r="U438" s="78">
        <f t="shared" ca="1" si="253"/>
        <v>9.2923040681618585E-4</v>
      </c>
      <c r="V438" s="79">
        <f t="shared" ca="1" si="248"/>
        <v>1350.0940384983257</v>
      </c>
      <c r="W438" s="79">
        <f t="shared" ca="1" si="237"/>
        <v>9.2096575270415411</v>
      </c>
      <c r="X438" s="80">
        <f t="shared" ca="1" si="254"/>
        <v>-1.8584608136323719E-2</v>
      </c>
      <c r="Y438" s="80">
        <f t="shared" ca="1" si="255"/>
        <v>-1.1250783654152716</v>
      </c>
      <c r="Z438" s="80">
        <f t="shared" ca="1" si="249"/>
        <v>0</v>
      </c>
      <c r="AA438" s="80">
        <f t="shared" ca="1" si="256"/>
        <v>0</v>
      </c>
      <c r="AB438" s="81">
        <f t="shared" ca="1" si="238"/>
        <v>-2.3000432646830991</v>
      </c>
      <c r="AC438" s="79">
        <f t="shared" ca="1" si="239"/>
        <v>1355.8599897871327</v>
      </c>
      <c r="AD438" s="35"/>
      <c r="AE438" s="62">
        <f t="shared" ca="1" si="240"/>
        <v>-2475.2130879613783</v>
      </c>
      <c r="AF438" s="62">
        <f t="shared" ca="1" si="241"/>
        <v>1459121.4190167368</v>
      </c>
      <c r="AG438" s="35"/>
      <c r="AH438" s="35"/>
      <c r="AR438" s="69">
        <f t="shared" si="250"/>
        <v>37</v>
      </c>
      <c r="AS438" s="70">
        <f t="shared" si="257"/>
        <v>435</v>
      </c>
      <c r="AT438" s="71">
        <f t="shared" si="261"/>
        <v>5.0919121644845008E-2</v>
      </c>
      <c r="AU438" s="72">
        <f t="shared" si="242"/>
        <v>6.8214933659622723E-3</v>
      </c>
      <c r="AV438" s="73">
        <f t="shared" si="251"/>
        <v>1.0068214933659623</v>
      </c>
      <c r="AW438" s="74">
        <f>PRODUCT(AV$4:AV438)</f>
        <v>19.245447292477323</v>
      </c>
    </row>
    <row r="439" spans="5:49">
      <c r="E439">
        <f t="shared" si="259"/>
        <v>436</v>
      </c>
      <c r="F439" s="64">
        <f t="shared" si="252"/>
        <v>91.249999999998707</v>
      </c>
      <c r="G439" s="55">
        <f t="shared" si="231"/>
        <v>0</v>
      </c>
      <c r="H439" s="78">
        <f t="shared" si="258"/>
        <v>1</v>
      </c>
      <c r="I439" s="79">
        <f t="shared" si="243"/>
        <v>993464.4687828212</v>
      </c>
      <c r="J439" s="79">
        <f t="shared" si="232"/>
        <v>6776.9112831212478</v>
      </c>
      <c r="K439" s="80">
        <f t="shared" si="233"/>
        <v>-20</v>
      </c>
      <c r="L439" s="80">
        <f t="shared" si="244"/>
        <v>-827.88705731901769</v>
      </c>
      <c r="M439" s="80">
        <f t="shared" si="260"/>
        <v>0</v>
      </c>
      <c r="N439" s="80">
        <f t="shared" si="245"/>
        <v>0</v>
      </c>
      <c r="O439" s="81">
        <f t="shared" si="234"/>
        <v>-2475.2130879613783</v>
      </c>
      <c r="P439" s="79">
        <f t="shared" si="235"/>
        <v>996918.27992066194</v>
      </c>
      <c r="Q439" s="35"/>
      <c r="R439">
        <f t="shared" ca="1" si="246"/>
        <v>555</v>
      </c>
      <c r="S439" s="78">
        <f t="shared" ca="1" si="247"/>
        <v>99.8</v>
      </c>
      <c r="T439" s="55">
        <f t="shared" ca="1" si="236"/>
        <v>5.3587726218805809E-2</v>
      </c>
      <c r="U439" s="78">
        <f t="shared" ca="1" si="253"/>
        <v>8.7943506218153057E-4</v>
      </c>
      <c r="V439" s="79">
        <f t="shared" ca="1" si="248"/>
        <v>1283.2025358633871</v>
      </c>
      <c r="W439" s="79">
        <f t="shared" ca="1" si="237"/>
        <v>8.7533575855780601</v>
      </c>
      <c r="X439" s="80">
        <f t="shared" ca="1" si="254"/>
        <v>-1.758870124363061E-2</v>
      </c>
      <c r="Y439" s="80">
        <f t="shared" ca="1" si="255"/>
        <v>-1.0693354465528226</v>
      </c>
      <c r="Z439" s="80">
        <f t="shared" ca="1" si="249"/>
        <v>0</v>
      </c>
      <c r="AA439" s="80">
        <f t="shared" ca="1" si="256"/>
        <v>0</v>
      </c>
      <c r="AB439" s="81">
        <f t="shared" ca="1" si="238"/>
        <v>-2.1767891759238531</v>
      </c>
      <c r="AC439" s="79">
        <f t="shared" ca="1" si="239"/>
        <v>1288.6921801252449</v>
      </c>
      <c r="AD439" s="35"/>
      <c r="AE439" s="62">
        <f t="shared" ca="1" si="240"/>
        <v>-2475.2130879613783</v>
      </c>
      <c r="AF439" s="62">
        <f t="shared" ca="1" si="241"/>
        <v>1465363.6584928844</v>
      </c>
      <c r="AG439" s="35"/>
      <c r="AH439" s="35"/>
      <c r="AR439" s="69">
        <f t="shared" si="250"/>
        <v>37</v>
      </c>
      <c r="AS439" s="70">
        <f t="shared" si="257"/>
        <v>436</v>
      </c>
      <c r="AT439" s="71">
        <f t="shared" si="261"/>
        <v>5.0571777194344074E-2</v>
      </c>
      <c r="AU439" s="72">
        <f t="shared" si="242"/>
        <v>6.8214933659622723E-3</v>
      </c>
      <c r="AV439" s="73">
        <f t="shared" si="251"/>
        <v>1.0068214933659623</v>
      </c>
      <c r="AW439" s="74">
        <f>PRODUCT(AV$4:AV439)</f>
        <v>19.376729983507932</v>
      </c>
    </row>
    <row r="440" spans="5:49">
      <c r="E440">
        <f t="shared" si="259"/>
        <v>437</v>
      </c>
      <c r="F440" s="64">
        <f t="shared" si="252"/>
        <v>91.333333333332035</v>
      </c>
      <c r="G440" s="55">
        <f t="shared" si="231"/>
        <v>0</v>
      </c>
      <c r="H440" s="78">
        <f t="shared" si="258"/>
        <v>1</v>
      </c>
      <c r="I440" s="79">
        <f t="shared" si="243"/>
        <v>996918.27992066194</v>
      </c>
      <c r="J440" s="79">
        <f t="shared" si="232"/>
        <v>6800.4714328853152</v>
      </c>
      <c r="K440" s="80">
        <f t="shared" si="233"/>
        <v>-20</v>
      </c>
      <c r="L440" s="80">
        <f t="shared" si="244"/>
        <v>-830.76523326721838</v>
      </c>
      <c r="M440" s="80">
        <f t="shared" si="260"/>
        <v>0</v>
      </c>
      <c r="N440" s="80">
        <f t="shared" si="245"/>
        <v>0</v>
      </c>
      <c r="O440" s="81">
        <f t="shared" si="234"/>
        <v>-2475.2130879613783</v>
      </c>
      <c r="P440" s="79">
        <f t="shared" si="235"/>
        <v>1000392.7730323186</v>
      </c>
      <c r="Q440" s="35"/>
      <c r="R440">
        <f t="shared" ca="1" si="246"/>
        <v>556</v>
      </c>
      <c r="S440" s="78">
        <f t="shared" ca="1" si="247"/>
        <v>99.88</v>
      </c>
      <c r="T440" s="55">
        <f t="shared" ca="1" si="236"/>
        <v>5.3587726218805809E-2</v>
      </c>
      <c r="U440" s="78">
        <f t="shared" ca="1" si="253"/>
        <v>8.3230813684212826E-4</v>
      </c>
      <c r="V440" s="79">
        <f t="shared" ca="1" si="248"/>
        <v>1219.6340963963773</v>
      </c>
      <c r="W440" s="79">
        <f t="shared" ca="1" si="237"/>
        <v>8.3197258974692794</v>
      </c>
      <c r="X440" s="80">
        <f t="shared" ca="1" si="254"/>
        <v>-1.6646162736842565E-2</v>
      </c>
      <c r="Y440" s="80">
        <f t="shared" ca="1" si="255"/>
        <v>-1.0163617469969812</v>
      </c>
      <c r="Z440" s="80">
        <f t="shared" ca="1" si="249"/>
        <v>0</v>
      </c>
      <c r="AA440" s="80">
        <f t="shared" ca="1" si="256"/>
        <v>0</v>
      </c>
      <c r="AB440" s="81">
        <f t="shared" ca="1" si="238"/>
        <v>-2.0601399935283857</v>
      </c>
      <c r="AC440" s="79">
        <f t="shared" ca="1" si="239"/>
        <v>1224.8606743905843</v>
      </c>
      <c r="AD440" s="35"/>
      <c r="AE440" s="62">
        <f t="shared" ca="1" si="240"/>
        <v>-2475.2130879613783</v>
      </c>
      <c r="AF440" s="62">
        <f t="shared" ca="1" si="241"/>
        <v>1471643.277497977</v>
      </c>
      <c r="AG440" s="35"/>
      <c r="AH440" s="35"/>
      <c r="AR440" s="69">
        <f t="shared" si="250"/>
        <v>37</v>
      </c>
      <c r="AS440" s="70">
        <f t="shared" si="257"/>
        <v>437</v>
      </c>
      <c r="AT440" s="71">
        <f t="shared" si="261"/>
        <v>5.0226802151707932E-2</v>
      </c>
      <c r="AU440" s="72">
        <f t="shared" si="242"/>
        <v>6.8214933659622723E-3</v>
      </c>
      <c r="AV440" s="73">
        <f t="shared" si="251"/>
        <v>1.0068214933659623</v>
      </c>
      <c r="AW440" s="74">
        <f>PRODUCT(AV$4:AV440)</f>
        <v>19.508908218544473</v>
      </c>
    </row>
    <row r="441" spans="5:49">
      <c r="E441">
        <f t="shared" si="259"/>
        <v>438</v>
      </c>
      <c r="F441" s="64">
        <f t="shared" si="252"/>
        <v>91.416666666665364</v>
      </c>
      <c r="G441" s="55">
        <f t="shared" si="231"/>
        <v>0</v>
      </c>
      <c r="H441" s="78">
        <f t="shared" si="258"/>
        <v>1</v>
      </c>
      <c r="I441" s="79">
        <f t="shared" si="243"/>
        <v>1000392.7730323186</v>
      </c>
      <c r="J441" s="79">
        <f t="shared" si="232"/>
        <v>6824.1726645965618</v>
      </c>
      <c r="K441" s="80">
        <f t="shared" si="233"/>
        <v>-20</v>
      </c>
      <c r="L441" s="80">
        <f t="shared" si="244"/>
        <v>-833.66064419359884</v>
      </c>
      <c r="M441" s="80">
        <f t="shared" si="260"/>
        <v>0</v>
      </c>
      <c r="N441" s="80">
        <f t="shared" si="245"/>
        <v>0</v>
      </c>
      <c r="O441" s="81">
        <f t="shared" si="234"/>
        <v>-2475.2130879613783</v>
      </c>
      <c r="P441" s="79">
        <f t="shared" si="235"/>
        <v>1003888.0719647601</v>
      </c>
      <c r="Q441" s="35"/>
      <c r="R441">
        <f t="shared" ca="1" si="246"/>
        <v>557</v>
      </c>
      <c r="S441" s="78">
        <f t="shared" ca="1" si="247"/>
        <v>99.96</v>
      </c>
      <c r="T441" s="55">
        <f t="shared" ca="1" si="236"/>
        <v>5.3587726218805809E-2</v>
      </c>
      <c r="U441" s="78">
        <f t="shared" ca="1" si="253"/>
        <v>7.8770663627534794E-4</v>
      </c>
      <c r="V441" s="79">
        <f t="shared" ca="1" si="248"/>
        <v>1159.2231759151598</v>
      </c>
      <c r="W441" s="79">
        <f t="shared" ca="1" si="237"/>
        <v>7.9076332041749788</v>
      </c>
      <c r="X441" s="80">
        <f t="shared" ca="1" si="254"/>
        <v>-1.5754132725506957E-2</v>
      </c>
      <c r="Y441" s="80">
        <f t="shared" ca="1" si="255"/>
        <v>-0.96601931326263324</v>
      </c>
      <c r="Z441" s="80">
        <f t="shared" ca="1" si="249"/>
        <v>0</v>
      </c>
      <c r="AA441" s="80">
        <f t="shared" ca="1" si="256"/>
        <v>0</v>
      </c>
      <c r="AB441" s="81">
        <f t="shared" ca="1" si="238"/>
        <v>-1.9497417755827742</v>
      </c>
      <c r="AC441" s="79">
        <f t="shared" ca="1" si="239"/>
        <v>1164.1992938977637</v>
      </c>
      <c r="AD441" s="35"/>
      <c r="AE441" s="62">
        <f t="shared" ca="1" si="240"/>
        <v>-2475.2130879613783</v>
      </c>
      <c r="AF441" s="62">
        <f t="shared" ca="1" si="241"/>
        <v>1477960.4998666157</v>
      </c>
      <c r="AG441" s="35"/>
      <c r="AH441" s="35"/>
      <c r="AR441" s="69">
        <f t="shared" si="250"/>
        <v>37</v>
      </c>
      <c r="AS441" s="70">
        <f t="shared" si="257"/>
        <v>438</v>
      </c>
      <c r="AT441" s="71">
        <f t="shared" si="261"/>
        <v>4.9884180354036557E-2</v>
      </c>
      <c r="AU441" s="72">
        <f t="shared" si="242"/>
        <v>6.8214933659622723E-3</v>
      </c>
      <c r="AV441" s="73">
        <f t="shared" si="251"/>
        <v>1.0068214933659623</v>
      </c>
      <c r="AW441" s="74">
        <f>PRODUCT(AV$4:AV441)</f>
        <v>19.641988106534441</v>
      </c>
    </row>
    <row r="442" spans="5:49">
      <c r="E442">
        <f t="shared" si="259"/>
        <v>439</v>
      </c>
      <c r="F442" s="64">
        <f t="shared" si="252"/>
        <v>91.499999999998693</v>
      </c>
      <c r="G442" s="55">
        <f t="shared" si="231"/>
        <v>0</v>
      </c>
      <c r="H442" s="78">
        <f t="shared" si="258"/>
        <v>1</v>
      </c>
      <c r="I442" s="79">
        <f t="shared" si="243"/>
        <v>1003888.0719647601</v>
      </c>
      <c r="J442" s="79">
        <f t="shared" si="232"/>
        <v>6848.0158230762672</v>
      </c>
      <c r="K442" s="80">
        <f t="shared" si="233"/>
        <v>-20</v>
      </c>
      <c r="L442" s="80">
        <f t="shared" si="244"/>
        <v>-836.57339330396678</v>
      </c>
      <c r="M442" s="80">
        <f t="shared" si="260"/>
        <v>0</v>
      </c>
      <c r="N442" s="80">
        <f t="shared" si="245"/>
        <v>0</v>
      </c>
      <c r="O442" s="81">
        <f t="shared" si="234"/>
        <v>-2475.2130879613783</v>
      </c>
      <c r="P442" s="79">
        <f t="shared" si="235"/>
        <v>1007404.3013065709</v>
      </c>
      <c r="Q442" s="35"/>
      <c r="R442">
        <f t="shared" ca="1" si="246"/>
        <v>558</v>
      </c>
      <c r="S442" s="78">
        <f t="shared" ca="1" si="247"/>
        <v>100.04</v>
      </c>
      <c r="T442" s="55">
        <f t="shared" ca="1" si="236"/>
        <v>5.3587726218805809E-2</v>
      </c>
      <c r="U442" s="78">
        <f t="shared" ca="1" si="253"/>
        <v>7.4549522870988815E-4</v>
      </c>
      <c r="V442" s="79">
        <f t="shared" ca="1" si="248"/>
        <v>1101.8125008722434</v>
      </c>
      <c r="W442" s="79">
        <f t="shared" ca="1" si="237"/>
        <v>7.5160066652343085</v>
      </c>
      <c r="X442" s="80">
        <f t="shared" ca="1" si="254"/>
        <v>-1.4909904574197764E-2</v>
      </c>
      <c r="Y442" s="80">
        <f t="shared" ca="1" si="255"/>
        <v>-0.91817708406020293</v>
      </c>
      <c r="Z442" s="80">
        <f t="shared" ca="1" si="249"/>
        <v>0</v>
      </c>
      <c r="AA442" s="80">
        <f t="shared" ca="1" si="256"/>
        <v>0</v>
      </c>
      <c r="AB442" s="81">
        <f t="shared" ca="1" si="238"/>
        <v>-1.845259547115476</v>
      </c>
      <c r="AC442" s="79">
        <f t="shared" ca="1" si="239"/>
        <v>1106.5501610017277</v>
      </c>
      <c r="AD442" s="35"/>
      <c r="AE442" s="62">
        <f t="shared" ca="1" si="240"/>
        <v>-2475.2130879613778</v>
      </c>
      <c r="AF442" s="62">
        <f t="shared" ca="1" si="241"/>
        <v>1484315.5507737598</v>
      </c>
      <c r="AG442" s="35"/>
      <c r="AH442" s="35"/>
      <c r="AR442" s="69">
        <f t="shared" si="250"/>
        <v>37</v>
      </c>
      <c r="AS442" s="70">
        <f t="shared" si="257"/>
        <v>439</v>
      </c>
      <c r="AT442" s="71">
        <f t="shared" si="261"/>
        <v>4.9543895748685028E-2</v>
      </c>
      <c r="AU442" s="72">
        <f t="shared" si="242"/>
        <v>6.8214933659622723E-3</v>
      </c>
      <c r="AV442" s="73">
        <f t="shared" si="251"/>
        <v>1.0068214933659623</v>
      </c>
      <c r="AW442" s="74">
        <f>PRODUCT(AV$4:AV442)</f>
        <v>19.775975798097477</v>
      </c>
    </row>
    <row r="443" spans="5:49">
      <c r="E443">
        <f t="shared" si="259"/>
        <v>440</v>
      </c>
      <c r="F443" s="64">
        <f t="shared" si="252"/>
        <v>91.583333333332021</v>
      </c>
      <c r="G443" s="55">
        <f t="shared" si="231"/>
        <v>0</v>
      </c>
      <c r="H443" s="78">
        <f t="shared" si="258"/>
        <v>1</v>
      </c>
      <c r="I443" s="79">
        <f t="shared" si="243"/>
        <v>1007404.3013065709</v>
      </c>
      <c r="J443" s="79">
        <f t="shared" si="232"/>
        <v>6872.0017582046312</v>
      </c>
      <c r="K443" s="80">
        <f t="shared" si="233"/>
        <v>-20</v>
      </c>
      <c r="L443" s="80">
        <f t="shared" si="244"/>
        <v>-839.50358442214247</v>
      </c>
      <c r="M443" s="80">
        <f t="shared" si="260"/>
        <v>0</v>
      </c>
      <c r="N443" s="80">
        <f t="shared" si="245"/>
        <v>0</v>
      </c>
      <c r="O443" s="81">
        <f t="shared" si="234"/>
        <v>-2475.2130879613783</v>
      </c>
      <c r="P443" s="79">
        <f t="shared" si="235"/>
        <v>1010941.5863923919</v>
      </c>
      <c r="Q443" s="35"/>
      <c r="R443">
        <f t="shared" ca="1" si="246"/>
        <v>559</v>
      </c>
      <c r="S443" s="78">
        <f t="shared" ca="1" si="247"/>
        <v>100.12</v>
      </c>
      <c r="T443" s="55">
        <f t="shared" ca="1" si="236"/>
        <v>5.3587726218805809E-2</v>
      </c>
      <c r="U443" s="78">
        <f t="shared" ca="1" si="253"/>
        <v>7.055458344963567E-4</v>
      </c>
      <c r="V443" s="79">
        <f t="shared" ca="1" si="248"/>
        <v>1047.2526539265916</v>
      </c>
      <c r="W443" s="79">
        <f t="shared" ca="1" si="237"/>
        <v>7.1438270312466283</v>
      </c>
      <c r="X443" s="80">
        <f t="shared" ca="1" si="254"/>
        <v>-1.4110916689927134E-2</v>
      </c>
      <c r="Y443" s="80">
        <f t="shared" ca="1" si="255"/>
        <v>-0.87271054493882638</v>
      </c>
      <c r="Z443" s="80">
        <f t="shared" ca="1" si="249"/>
        <v>0</v>
      </c>
      <c r="AA443" s="80">
        <f t="shared" ca="1" si="256"/>
        <v>0</v>
      </c>
      <c r="AB443" s="81">
        <f t="shared" ca="1" si="238"/>
        <v>-1.7463762837020145</v>
      </c>
      <c r="AC443" s="79">
        <f t="shared" ca="1" si="239"/>
        <v>1051.7632832125075</v>
      </c>
      <c r="AD443" s="35"/>
      <c r="AE443" s="62">
        <f t="shared" ca="1" si="240"/>
        <v>-2475.2130879613783</v>
      </c>
      <c r="AF443" s="62">
        <f t="shared" ca="1" si="241"/>
        <v>1490708.6567427514</v>
      </c>
      <c r="AG443" s="35"/>
      <c r="AH443" s="35"/>
      <c r="AR443" s="69">
        <f t="shared" si="250"/>
        <v>37</v>
      </c>
      <c r="AS443" s="70">
        <f t="shared" si="257"/>
        <v>440</v>
      </c>
      <c r="AT443" s="71">
        <f t="shared" si="261"/>
        <v>4.9205932392511448E-2</v>
      </c>
      <c r="AU443" s="72">
        <f t="shared" si="242"/>
        <v>6.8214933659622723E-3</v>
      </c>
      <c r="AV443" s="73">
        <f t="shared" si="251"/>
        <v>1.0068214933659623</v>
      </c>
      <c r="AW443" s="74">
        <f>PRODUCT(AV$4:AV443)</f>
        <v>19.910877485809628</v>
      </c>
    </row>
    <row r="444" spans="5:49">
      <c r="E444">
        <f t="shared" si="259"/>
        <v>441</v>
      </c>
      <c r="F444" s="64">
        <f t="shared" si="252"/>
        <v>91.66666666666535</v>
      </c>
      <c r="G444" s="55">
        <f t="shared" si="231"/>
        <v>0</v>
      </c>
      <c r="H444" s="78">
        <f t="shared" si="258"/>
        <v>1</v>
      </c>
      <c r="I444" s="79">
        <f t="shared" si="243"/>
        <v>1010941.5863923919</v>
      </c>
      <c r="J444" s="79">
        <f t="shared" si="232"/>
        <v>6896.1313249510767</v>
      </c>
      <c r="K444" s="80">
        <f t="shared" si="233"/>
        <v>-20</v>
      </c>
      <c r="L444" s="80">
        <f t="shared" si="244"/>
        <v>-842.45132199366003</v>
      </c>
      <c r="M444" s="80">
        <f t="shared" si="260"/>
        <v>0</v>
      </c>
      <c r="N444" s="80">
        <f t="shared" si="245"/>
        <v>0</v>
      </c>
      <c r="O444" s="81">
        <f t="shared" si="234"/>
        <v>-2475.2130879613783</v>
      </c>
      <c r="P444" s="79">
        <f t="shared" si="235"/>
        <v>1014500.053307388</v>
      </c>
      <c r="Q444" s="35"/>
      <c r="R444">
        <f t="shared" ca="1" si="246"/>
        <v>560</v>
      </c>
      <c r="S444" s="78">
        <f t="shared" ca="1" si="247"/>
        <v>100.2</v>
      </c>
      <c r="T444" s="55">
        <f t="shared" ca="1" si="236"/>
        <v>5.3587726218805809E-2</v>
      </c>
      <c r="U444" s="78">
        <f t="shared" ca="1" si="253"/>
        <v>6.6773723748254704E-4</v>
      </c>
      <c r="V444" s="79">
        <f t="shared" ca="1" si="248"/>
        <v>995.40168034472333</v>
      </c>
      <c r="W444" s="79">
        <f t="shared" ca="1" si="237"/>
        <v>6.7901259589392282</v>
      </c>
      <c r="X444" s="80">
        <f t="shared" ca="1" si="254"/>
        <v>-1.335474474965094E-2</v>
      </c>
      <c r="Y444" s="80">
        <f t="shared" ca="1" si="255"/>
        <v>-0.82950140028726949</v>
      </c>
      <c r="Z444" s="80">
        <f t="shared" ca="1" si="249"/>
        <v>0</v>
      </c>
      <c r="AA444" s="80">
        <f t="shared" ca="1" si="256"/>
        <v>0</v>
      </c>
      <c r="AB444" s="81">
        <f t="shared" ca="1" si="238"/>
        <v>-1.6527919495359755</v>
      </c>
      <c r="AC444" s="79">
        <f t="shared" ca="1" si="239"/>
        <v>999.69615820908962</v>
      </c>
      <c r="AD444" s="35"/>
      <c r="AE444" s="62">
        <f t="shared" ca="1" si="240"/>
        <v>-2475.2130879613783</v>
      </c>
      <c r="AF444" s="62">
        <f t="shared" ca="1" si="241"/>
        <v>1497140.0456533909</v>
      </c>
      <c r="AG444" s="35"/>
      <c r="AH444" s="35"/>
      <c r="AR444" s="69">
        <f t="shared" si="250"/>
        <v>37</v>
      </c>
      <c r="AS444" s="70">
        <f t="shared" si="257"/>
        <v>441</v>
      </c>
      <c r="AT444" s="71">
        <f t="shared" si="261"/>
        <v>4.8870274451129944E-2</v>
      </c>
      <c r="AU444" s="72">
        <f t="shared" si="242"/>
        <v>6.8214933659622723E-3</v>
      </c>
      <c r="AV444" s="73">
        <f t="shared" si="251"/>
        <v>1.0068214933659623</v>
      </c>
      <c r="AW444" s="74">
        <f>PRODUCT(AV$4:AV444)</f>
        <v>20.046699404489566</v>
      </c>
    </row>
    <row r="445" spans="5:49">
      <c r="E445">
        <f t="shared" si="259"/>
        <v>442</v>
      </c>
      <c r="F445" s="64">
        <f t="shared" si="252"/>
        <v>91.749999999998678</v>
      </c>
      <c r="G445" s="55">
        <f t="shared" si="231"/>
        <v>0</v>
      </c>
      <c r="H445" s="78">
        <f t="shared" si="258"/>
        <v>1</v>
      </c>
      <c r="I445" s="79">
        <f t="shared" si="243"/>
        <v>1014500.053307388</v>
      </c>
      <c r="J445" s="79">
        <f t="shared" si="232"/>
        <v>6920.405383404719</v>
      </c>
      <c r="K445" s="80">
        <f t="shared" si="233"/>
        <v>-20</v>
      </c>
      <c r="L445" s="80">
        <f t="shared" si="244"/>
        <v>-845.41671108949004</v>
      </c>
      <c r="M445" s="80">
        <f t="shared" si="260"/>
        <v>0</v>
      </c>
      <c r="N445" s="80">
        <f t="shared" si="245"/>
        <v>0</v>
      </c>
      <c r="O445" s="81">
        <f t="shared" si="234"/>
        <v>-2475.2130879613783</v>
      </c>
      <c r="P445" s="79">
        <f t="shared" si="235"/>
        <v>1018079.8288917418</v>
      </c>
      <c r="Q445" s="35"/>
      <c r="R445">
        <f t="shared" ca="1" si="246"/>
        <v>561</v>
      </c>
      <c r="S445" s="78">
        <f t="shared" ca="1" si="247"/>
        <v>100.28</v>
      </c>
      <c r="T445" s="55">
        <f t="shared" ca="1" si="236"/>
        <v>5.3587726218805809E-2</v>
      </c>
      <c r="U445" s="78">
        <f t="shared" ca="1" si="253"/>
        <v>6.3195471721423061E-4</v>
      </c>
      <c r="V445" s="79">
        <f t="shared" ca="1" si="248"/>
        <v>946.12471418098892</v>
      </c>
      <c r="W445" s="79">
        <f t="shared" ca="1" si="237"/>
        <v>6.4539834611585665</v>
      </c>
      <c r="X445" s="80">
        <f t="shared" ca="1" si="254"/>
        <v>-1.2639094344284611E-2</v>
      </c>
      <c r="Y445" s="80">
        <f t="shared" ca="1" si="255"/>
        <v>-0.78843726181749085</v>
      </c>
      <c r="Z445" s="80">
        <f t="shared" ca="1" si="249"/>
        <v>0</v>
      </c>
      <c r="AA445" s="80">
        <f t="shared" ca="1" si="256"/>
        <v>0</v>
      </c>
      <c r="AB445" s="81">
        <f t="shared" ca="1" si="238"/>
        <v>-1.5642225870475952</v>
      </c>
      <c r="AC445" s="79">
        <f t="shared" ca="1" si="239"/>
        <v>950.21339869893814</v>
      </c>
      <c r="AD445" s="35"/>
      <c r="AE445" s="62">
        <f t="shared" ca="1" si="240"/>
        <v>-2475.2130879613783</v>
      </c>
      <c r="AF445" s="62">
        <f t="shared" ca="1" si="241"/>
        <v>1503609.9467500595</v>
      </c>
      <c r="AG445" s="35"/>
      <c r="AH445" s="35"/>
      <c r="AR445" s="69">
        <f t="shared" si="250"/>
        <v>37</v>
      </c>
      <c r="AS445" s="70">
        <f t="shared" si="257"/>
        <v>442</v>
      </c>
      <c r="AT445" s="71">
        <f t="shared" si="261"/>
        <v>4.8536906198168805E-2</v>
      </c>
      <c r="AU445" s="72">
        <f t="shared" si="242"/>
        <v>6.8214933659622723E-3</v>
      </c>
      <c r="AV445" s="73">
        <f t="shared" si="251"/>
        <v>1.0068214933659623</v>
      </c>
      <c r="AW445" s="74">
        <f>PRODUCT(AV$4:AV445)</f>
        <v>20.183447831486731</v>
      </c>
    </row>
    <row r="446" spans="5:49">
      <c r="E446">
        <f t="shared" si="259"/>
        <v>443</v>
      </c>
      <c r="F446" s="64">
        <f t="shared" si="252"/>
        <v>91.833333333332007</v>
      </c>
      <c r="G446" s="55">
        <f t="shared" si="231"/>
        <v>0</v>
      </c>
      <c r="H446" s="78">
        <f t="shared" si="258"/>
        <v>1</v>
      </c>
      <c r="I446" s="79">
        <f t="shared" si="243"/>
        <v>1018079.8288917418</v>
      </c>
      <c r="J446" s="79">
        <f t="shared" si="232"/>
        <v>6944.8247988050225</v>
      </c>
      <c r="K446" s="80">
        <f t="shared" si="233"/>
        <v>-20</v>
      </c>
      <c r="L446" s="80">
        <f t="shared" si="244"/>
        <v>-848.39985740978489</v>
      </c>
      <c r="M446" s="80">
        <f t="shared" si="260"/>
        <v>0</v>
      </c>
      <c r="N446" s="80">
        <f t="shared" si="245"/>
        <v>0</v>
      </c>
      <c r="O446" s="81">
        <f t="shared" si="234"/>
        <v>-2475.2130879613783</v>
      </c>
      <c r="P446" s="79">
        <f t="shared" si="235"/>
        <v>1021681.0407451757</v>
      </c>
      <c r="Q446" s="35"/>
      <c r="R446">
        <f t="shared" ca="1" si="246"/>
        <v>562</v>
      </c>
      <c r="S446" s="78">
        <f t="shared" ca="1" si="247"/>
        <v>100.36</v>
      </c>
      <c r="T446" s="55">
        <f t="shared" ca="1" si="236"/>
        <v>5.3587726218805809E-2</v>
      </c>
      <c r="U446" s="78">
        <f t="shared" ca="1" si="253"/>
        <v>5.9808970084547161E-4</v>
      </c>
      <c r="V446" s="79">
        <f t="shared" ca="1" si="248"/>
        <v>899.29362324001852</v>
      </c>
      <c r="W446" s="79">
        <f t="shared" ca="1" si="237"/>
        <v>6.1345254849839614</v>
      </c>
      <c r="X446" s="80">
        <f t="shared" ca="1" si="254"/>
        <v>-1.1961794016909432E-2</v>
      </c>
      <c r="Y446" s="80">
        <f t="shared" ca="1" si="255"/>
        <v>-0.74941135270001547</v>
      </c>
      <c r="Z446" s="80">
        <f t="shared" ca="1" si="249"/>
        <v>0</v>
      </c>
      <c r="AA446" s="80">
        <f t="shared" ca="1" si="256"/>
        <v>0</v>
      </c>
      <c r="AB446" s="81">
        <f t="shared" ca="1" si="238"/>
        <v>-1.4803994553076167</v>
      </c>
      <c r="AC446" s="79">
        <f t="shared" ca="1" si="239"/>
        <v>903.186376122978</v>
      </c>
      <c r="AD446" s="35"/>
      <c r="AE446" s="62">
        <f t="shared" ca="1" si="240"/>
        <v>-2475.2130879613783</v>
      </c>
      <c r="AF446" s="62">
        <f t="shared" ca="1" si="241"/>
        <v>1510118.5906498902</v>
      </c>
      <c r="AG446" s="35"/>
      <c r="AH446" s="35"/>
      <c r="AR446" s="69">
        <f t="shared" si="250"/>
        <v>37</v>
      </c>
      <c r="AS446" s="70">
        <f t="shared" si="257"/>
        <v>443</v>
      </c>
      <c r="AT446" s="71">
        <f t="shared" si="261"/>
        <v>4.8205812014533667E-2</v>
      </c>
      <c r="AU446" s="72">
        <f t="shared" si="242"/>
        <v>6.8214933659622723E-3</v>
      </c>
      <c r="AV446" s="73">
        <f t="shared" si="251"/>
        <v>1.0068214933659623</v>
      </c>
      <c r="AW446" s="74">
        <f>PRODUCT(AV$4:AV446)</f>
        <v>20.321129086971464</v>
      </c>
    </row>
    <row r="447" spans="5:49">
      <c r="E447">
        <f t="shared" si="259"/>
        <v>444</v>
      </c>
      <c r="F447" s="64">
        <f t="shared" si="252"/>
        <v>91.916666666665336</v>
      </c>
      <c r="G447" s="55">
        <f t="shared" si="231"/>
        <v>0</v>
      </c>
      <c r="H447" s="78">
        <f t="shared" si="258"/>
        <v>1</v>
      </c>
      <c r="I447" s="79">
        <f t="shared" si="243"/>
        <v>1021681.0407451757</v>
      </c>
      <c r="J447" s="79">
        <f t="shared" si="232"/>
        <v>6969.3904415726456</v>
      </c>
      <c r="K447" s="80">
        <f t="shared" si="233"/>
        <v>-20</v>
      </c>
      <c r="L447" s="80">
        <f t="shared" si="244"/>
        <v>-851.40086728764641</v>
      </c>
      <c r="M447" s="80">
        <f t="shared" si="260"/>
        <v>0</v>
      </c>
      <c r="N447" s="80">
        <f t="shared" si="245"/>
        <v>0</v>
      </c>
      <c r="O447" s="81">
        <f t="shared" si="234"/>
        <v>-2475.2130879613783</v>
      </c>
      <c r="P447" s="79">
        <f t="shared" si="235"/>
        <v>1025303.8172314992</v>
      </c>
      <c r="Q447" s="35"/>
      <c r="R447">
        <f t="shared" ca="1" si="246"/>
        <v>563</v>
      </c>
      <c r="S447" s="78">
        <f t="shared" ca="1" si="247"/>
        <v>100.44</v>
      </c>
      <c r="T447" s="55">
        <f t="shared" ca="1" si="236"/>
        <v>5.3587726218805809E-2</v>
      </c>
      <c r="U447" s="78">
        <f t="shared" ca="1" si="253"/>
        <v>5.6603943370227706E-4</v>
      </c>
      <c r="V447" s="79">
        <f t="shared" ca="1" si="248"/>
        <v>854.78667187474446</v>
      </c>
      <c r="W447" s="79">
        <f t="shared" ca="1" si="237"/>
        <v>5.8309216115065388</v>
      </c>
      <c r="X447" s="80">
        <f t="shared" ca="1" si="254"/>
        <v>-1.1320788674045542E-2</v>
      </c>
      <c r="Y447" s="80">
        <f t="shared" ca="1" si="255"/>
        <v>-0.71232222656228705</v>
      </c>
      <c r="Z447" s="80">
        <f t="shared" ca="1" si="249"/>
        <v>0</v>
      </c>
      <c r="AA447" s="80">
        <f t="shared" ca="1" si="256"/>
        <v>0</v>
      </c>
      <c r="AB447" s="81">
        <f t="shared" ca="1" si="238"/>
        <v>-1.4010682146021229</v>
      </c>
      <c r="AC447" s="79">
        <f t="shared" ca="1" si="239"/>
        <v>858.49288225641249</v>
      </c>
      <c r="AD447" s="35"/>
      <c r="AE447" s="62">
        <f t="shared" ca="1" si="240"/>
        <v>-2475.2130879613783</v>
      </c>
      <c r="AF447" s="62">
        <f t="shared" ca="1" si="241"/>
        <v>1516666.209350988</v>
      </c>
      <c r="AG447" s="35"/>
      <c r="AH447" s="35"/>
      <c r="AR447" s="69">
        <f t="shared" si="250"/>
        <v>37</v>
      </c>
      <c r="AS447" s="70">
        <f t="shared" si="257"/>
        <v>444</v>
      </c>
      <c r="AT447" s="71">
        <f t="shared" si="261"/>
        <v>4.7876976387675699E-2</v>
      </c>
      <c r="AU447" s="72">
        <f t="shared" si="242"/>
        <v>6.8214933659622723E-3</v>
      </c>
      <c r="AV447" s="73">
        <f t="shared" si="251"/>
        <v>1.0068214933659623</v>
      </c>
      <c r="AW447" s="74">
        <f>PRODUCT(AV$4:AV447)</f>
        <v>20.459749534227104</v>
      </c>
    </row>
    <row r="448" spans="5:49">
      <c r="E448">
        <f t="shared" si="259"/>
        <v>445</v>
      </c>
      <c r="F448" s="64">
        <f t="shared" si="252"/>
        <v>91.999999999998664</v>
      </c>
      <c r="G448" s="55">
        <f t="shared" si="231"/>
        <v>0</v>
      </c>
      <c r="H448" s="78">
        <f t="shared" si="258"/>
        <v>1</v>
      </c>
      <c r="I448" s="79">
        <f t="shared" si="243"/>
        <v>1025303.8172314992</v>
      </c>
      <c r="J448" s="79">
        <f t="shared" si="232"/>
        <v>6994.1031873404663</v>
      </c>
      <c r="K448" s="80">
        <f t="shared" si="233"/>
        <v>-20</v>
      </c>
      <c r="L448" s="80">
        <f t="shared" si="244"/>
        <v>-854.41984769291605</v>
      </c>
      <c r="M448" s="80">
        <f t="shared" si="260"/>
        <v>-7689.7786292362443</v>
      </c>
      <c r="N448" s="80">
        <f t="shared" si="245"/>
        <v>0</v>
      </c>
      <c r="O448" s="81">
        <f t="shared" si="234"/>
        <v>-2475.2130879613783</v>
      </c>
      <c r="P448" s="79">
        <f t="shared" si="235"/>
        <v>1021258.508853949</v>
      </c>
      <c r="Q448" s="35"/>
      <c r="R448">
        <f t="shared" ca="1" si="246"/>
        <v>564</v>
      </c>
      <c r="S448" s="78">
        <f t="shared" ca="1" si="247"/>
        <v>100.52</v>
      </c>
      <c r="T448" s="55">
        <f t="shared" ca="1" si="236"/>
        <v>5.8781892102293565E-2</v>
      </c>
      <c r="U448" s="78">
        <f t="shared" ca="1" si="253"/>
        <v>5.3276656478474648E-4</v>
      </c>
      <c r="V448" s="79">
        <f t="shared" ca="1" si="248"/>
        <v>808.02904628102908</v>
      </c>
      <c r="W448" s="79">
        <f t="shared" ca="1" si="237"/>
        <v>5.5119647787108619</v>
      </c>
      <c r="X448" s="80">
        <f t="shared" ca="1" si="254"/>
        <v>-1.0655331295694929E-2</v>
      </c>
      <c r="Y448" s="80">
        <f t="shared" ca="1" si="255"/>
        <v>-0.67335753856752423</v>
      </c>
      <c r="Z448" s="80">
        <f t="shared" ca="1" si="249"/>
        <v>0</v>
      </c>
      <c r="AA448" s="80">
        <f t="shared" ca="1" si="256"/>
        <v>0</v>
      </c>
      <c r="AB448" s="81">
        <f t="shared" ca="1" si="238"/>
        <v>-1.3187107739834281</v>
      </c>
      <c r="AC448" s="79">
        <f t="shared" ca="1" si="239"/>
        <v>811.53828741589336</v>
      </c>
      <c r="AD448" s="35"/>
      <c r="AE448" s="62">
        <f t="shared" ca="1" si="240"/>
        <v>-2475.2130879613783</v>
      </c>
      <c r="AF448" s="62">
        <f t="shared" ca="1" si="241"/>
        <v>1523253.0362407013</v>
      </c>
      <c r="AG448" s="35"/>
      <c r="AH448" s="35"/>
      <c r="AR448" s="69">
        <f t="shared" si="250"/>
        <v>38</v>
      </c>
      <c r="AS448" s="70">
        <f t="shared" si="257"/>
        <v>445</v>
      </c>
      <c r="AT448" s="71">
        <f t="shared" si="261"/>
        <v>4.7550383910864837E-2</v>
      </c>
      <c r="AU448" s="72">
        <f t="shared" si="242"/>
        <v>6.8214933659622723E-3</v>
      </c>
      <c r="AV448" s="73">
        <f t="shared" si="251"/>
        <v>1.0068214933659623</v>
      </c>
      <c r="AW448" s="74">
        <f>PRODUCT(AV$4:AV448)</f>
        <v>20.599315579944083</v>
      </c>
    </row>
    <row r="449" spans="5:49">
      <c r="E449">
        <f t="shared" si="259"/>
        <v>446</v>
      </c>
      <c r="F449" s="64">
        <f t="shared" si="252"/>
        <v>92.083333333331993</v>
      </c>
      <c r="G449" s="55">
        <f t="shared" si="231"/>
        <v>0</v>
      </c>
      <c r="H449" s="78">
        <f t="shared" si="258"/>
        <v>1</v>
      </c>
      <c r="I449" s="79">
        <f t="shared" si="243"/>
        <v>1021258.508853949</v>
      </c>
      <c r="J449" s="79">
        <f t="shared" si="232"/>
        <v>6966.5081430797354</v>
      </c>
      <c r="K449" s="80">
        <f t="shared" si="233"/>
        <v>-20</v>
      </c>
      <c r="L449" s="80">
        <f t="shared" si="244"/>
        <v>-851.04875737829093</v>
      </c>
      <c r="M449" s="80">
        <f t="shared" si="260"/>
        <v>0</v>
      </c>
      <c r="N449" s="80">
        <f t="shared" si="245"/>
        <v>0</v>
      </c>
      <c r="O449" s="81">
        <f t="shared" si="234"/>
        <v>-2475.2130879613783</v>
      </c>
      <c r="P449" s="79">
        <f t="shared" si="235"/>
        <v>1024878.7551516891</v>
      </c>
      <c r="Q449" s="35"/>
      <c r="R449">
        <f t="shared" ca="1" si="246"/>
        <v>565</v>
      </c>
      <c r="S449" s="78">
        <f t="shared" ca="1" si="247"/>
        <v>100.6</v>
      </c>
      <c r="T449" s="55">
        <f t="shared" ca="1" si="236"/>
        <v>5.8781892102293565E-2</v>
      </c>
      <c r="U449" s="78">
        <f t="shared" ca="1" si="253"/>
        <v>5.0144953805785993E-4</v>
      </c>
      <c r="V449" s="79">
        <f t="shared" ca="1" si="248"/>
        <v>763.83453136813216</v>
      </c>
      <c r="W449" s="79">
        <f t="shared" ca="1" si="237"/>
        <v>5.2104921884206146</v>
      </c>
      <c r="X449" s="80">
        <f t="shared" ca="1" si="254"/>
        <v>-1.0028990761157198E-2</v>
      </c>
      <c r="Y449" s="80">
        <f t="shared" ca="1" si="255"/>
        <v>-0.63652877614011016</v>
      </c>
      <c r="Z449" s="80">
        <f t="shared" ca="1" si="249"/>
        <v>-5.728758985260991</v>
      </c>
      <c r="AA449" s="80">
        <f t="shared" ca="1" si="256"/>
        <v>0</v>
      </c>
      <c r="AB449" s="81">
        <f t="shared" ca="1" si="238"/>
        <v>-1.2411944595530022</v>
      </c>
      <c r="AC449" s="79">
        <f t="shared" ca="1" si="239"/>
        <v>761.42851234483749</v>
      </c>
      <c r="AD449" s="35"/>
      <c r="AE449" s="62">
        <f t="shared" ca="1" si="240"/>
        <v>-2475.2130879613783</v>
      </c>
      <c r="AF449" s="62">
        <f t="shared" ca="1" si="241"/>
        <v>1518454.9083321318</v>
      </c>
      <c r="AG449" s="35"/>
      <c r="AH449" s="35"/>
      <c r="AR449" s="69">
        <f t="shared" si="250"/>
        <v>38</v>
      </c>
      <c r="AS449" s="70">
        <f t="shared" si="257"/>
        <v>446</v>
      </c>
      <c r="AT449" s="71">
        <f t="shared" si="261"/>
        <v>4.7226019282467911E-2</v>
      </c>
      <c r="AU449" s="72">
        <f t="shared" si="242"/>
        <v>6.8214933659622723E-3</v>
      </c>
      <c r="AV449" s="73">
        <f t="shared" si="251"/>
        <v>1.0068214933659623</v>
      </c>
      <c r="AW449" s="74">
        <f>PRODUCT(AV$4:AV449)</f>
        <v>20.739833674516035</v>
      </c>
    </row>
    <row r="450" spans="5:49">
      <c r="E450">
        <f t="shared" si="259"/>
        <v>447</v>
      </c>
      <c r="F450" s="64">
        <f t="shared" si="252"/>
        <v>92.166666666665321</v>
      </c>
      <c r="G450" s="55">
        <f t="shared" si="231"/>
        <v>0</v>
      </c>
      <c r="H450" s="78">
        <f t="shared" si="258"/>
        <v>1</v>
      </c>
      <c r="I450" s="79">
        <f t="shared" si="243"/>
        <v>1024878.7551516891</v>
      </c>
      <c r="J450" s="79">
        <f t="shared" si="232"/>
        <v>6991.203629182919</v>
      </c>
      <c r="K450" s="80">
        <f t="shared" si="233"/>
        <v>-20</v>
      </c>
      <c r="L450" s="80">
        <f t="shared" si="244"/>
        <v>-854.06562929307427</v>
      </c>
      <c r="M450" s="80">
        <f t="shared" si="260"/>
        <v>0</v>
      </c>
      <c r="N450" s="80">
        <f t="shared" si="245"/>
        <v>0</v>
      </c>
      <c r="O450" s="81">
        <f t="shared" si="234"/>
        <v>-2475.2130879613783</v>
      </c>
      <c r="P450" s="79">
        <f t="shared" si="235"/>
        <v>1028520.6800636174</v>
      </c>
      <c r="Q450" s="35"/>
      <c r="R450">
        <f t="shared" ca="1" si="246"/>
        <v>566</v>
      </c>
      <c r="S450" s="78">
        <f t="shared" ca="1" si="247"/>
        <v>100.68</v>
      </c>
      <c r="T450" s="55">
        <f t="shared" ca="1" si="236"/>
        <v>5.8781892102293565E-2</v>
      </c>
      <c r="U450" s="78">
        <f t="shared" ca="1" si="253"/>
        <v>4.7197338541699784E-4</v>
      </c>
      <c r="V450" s="79">
        <f t="shared" ca="1" si="248"/>
        <v>716.67030368857331</v>
      </c>
      <c r="W450" s="79">
        <f t="shared" ca="1" si="237"/>
        <v>4.8887617221937703</v>
      </c>
      <c r="X450" s="80">
        <f t="shared" ca="1" si="254"/>
        <v>-9.4394677083399561E-3</v>
      </c>
      <c r="Y450" s="80">
        <f t="shared" ca="1" si="255"/>
        <v>-0.59722525307381114</v>
      </c>
      <c r="Z450" s="80">
        <f t="shared" ca="1" si="249"/>
        <v>0</v>
      </c>
      <c r="AA450" s="80">
        <f t="shared" ca="1" si="256"/>
        <v>0</v>
      </c>
      <c r="AB450" s="81">
        <f t="shared" ca="1" si="238"/>
        <v>-1.1682347007535929</v>
      </c>
      <c r="AC450" s="79">
        <f t="shared" ca="1" si="239"/>
        <v>719.78416598923127</v>
      </c>
      <c r="AD450" s="35"/>
      <c r="AE450" s="62">
        <f t="shared" ca="1" si="240"/>
        <v>-2475.2130879613783</v>
      </c>
      <c r="AF450" s="62">
        <f t="shared" ca="1" si="241"/>
        <v>1525052.4462375939</v>
      </c>
      <c r="AG450" s="35"/>
      <c r="AH450" s="35"/>
      <c r="AR450" s="69">
        <f t="shared" si="250"/>
        <v>38</v>
      </c>
      <c r="AS450" s="70">
        <f t="shared" si="257"/>
        <v>447</v>
      </c>
      <c r="AT450" s="71">
        <f t="shared" si="261"/>
        <v>4.6903867305231751E-2</v>
      </c>
      <c r="AU450" s="72">
        <f t="shared" si="242"/>
        <v>6.8214933659622723E-3</v>
      </c>
      <c r="AV450" s="73">
        <f t="shared" si="251"/>
        <v>1.0068214933659623</v>
      </c>
      <c r="AW450" s="74">
        <f>PRODUCT(AV$4:AV450)</f>
        <v>20.881310312337906</v>
      </c>
    </row>
    <row r="451" spans="5:49">
      <c r="E451">
        <f t="shared" si="259"/>
        <v>448</v>
      </c>
      <c r="F451" s="64">
        <f t="shared" si="252"/>
        <v>92.24999999999865</v>
      </c>
      <c r="G451" s="55">
        <f t="shared" si="231"/>
        <v>0</v>
      </c>
      <c r="H451" s="78">
        <f t="shared" si="258"/>
        <v>1</v>
      </c>
      <c r="I451" s="79">
        <f t="shared" si="243"/>
        <v>1028520.6800636174</v>
      </c>
      <c r="J451" s="79">
        <f t="shared" si="232"/>
        <v>7016.0469958089707</v>
      </c>
      <c r="K451" s="80">
        <f t="shared" si="233"/>
        <v>-20</v>
      </c>
      <c r="L451" s="80">
        <f t="shared" si="244"/>
        <v>-857.10056671968118</v>
      </c>
      <c r="M451" s="80">
        <f t="shared" si="260"/>
        <v>0</v>
      </c>
      <c r="N451" s="80">
        <f t="shared" si="245"/>
        <v>0</v>
      </c>
      <c r="O451" s="81">
        <f t="shared" si="234"/>
        <v>-2475.2130879613783</v>
      </c>
      <c r="P451" s="79">
        <f t="shared" si="235"/>
        <v>1032184.4134047453</v>
      </c>
      <c r="Q451" s="35"/>
      <c r="R451">
        <f t="shared" ca="1" si="246"/>
        <v>567</v>
      </c>
      <c r="S451" s="78">
        <f t="shared" ca="1" si="247"/>
        <v>100.76</v>
      </c>
      <c r="T451" s="55">
        <f t="shared" ca="1" si="236"/>
        <v>5.8781892102293565E-2</v>
      </c>
      <c r="U451" s="78">
        <f t="shared" ca="1" si="253"/>
        <v>4.4422989680026163E-4</v>
      </c>
      <c r="V451" s="79">
        <f t="shared" ca="1" si="248"/>
        <v>677.47389080711287</v>
      </c>
      <c r="W451" s="79">
        <f t="shared" ca="1" si="237"/>
        <v>4.6213836517533693</v>
      </c>
      <c r="X451" s="80">
        <f t="shared" ca="1" si="254"/>
        <v>-8.8845979360052327E-3</v>
      </c>
      <c r="Y451" s="80">
        <f t="shared" ca="1" si="255"/>
        <v>-0.56456157567259413</v>
      </c>
      <c r="Z451" s="80">
        <f t="shared" ca="1" si="249"/>
        <v>0</v>
      </c>
      <c r="AA451" s="80">
        <f t="shared" ca="1" si="256"/>
        <v>0</v>
      </c>
      <c r="AB451" s="81">
        <f t="shared" ca="1" si="238"/>
        <v>-1.09956365462374</v>
      </c>
      <c r="AC451" s="79">
        <f t="shared" ca="1" si="239"/>
        <v>680.422264630634</v>
      </c>
      <c r="AD451" s="35"/>
      <c r="AE451" s="62">
        <f t="shared" ca="1" si="240"/>
        <v>-2475.2130879613783</v>
      </c>
      <c r="AF451" s="62">
        <f t="shared" ca="1" si="241"/>
        <v>1531689.4912558557</v>
      </c>
      <c r="AG451" s="35"/>
      <c r="AH451" s="35"/>
      <c r="AR451" s="69">
        <f t="shared" si="250"/>
        <v>38</v>
      </c>
      <c r="AS451" s="70">
        <f t="shared" si="257"/>
        <v>448</v>
      </c>
      <c r="AT451" s="71">
        <f t="shared" si="261"/>
        <v>4.6583912885571135E-2</v>
      </c>
      <c r="AU451" s="72">
        <f t="shared" si="242"/>
        <v>6.8214933659622723E-3</v>
      </c>
      <c r="AV451" s="73">
        <f t="shared" si="251"/>
        <v>1.0068214933659623</v>
      </c>
      <c r="AW451" s="74">
        <f>PRODUCT(AV$4:AV451)</f>
        <v>21.023752032106117</v>
      </c>
    </row>
    <row r="452" spans="5:49">
      <c r="E452">
        <f t="shared" si="259"/>
        <v>449</v>
      </c>
      <c r="F452" s="64">
        <f t="shared" si="252"/>
        <v>92.333333333331979</v>
      </c>
      <c r="G452" s="55">
        <f t="shared" ref="G452:G515" si="262">(1-(1-IF(F452&gt;$AJ$90,0,VLOOKUP(ROUND(F452,0),$AJ$4:$AK$90,2,FALSE)))^(1/12))*0</f>
        <v>0</v>
      </c>
      <c r="H452" s="78">
        <f t="shared" si="258"/>
        <v>1</v>
      </c>
      <c r="I452" s="79">
        <f t="shared" si="243"/>
        <v>1032184.4134047453</v>
      </c>
      <c r="J452" s="79">
        <f t="shared" ref="J452:J515" si="263">(I452)*$AU452</f>
        <v>7041.0391284901298</v>
      </c>
      <c r="K452" s="80">
        <f t="shared" ref="K452:K515" si="264">IF(I452=0,0,-$C$19)*H452</f>
        <v>-20</v>
      </c>
      <c r="L452" s="80">
        <f t="shared" si="244"/>
        <v>-860.15367783728777</v>
      </c>
      <c r="M452" s="80">
        <f t="shared" si="260"/>
        <v>0</v>
      </c>
      <c r="N452" s="80">
        <f t="shared" si="245"/>
        <v>0</v>
      </c>
      <c r="O452" s="81">
        <f t="shared" ref="O452:O515" si="265">-MIN(
IF(MOD(E452-1,IF($C$7="Annual",12,1))=0,1,0)
*IF(F452&lt;=$C$6,H452*$C$5*$C$4/IF($C$7="Monthly",12,1),$C$12),I452)</f>
        <v>-2475.2130879613783</v>
      </c>
      <c r="P452" s="79">
        <f t="shared" ref="P452:P515" si="266">SUM(I452:O452)</f>
        <v>1035870.0857674367</v>
      </c>
      <c r="Q452" s="35"/>
      <c r="R452">
        <f t="shared" ca="1" si="246"/>
        <v>568</v>
      </c>
      <c r="S452" s="78">
        <f t="shared" ca="1" si="247"/>
        <v>100.84</v>
      </c>
      <c r="T452" s="55">
        <f t="shared" ref="T452:T515" ca="1" si="267">(1-(1-IF(S452&gt;$AJ$90,0,VLOOKUP(ROUND(S452,0),$AJ$4:$AK$90,2,FALSE)))^(1/12))</f>
        <v>5.8781892102293565E-2</v>
      </c>
      <c r="U452" s="78">
        <f t="shared" ca="1" si="253"/>
        <v>4.1811722293793566E-4</v>
      </c>
      <c r="V452" s="79">
        <f t="shared" ca="1" si="248"/>
        <v>640.42575648711784</v>
      </c>
      <c r="W452" s="79">
        <f t="shared" ref="W452:W515" ca="1" si="268">(V452)*$AU452</f>
        <v>4.3686600492682439</v>
      </c>
      <c r="X452" s="80">
        <f t="shared" ca="1" si="254"/>
        <v>-8.3623444587587123E-3</v>
      </c>
      <c r="Y452" s="80">
        <f t="shared" ca="1" si="255"/>
        <v>-0.53368813040593155</v>
      </c>
      <c r="Z452" s="80">
        <f t="shared" ca="1" si="249"/>
        <v>0</v>
      </c>
      <c r="AA452" s="80">
        <f t="shared" ca="1" si="256"/>
        <v>0</v>
      </c>
      <c r="AB452" s="81">
        <f t="shared" ref="AB452:AB515" ca="1" si="269">-MIN(IF(MOD(R452,IF($C$7="Annual",12,1))=0,1,0)*$C$39*U452/IF($C$7="Monthly",12,1),V452)</f>
        <v>-1.0349292225180438</v>
      </c>
      <c r="AC452" s="79">
        <f t="shared" ref="AC452:AC515" ca="1" si="270">SUM(V452:AB452)</f>
        <v>643.21743683900331</v>
      </c>
      <c r="AD452" s="35"/>
      <c r="AE452" s="62">
        <f t="shared" ref="AE452:AE503" ca="1" si="271">AB452/U452</f>
        <v>-2475.2130879613783</v>
      </c>
      <c r="AF452" s="62">
        <f t="shared" ref="AF452:AF506" ca="1" si="272">AC452/U452</f>
        <v>1538366.2799618302</v>
      </c>
      <c r="AG452" s="35"/>
      <c r="AH452" s="35"/>
      <c r="AR452" s="69">
        <f t="shared" si="250"/>
        <v>38</v>
      </c>
      <c r="AS452" s="70">
        <f t="shared" si="257"/>
        <v>449</v>
      </c>
      <c r="AT452" s="71">
        <f t="shared" si="261"/>
        <v>4.6266141032861648E-2</v>
      </c>
      <c r="AU452" s="72">
        <f t="shared" ref="AU452:AU515" si="273">((1+$AH$21)^(1/12))-1</f>
        <v>6.8214933659622723E-3</v>
      </c>
      <c r="AV452" s="73">
        <f t="shared" si="251"/>
        <v>1.0068214933659623</v>
      </c>
      <c r="AW452" s="74">
        <f>PRODUCT(AV$4:AV452)</f>
        <v>21.167165417120763</v>
      </c>
    </row>
    <row r="453" spans="5:49">
      <c r="E453">
        <f t="shared" si="259"/>
        <v>450</v>
      </c>
      <c r="F453" s="64">
        <f t="shared" si="252"/>
        <v>92.416666666665307</v>
      </c>
      <c r="G453" s="55">
        <f t="shared" si="262"/>
        <v>0</v>
      </c>
      <c r="H453" s="78">
        <f t="shared" si="258"/>
        <v>1</v>
      </c>
      <c r="I453" s="79">
        <f t="shared" ref="I453:I516" si="274">MAX(P452,0)*(1-G453)</f>
        <v>1035870.0857674367</v>
      </c>
      <c r="J453" s="79">
        <f t="shared" si="263"/>
        <v>7066.1809180613391</v>
      </c>
      <c r="K453" s="80">
        <f t="shared" si="264"/>
        <v>-20</v>
      </c>
      <c r="L453" s="80">
        <f t="shared" ref="L453:L516" si="275">IF(OR(I452+O452=0,K452=0),0,-I453*($C$16/12))</f>
        <v>-863.22507147286399</v>
      </c>
      <c r="M453" s="80">
        <f t="shared" si="260"/>
        <v>0</v>
      </c>
      <c r="N453" s="80">
        <f t="shared" ref="N453:N516" si="276">IF(OR(I452+O452=0,K452=0),0,-I453*($C$18*(1+$C$20))/12)</f>
        <v>0</v>
      </c>
      <c r="O453" s="81">
        <f t="shared" si="265"/>
        <v>-2475.2130879613783</v>
      </c>
      <c r="P453" s="79">
        <f t="shared" si="266"/>
        <v>1039577.8285260637</v>
      </c>
      <c r="Q453" s="35"/>
      <c r="R453">
        <f t="shared" ref="R453:R516" ca="1" si="277">R452+1</f>
        <v>569</v>
      </c>
      <c r="S453" s="78">
        <f t="shared" ref="S453:S516" ca="1" si="278">ROUND((R453-R452)/12+S452,2)</f>
        <v>100.92</v>
      </c>
      <c r="T453" s="55">
        <f t="shared" ca="1" si="267"/>
        <v>5.8781892102293565E-2</v>
      </c>
      <c r="U453" s="78">
        <f t="shared" ca="1" si="253"/>
        <v>3.9353950145308732E-4</v>
      </c>
      <c r="V453" s="79">
        <f t="shared" ref="V453:V516" ca="1" si="279">MAX(AC452,0)*(1-T453)</f>
        <v>605.40789886841924</v>
      </c>
      <c r="W453" s="79">
        <f t="shared" ca="1" si="268"/>
        <v>4.1297859658320801</v>
      </c>
      <c r="X453" s="80">
        <f t="shared" ca="1" si="254"/>
        <v>-7.8707900290617468E-3</v>
      </c>
      <c r="Y453" s="80">
        <f t="shared" ca="1" si="255"/>
        <v>-0.5045065823903494</v>
      </c>
      <c r="Z453" s="80">
        <f t="shared" ref="Z453:Z516" ca="1" si="280">-IF(MOD(R453-1,12)=0,1,0)*V453*($C$17)</f>
        <v>0</v>
      </c>
      <c r="AA453" s="80">
        <f t="shared" ca="1" si="256"/>
        <v>0</v>
      </c>
      <c r="AB453" s="81">
        <f t="shared" ca="1" si="269"/>
        <v>-0.97409412462647749</v>
      </c>
      <c r="AC453" s="79">
        <f t="shared" ca="1" si="270"/>
        <v>608.05121333720535</v>
      </c>
      <c r="AD453" s="35"/>
      <c r="AE453" s="62">
        <f t="shared" ca="1" si="271"/>
        <v>-2475.2130879613778</v>
      </c>
      <c r="AF453" s="62">
        <f t="shared" ca="1" si="272"/>
        <v>1545083.0503470802</v>
      </c>
      <c r="AG453" s="35"/>
      <c r="AH453" s="35"/>
      <c r="AR453" s="69">
        <f t="shared" ref="AR453:AR516" si="281">ROUNDDOWN((AS453-1)/12,0)+1</f>
        <v>38</v>
      </c>
      <c r="AS453" s="70">
        <f t="shared" si="257"/>
        <v>450</v>
      </c>
      <c r="AT453" s="71">
        <f t="shared" si="261"/>
        <v>4.5950536858737304E-2</v>
      </c>
      <c r="AU453" s="72">
        <f t="shared" si="273"/>
        <v>6.8214933659622723E-3</v>
      </c>
      <c r="AV453" s="73">
        <f t="shared" ref="AV453:AV516" si="282">(1+AU453)</f>
        <v>1.0068214933659623</v>
      </c>
      <c r="AW453" s="74">
        <f>PRODUCT(AV$4:AV453)</f>
        <v>21.31155709558988</v>
      </c>
    </row>
    <row r="454" spans="5:49">
      <c r="E454">
        <f t="shared" si="259"/>
        <v>451</v>
      </c>
      <c r="F454" s="64">
        <f t="shared" ref="F454:F517" si="283">(E454-E453)/12+F453</f>
        <v>92.499999999998636</v>
      </c>
      <c r="G454" s="55">
        <f t="shared" si="262"/>
        <v>0</v>
      </c>
      <c r="H454" s="78">
        <f t="shared" si="258"/>
        <v>1</v>
      </c>
      <c r="I454" s="79">
        <f t="shared" si="274"/>
        <v>1039577.8285260637</v>
      </c>
      <c r="J454" s="79">
        <f t="shared" si="263"/>
        <v>7091.4732606920079</v>
      </c>
      <c r="K454" s="80">
        <f t="shared" si="264"/>
        <v>-20</v>
      </c>
      <c r="L454" s="80">
        <f t="shared" si="275"/>
        <v>-866.31485710505319</v>
      </c>
      <c r="M454" s="80">
        <f t="shared" si="260"/>
        <v>0</v>
      </c>
      <c r="N454" s="80">
        <f t="shared" si="276"/>
        <v>0</v>
      </c>
      <c r="O454" s="81">
        <f t="shared" si="265"/>
        <v>-2475.2130879613783</v>
      </c>
      <c r="P454" s="79">
        <f t="shared" si="266"/>
        <v>1043307.7738416892</v>
      </c>
      <c r="Q454" s="35"/>
      <c r="R454">
        <f t="shared" ca="1" si="277"/>
        <v>570</v>
      </c>
      <c r="S454" s="78">
        <f t="shared" ca="1" si="278"/>
        <v>101</v>
      </c>
      <c r="T454" s="55">
        <f t="shared" ca="1" si="267"/>
        <v>5.8781892102293565E-2</v>
      </c>
      <c r="U454" s="78">
        <f t="shared" ref="U454:U517" ca="1" si="284">U453*(1-T454)</f>
        <v>3.7040650494068154E-4</v>
      </c>
      <c r="V454" s="79">
        <f t="shared" ca="1" si="279"/>
        <v>572.30881252214908</v>
      </c>
      <c r="W454" s="79">
        <f t="shared" ca="1" si="268"/>
        <v>3.9040007679015858</v>
      </c>
      <c r="X454" s="80">
        <f t="shared" ref="X454:X517" ca="1" si="285">IF(V454=0,0,-$C$19)*U454</f>
        <v>-7.4081300988136306E-3</v>
      </c>
      <c r="Y454" s="80">
        <f t="shared" ref="Y454:Y517" ca="1" si="286">IF(OR(V453+AB453=0,X453=0),0,-V454*($C$16/12))</f>
        <v>-0.47692401043512428</v>
      </c>
      <c r="Z454" s="80">
        <f t="shared" ca="1" si="280"/>
        <v>0</v>
      </c>
      <c r="AA454" s="80">
        <f t="shared" ref="AA454:AA517" ca="1" si="287">IF(OR(V453+AB453=0,X453=0),0,-V454*($C$18*(1+$C$20))/12)</f>
        <v>0</v>
      </c>
      <c r="AB454" s="81">
        <f t="shared" ca="1" si="269"/>
        <v>-0.91683502889520574</v>
      </c>
      <c r="AC454" s="79">
        <f t="shared" ca="1" si="270"/>
        <v>574.8116461206215</v>
      </c>
      <c r="AD454" s="35"/>
      <c r="AE454" s="62">
        <f t="shared" ca="1" si="271"/>
        <v>-2475.2130879613778</v>
      </c>
      <c r="AF454" s="62">
        <f t="shared" ca="1" si="272"/>
        <v>1551840.0418282996</v>
      </c>
      <c r="AG454" s="35"/>
      <c r="AH454" s="35"/>
      <c r="AR454" s="69">
        <f t="shared" si="281"/>
        <v>38</v>
      </c>
      <c r="AS454" s="70">
        <f t="shared" ref="AS454:AS517" si="288">AS453+1</f>
        <v>451</v>
      </c>
      <c r="AT454" s="71">
        <f t="shared" si="261"/>
        <v>4.5637085576393024E-2</v>
      </c>
      <c r="AU454" s="72">
        <f t="shared" si="273"/>
        <v>6.8214933659622723E-3</v>
      </c>
      <c r="AV454" s="73">
        <f t="shared" si="282"/>
        <v>1.0068214933659623</v>
      </c>
      <c r="AW454" s="74">
        <f>PRODUCT(AV$4:AV454)</f>
        <v>21.456933740935771</v>
      </c>
    </row>
    <row r="455" spans="5:49">
      <c r="E455">
        <f t="shared" si="259"/>
        <v>452</v>
      </c>
      <c r="F455" s="64">
        <f t="shared" si="283"/>
        <v>92.583333333331964</v>
      </c>
      <c r="G455" s="55">
        <f t="shared" si="262"/>
        <v>0</v>
      </c>
      <c r="H455" s="78">
        <f t="shared" ref="H455:H518" si="289">H454*(1-G455)</f>
        <v>1</v>
      </c>
      <c r="I455" s="79">
        <f t="shared" si="274"/>
        <v>1043307.7738416892</v>
      </c>
      <c r="J455" s="79">
        <f t="shared" si="263"/>
        <v>7116.9170579179499</v>
      </c>
      <c r="K455" s="80">
        <f t="shared" si="264"/>
        <v>-20</v>
      </c>
      <c r="L455" s="80">
        <f t="shared" si="275"/>
        <v>-869.42314486807436</v>
      </c>
      <c r="M455" s="80">
        <f t="shared" si="260"/>
        <v>0</v>
      </c>
      <c r="N455" s="80">
        <f t="shared" si="276"/>
        <v>0</v>
      </c>
      <c r="O455" s="81">
        <f t="shared" si="265"/>
        <v>-2475.2130879613783</v>
      </c>
      <c r="P455" s="79">
        <f t="shared" si="266"/>
        <v>1047060.0546667777</v>
      </c>
      <c r="Q455" s="35"/>
      <c r="R455">
        <f t="shared" ca="1" si="277"/>
        <v>571</v>
      </c>
      <c r="S455" s="78">
        <f t="shared" ca="1" si="278"/>
        <v>101.08</v>
      </c>
      <c r="T455" s="55">
        <f t="shared" ca="1" si="267"/>
        <v>5.8781892102293565E-2</v>
      </c>
      <c r="U455" s="78">
        <f t="shared" ca="1" si="284"/>
        <v>3.4863330973327071E-4</v>
      </c>
      <c r="V455" s="79">
        <f t="shared" ca="1" si="279"/>
        <v>541.02312995921739</v>
      </c>
      <c r="W455" s="79">
        <f t="shared" ca="1" si="268"/>
        <v>3.6905856918489457</v>
      </c>
      <c r="X455" s="80">
        <f t="shared" ca="1" si="285"/>
        <v>-6.9726661946654146E-3</v>
      </c>
      <c r="Y455" s="80">
        <f t="shared" ca="1" si="286"/>
        <v>-0.45085260829934787</v>
      </c>
      <c r="Z455" s="80">
        <f t="shared" ca="1" si="280"/>
        <v>0</v>
      </c>
      <c r="AA455" s="80">
        <f t="shared" ca="1" si="287"/>
        <v>0</v>
      </c>
      <c r="AB455" s="81">
        <f t="shared" ca="1" si="269"/>
        <v>-0.86294173115108463</v>
      </c>
      <c r="AC455" s="79">
        <f t="shared" ca="1" si="270"/>
        <v>543.39294864542126</v>
      </c>
      <c r="AD455" s="35"/>
      <c r="AE455" s="62">
        <f t="shared" ca="1" si="271"/>
        <v>-2475.2130879613783</v>
      </c>
      <c r="AF455" s="62">
        <f t="shared" ca="1" si="272"/>
        <v>1558637.4952558479</v>
      </c>
      <c r="AG455" s="35"/>
      <c r="AH455" s="35"/>
      <c r="AR455" s="69">
        <f t="shared" si="281"/>
        <v>38</v>
      </c>
      <c r="AS455" s="70">
        <f t="shared" si="288"/>
        <v>452</v>
      </c>
      <c r="AT455" s="71">
        <f t="shared" si="261"/>
        <v>4.5325772499891809E-2</v>
      </c>
      <c r="AU455" s="72">
        <f t="shared" si="273"/>
        <v>6.8214933659622723E-3</v>
      </c>
      <c r="AV455" s="73">
        <f t="shared" si="282"/>
        <v>1.0068214933659623</v>
      </c>
      <c r="AW455" s="74">
        <f>PRODUCT(AV$4:AV455)</f>
        <v>21.603302072103457</v>
      </c>
    </row>
    <row r="456" spans="5:49">
      <c r="E456">
        <f t="shared" si="259"/>
        <v>453</v>
      </c>
      <c r="F456" s="64">
        <f t="shared" si="283"/>
        <v>92.666666666665293</v>
      </c>
      <c r="G456" s="55">
        <f t="shared" si="262"/>
        <v>0</v>
      </c>
      <c r="H456" s="78">
        <f t="shared" si="289"/>
        <v>1</v>
      </c>
      <c r="I456" s="79">
        <f t="shared" si="274"/>
        <v>1047060.0546667777</v>
      </c>
      <c r="J456" s="79">
        <f t="shared" si="263"/>
        <v>7142.5132166735184</v>
      </c>
      <c r="K456" s="80">
        <f t="shared" si="264"/>
        <v>-20</v>
      </c>
      <c r="L456" s="80">
        <f t="shared" si="275"/>
        <v>-872.55004555564813</v>
      </c>
      <c r="M456" s="80">
        <f t="shared" si="260"/>
        <v>0</v>
      </c>
      <c r="N456" s="80">
        <f t="shared" si="276"/>
        <v>0</v>
      </c>
      <c r="O456" s="81">
        <f t="shared" si="265"/>
        <v>-2475.2130879613783</v>
      </c>
      <c r="P456" s="79">
        <f t="shared" si="266"/>
        <v>1050834.8047499342</v>
      </c>
      <c r="Q456" s="35"/>
      <c r="R456">
        <f t="shared" ca="1" si="277"/>
        <v>572</v>
      </c>
      <c r="S456" s="78">
        <f t="shared" ca="1" si="278"/>
        <v>101.16</v>
      </c>
      <c r="T456" s="55">
        <f t="shared" ca="1" si="267"/>
        <v>5.8781892102293565E-2</v>
      </c>
      <c r="U456" s="78">
        <f t="shared" ca="1" si="284"/>
        <v>3.2813998413726411E-4</v>
      </c>
      <c r="V456" s="79">
        <f t="shared" ca="1" si="279"/>
        <v>511.45128296899895</v>
      </c>
      <c r="W456" s="79">
        <f t="shared" ca="1" si="268"/>
        <v>3.4888615337859195</v>
      </c>
      <c r="X456" s="80">
        <f t="shared" ca="1" si="285"/>
        <v>-6.5627996827452824E-3</v>
      </c>
      <c r="Y456" s="80">
        <f t="shared" ca="1" si="286"/>
        <v>-0.42620940247416583</v>
      </c>
      <c r="Z456" s="80">
        <f t="shared" ca="1" si="280"/>
        <v>0</v>
      </c>
      <c r="AA456" s="80">
        <f t="shared" ca="1" si="287"/>
        <v>0</v>
      </c>
      <c r="AB456" s="81">
        <f t="shared" ca="1" si="269"/>
        <v>-0.81221638341999514</v>
      </c>
      <c r="AC456" s="79">
        <f t="shared" ca="1" si="270"/>
        <v>513.6951559172079</v>
      </c>
      <c r="AD456" s="35"/>
      <c r="AE456" s="62">
        <f t="shared" ca="1" si="271"/>
        <v>-2475.2130879613783</v>
      </c>
      <c r="AF456" s="62">
        <f t="shared" ca="1" si="272"/>
        <v>1565475.6529223341</v>
      </c>
      <c r="AG456" s="35"/>
      <c r="AH456" s="35"/>
      <c r="AR456" s="69">
        <f t="shared" si="281"/>
        <v>38</v>
      </c>
      <c r="AS456" s="70">
        <f t="shared" si="288"/>
        <v>453</v>
      </c>
      <c r="AT456" s="71">
        <f t="shared" si="261"/>
        <v>4.5016583043476679E-2</v>
      </c>
      <c r="AU456" s="72">
        <f t="shared" si="273"/>
        <v>6.8214933659622723E-3</v>
      </c>
      <c r="AV456" s="73">
        <f t="shared" si="282"/>
        <v>1.0068214933659623</v>
      </c>
      <c r="AW456" s="74">
        <f>PRODUCT(AV$4:AV456)</f>
        <v>21.75066885387119</v>
      </c>
    </row>
    <row r="457" spans="5:49">
      <c r="E457">
        <f t="shared" si="259"/>
        <v>454</v>
      </c>
      <c r="F457" s="64">
        <f t="shared" si="283"/>
        <v>92.749999999998622</v>
      </c>
      <c r="G457" s="55">
        <f t="shared" si="262"/>
        <v>0</v>
      </c>
      <c r="H457" s="78">
        <f t="shared" si="289"/>
        <v>1</v>
      </c>
      <c r="I457" s="79">
        <f t="shared" si="274"/>
        <v>1050834.8047499342</v>
      </c>
      <c r="J457" s="79">
        <f t="shared" si="263"/>
        <v>7168.2626493239359</v>
      </c>
      <c r="K457" s="80">
        <f t="shared" si="264"/>
        <v>-20</v>
      </c>
      <c r="L457" s="80">
        <f t="shared" si="275"/>
        <v>-875.69567062494525</v>
      </c>
      <c r="M457" s="80">
        <f t="shared" si="260"/>
        <v>0</v>
      </c>
      <c r="N457" s="80">
        <f t="shared" si="276"/>
        <v>0</v>
      </c>
      <c r="O457" s="81">
        <f t="shared" si="265"/>
        <v>-2475.2130879613783</v>
      </c>
      <c r="P457" s="79">
        <f t="shared" si="266"/>
        <v>1054632.158640672</v>
      </c>
      <c r="Q457" s="35"/>
      <c r="R457">
        <f t="shared" ca="1" si="277"/>
        <v>573</v>
      </c>
      <c r="S457" s="78">
        <f t="shared" ca="1" si="278"/>
        <v>101.24</v>
      </c>
      <c r="T457" s="55">
        <f t="shared" ca="1" si="267"/>
        <v>5.8781892102293565E-2</v>
      </c>
      <c r="U457" s="78">
        <f t="shared" ca="1" si="284"/>
        <v>3.0885129499525914E-4</v>
      </c>
      <c r="V457" s="79">
        <f t="shared" ca="1" si="279"/>
        <v>483.49918268861171</v>
      </c>
      <c r="W457" s="79">
        <f t="shared" ca="1" si="268"/>
        <v>3.2981864671585455</v>
      </c>
      <c r="X457" s="80">
        <f t="shared" ca="1" si="285"/>
        <v>-6.1770258999051825E-3</v>
      </c>
      <c r="Y457" s="80">
        <f t="shared" ca="1" si="286"/>
        <v>-0.40291598557384312</v>
      </c>
      <c r="Z457" s="80">
        <f t="shared" ca="1" si="280"/>
        <v>0</v>
      </c>
      <c r="AA457" s="80">
        <f t="shared" ca="1" si="287"/>
        <v>0</v>
      </c>
      <c r="AB457" s="81">
        <f t="shared" ca="1" si="269"/>
        <v>-0.76447276760608585</v>
      </c>
      <c r="AC457" s="79">
        <f t="shared" ca="1" si="270"/>
        <v>485.62380337669043</v>
      </c>
      <c r="AD457" s="35"/>
      <c r="AE457" s="62">
        <f t="shared" ca="1" si="271"/>
        <v>-2475.2130879613778</v>
      </c>
      <c r="AF457" s="62">
        <f t="shared" ca="1" si="272"/>
        <v>1572354.758571256</v>
      </c>
      <c r="AG457" s="35"/>
      <c r="AH457" s="35"/>
      <c r="AR457" s="69">
        <f t="shared" si="281"/>
        <v>38</v>
      </c>
      <c r="AS457" s="70">
        <f t="shared" si="288"/>
        <v>454</v>
      </c>
      <c r="AT457" s="71">
        <f t="shared" si="261"/>
        <v>4.4709502720887313E-2</v>
      </c>
      <c r="AU457" s="72">
        <f t="shared" si="273"/>
        <v>6.8214933659622723E-3</v>
      </c>
      <c r="AV457" s="73">
        <f t="shared" si="282"/>
        <v>1.0068214933659623</v>
      </c>
      <c r="AW457" s="74">
        <f>PRODUCT(AV$4:AV457)</f>
        <v>21.899040897163115</v>
      </c>
    </row>
    <row r="458" spans="5:49">
      <c r="E458">
        <f t="shared" si="259"/>
        <v>455</v>
      </c>
      <c r="F458" s="64">
        <f t="shared" si="283"/>
        <v>92.83333333333195</v>
      </c>
      <c r="G458" s="55">
        <f t="shared" si="262"/>
        <v>0</v>
      </c>
      <c r="H458" s="78">
        <f t="shared" si="289"/>
        <v>1</v>
      </c>
      <c r="I458" s="79">
        <f t="shared" si="274"/>
        <v>1054632.158640672</v>
      </c>
      <c r="J458" s="79">
        <f t="shared" si="263"/>
        <v>7194.1662736978151</v>
      </c>
      <c r="K458" s="80">
        <f t="shared" si="264"/>
        <v>-20</v>
      </c>
      <c r="L458" s="80">
        <f t="shared" si="275"/>
        <v>-878.86013220056009</v>
      </c>
      <c r="M458" s="80">
        <f t="shared" si="260"/>
        <v>0</v>
      </c>
      <c r="N458" s="80">
        <f t="shared" si="276"/>
        <v>0</v>
      </c>
      <c r="O458" s="81">
        <f t="shared" si="265"/>
        <v>-2475.2130879613783</v>
      </c>
      <c r="P458" s="79">
        <f t="shared" si="266"/>
        <v>1058452.2516942078</v>
      </c>
      <c r="Q458" s="35"/>
      <c r="R458">
        <f t="shared" ca="1" si="277"/>
        <v>574</v>
      </c>
      <c r="S458" s="78">
        <f t="shared" ca="1" si="278"/>
        <v>101.32</v>
      </c>
      <c r="T458" s="55">
        <f t="shared" ca="1" si="267"/>
        <v>5.8781892102293565E-2</v>
      </c>
      <c r="U458" s="78">
        <f t="shared" ca="1" si="284"/>
        <v>2.9069643149719416E-4</v>
      </c>
      <c r="V458" s="79">
        <f t="shared" ca="1" si="279"/>
        <v>457.07791736429641</v>
      </c>
      <c r="W458" s="79">
        <f t="shared" ca="1" si="268"/>
        <v>3.1179539810283998</v>
      </c>
      <c r="X458" s="80">
        <f t="shared" ca="1" si="285"/>
        <v>-5.813928629943883E-3</v>
      </c>
      <c r="Y458" s="80">
        <f t="shared" ca="1" si="286"/>
        <v>-0.38089826447024705</v>
      </c>
      <c r="Z458" s="80">
        <f t="shared" ca="1" si="280"/>
        <v>0</v>
      </c>
      <c r="AA458" s="80">
        <f t="shared" ca="1" si="287"/>
        <v>0</v>
      </c>
      <c r="AB458" s="81">
        <f t="shared" ca="1" si="269"/>
        <v>-0.71953561186552317</v>
      </c>
      <c r="AC458" s="79">
        <f t="shared" ca="1" si="270"/>
        <v>459.08962354035907</v>
      </c>
      <c r="AD458" s="35"/>
      <c r="AE458" s="62">
        <f t="shared" ca="1" si="271"/>
        <v>-2475.2130879613783</v>
      </c>
      <c r="AF458" s="62">
        <f t="shared" ca="1" si="272"/>
        <v>1579275.0574056848</v>
      </c>
      <c r="AG458" s="35"/>
      <c r="AH458" s="35"/>
      <c r="AR458" s="69">
        <f t="shared" si="281"/>
        <v>38</v>
      </c>
      <c r="AS458" s="70">
        <f t="shared" si="288"/>
        <v>455</v>
      </c>
      <c r="AT458" s="71">
        <f t="shared" si="261"/>
        <v>4.4404517144681306E-2</v>
      </c>
      <c r="AU458" s="72">
        <f t="shared" si="273"/>
        <v>6.8214933659622723E-3</v>
      </c>
      <c r="AV458" s="73">
        <f t="shared" si="282"/>
        <v>1.0068214933659623</v>
      </c>
      <c r="AW458" s="74">
        <f>PRODUCT(AV$4:AV458)</f>
        <v>22.04842505936405</v>
      </c>
    </row>
    <row r="459" spans="5:49">
      <c r="E459">
        <f t="shared" si="259"/>
        <v>456</v>
      </c>
      <c r="F459" s="64">
        <f t="shared" si="283"/>
        <v>92.916666666665279</v>
      </c>
      <c r="G459" s="55">
        <f t="shared" si="262"/>
        <v>0</v>
      </c>
      <c r="H459" s="78">
        <f t="shared" si="289"/>
        <v>1</v>
      </c>
      <c r="I459" s="79">
        <f t="shared" si="274"/>
        <v>1058452.2516942078</v>
      </c>
      <c r="J459" s="79">
        <f t="shared" si="263"/>
        <v>7220.225013119868</v>
      </c>
      <c r="K459" s="80">
        <f t="shared" si="264"/>
        <v>-20</v>
      </c>
      <c r="L459" s="80">
        <f t="shared" si="275"/>
        <v>-882.04354307850656</v>
      </c>
      <c r="M459" s="80">
        <f t="shared" si="260"/>
        <v>0</v>
      </c>
      <c r="N459" s="80">
        <f t="shared" si="276"/>
        <v>0</v>
      </c>
      <c r="O459" s="81">
        <f t="shared" si="265"/>
        <v>-2475.2130879613783</v>
      </c>
      <c r="P459" s="79">
        <f t="shared" si="266"/>
        <v>1062295.2200762879</v>
      </c>
      <c r="Q459" s="35"/>
      <c r="R459">
        <f t="shared" ca="1" si="277"/>
        <v>575</v>
      </c>
      <c r="S459" s="78">
        <f t="shared" ca="1" si="278"/>
        <v>101.4</v>
      </c>
      <c r="T459" s="55">
        <f t="shared" ca="1" si="267"/>
        <v>5.8781892102293565E-2</v>
      </c>
      <c r="U459" s="78">
        <f t="shared" ca="1" si="284"/>
        <v>2.736087452264043E-4</v>
      </c>
      <c r="V459" s="79">
        <f t="shared" ca="1" si="279"/>
        <v>432.10346682412711</v>
      </c>
      <c r="W459" s="79">
        <f t="shared" ca="1" si="268"/>
        <v>2.947590932350082</v>
      </c>
      <c r="X459" s="80">
        <f t="shared" ca="1" si="285"/>
        <v>-5.4721749045280859E-3</v>
      </c>
      <c r="Y459" s="80">
        <f t="shared" ca="1" si="286"/>
        <v>-0.36008622235343929</v>
      </c>
      <c r="Z459" s="80">
        <f t="shared" ca="1" si="280"/>
        <v>0</v>
      </c>
      <c r="AA459" s="80">
        <f t="shared" ca="1" si="287"/>
        <v>0</v>
      </c>
      <c r="AB459" s="81">
        <f t="shared" ca="1" si="269"/>
        <v>-0.67723994716508618</v>
      </c>
      <c r="AC459" s="79">
        <f t="shared" ca="1" si="270"/>
        <v>434.00825941205409</v>
      </c>
      <c r="AD459" s="35"/>
      <c r="AE459" s="62">
        <f t="shared" ca="1" si="271"/>
        <v>-2475.2130879613783</v>
      </c>
      <c r="AF459" s="62">
        <f t="shared" ca="1" si="272"/>
        <v>1586236.796097008</v>
      </c>
      <c r="AG459" s="35"/>
      <c r="AH459" s="35"/>
      <c r="AR459" s="69">
        <f t="shared" si="281"/>
        <v>38</v>
      </c>
      <c r="AS459" s="70">
        <f t="shared" si="288"/>
        <v>456</v>
      </c>
      <c r="AT459" s="71">
        <f t="shared" si="261"/>
        <v>4.4101612025560108E-2</v>
      </c>
      <c r="AU459" s="72">
        <f t="shared" si="273"/>
        <v>6.8214933659622723E-3</v>
      </c>
      <c r="AV459" s="73">
        <f t="shared" si="282"/>
        <v>1.0068214933659623</v>
      </c>
      <c r="AW459" s="74">
        <f>PRODUCT(AV$4:AV459)</f>
        <v>22.198828244636417</v>
      </c>
    </row>
    <row r="460" spans="5:49">
      <c r="E460">
        <f t="shared" si="259"/>
        <v>457</v>
      </c>
      <c r="F460" s="64">
        <f t="shared" si="283"/>
        <v>92.999999999998607</v>
      </c>
      <c r="G460" s="55">
        <f t="shared" si="262"/>
        <v>0</v>
      </c>
      <c r="H460" s="78">
        <f t="shared" si="289"/>
        <v>1</v>
      </c>
      <c r="I460" s="79">
        <f t="shared" si="274"/>
        <v>1062295.2200762879</v>
      </c>
      <c r="J460" s="79">
        <f t="shared" si="263"/>
        <v>7246.4397964438294</v>
      </c>
      <c r="K460" s="80">
        <f t="shared" si="264"/>
        <v>-20</v>
      </c>
      <c r="L460" s="80">
        <f t="shared" si="275"/>
        <v>-885.24601673023994</v>
      </c>
      <c r="M460" s="80">
        <f t="shared" si="260"/>
        <v>-7967.2141505721584</v>
      </c>
      <c r="N460" s="80">
        <f t="shared" si="276"/>
        <v>0</v>
      </c>
      <c r="O460" s="81">
        <f t="shared" si="265"/>
        <v>-2475.2130879613783</v>
      </c>
      <c r="P460" s="79">
        <f t="shared" si="266"/>
        <v>1058193.9866174678</v>
      </c>
      <c r="Q460" s="35"/>
      <c r="R460">
        <f t="shared" ca="1" si="277"/>
        <v>576</v>
      </c>
      <c r="S460" s="78">
        <f t="shared" ca="1" si="278"/>
        <v>101.48</v>
      </c>
      <c r="T460" s="55">
        <f t="shared" ca="1" si="267"/>
        <v>5.8781892102293565E-2</v>
      </c>
      <c r="U460" s="78">
        <f t="shared" ca="1" si="284"/>
        <v>2.5752550548626188E-4</v>
      </c>
      <c r="V460" s="79">
        <f t="shared" ca="1" si="279"/>
        <v>408.49643273579051</v>
      </c>
      <c r="W460" s="79">
        <f t="shared" ca="1" si="268"/>
        <v>2.7865557059264487</v>
      </c>
      <c r="X460" s="80">
        <f t="shared" ca="1" si="285"/>
        <v>-5.1505101097252381E-3</v>
      </c>
      <c r="Y460" s="80">
        <f t="shared" ca="1" si="286"/>
        <v>-0.34041369394649212</v>
      </c>
      <c r="Z460" s="80">
        <f t="shared" ca="1" si="280"/>
        <v>0</v>
      </c>
      <c r="AA460" s="80">
        <f t="shared" ca="1" si="287"/>
        <v>0</v>
      </c>
      <c r="AB460" s="81">
        <f t="shared" ca="1" si="269"/>
        <v>-0.63743050166346504</v>
      </c>
      <c r="AC460" s="79">
        <f t="shared" ca="1" si="270"/>
        <v>410.29999373599725</v>
      </c>
      <c r="AD460" s="35"/>
      <c r="AE460" s="62">
        <f t="shared" ca="1" si="271"/>
        <v>-2475.2130879613778</v>
      </c>
      <c r="AF460" s="62">
        <f t="shared" ca="1" si="272"/>
        <v>1593240.22279372</v>
      </c>
      <c r="AG460" s="35"/>
      <c r="AH460" s="35"/>
      <c r="AR460" s="69">
        <f t="shared" si="281"/>
        <v>39</v>
      </c>
      <c r="AS460" s="70">
        <f t="shared" si="288"/>
        <v>457</v>
      </c>
      <c r="AT460" s="71">
        <f t="shared" si="261"/>
        <v>4.380077317169951E-2</v>
      </c>
      <c r="AU460" s="72">
        <f t="shared" si="273"/>
        <v>6.8214933659622723E-3</v>
      </c>
      <c r="AV460" s="73">
        <f t="shared" si="282"/>
        <v>1.0068214933659623</v>
      </c>
      <c r="AW460" s="74">
        <f>PRODUCT(AV$4:AV460)</f>
        <v>22.35025740423934</v>
      </c>
    </row>
    <row r="461" spans="5:49">
      <c r="E461">
        <f t="shared" si="259"/>
        <v>458</v>
      </c>
      <c r="F461" s="64">
        <f t="shared" si="283"/>
        <v>93.083333333331936</v>
      </c>
      <c r="G461" s="55">
        <f t="shared" si="262"/>
        <v>0</v>
      </c>
      <c r="H461" s="78">
        <f t="shared" si="289"/>
        <v>1</v>
      </c>
      <c r="I461" s="79">
        <f t="shared" si="274"/>
        <v>1058193.9866174678</v>
      </c>
      <c r="J461" s="79">
        <f t="shared" si="263"/>
        <v>7218.4632596122265</v>
      </c>
      <c r="K461" s="80">
        <f t="shared" si="264"/>
        <v>-20</v>
      </c>
      <c r="L461" s="80">
        <f t="shared" si="275"/>
        <v>-881.82832218122326</v>
      </c>
      <c r="M461" s="80">
        <f t="shared" si="260"/>
        <v>0</v>
      </c>
      <c r="N461" s="80">
        <f t="shared" si="276"/>
        <v>0</v>
      </c>
      <c r="O461" s="81">
        <f t="shared" si="265"/>
        <v>-2475.2130879613783</v>
      </c>
      <c r="P461" s="79">
        <f t="shared" si="266"/>
        <v>1062035.4084669375</v>
      </c>
      <c r="Q461" s="35"/>
      <c r="R461">
        <f t="shared" ca="1" si="277"/>
        <v>577</v>
      </c>
      <c r="S461" s="78">
        <f t="shared" ca="1" si="278"/>
        <v>101.56</v>
      </c>
      <c r="T461" s="55">
        <f t="shared" ca="1" si="267"/>
        <v>6.4504460562804344E-2</v>
      </c>
      <c r="U461" s="78">
        <f t="shared" ca="1" si="284"/>
        <v>2.4091396167370705E-4</v>
      </c>
      <c r="V461" s="79">
        <f t="shared" ca="1" si="279"/>
        <v>383.83381397113476</v>
      </c>
      <c r="W461" s="79">
        <f t="shared" ca="1" si="268"/>
        <v>2.6183198156360925</v>
      </c>
      <c r="X461" s="80">
        <f t="shared" ca="1" si="285"/>
        <v>-4.818279233474141E-3</v>
      </c>
      <c r="Y461" s="80">
        <f t="shared" ca="1" si="286"/>
        <v>-0.31986151164261234</v>
      </c>
      <c r="Z461" s="80">
        <f t="shared" ca="1" si="280"/>
        <v>-2.8787536047835105</v>
      </c>
      <c r="AA461" s="80">
        <f t="shared" ca="1" si="287"/>
        <v>0</v>
      </c>
      <c r="AB461" s="81">
        <f t="shared" ca="1" si="269"/>
        <v>-0.59631339100738556</v>
      </c>
      <c r="AC461" s="79">
        <f t="shared" ca="1" si="270"/>
        <v>382.65238700010383</v>
      </c>
      <c r="AD461" s="35"/>
      <c r="AE461" s="62">
        <f t="shared" ca="1" si="271"/>
        <v>-2475.2130879613783</v>
      </c>
      <c r="AF461" s="62">
        <f t="shared" ca="1" si="272"/>
        <v>1588336.2854593159</v>
      </c>
      <c r="AG461" s="35"/>
      <c r="AH461" s="35"/>
      <c r="AR461" s="69">
        <f t="shared" si="281"/>
        <v>39</v>
      </c>
      <c r="AS461" s="70">
        <f t="shared" si="288"/>
        <v>458</v>
      </c>
      <c r="AT461" s="71">
        <f t="shared" si="261"/>
        <v>4.3501986488084746E-2</v>
      </c>
      <c r="AU461" s="72">
        <f t="shared" si="273"/>
        <v>6.8214933659622723E-3</v>
      </c>
      <c r="AV461" s="73">
        <f t="shared" si="282"/>
        <v>1.0068214933659623</v>
      </c>
      <c r="AW461" s="74">
        <f>PRODUCT(AV$4:AV461)</f>
        <v>22.502719536849909</v>
      </c>
    </row>
    <row r="462" spans="5:49">
      <c r="E462">
        <f t="shared" si="259"/>
        <v>459</v>
      </c>
      <c r="F462" s="64">
        <f t="shared" si="283"/>
        <v>93.166666666665265</v>
      </c>
      <c r="G462" s="55">
        <f t="shared" si="262"/>
        <v>0</v>
      </c>
      <c r="H462" s="78">
        <f t="shared" si="289"/>
        <v>1</v>
      </c>
      <c r="I462" s="79">
        <f t="shared" si="274"/>
        <v>1062035.4084669375</v>
      </c>
      <c r="J462" s="79">
        <f t="shared" si="263"/>
        <v>7244.6674932742462</v>
      </c>
      <c r="K462" s="80">
        <f t="shared" si="264"/>
        <v>-20</v>
      </c>
      <c r="L462" s="80">
        <f t="shared" si="275"/>
        <v>-885.02950705578132</v>
      </c>
      <c r="M462" s="80">
        <f t="shared" si="260"/>
        <v>0</v>
      </c>
      <c r="N462" s="80">
        <f t="shared" si="276"/>
        <v>0</v>
      </c>
      <c r="O462" s="81">
        <f t="shared" si="265"/>
        <v>-2475.2130879613783</v>
      </c>
      <c r="P462" s="79">
        <f t="shared" si="266"/>
        <v>1065899.8333651945</v>
      </c>
      <c r="Q462" s="35"/>
      <c r="R462">
        <f t="shared" ca="1" si="277"/>
        <v>578</v>
      </c>
      <c r="S462" s="78">
        <f t="shared" ca="1" si="278"/>
        <v>101.64</v>
      </c>
      <c r="T462" s="55">
        <f t="shared" ca="1" si="267"/>
        <v>6.4504460562804344E-2</v>
      </c>
      <c r="U462" s="78">
        <f t="shared" ca="1" si="284"/>
        <v>2.2537393653389645E-4</v>
      </c>
      <c r="V462" s="79">
        <f t="shared" ca="1" si="279"/>
        <v>357.96960119359267</v>
      </c>
      <c r="W462" s="79">
        <f t="shared" ca="1" si="268"/>
        <v>2.4418872597582526</v>
      </c>
      <c r="X462" s="80">
        <f t="shared" ca="1" si="285"/>
        <v>-4.5074787306779293E-3</v>
      </c>
      <c r="Y462" s="80">
        <f t="shared" ca="1" si="286"/>
        <v>-0.29830800099466059</v>
      </c>
      <c r="Z462" s="80">
        <f t="shared" ca="1" si="280"/>
        <v>0</v>
      </c>
      <c r="AA462" s="80">
        <f t="shared" ca="1" si="287"/>
        <v>0</v>
      </c>
      <c r="AB462" s="81">
        <f t="shared" ca="1" si="269"/>
        <v>-0.55784851739407748</v>
      </c>
      <c r="AC462" s="79">
        <f t="shared" ca="1" si="270"/>
        <v>359.55082445623151</v>
      </c>
      <c r="AD462" s="35"/>
      <c r="AE462" s="62">
        <f t="shared" ca="1" si="271"/>
        <v>-2475.2130879613783</v>
      </c>
      <c r="AF462" s="62">
        <f t="shared" ca="1" si="272"/>
        <v>1595352.2842343161</v>
      </c>
      <c r="AG462" s="35"/>
      <c r="AH462" s="35"/>
      <c r="AR462" s="69">
        <f t="shared" si="281"/>
        <v>39</v>
      </c>
      <c r="AS462" s="70">
        <f t="shared" si="288"/>
        <v>459</v>
      </c>
      <c r="AT462" s="71">
        <f t="shared" si="261"/>
        <v>4.3205237975850096E-2</v>
      </c>
      <c r="AU462" s="72">
        <f t="shared" si="273"/>
        <v>6.8214933659622723E-3</v>
      </c>
      <c r="AV462" s="73">
        <f t="shared" si="282"/>
        <v>1.0068214933659623</v>
      </c>
      <c r="AW462" s="74">
        <f>PRODUCT(AV$4:AV462)</f>
        <v>22.656221688886642</v>
      </c>
    </row>
    <row r="463" spans="5:49">
      <c r="E463">
        <f t="shared" si="259"/>
        <v>460</v>
      </c>
      <c r="F463" s="64">
        <f t="shared" si="283"/>
        <v>93.249999999998593</v>
      </c>
      <c r="G463" s="55">
        <f t="shared" si="262"/>
        <v>0</v>
      </c>
      <c r="H463" s="78">
        <f t="shared" si="289"/>
        <v>1</v>
      </c>
      <c r="I463" s="79">
        <f t="shared" si="274"/>
        <v>1065899.8333651945</v>
      </c>
      <c r="J463" s="79">
        <f t="shared" si="263"/>
        <v>7271.0286420809662</v>
      </c>
      <c r="K463" s="80">
        <f t="shared" si="264"/>
        <v>-20</v>
      </c>
      <c r="L463" s="80">
        <f t="shared" si="275"/>
        <v>-888.24986113766215</v>
      </c>
      <c r="M463" s="80">
        <f t="shared" si="260"/>
        <v>0</v>
      </c>
      <c r="N463" s="80">
        <f t="shared" si="276"/>
        <v>0</v>
      </c>
      <c r="O463" s="81">
        <f t="shared" si="265"/>
        <v>-2475.2130879613783</v>
      </c>
      <c r="P463" s="79">
        <f t="shared" si="266"/>
        <v>1069787.3990581764</v>
      </c>
      <c r="Q463" s="35"/>
      <c r="R463">
        <f t="shared" ca="1" si="277"/>
        <v>579</v>
      </c>
      <c r="S463" s="78">
        <f t="shared" ca="1" si="278"/>
        <v>101.72</v>
      </c>
      <c r="T463" s="55">
        <f t="shared" ca="1" si="267"/>
        <v>6.4504460562804344E-2</v>
      </c>
      <c r="U463" s="78">
        <f t="shared" ca="1" si="284"/>
        <v>2.1083631233286175E-4</v>
      </c>
      <c r="V463" s="79">
        <f t="shared" ca="1" si="279"/>
        <v>336.35819247977076</v>
      </c>
      <c r="W463" s="79">
        <f t="shared" ca="1" si="268"/>
        <v>2.2944651785878172</v>
      </c>
      <c r="X463" s="80">
        <f t="shared" ca="1" si="285"/>
        <v>-4.2167262466572351E-3</v>
      </c>
      <c r="Y463" s="80">
        <f t="shared" ca="1" si="286"/>
        <v>-0.28029849373314231</v>
      </c>
      <c r="Z463" s="80">
        <f t="shared" ca="1" si="280"/>
        <v>0</v>
      </c>
      <c r="AA463" s="80">
        <f t="shared" ca="1" si="287"/>
        <v>0</v>
      </c>
      <c r="AB463" s="81">
        <f t="shared" ca="1" si="269"/>
        <v>-0.52186479970381228</v>
      </c>
      <c r="AC463" s="79">
        <f t="shared" ca="1" si="270"/>
        <v>337.84627763867496</v>
      </c>
      <c r="AD463" s="35"/>
      <c r="AE463" s="62">
        <f t="shared" ca="1" si="271"/>
        <v>-2475.2130879613778</v>
      </c>
      <c r="AF463" s="62">
        <f t="shared" ca="1" si="272"/>
        <v>1602410.2959327702</v>
      </c>
      <c r="AG463" s="35"/>
      <c r="AH463" s="35"/>
      <c r="AR463" s="69">
        <f t="shared" si="281"/>
        <v>39</v>
      </c>
      <c r="AS463" s="70">
        <f t="shared" si="288"/>
        <v>460</v>
      </c>
      <c r="AT463" s="71">
        <f t="shared" si="261"/>
        <v>4.2910513731623016E-2</v>
      </c>
      <c r="AU463" s="72">
        <f t="shared" si="273"/>
        <v>6.8214933659622723E-3</v>
      </c>
      <c r="AV463" s="73">
        <f t="shared" si="282"/>
        <v>1.0068214933659623</v>
      </c>
      <c r="AW463" s="74">
        <f>PRODUCT(AV$4:AV463)</f>
        <v>22.810770954835153</v>
      </c>
    </row>
    <row r="464" spans="5:49">
      <c r="E464">
        <f t="shared" ref="E464:E527" si="290">E463+1</f>
        <v>461</v>
      </c>
      <c r="F464" s="64">
        <f t="shared" si="283"/>
        <v>93.333333333331922</v>
      </c>
      <c r="G464" s="55">
        <f t="shared" si="262"/>
        <v>0</v>
      </c>
      <c r="H464" s="78">
        <f t="shared" si="289"/>
        <v>1</v>
      </c>
      <c r="I464" s="79">
        <f t="shared" si="274"/>
        <v>1069787.3990581764</v>
      </c>
      <c r="J464" s="79">
        <f t="shared" si="263"/>
        <v>7297.5476456653842</v>
      </c>
      <c r="K464" s="80">
        <f t="shared" si="264"/>
        <v>-20</v>
      </c>
      <c r="L464" s="80">
        <f t="shared" si="275"/>
        <v>-891.48949921514713</v>
      </c>
      <c r="M464" s="80">
        <f t="shared" ref="M464:M527" si="291">IF(OR(I463+O463=0,K463=0),0,-IF(MOD(E464-1,12)=0,1,0)*I464*($C$17))</f>
        <v>0</v>
      </c>
      <c r="N464" s="80">
        <f t="shared" si="276"/>
        <v>0</v>
      </c>
      <c r="O464" s="81">
        <f t="shared" si="265"/>
        <v>-2475.2130879613783</v>
      </c>
      <c r="P464" s="79">
        <f t="shared" si="266"/>
        <v>1073698.2441166656</v>
      </c>
      <c r="Q464" s="35"/>
      <c r="R464">
        <f t="shared" ca="1" si="277"/>
        <v>580</v>
      </c>
      <c r="S464" s="78">
        <f t="shared" ca="1" si="278"/>
        <v>101.8</v>
      </c>
      <c r="T464" s="55">
        <f t="shared" ca="1" si="267"/>
        <v>6.4504460562804344E-2</v>
      </c>
      <c r="U464" s="78">
        <f t="shared" ca="1" si="284"/>
        <v>1.9723642973877958E-4</v>
      </c>
      <c r="V464" s="79">
        <f t="shared" ca="1" si="279"/>
        <v>316.05368574644081</v>
      </c>
      <c r="W464" s="79">
        <f t="shared" ca="1" si="268"/>
        <v>2.1559581206072709</v>
      </c>
      <c r="X464" s="80">
        <f t="shared" ca="1" si="285"/>
        <v>-3.9447285947755914E-3</v>
      </c>
      <c r="Y464" s="80">
        <f t="shared" ca="1" si="286"/>
        <v>-0.26337807145536735</v>
      </c>
      <c r="Z464" s="80">
        <f t="shared" ca="1" si="280"/>
        <v>0</v>
      </c>
      <c r="AA464" s="80">
        <f t="shared" ca="1" si="287"/>
        <v>0</v>
      </c>
      <c r="AB464" s="81">
        <f t="shared" ca="1" si="269"/>
        <v>-0.48820219231220197</v>
      </c>
      <c r="AC464" s="79">
        <f t="shared" ca="1" si="270"/>
        <v>317.45411887468578</v>
      </c>
      <c r="AD464" s="35"/>
      <c r="AE464" s="62">
        <f t="shared" ca="1" si="271"/>
        <v>-2475.2130879613778</v>
      </c>
      <c r="AF464" s="62">
        <f t="shared" ca="1" si="272"/>
        <v>1609510.5721347868</v>
      </c>
      <c r="AG464" s="35"/>
      <c r="AH464" s="35"/>
      <c r="AR464" s="69">
        <f t="shared" si="281"/>
        <v>39</v>
      </c>
      <c r="AS464" s="70">
        <f t="shared" si="288"/>
        <v>461</v>
      </c>
      <c r="AT464" s="71">
        <f t="shared" si="261"/>
        <v>4.2617799946872717E-2</v>
      </c>
      <c r="AU464" s="72">
        <f t="shared" si="273"/>
        <v>6.8214933659622723E-3</v>
      </c>
      <c r="AV464" s="73">
        <f t="shared" si="282"/>
        <v>1.0068214933659623</v>
      </c>
      <c r="AW464" s="74">
        <f>PRODUCT(AV$4:AV464)</f>
        <v>22.966374477576046</v>
      </c>
    </row>
    <row r="465" spans="5:49">
      <c r="E465">
        <f t="shared" si="290"/>
        <v>462</v>
      </c>
      <c r="F465" s="64">
        <f t="shared" si="283"/>
        <v>93.41666666666525</v>
      </c>
      <c r="G465" s="55">
        <f t="shared" si="262"/>
        <v>0</v>
      </c>
      <c r="H465" s="78">
        <f t="shared" si="289"/>
        <v>1</v>
      </c>
      <c r="I465" s="79">
        <f t="shared" si="274"/>
        <v>1073698.2441166656</v>
      </c>
      <c r="J465" s="79">
        <f t="shared" si="263"/>
        <v>7324.2254492871743</v>
      </c>
      <c r="K465" s="80">
        <f t="shared" si="264"/>
        <v>-20</v>
      </c>
      <c r="L465" s="80">
        <f t="shared" si="275"/>
        <v>-894.74853676388807</v>
      </c>
      <c r="M465" s="80">
        <f t="shared" si="291"/>
        <v>0</v>
      </c>
      <c r="N465" s="80">
        <f t="shared" si="276"/>
        <v>0</v>
      </c>
      <c r="O465" s="81">
        <f t="shared" si="265"/>
        <v>-2475.2130879613783</v>
      </c>
      <c r="P465" s="79">
        <f t="shared" si="266"/>
        <v>1077632.5079412274</v>
      </c>
      <c r="Q465" s="35"/>
      <c r="R465">
        <f t="shared" ca="1" si="277"/>
        <v>581</v>
      </c>
      <c r="S465" s="78">
        <f t="shared" ca="1" si="278"/>
        <v>101.88</v>
      </c>
      <c r="T465" s="55">
        <f t="shared" ca="1" si="267"/>
        <v>6.4504460562804344E-2</v>
      </c>
      <c r="U465" s="78">
        <f t="shared" ca="1" si="284"/>
        <v>1.8451380023514613E-4</v>
      </c>
      <c r="V465" s="79">
        <f t="shared" ca="1" si="279"/>
        <v>296.97691218323382</v>
      </c>
      <c r="W465" s="79">
        <f t="shared" ca="1" si="268"/>
        <v>2.0258260363018898</v>
      </c>
      <c r="X465" s="80">
        <f t="shared" ca="1" si="285"/>
        <v>-3.6902760047029227E-3</v>
      </c>
      <c r="Y465" s="80">
        <f t="shared" ca="1" si="286"/>
        <v>-0.24748076015269488</v>
      </c>
      <c r="Z465" s="80">
        <f t="shared" ca="1" si="280"/>
        <v>0</v>
      </c>
      <c r="AA465" s="80">
        <f t="shared" ca="1" si="287"/>
        <v>0</v>
      </c>
      <c r="AB465" s="81">
        <f t="shared" ca="1" si="269"/>
        <v>-0.45671097325152493</v>
      </c>
      <c r="AC465" s="79">
        <f t="shared" ca="1" si="270"/>
        <v>298.2948562101268</v>
      </c>
      <c r="AD465" s="35"/>
      <c r="AE465" s="62">
        <f t="shared" ca="1" si="271"/>
        <v>-2475.2130879613783</v>
      </c>
      <c r="AF465" s="62">
        <f t="shared" ca="1" si="272"/>
        <v>1616653.3659269768</v>
      </c>
      <c r="AG465" s="35"/>
      <c r="AH465" s="35"/>
      <c r="AR465" s="69">
        <f t="shared" si="281"/>
        <v>39</v>
      </c>
      <c r="AS465" s="70">
        <f t="shared" si="288"/>
        <v>462</v>
      </c>
      <c r="AT465" s="71">
        <f t="shared" si="261"/>
        <v>4.2327082907263218E-2</v>
      </c>
      <c r="AU465" s="72">
        <f t="shared" si="273"/>
        <v>6.8214933659622723E-3</v>
      </c>
      <c r="AV465" s="73">
        <f t="shared" si="282"/>
        <v>1.0068214933659623</v>
      </c>
      <c r="AW465" s="74">
        <f>PRODUCT(AV$4:AV465)</f>
        <v>23.123039448715037</v>
      </c>
    </row>
    <row r="466" spans="5:49">
      <c r="E466">
        <f t="shared" si="290"/>
        <v>463</v>
      </c>
      <c r="F466" s="64">
        <f t="shared" si="283"/>
        <v>93.499999999998579</v>
      </c>
      <c r="G466" s="55">
        <f t="shared" si="262"/>
        <v>0</v>
      </c>
      <c r="H466" s="78">
        <f t="shared" si="289"/>
        <v>1</v>
      </c>
      <c r="I466" s="79">
        <f t="shared" si="274"/>
        <v>1077632.5079412274</v>
      </c>
      <c r="J466" s="79">
        <f t="shared" si="263"/>
        <v>7351.0630038663685</v>
      </c>
      <c r="K466" s="80">
        <f t="shared" si="264"/>
        <v>-20</v>
      </c>
      <c r="L466" s="80">
        <f t="shared" si="275"/>
        <v>-898.02708995102284</v>
      </c>
      <c r="M466" s="80">
        <f t="shared" si="291"/>
        <v>0</v>
      </c>
      <c r="N466" s="80">
        <f t="shared" si="276"/>
        <v>0</v>
      </c>
      <c r="O466" s="81">
        <f t="shared" si="265"/>
        <v>-2475.2130879613783</v>
      </c>
      <c r="P466" s="79">
        <f t="shared" si="266"/>
        <v>1081590.3307671815</v>
      </c>
      <c r="Q466" s="35"/>
      <c r="R466">
        <f t="shared" ca="1" si="277"/>
        <v>582</v>
      </c>
      <c r="S466" s="78">
        <f t="shared" ca="1" si="278"/>
        <v>101.96</v>
      </c>
      <c r="T466" s="55">
        <f t="shared" ca="1" si="267"/>
        <v>6.4504460562804344E-2</v>
      </c>
      <c r="U466" s="78">
        <f t="shared" ca="1" si="284"/>
        <v>1.72611837084585E-4</v>
      </c>
      <c r="V466" s="79">
        <f t="shared" ca="1" si="279"/>
        <v>279.0535074216333</v>
      </c>
      <c r="W466" s="79">
        <f t="shared" ca="1" si="268"/>
        <v>1.9035616496251753</v>
      </c>
      <c r="X466" s="80">
        <f t="shared" ca="1" si="285"/>
        <v>-3.4522367416917003E-3</v>
      </c>
      <c r="Y466" s="80">
        <f t="shared" ca="1" si="286"/>
        <v>-0.23254458951802776</v>
      </c>
      <c r="Z466" s="80">
        <f t="shared" ca="1" si="280"/>
        <v>0</v>
      </c>
      <c r="AA466" s="80">
        <f t="shared" ca="1" si="287"/>
        <v>0</v>
      </c>
      <c r="AB466" s="81">
        <f t="shared" ca="1" si="269"/>
        <v>-0.42725107828882197</v>
      </c>
      <c r="AC466" s="79">
        <f t="shared" ca="1" si="270"/>
        <v>280.29382116671002</v>
      </c>
      <c r="AD466" s="35"/>
      <c r="AE466" s="62">
        <f t="shared" ca="1" si="271"/>
        <v>-2475.2130879613783</v>
      </c>
      <c r="AF466" s="62">
        <f t="shared" ca="1" si="272"/>
        <v>1623838.9319114748</v>
      </c>
      <c r="AG466" s="35"/>
      <c r="AH466" s="35"/>
      <c r="AR466" s="69">
        <f t="shared" si="281"/>
        <v>39</v>
      </c>
      <c r="AS466" s="70">
        <f t="shared" si="288"/>
        <v>463</v>
      </c>
      <c r="AT466" s="71">
        <f t="shared" si="261"/>
        <v>4.2038348992010789E-2</v>
      </c>
      <c r="AU466" s="72">
        <f t="shared" si="273"/>
        <v>6.8214933659622723E-3</v>
      </c>
      <c r="AV466" s="73">
        <f t="shared" si="282"/>
        <v>1.0068214933659623</v>
      </c>
      <c r="AW466" s="74">
        <f>PRODUCT(AV$4:AV466)</f>
        <v>23.28077310891533</v>
      </c>
    </row>
    <row r="467" spans="5:49">
      <c r="E467">
        <f t="shared" si="290"/>
        <v>464</v>
      </c>
      <c r="F467" s="64">
        <f t="shared" si="283"/>
        <v>93.583333333331908</v>
      </c>
      <c r="G467" s="55">
        <f t="shared" si="262"/>
        <v>0</v>
      </c>
      <c r="H467" s="78">
        <f t="shared" si="289"/>
        <v>1</v>
      </c>
      <c r="I467" s="79">
        <f t="shared" si="274"/>
        <v>1081590.3307671815</v>
      </c>
      <c r="J467" s="79">
        <f t="shared" si="263"/>
        <v>7378.0612660172683</v>
      </c>
      <c r="K467" s="80">
        <f t="shared" si="264"/>
        <v>-20</v>
      </c>
      <c r="L467" s="80">
        <f t="shared" si="275"/>
        <v>-901.32527563931797</v>
      </c>
      <c r="M467" s="80">
        <f t="shared" si="291"/>
        <v>0</v>
      </c>
      <c r="N467" s="80">
        <f t="shared" si="276"/>
        <v>0</v>
      </c>
      <c r="O467" s="81">
        <f t="shared" si="265"/>
        <v>-2475.2130879613783</v>
      </c>
      <c r="P467" s="79">
        <f t="shared" si="266"/>
        <v>1085571.8536695982</v>
      </c>
      <c r="Q467" s="35"/>
      <c r="R467">
        <f t="shared" ca="1" si="277"/>
        <v>583</v>
      </c>
      <c r="S467" s="78">
        <f t="shared" ca="1" si="278"/>
        <v>102.04</v>
      </c>
      <c r="T467" s="55">
        <f t="shared" ca="1" si="267"/>
        <v>6.4504460562804344E-2</v>
      </c>
      <c r="U467" s="78">
        <f t="shared" ca="1" si="284"/>
        <v>1.6147760364668918E-4</v>
      </c>
      <c r="V467" s="79">
        <f t="shared" ca="1" si="279"/>
        <v>262.21361943326423</v>
      </c>
      <c r="W467" s="79">
        <f t="shared" ca="1" si="268"/>
        <v>1.7886884654289679</v>
      </c>
      <c r="X467" s="80">
        <f t="shared" ca="1" si="285"/>
        <v>-3.2295520729337837E-3</v>
      </c>
      <c r="Y467" s="80">
        <f t="shared" ca="1" si="286"/>
        <v>-0.21851134952772019</v>
      </c>
      <c r="Z467" s="80">
        <f t="shared" ca="1" si="280"/>
        <v>0</v>
      </c>
      <c r="AA467" s="80">
        <f t="shared" ca="1" si="287"/>
        <v>0</v>
      </c>
      <c r="AB467" s="81">
        <f t="shared" ca="1" si="269"/>
        <v>-0.39969147795892507</v>
      </c>
      <c r="AC467" s="79">
        <f t="shared" ca="1" si="270"/>
        <v>263.38087551913361</v>
      </c>
      <c r="AD467" s="35"/>
      <c r="AE467" s="62">
        <f t="shared" ca="1" si="271"/>
        <v>-2475.2130879613783</v>
      </c>
      <c r="AF467" s="62">
        <f t="shared" ca="1" si="272"/>
        <v>1631067.5262150127</v>
      </c>
      <c r="AG467" s="35"/>
      <c r="AH467" s="35"/>
      <c r="AR467" s="69">
        <f t="shared" si="281"/>
        <v>39</v>
      </c>
      <c r="AS467" s="70">
        <f t="shared" si="288"/>
        <v>464</v>
      </c>
      <c r="AT467" s="71">
        <f t="shared" si="261"/>
        <v>4.175158467324578E-2</v>
      </c>
      <c r="AU467" s="72">
        <f t="shared" si="273"/>
        <v>6.8214933659622723E-3</v>
      </c>
      <c r="AV467" s="73">
        <f t="shared" si="282"/>
        <v>1.0068214933659623</v>
      </c>
      <c r="AW467" s="74">
        <f>PRODUCT(AV$4:AV467)</f>
        <v>23.439582748232269</v>
      </c>
    </row>
    <row r="468" spans="5:49">
      <c r="E468">
        <f t="shared" si="290"/>
        <v>465</v>
      </c>
      <c r="F468" s="64">
        <f t="shared" si="283"/>
        <v>93.666666666665236</v>
      </c>
      <c r="G468" s="55">
        <f t="shared" si="262"/>
        <v>0</v>
      </c>
      <c r="H468" s="78">
        <f t="shared" si="289"/>
        <v>1</v>
      </c>
      <c r="I468" s="79">
        <f t="shared" si="274"/>
        <v>1085571.8536695982</v>
      </c>
      <c r="J468" s="79">
        <f t="shared" si="263"/>
        <v>7405.2211980825314</v>
      </c>
      <c r="K468" s="80">
        <f t="shared" si="264"/>
        <v>-20</v>
      </c>
      <c r="L468" s="80">
        <f t="shared" si="275"/>
        <v>-904.64321139133187</v>
      </c>
      <c r="M468" s="80">
        <f t="shared" si="291"/>
        <v>0</v>
      </c>
      <c r="N468" s="80">
        <f t="shared" si="276"/>
        <v>0</v>
      </c>
      <c r="O468" s="81">
        <f t="shared" si="265"/>
        <v>-2475.2130879613783</v>
      </c>
      <c r="P468" s="79">
        <f t="shared" si="266"/>
        <v>1089577.2185683281</v>
      </c>
      <c r="Q468" s="35"/>
      <c r="R468">
        <f t="shared" ca="1" si="277"/>
        <v>584</v>
      </c>
      <c r="S468" s="78">
        <f t="shared" ca="1" si="278"/>
        <v>102.12</v>
      </c>
      <c r="T468" s="55">
        <f t="shared" ca="1" si="267"/>
        <v>6.4504460562804344E-2</v>
      </c>
      <c r="U468" s="78">
        <f t="shared" ca="1" si="284"/>
        <v>1.5106157793048518E-4</v>
      </c>
      <c r="V468" s="79">
        <f t="shared" ca="1" si="279"/>
        <v>246.39163422121277</v>
      </c>
      <c r="W468" s="79">
        <f t="shared" ca="1" si="268"/>
        <v>1.6807588982686057</v>
      </c>
      <c r="X468" s="80">
        <f t="shared" ca="1" si="285"/>
        <v>-3.0212315586097037E-3</v>
      </c>
      <c r="Y468" s="80">
        <f t="shared" ca="1" si="286"/>
        <v>-0.20532636185101066</v>
      </c>
      <c r="Z468" s="80">
        <f t="shared" ca="1" si="280"/>
        <v>0</v>
      </c>
      <c r="AA468" s="80">
        <f t="shared" ca="1" si="287"/>
        <v>0</v>
      </c>
      <c r="AB468" s="81">
        <f t="shared" ca="1" si="269"/>
        <v>-0.3739095947816346</v>
      </c>
      <c r="AC468" s="79">
        <f t="shared" ca="1" si="270"/>
        <v>247.49013593129013</v>
      </c>
      <c r="AD468" s="35"/>
      <c r="AE468" s="62">
        <f t="shared" ca="1" si="271"/>
        <v>-2475.2130879613783</v>
      </c>
      <c r="AF468" s="62">
        <f t="shared" ca="1" si="272"/>
        <v>1638339.4064980508</v>
      </c>
      <c r="AG468" s="35"/>
      <c r="AH468" s="35"/>
      <c r="AR468" s="69">
        <f t="shared" si="281"/>
        <v>39</v>
      </c>
      <c r="AS468" s="70">
        <f t="shared" si="288"/>
        <v>465</v>
      </c>
      <c r="AT468" s="71">
        <f t="shared" si="261"/>
        <v>4.146677651537882E-2</v>
      </c>
      <c r="AU468" s="72">
        <f t="shared" si="273"/>
        <v>6.8214933659622723E-3</v>
      </c>
      <c r="AV468" s="73">
        <f t="shared" si="282"/>
        <v>1.0068214933659623</v>
      </c>
      <c r="AW468" s="74">
        <f>PRODUCT(AV$4:AV468)</f>
        <v>23.59947570645026</v>
      </c>
    </row>
    <row r="469" spans="5:49">
      <c r="E469">
        <f t="shared" si="290"/>
        <v>466</v>
      </c>
      <c r="F469" s="64">
        <f t="shared" si="283"/>
        <v>93.749999999998565</v>
      </c>
      <c r="G469" s="55">
        <f t="shared" si="262"/>
        <v>0</v>
      </c>
      <c r="H469" s="78">
        <f t="shared" si="289"/>
        <v>1</v>
      </c>
      <c r="I469" s="79">
        <f t="shared" si="274"/>
        <v>1089577.2185683281</v>
      </c>
      <c r="J469" s="79">
        <f t="shared" si="263"/>
        <v>7432.5437681674748</v>
      </c>
      <c r="K469" s="80">
        <f t="shared" si="264"/>
        <v>-20</v>
      </c>
      <c r="L469" s="80">
        <f t="shared" si="275"/>
        <v>-907.98101547360682</v>
      </c>
      <c r="M469" s="80">
        <f t="shared" si="291"/>
        <v>0</v>
      </c>
      <c r="N469" s="80">
        <f t="shared" si="276"/>
        <v>0</v>
      </c>
      <c r="O469" s="81">
        <f t="shared" si="265"/>
        <v>-2475.2130879613783</v>
      </c>
      <c r="P469" s="79">
        <f t="shared" si="266"/>
        <v>1093606.5682330607</v>
      </c>
      <c r="Q469" s="35"/>
      <c r="R469">
        <f t="shared" ca="1" si="277"/>
        <v>585</v>
      </c>
      <c r="S469" s="78">
        <f t="shared" ca="1" si="278"/>
        <v>102.2</v>
      </c>
      <c r="T469" s="55">
        <f t="shared" ca="1" si="267"/>
        <v>6.4504460562804344E-2</v>
      </c>
      <c r="U469" s="78">
        <f t="shared" ca="1" si="284"/>
        <v>1.413174323343132E-4</v>
      </c>
      <c r="V469" s="79">
        <f t="shared" ca="1" si="279"/>
        <v>231.52591821842714</v>
      </c>
      <c r="W469" s="79">
        <f t="shared" ca="1" si="268"/>
        <v>1.5793525151753243</v>
      </c>
      <c r="X469" s="80">
        <f t="shared" ca="1" si="285"/>
        <v>-2.8263486466862638E-3</v>
      </c>
      <c r="Y469" s="80">
        <f t="shared" ca="1" si="286"/>
        <v>-0.19293826518202262</v>
      </c>
      <c r="Z469" s="80">
        <f t="shared" ca="1" si="280"/>
        <v>0</v>
      </c>
      <c r="AA469" s="80">
        <f t="shared" ca="1" si="287"/>
        <v>0</v>
      </c>
      <c r="AB469" s="81">
        <f t="shared" ca="1" si="269"/>
        <v>-0.34979075807098847</v>
      </c>
      <c r="AC469" s="79">
        <f t="shared" ca="1" si="270"/>
        <v>232.55971536170276</v>
      </c>
      <c r="AD469" s="35"/>
      <c r="AE469" s="62">
        <f t="shared" ca="1" si="271"/>
        <v>-2475.2130879613783</v>
      </c>
      <c r="AF469" s="62">
        <f t="shared" ca="1" si="272"/>
        <v>1645654.8319639619</v>
      </c>
      <c r="AG469" s="35"/>
      <c r="AH469" s="35"/>
      <c r="AR469" s="69">
        <f t="shared" si="281"/>
        <v>39</v>
      </c>
      <c r="AS469" s="70">
        <f t="shared" si="288"/>
        <v>466</v>
      </c>
      <c r="AT469" s="71">
        <f t="shared" si="261"/>
        <v>4.1183911174471323E-2</v>
      </c>
      <c r="AU469" s="72">
        <f t="shared" si="273"/>
        <v>6.8214933659622723E-3</v>
      </c>
      <c r="AV469" s="73">
        <f t="shared" si="282"/>
        <v>1.0068214933659623</v>
      </c>
      <c r="AW469" s="74">
        <f>PRODUCT(AV$4:AV469)</f>
        <v>23.760459373421998</v>
      </c>
    </row>
    <row r="470" spans="5:49">
      <c r="E470">
        <f t="shared" si="290"/>
        <v>467</v>
      </c>
      <c r="F470" s="64">
        <f t="shared" si="283"/>
        <v>93.833333333331893</v>
      </c>
      <c r="G470" s="55">
        <f t="shared" si="262"/>
        <v>0</v>
      </c>
      <c r="H470" s="78">
        <f t="shared" si="289"/>
        <v>1</v>
      </c>
      <c r="I470" s="79">
        <f t="shared" si="274"/>
        <v>1093606.5682330607</v>
      </c>
      <c r="J470" s="79">
        <f t="shared" si="263"/>
        <v>7460.0299501745903</v>
      </c>
      <c r="K470" s="80">
        <f t="shared" si="264"/>
        <v>-20</v>
      </c>
      <c r="L470" s="80">
        <f t="shared" si="275"/>
        <v>-911.33880686088389</v>
      </c>
      <c r="M470" s="80">
        <f t="shared" si="291"/>
        <v>0</v>
      </c>
      <c r="N470" s="80">
        <f t="shared" si="276"/>
        <v>0</v>
      </c>
      <c r="O470" s="81">
        <f t="shared" si="265"/>
        <v>-2475.2130879613783</v>
      </c>
      <c r="P470" s="79">
        <f t="shared" si="266"/>
        <v>1097660.046288413</v>
      </c>
      <c r="Q470" s="35"/>
      <c r="R470">
        <f t="shared" ca="1" si="277"/>
        <v>586</v>
      </c>
      <c r="S470" s="78">
        <f t="shared" ca="1" si="278"/>
        <v>102.28</v>
      </c>
      <c r="T470" s="55">
        <f t="shared" ca="1" si="267"/>
        <v>6.4504460562804344E-2</v>
      </c>
      <c r="U470" s="78">
        <f t="shared" ca="1" si="284"/>
        <v>1.3220182759346772E-4</v>
      </c>
      <c r="V470" s="79">
        <f t="shared" ca="1" si="279"/>
        <v>217.55857637365679</v>
      </c>
      <c r="W470" s="79">
        <f t="shared" ca="1" si="268"/>
        <v>1.484074385441096</v>
      </c>
      <c r="X470" s="80">
        <f t="shared" ca="1" si="285"/>
        <v>-2.6440365518693543E-3</v>
      </c>
      <c r="Y470" s="80">
        <f t="shared" ca="1" si="286"/>
        <v>-0.18129881364471401</v>
      </c>
      <c r="Z470" s="80">
        <f t="shared" ca="1" si="280"/>
        <v>0</v>
      </c>
      <c r="AA470" s="80">
        <f t="shared" ca="1" si="287"/>
        <v>0</v>
      </c>
      <c r="AB470" s="81">
        <f t="shared" ca="1" si="269"/>
        <v>-0.32722769391176493</v>
      </c>
      <c r="AC470" s="79">
        <f t="shared" ca="1" si="270"/>
        <v>218.53148021498956</v>
      </c>
      <c r="AD470" s="35"/>
      <c r="AE470" s="62">
        <f t="shared" ca="1" si="271"/>
        <v>-2475.2130879613778</v>
      </c>
      <c r="AF470" s="62">
        <f t="shared" ca="1" si="272"/>
        <v>1653014.0633682699</v>
      </c>
      <c r="AG470" s="35"/>
      <c r="AH470" s="35"/>
      <c r="AR470" s="69">
        <f t="shared" si="281"/>
        <v>39</v>
      </c>
      <c r="AS470" s="70">
        <f t="shared" si="288"/>
        <v>467</v>
      </c>
      <c r="AT470" s="71">
        <f t="shared" si="261"/>
        <v>4.0902975397610286E-2</v>
      </c>
      <c r="AU470" s="72">
        <f t="shared" si="273"/>
        <v>6.8214933659622723E-3</v>
      </c>
      <c r="AV470" s="73">
        <f t="shared" si="282"/>
        <v>1.0068214933659623</v>
      </c>
      <c r="AW470" s="74">
        <f>PRODUCT(AV$4:AV470)</f>
        <v>23.922541189410012</v>
      </c>
    </row>
    <row r="471" spans="5:49">
      <c r="E471">
        <f t="shared" si="290"/>
        <v>468</v>
      </c>
      <c r="F471" s="64">
        <f t="shared" si="283"/>
        <v>93.916666666665222</v>
      </c>
      <c r="G471" s="55">
        <f t="shared" si="262"/>
        <v>0</v>
      </c>
      <c r="H471" s="78">
        <f t="shared" si="289"/>
        <v>1</v>
      </c>
      <c r="I471" s="79">
        <f t="shared" si="274"/>
        <v>1097660.046288413</v>
      </c>
      <c r="J471" s="79">
        <f t="shared" si="263"/>
        <v>7487.6807238382498</v>
      </c>
      <c r="K471" s="80">
        <f t="shared" si="264"/>
        <v>-20</v>
      </c>
      <c r="L471" s="80">
        <f t="shared" si="275"/>
        <v>-914.71670524034425</v>
      </c>
      <c r="M471" s="80">
        <f t="shared" si="291"/>
        <v>0</v>
      </c>
      <c r="N471" s="80">
        <f t="shared" si="276"/>
        <v>0</v>
      </c>
      <c r="O471" s="81">
        <f t="shared" si="265"/>
        <v>-2475.2130879613783</v>
      </c>
      <c r="P471" s="79">
        <f t="shared" si="266"/>
        <v>1101737.7972190497</v>
      </c>
      <c r="Q471" s="35"/>
      <c r="R471">
        <f t="shared" ca="1" si="277"/>
        <v>587</v>
      </c>
      <c r="S471" s="78">
        <f t="shared" ca="1" si="278"/>
        <v>102.36</v>
      </c>
      <c r="T471" s="55">
        <f t="shared" ca="1" si="267"/>
        <v>6.4504460562804344E-2</v>
      </c>
      <c r="U471" s="78">
        <f t="shared" ca="1" si="284"/>
        <v>1.2367422001913423E-4</v>
      </c>
      <c r="V471" s="79">
        <f t="shared" ca="1" si="279"/>
        <v>204.43522496773051</v>
      </c>
      <c r="W471" s="79">
        <f t="shared" ca="1" si="268"/>
        <v>1.3945535308863783</v>
      </c>
      <c r="X471" s="80">
        <f t="shared" ca="1" si="285"/>
        <v>-2.4734844003826847E-3</v>
      </c>
      <c r="Y471" s="80">
        <f t="shared" ca="1" si="286"/>
        <v>-0.17036268747310876</v>
      </c>
      <c r="Z471" s="80">
        <f t="shared" ca="1" si="280"/>
        <v>0</v>
      </c>
      <c r="AA471" s="80">
        <f t="shared" ca="1" si="287"/>
        <v>0</v>
      </c>
      <c r="AB471" s="81">
        <f t="shared" ca="1" si="269"/>
        <v>-0.3061200480347761</v>
      </c>
      <c r="AC471" s="79">
        <f t="shared" ca="1" si="270"/>
        <v>205.35082227870862</v>
      </c>
      <c r="AD471" s="35"/>
      <c r="AE471" s="62">
        <f t="shared" ca="1" si="271"/>
        <v>-2475.2130879613778</v>
      </c>
      <c r="AF471" s="62">
        <f t="shared" ca="1" si="272"/>
        <v>1660417.363027944</v>
      </c>
      <c r="AG471" s="35"/>
      <c r="AH471" s="35"/>
      <c r="AR471" s="69">
        <f t="shared" si="281"/>
        <v>39</v>
      </c>
      <c r="AS471" s="70">
        <f t="shared" si="288"/>
        <v>468</v>
      </c>
      <c r="AT471" s="71">
        <f t="shared" si="261"/>
        <v>4.0623956022287369E-2</v>
      </c>
      <c r="AU471" s="72">
        <f t="shared" si="273"/>
        <v>6.8214933659622723E-3</v>
      </c>
      <c r="AV471" s="73">
        <f t="shared" si="282"/>
        <v>1.0068214933659623</v>
      </c>
      <c r="AW471" s="74">
        <f>PRODUCT(AV$4:AV471)</f>
        <v>24.085728645430532</v>
      </c>
    </row>
    <row r="472" spans="5:49">
      <c r="E472">
        <f t="shared" si="290"/>
        <v>469</v>
      </c>
      <c r="F472" s="64">
        <f t="shared" si="283"/>
        <v>93.99999999999855</v>
      </c>
      <c r="G472" s="55">
        <f t="shared" si="262"/>
        <v>0</v>
      </c>
      <c r="H472" s="78">
        <f t="shared" si="289"/>
        <v>1</v>
      </c>
      <c r="I472" s="79">
        <f t="shared" si="274"/>
        <v>1101737.7972190497</v>
      </c>
      <c r="J472" s="79">
        <f t="shared" si="263"/>
        <v>7515.4970747596344</v>
      </c>
      <c r="K472" s="80">
        <f t="shared" si="264"/>
        <v>-20</v>
      </c>
      <c r="L472" s="80">
        <f t="shared" si="275"/>
        <v>-918.11483101587476</v>
      </c>
      <c r="M472" s="80">
        <f t="shared" si="291"/>
        <v>-8263.0334791428722</v>
      </c>
      <c r="N472" s="80">
        <f t="shared" si="276"/>
        <v>0</v>
      </c>
      <c r="O472" s="81">
        <f t="shared" si="265"/>
        <v>-2475.2130879613783</v>
      </c>
      <c r="P472" s="79">
        <f t="shared" si="266"/>
        <v>1097576.932895689</v>
      </c>
      <c r="Q472" s="35"/>
      <c r="R472">
        <f t="shared" ca="1" si="277"/>
        <v>588</v>
      </c>
      <c r="S472" s="78">
        <f t="shared" ca="1" si="278"/>
        <v>102.44</v>
      </c>
      <c r="T472" s="55">
        <f t="shared" ca="1" si="267"/>
        <v>6.4504460562804344E-2</v>
      </c>
      <c r="U472" s="78">
        <f t="shared" ca="1" si="284"/>
        <v>1.156966811712744E-4</v>
      </c>
      <c r="V472" s="79">
        <f t="shared" ca="1" si="279"/>
        <v>192.10477826149221</v>
      </c>
      <c r="W472" s="79">
        <f t="shared" ca="1" si="268"/>
        <v>1.3104414704804226</v>
      </c>
      <c r="X472" s="80">
        <f t="shared" ca="1" si="285"/>
        <v>-2.3139336234254881E-3</v>
      </c>
      <c r="Y472" s="80">
        <f t="shared" ca="1" si="286"/>
        <v>-0.1600873152179102</v>
      </c>
      <c r="Z472" s="80">
        <f t="shared" ca="1" si="280"/>
        <v>0</v>
      </c>
      <c r="AA472" s="80">
        <f t="shared" ca="1" si="287"/>
        <v>0</v>
      </c>
      <c r="AB472" s="81">
        <f t="shared" ca="1" si="269"/>
        <v>-0.28637393946883311</v>
      </c>
      <c r="AC472" s="79">
        <f t="shared" ca="1" si="270"/>
        <v>192.96644454366248</v>
      </c>
      <c r="AD472" s="35"/>
      <c r="AE472" s="62">
        <f t="shared" ca="1" si="271"/>
        <v>-2475.2130879613778</v>
      </c>
      <c r="AF472" s="62">
        <f t="shared" ca="1" si="272"/>
        <v>1667864.9948307497</v>
      </c>
      <c r="AG472" s="35"/>
      <c r="AH472" s="35"/>
      <c r="AR472" s="69">
        <f t="shared" si="281"/>
        <v>40</v>
      </c>
      <c r="AS472" s="70">
        <f t="shared" si="288"/>
        <v>469</v>
      </c>
      <c r="AT472" s="71">
        <f t="shared" si="261"/>
        <v>4.0346839975782194E-2</v>
      </c>
      <c r="AU472" s="72">
        <f t="shared" si="273"/>
        <v>6.8214933659622723E-3</v>
      </c>
      <c r="AV472" s="73">
        <f t="shared" si="282"/>
        <v>1.0068214933659623</v>
      </c>
      <c r="AW472" s="74">
        <f>PRODUCT(AV$4:AV472)</f>
        <v>24.250029283599705</v>
      </c>
    </row>
    <row r="473" spans="5:49">
      <c r="E473">
        <f t="shared" si="290"/>
        <v>470</v>
      </c>
      <c r="F473" s="64">
        <f t="shared" si="283"/>
        <v>94.083333333331879</v>
      </c>
      <c r="G473" s="55">
        <f t="shared" si="262"/>
        <v>0</v>
      </c>
      <c r="H473" s="78">
        <f t="shared" si="289"/>
        <v>1</v>
      </c>
      <c r="I473" s="79">
        <f t="shared" si="274"/>
        <v>1097576.932895689</v>
      </c>
      <c r="J473" s="79">
        <f t="shared" si="263"/>
        <v>7487.1137663811605</v>
      </c>
      <c r="K473" s="80">
        <f t="shared" si="264"/>
        <v>-20</v>
      </c>
      <c r="L473" s="80">
        <f t="shared" si="275"/>
        <v>-914.64744407974092</v>
      </c>
      <c r="M473" s="80">
        <f t="shared" si="291"/>
        <v>0</v>
      </c>
      <c r="N473" s="80">
        <f t="shared" si="276"/>
        <v>0</v>
      </c>
      <c r="O473" s="81">
        <f t="shared" si="265"/>
        <v>-2475.2130879613783</v>
      </c>
      <c r="P473" s="79">
        <f t="shared" si="266"/>
        <v>1101654.1861300291</v>
      </c>
      <c r="Q473" s="35"/>
      <c r="R473">
        <f t="shared" ca="1" si="277"/>
        <v>589</v>
      </c>
      <c r="S473" s="78">
        <f t="shared" ca="1" si="278"/>
        <v>102.52</v>
      </c>
      <c r="T473" s="55">
        <f t="shared" ca="1" si="267"/>
        <v>7.0818821105846697E-2</v>
      </c>
      <c r="U473" s="78">
        <f t="shared" ca="1" si="284"/>
        <v>1.0750317860486574E-4</v>
      </c>
      <c r="V473" s="79">
        <f t="shared" ca="1" si="279"/>
        <v>179.30078842809357</v>
      </c>
      <c r="W473" s="79">
        <f t="shared" ca="1" si="268"/>
        <v>1.2230991387740453</v>
      </c>
      <c r="X473" s="80">
        <f t="shared" ca="1" si="285"/>
        <v>-2.1500635720973146E-3</v>
      </c>
      <c r="Y473" s="80">
        <f t="shared" ca="1" si="286"/>
        <v>-0.14941732369007799</v>
      </c>
      <c r="Z473" s="80">
        <f t="shared" ca="1" si="280"/>
        <v>-1.3447559132107016</v>
      </c>
      <c r="AA473" s="80">
        <f t="shared" ca="1" si="287"/>
        <v>0</v>
      </c>
      <c r="AB473" s="81">
        <f t="shared" ca="1" si="269"/>
        <v>-0.26609327468021327</v>
      </c>
      <c r="AC473" s="79">
        <f t="shared" ca="1" si="270"/>
        <v>178.76147099171456</v>
      </c>
      <c r="AD473" s="35"/>
      <c r="AE473" s="62">
        <f t="shared" ca="1" si="271"/>
        <v>-2475.2130879613778</v>
      </c>
      <c r="AF473" s="62">
        <f t="shared" ca="1" si="272"/>
        <v>1662848.2367834246</v>
      </c>
      <c r="AG473" s="35"/>
      <c r="AH473" s="35"/>
      <c r="AR473" s="69">
        <f t="shared" si="281"/>
        <v>40</v>
      </c>
      <c r="AS473" s="70">
        <f t="shared" si="288"/>
        <v>470</v>
      </c>
      <c r="AT473" s="71">
        <f t="shared" si="261"/>
        <v>4.0071614274549854E-2</v>
      </c>
      <c r="AU473" s="72">
        <f t="shared" si="273"/>
        <v>6.8214933659622723E-3</v>
      </c>
      <c r="AV473" s="73">
        <f t="shared" si="282"/>
        <v>1.0068214933659623</v>
      </c>
      <c r="AW473" s="74">
        <f>PRODUCT(AV$4:AV473)</f>
        <v>24.415450697482171</v>
      </c>
    </row>
    <row r="474" spans="5:49">
      <c r="E474">
        <f t="shared" si="290"/>
        <v>471</v>
      </c>
      <c r="F474" s="64">
        <f t="shared" si="283"/>
        <v>94.166666666665208</v>
      </c>
      <c r="G474" s="55">
        <f t="shared" si="262"/>
        <v>0</v>
      </c>
      <c r="H474" s="78">
        <f t="shared" si="289"/>
        <v>1</v>
      </c>
      <c r="I474" s="79">
        <f t="shared" si="274"/>
        <v>1101654.1861300291</v>
      </c>
      <c r="J474" s="79">
        <f t="shared" si="263"/>
        <v>7514.9267222705603</v>
      </c>
      <c r="K474" s="80">
        <f t="shared" si="264"/>
        <v>-20</v>
      </c>
      <c r="L474" s="80">
        <f t="shared" si="275"/>
        <v>-918.04515510835768</v>
      </c>
      <c r="M474" s="80">
        <f t="shared" si="291"/>
        <v>0</v>
      </c>
      <c r="N474" s="80">
        <f t="shared" si="276"/>
        <v>0</v>
      </c>
      <c r="O474" s="81">
        <f t="shared" si="265"/>
        <v>-2475.2130879613783</v>
      </c>
      <c r="P474" s="79">
        <f t="shared" si="266"/>
        <v>1105755.8546092301</v>
      </c>
      <c r="Q474" s="35"/>
      <c r="R474">
        <f t="shared" ca="1" si="277"/>
        <v>590</v>
      </c>
      <c r="S474" s="78">
        <f t="shared" ca="1" si="278"/>
        <v>102.6</v>
      </c>
      <c r="T474" s="55">
        <f t="shared" ca="1" si="267"/>
        <v>7.0818821105846697E-2</v>
      </c>
      <c r="U474" s="78">
        <f t="shared" ca="1" si="284"/>
        <v>9.9889930230937871E-5</v>
      </c>
      <c r="V474" s="79">
        <f t="shared" ca="1" si="279"/>
        <v>166.10179435693433</v>
      </c>
      <c r="W474" s="79">
        <f t="shared" ca="1" si="268"/>
        <v>1.1330622882802572</v>
      </c>
      <c r="X474" s="80">
        <f t="shared" ca="1" si="285"/>
        <v>-1.9977986046187573E-3</v>
      </c>
      <c r="Y474" s="80">
        <f t="shared" ca="1" si="286"/>
        <v>-0.13841816196411194</v>
      </c>
      <c r="Z474" s="80">
        <f t="shared" ca="1" si="280"/>
        <v>0</v>
      </c>
      <c r="AA474" s="80">
        <f t="shared" ca="1" si="287"/>
        <v>0</v>
      </c>
      <c r="AB474" s="81">
        <f t="shared" ca="1" si="269"/>
        <v>-0.24724886266316634</v>
      </c>
      <c r="AC474" s="79">
        <f t="shared" ca="1" si="270"/>
        <v>166.8471918219827</v>
      </c>
      <c r="AD474" s="35"/>
      <c r="AE474" s="62">
        <f t="shared" ca="1" si="271"/>
        <v>-2475.2130879613783</v>
      </c>
      <c r="AF474" s="62">
        <f t="shared" ca="1" si="272"/>
        <v>1670310.4250472973</v>
      </c>
      <c r="AG474" s="35"/>
      <c r="AH474" s="35"/>
      <c r="AR474" s="69">
        <f t="shared" si="281"/>
        <v>40</v>
      </c>
      <c r="AS474" s="70">
        <f t="shared" si="288"/>
        <v>471</v>
      </c>
      <c r="AT474" s="71">
        <f t="shared" si="261"/>
        <v>3.9798266023612611E-2</v>
      </c>
      <c r="AU474" s="72">
        <f t="shared" si="273"/>
        <v>6.8214933659622723E-3</v>
      </c>
      <c r="AV474" s="73">
        <f t="shared" si="282"/>
        <v>1.0068214933659623</v>
      </c>
      <c r="AW474" s="74">
        <f>PRODUCT(AV$4:AV474)</f>
        <v>24.582000532442024</v>
      </c>
    </row>
    <row r="475" spans="5:49">
      <c r="E475">
        <f t="shared" si="290"/>
        <v>472</v>
      </c>
      <c r="F475" s="64">
        <f t="shared" si="283"/>
        <v>94.249999999998536</v>
      </c>
      <c r="G475" s="55">
        <f t="shared" si="262"/>
        <v>0</v>
      </c>
      <c r="H475" s="78">
        <f t="shared" si="289"/>
        <v>1</v>
      </c>
      <c r="I475" s="79">
        <f t="shared" si="274"/>
        <v>1105755.8546092301</v>
      </c>
      <c r="J475" s="79">
        <f t="shared" si="263"/>
        <v>7542.906226590806</v>
      </c>
      <c r="K475" s="80">
        <f t="shared" si="264"/>
        <v>-20</v>
      </c>
      <c r="L475" s="80">
        <f t="shared" si="275"/>
        <v>-921.46321217435843</v>
      </c>
      <c r="M475" s="80">
        <f t="shared" si="291"/>
        <v>0</v>
      </c>
      <c r="N475" s="80">
        <f t="shared" si="276"/>
        <v>0</v>
      </c>
      <c r="O475" s="81">
        <f t="shared" si="265"/>
        <v>-2475.2130879613783</v>
      </c>
      <c r="P475" s="79">
        <f t="shared" si="266"/>
        <v>1109882.0845356851</v>
      </c>
      <c r="Q475" s="35"/>
      <c r="R475">
        <f t="shared" ca="1" si="277"/>
        <v>591</v>
      </c>
      <c r="S475" s="78">
        <f t="shared" ca="1" si="278"/>
        <v>102.68</v>
      </c>
      <c r="T475" s="55">
        <f t="shared" ca="1" si="267"/>
        <v>7.0818821105846697E-2</v>
      </c>
      <c r="U475" s="78">
        <f t="shared" ca="1" si="284"/>
        <v>9.2815843131637571E-5</v>
      </c>
      <c r="V475" s="79">
        <f t="shared" ca="1" si="279"/>
        <v>155.03127039232882</v>
      </c>
      <c r="W475" s="79">
        <f t="shared" ca="1" si="268"/>
        <v>1.0575447824979742</v>
      </c>
      <c r="X475" s="80">
        <f t="shared" ca="1" si="285"/>
        <v>-1.8563168626327515E-3</v>
      </c>
      <c r="Y475" s="80">
        <f t="shared" ca="1" si="286"/>
        <v>-0.1291927253269407</v>
      </c>
      <c r="Z475" s="80">
        <f t="shared" ca="1" si="280"/>
        <v>0</v>
      </c>
      <c r="AA475" s="80">
        <f t="shared" ca="1" si="287"/>
        <v>0</v>
      </c>
      <c r="AB475" s="81">
        <f t="shared" ca="1" si="269"/>
        <v>-0.22973898968959949</v>
      </c>
      <c r="AC475" s="79">
        <f t="shared" ca="1" si="270"/>
        <v>155.72802714294764</v>
      </c>
      <c r="AD475" s="35"/>
      <c r="AE475" s="62">
        <f t="shared" ca="1" si="271"/>
        <v>-2475.2130879613778</v>
      </c>
      <c r="AF475" s="62">
        <f t="shared" ca="1" si="272"/>
        <v>1677817.2980886877</v>
      </c>
      <c r="AG475" s="35"/>
      <c r="AH475" s="35"/>
      <c r="AR475" s="69">
        <f t="shared" si="281"/>
        <v>40</v>
      </c>
      <c r="AS475" s="70">
        <f t="shared" si="288"/>
        <v>472</v>
      </c>
      <c r="AT475" s="71">
        <f t="shared" si="261"/>
        <v>3.9526782415955738E-2</v>
      </c>
      <c r="AU475" s="72">
        <f t="shared" si="273"/>
        <v>6.8214933659622723E-3</v>
      </c>
      <c r="AV475" s="73">
        <f t="shared" si="282"/>
        <v>1.0068214933659623</v>
      </c>
      <c r="AW475" s="74">
        <f>PRODUCT(AV$4:AV475)</f>
        <v>24.749686485996158</v>
      </c>
    </row>
    <row r="476" spans="5:49">
      <c r="E476">
        <f t="shared" si="290"/>
        <v>473</v>
      </c>
      <c r="F476" s="64">
        <f t="shared" si="283"/>
        <v>94.333333333331865</v>
      </c>
      <c r="G476" s="55">
        <f t="shared" si="262"/>
        <v>0</v>
      </c>
      <c r="H476" s="78">
        <f t="shared" si="289"/>
        <v>1</v>
      </c>
      <c r="I476" s="79">
        <f t="shared" si="274"/>
        <v>1109882.0845356851</v>
      </c>
      <c r="J476" s="79">
        <f t="shared" si="263"/>
        <v>7571.0532766605538</v>
      </c>
      <c r="K476" s="80">
        <f t="shared" si="264"/>
        <v>-20</v>
      </c>
      <c r="L476" s="80">
        <f t="shared" si="275"/>
        <v>-924.90173711307102</v>
      </c>
      <c r="M476" s="80">
        <f t="shared" si="291"/>
        <v>0</v>
      </c>
      <c r="N476" s="80">
        <f t="shared" si="276"/>
        <v>0</v>
      </c>
      <c r="O476" s="81">
        <f t="shared" si="265"/>
        <v>-2475.2130879613783</v>
      </c>
      <c r="P476" s="79">
        <f t="shared" si="266"/>
        <v>1114033.0229872714</v>
      </c>
      <c r="Q476" s="35"/>
      <c r="R476">
        <f t="shared" ca="1" si="277"/>
        <v>592</v>
      </c>
      <c r="S476" s="78">
        <f t="shared" ca="1" si="278"/>
        <v>102.76</v>
      </c>
      <c r="T476" s="55">
        <f t="shared" ca="1" si="267"/>
        <v>7.0818821105846697E-2</v>
      </c>
      <c r="U476" s="78">
        <f t="shared" ca="1" si="284"/>
        <v>8.62427345411098E-5</v>
      </c>
      <c r="V476" s="79">
        <f t="shared" ca="1" si="279"/>
        <v>144.6995518475448</v>
      </c>
      <c r="W476" s="79">
        <f t="shared" ca="1" si="268"/>
        <v>0.98706703298574072</v>
      </c>
      <c r="X476" s="80">
        <f t="shared" ca="1" si="285"/>
        <v>-1.7248546908221959E-3</v>
      </c>
      <c r="Y476" s="80">
        <f t="shared" ca="1" si="286"/>
        <v>-0.120582959872954</v>
      </c>
      <c r="Z476" s="80">
        <f t="shared" ca="1" si="280"/>
        <v>0</v>
      </c>
      <c r="AA476" s="80">
        <f t="shared" ca="1" si="287"/>
        <v>0</v>
      </c>
      <c r="AB476" s="81">
        <f t="shared" ca="1" si="269"/>
        <v>-0.21346914527773378</v>
      </c>
      <c r="AC476" s="79">
        <f t="shared" ca="1" si="270"/>
        <v>145.35084192068902</v>
      </c>
      <c r="AD476" s="35"/>
      <c r="AE476" s="62">
        <f t="shared" ca="1" si="271"/>
        <v>-2475.2130879613778</v>
      </c>
      <c r="AF476" s="62">
        <f t="shared" ca="1" si="272"/>
        <v>1685369.1234871945</v>
      </c>
      <c r="AG476" s="35"/>
      <c r="AH476" s="35"/>
      <c r="AR476" s="69">
        <f t="shared" si="281"/>
        <v>40</v>
      </c>
      <c r="AS476" s="70">
        <f t="shared" si="288"/>
        <v>473</v>
      </c>
      <c r="AT476" s="71">
        <f t="shared" ref="AT476:AT539" si="292">(1-AU476)*AT475</f>
        <v>3.9257150731927461E-2</v>
      </c>
      <c r="AU476" s="72">
        <f t="shared" si="273"/>
        <v>6.8214933659622723E-3</v>
      </c>
      <c r="AV476" s="73">
        <f t="shared" si="282"/>
        <v>1.0068214933659623</v>
      </c>
      <c r="AW476" s="74">
        <f>PRODUCT(AV$4:AV476)</f>
        <v>24.918516308170027</v>
      </c>
    </row>
    <row r="477" spans="5:49">
      <c r="E477">
        <f t="shared" si="290"/>
        <v>474</v>
      </c>
      <c r="F477" s="64">
        <f t="shared" si="283"/>
        <v>94.416666666665193</v>
      </c>
      <c r="G477" s="55">
        <f t="shared" si="262"/>
        <v>0</v>
      </c>
      <c r="H477" s="78">
        <f t="shared" si="289"/>
        <v>1</v>
      </c>
      <c r="I477" s="79">
        <f t="shared" si="274"/>
        <v>1114033.0229872714</v>
      </c>
      <c r="J477" s="79">
        <f t="shared" si="263"/>
        <v>7599.3688757705677</v>
      </c>
      <c r="K477" s="80">
        <f t="shared" si="264"/>
        <v>-20</v>
      </c>
      <c r="L477" s="80">
        <f t="shared" si="275"/>
        <v>-928.36085248939287</v>
      </c>
      <c r="M477" s="80">
        <f t="shared" si="291"/>
        <v>0</v>
      </c>
      <c r="N477" s="80">
        <f t="shared" si="276"/>
        <v>0</v>
      </c>
      <c r="O477" s="81">
        <f t="shared" si="265"/>
        <v>-2475.2130879613783</v>
      </c>
      <c r="P477" s="79">
        <f t="shared" si="266"/>
        <v>1118208.8179225912</v>
      </c>
      <c r="Q477" s="35"/>
      <c r="R477">
        <f t="shared" ca="1" si="277"/>
        <v>593</v>
      </c>
      <c r="S477" s="78">
        <f t="shared" ca="1" si="278"/>
        <v>102.84</v>
      </c>
      <c r="T477" s="55">
        <f t="shared" ca="1" si="267"/>
        <v>7.0818821105846697E-2</v>
      </c>
      <c r="U477" s="78">
        <f t="shared" ca="1" si="284"/>
        <v>8.0135125751963914E-5</v>
      </c>
      <c r="V477" s="79">
        <f t="shared" ca="1" si="279"/>
        <v>135.05726664912353</v>
      </c>
      <c r="W477" s="79">
        <f t="shared" ca="1" si="268"/>
        <v>0.92129224847199387</v>
      </c>
      <c r="X477" s="80">
        <f t="shared" ca="1" si="285"/>
        <v>-1.6027025150392783E-3</v>
      </c>
      <c r="Y477" s="80">
        <f t="shared" ca="1" si="286"/>
        <v>-0.11254772220760295</v>
      </c>
      <c r="Z477" s="80">
        <f t="shared" ca="1" si="280"/>
        <v>0</v>
      </c>
      <c r="AA477" s="80">
        <f t="shared" ca="1" si="287"/>
        <v>0</v>
      </c>
      <c r="AB477" s="81">
        <f t="shared" ca="1" si="269"/>
        <v>-0.19835151206669197</v>
      </c>
      <c r="AC477" s="79">
        <f t="shared" ca="1" si="270"/>
        <v>135.66605696080617</v>
      </c>
      <c r="AD477" s="35"/>
      <c r="AE477" s="62">
        <f t="shared" ca="1" si="271"/>
        <v>-2475.2130879613783</v>
      </c>
      <c r="AF477" s="62">
        <f t="shared" ca="1" si="272"/>
        <v>1692966.1704247259</v>
      </c>
      <c r="AG477" s="35"/>
      <c r="AH477" s="35"/>
      <c r="AR477" s="69">
        <f t="shared" si="281"/>
        <v>40</v>
      </c>
      <c r="AS477" s="70">
        <f t="shared" si="288"/>
        <v>474</v>
      </c>
      <c r="AT477" s="71">
        <f t="shared" si="292"/>
        <v>3.8989358338643039E-2</v>
      </c>
      <c r="AU477" s="72">
        <f t="shared" si="273"/>
        <v>6.8214933659622723E-3</v>
      </c>
      <c r="AV477" s="73">
        <f t="shared" si="282"/>
        <v>1.0068214933659623</v>
      </c>
      <c r="AW477" s="74">
        <f>PRODUCT(AV$4:AV477)</f>
        <v>25.08849780185583</v>
      </c>
    </row>
    <row r="478" spans="5:49">
      <c r="E478">
        <f t="shared" si="290"/>
        <v>475</v>
      </c>
      <c r="F478" s="64">
        <f t="shared" si="283"/>
        <v>94.499999999998522</v>
      </c>
      <c r="G478" s="55">
        <f t="shared" si="262"/>
        <v>0</v>
      </c>
      <c r="H478" s="78">
        <f t="shared" si="289"/>
        <v>1</v>
      </c>
      <c r="I478" s="79">
        <f t="shared" si="274"/>
        <v>1118208.8179225912</v>
      </c>
      <c r="J478" s="79">
        <f t="shared" si="263"/>
        <v>7627.8540332194707</v>
      </c>
      <c r="K478" s="80">
        <f t="shared" si="264"/>
        <v>-20</v>
      </c>
      <c r="L478" s="80">
        <f t="shared" si="275"/>
        <v>-931.84068160215941</v>
      </c>
      <c r="M478" s="80">
        <f t="shared" si="291"/>
        <v>0</v>
      </c>
      <c r="N478" s="80">
        <f t="shared" si="276"/>
        <v>0</v>
      </c>
      <c r="O478" s="81">
        <f t="shared" si="265"/>
        <v>-2475.2130879613783</v>
      </c>
      <c r="P478" s="79">
        <f t="shared" si="266"/>
        <v>1122409.6181862471</v>
      </c>
      <c r="Q478" s="35"/>
      <c r="R478">
        <f t="shared" ca="1" si="277"/>
        <v>594</v>
      </c>
      <c r="S478" s="78">
        <f t="shared" ca="1" si="278"/>
        <v>102.92</v>
      </c>
      <c r="T478" s="55">
        <f t="shared" ca="1" si="267"/>
        <v>7.0818821105846697E-2</v>
      </c>
      <c r="U478" s="78">
        <f t="shared" ca="1" si="284"/>
        <v>7.4460050617041051E-5</v>
      </c>
      <c r="V478" s="79">
        <f t="shared" ca="1" si="279"/>
        <v>126.05834674276323</v>
      </c>
      <c r="W478" s="79">
        <f t="shared" ca="1" si="268"/>
        <v>0.85990617602993125</v>
      </c>
      <c r="X478" s="80">
        <f t="shared" ca="1" si="285"/>
        <v>-1.489201012340821E-3</v>
      </c>
      <c r="Y478" s="80">
        <f t="shared" ca="1" si="286"/>
        <v>-0.10504862228563604</v>
      </c>
      <c r="Z478" s="80">
        <f t="shared" ca="1" si="280"/>
        <v>0</v>
      </c>
      <c r="AA478" s="80">
        <f t="shared" ca="1" si="287"/>
        <v>0</v>
      </c>
      <c r="AB478" s="81">
        <f t="shared" ca="1" si="269"/>
        <v>-0.1843044918175667</v>
      </c>
      <c r="AC478" s="79">
        <f t="shared" ca="1" si="270"/>
        <v>126.62741060367762</v>
      </c>
      <c r="AD478" s="35"/>
      <c r="AE478" s="62">
        <f t="shared" ca="1" si="271"/>
        <v>-2475.2130879613783</v>
      </c>
      <c r="AF478" s="62">
        <f t="shared" ca="1" si="272"/>
        <v>1700608.7096950947</v>
      </c>
      <c r="AG478" s="35"/>
      <c r="AH478" s="35"/>
      <c r="AR478" s="69">
        <f t="shared" si="281"/>
        <v>40</v>
      </c>
      <c r="AS478" s="70">
        <f t="shared" si="288"/>
        <v>475</v>
      </c>
      <c r="AT478" s="71">
        <f t="shared" si="292"/>
        <v>3.8723392689392858E-2</v>
      </c>
      <c r="AU478" s="72">
        <f t="shared" si="273"/>
        <v>6.8214933659622723E-3</v>
      </c>
      <c r="AV478" s="73">
        <f t="shared" si="282"/>
        <v>1.0068214933659623</v>
      </c>
      <c r="AW478" s="74">
        <f>PRODUCT(AV$4:AV478)</f>
        <v>25.259638823173148</v>
      </c>
    </row>
    <row r="479" spans="5:49">
      <c r="E479">
        <f t="shared" si="290"/>
        <v>476</v>
      </c>
      <c r="F479" s="64">
        <f t="shared" si="283"/>
        <v>94.583333333331851</v>
      </c>
      <c r="G479" s="55">
        <f t="shared" si="262"/>
        <v>0</v>
      </c>
      <c r="H479" s="78">
        <f t="shared" si="289"/>
        <v>1</v>
      </c>
      <c r="I479" s="79">
        <f t="shared" si="274"/>
        <v>1122409.6181862471</v>
      </c>
      <c r="J479" s="79">
        <f t="shared" si="263"/>
        <v>7656.5097643497311</v>
      </c>
      <c r="K479" s="80">
        <f t="shared" si="264"/>
        <v>-20</v>
      </c>
      <c r="L479" s="80">
        <f t="shared" si="275"/>
        <v>-935.34134848853932</v>
      </c>
      <c r="M479" s="80">
        <f t="shared" si="291"/>
        <v>0</v>
      </c>
      <c r="N479" s="80">
        <f t="shared" si="276"/>
        <v>0</v>
      </c>
      <c r="O479" s="81">
        <f t="shared" si="265"/>
        <v>-2475.2130879613783</v>
      </c>
      <c r="P479" s="79">
        <f t="shared" si="266"/>
        <v>1126635.573514147</v>
      </c>
      <c r="Q479" s="35"/>
      <c r="R479">
        <f t="shared" ca="1" si="277"/>
        <v>595</v>
      </c>
      <c r="S479" s="78">
        <f t="shared" ca="1" si="278"/>
        <v>103</v>
      </c>
      <c r="T479" s="55">
        <f t="shared" ca="1" si="267"/>
        <v>7.0818821105846697E-2</v>
      </c>
      <c r="U479" s="78">
        <f t="shared" ca="1" si="284"/>
        <v>6.9186877612860528E-5</v>
      </c>
      <c r="V479" s="79">
        <f t="shared" ca="1" si="279"/>
        <v>117.65980666503918</v>
      </c>
      <c r="W479" s="79">
        <f t="shared" ca="1" si="268"/>
        <v>0.80261559060596832</v>
      </c>
      <c r="X479" s="80">
        <f t="shared" ca="1" si="285"/>
        <v>-1.3837375522572106E-3</v>
      </c>
      <c r="Y479" s="80">
        <f t="shared" ca="1" si="286"/>
        <v>-9.8049838887532659E-2</v>
      </c>
      <c r="Z479" s="80">
        <f t="shared" ca="1" si="280"/>
        <v>0</v>
      </c>
      <c r="AA479" s="80">
        <f t="shared" ca="1" si="287"/>
        <v>0</v>
      </c>
      <c r="AB479" s="81">
        <f t="shared" ca="1" si="269"/>
        <v>-0.17125226498253446</v>
      </c>
      <c r="AC479" s="79">
        <f t="shared" ca="1" si="270"/>
        <v>118.19173641422283</v>
      </c>
      <c r="AD479" s="35"/>
      <c r="AE479" s="62">
        <f t="shared" ca="1" si="271"/>
        <v>-2475.2130879613783</v>
      </c>
      <c r="AF479" s="62">
        <f t="shared" ca="1" si="272"/>
        <v>1708297.0137136702</v>
      </c>
      <c r="AG479" s="35"/>
      <c r="AH479" s="35"/>
      <c r="AR479" s="69">
        <f t="shared" si="281"/>
        <v>40</v>
      </c>
      <c r="AS479" s="70">
        <f t="shared" si="288"/>
        <v>476</v>
      </c>
      <c r="AT479" s="71">
        <f t="shared" si="292"/>
        <v>3.8459241323054609E-2</v>
      </c>
      <c r="AU479" s="72">
        <f t="shared" si="273"/>
        <v>6.8214933659622723E-3</v>
      </c>
      <c r="AV479" s="73">
        <f t="shared" si="282"/>
        <v>1.0068214933659623</v>
      </c>
      <c r="AW479" s="74">
        <f>PRODUCT(AV$4:AV479)</f>
        <v>25.431947281832027</v>
      </c>
    </row>
    <row r="480" spans="5:49">
      <c r="E480">
        <f t="shared" si="290"/>
        <v>477</v>
      </c>
      <c r="F480" s="64">
        <f t="shared" si="283"/>
        <v>94.666666666665179</v>
      </c>
      <c r="G480" s="55">
        <f t="shared" si="262"/>
        <v>0</v>
      </c>
      <c r="H480" s="78">
        <f t="shared" si="289"/>
        <v>1</v>
      </c>
      <c r="I480" s="79">
        <f t="shared" si="274"/>
        <v>1126635.573514147</v>
      </c>
      <c r="J480" s="79">
        <f t="shared" si="263"/>
        <v>7685.3370905838538</v>
      </c>
      <c r="K480" s="80">
        <f t="shared" si="264"/>
        <v>-20</v>
      </c>
      <c r="L480" s="80">
        <f t="shared" si="275"/>
        <v>-938.86297792845585</v>
      </c>
      <c r="M480" s="80">
        <f t="shared" si="291"/>
        <v>0</v>
      </c>
      <c r="N480" s="80">
        <f t="shared" si="276"/>
        <v>0</v>
      </c>
      <c r="O480" s="81">
        <f t="shared" si="265"/>
        <v>-2475.2130879613783</v>
      </c>
      <c r="P480" s="79">
        <f t="shared" si="266"/>
        <v>1130886.8345388409</v>
      </c>
      <c r="Q480" s="35"/>
      <c r="R480">
        <f t="shared" ca="1" si="277"/>
        <v>596</v>
      </c>
      <c r="S480" s="78">
        <f t="shared" ca="1" si="278"/>
        <v>103.08</v>
      </c>
      <c r="T480" s="55">
        <f t="shared" ca="1" si="267"/>
        <v>7.0818821105846697E-2</v>
      </c>
      <c r="U480" s="78">
        <f t="shared" ca="1" si="284"/>
        <v>6.4287144504323251E-5</v>
      </c>
      <c r="V480" s="79">
        <f t="shared" ca="1" si="279"/>
        <v>109.8215369769146</v>
      </c>
      <c r="W480" s="79">
        <f t="shared" ca="1" si="268"/>
        <v>0.74914688592780332</v>
      </c>
      <c r="X480" s="80">
        <f t="shared" ca="1" si="285"/>
        <v>-1.2857428900864649E-3</v>
      </c>
      <c r="Y480" s="80">
        <f t="shared" ca="1" si="286"/>
        <v>-9.1517947480762168E-2</v>
      </c>
      <c r="Z480" s="80">
        <f t="shared" ca="1" si="280"/>
        <v>0</v>
      </c>
      <c r="AA480" s="80">
        <f t="shared" ca="1" si="287"/>
        <v>0</v>
      </c>
      <c r="AB480" s="81">
        <f t="shared" ca="1" si="269"/>
        <v>-0.15912438146476529</v>
      </c>
      <c r="AC480" s="79">
        <f t="shared" ca="1" si="270"/>
        <v>110.31875579100678</v>
      </c>
      <c r="AD480" s="35"/>
      <c r="AE480" s="62">
        <f t="shared" ca="1" si="271"/>
        <v>-2475.2130879613783</v>
      </c>
      <c r="AF480" s="62">
        <f t="shared" ca="1" si="272"/>
        <v>1716031.3565270882</v>
      </c>
      <c r="AG480" s="35"/>
      <c r="AH480" s="35"/>
      <c r="AR480" s="69">
        <f t="shared" si="281"/>
        <v>40</v>
      </c>
      <c r="AS480" s="70">
        <f t="shared" si="288"/>
        <v>477</v>
      </c>
      <c r="AT480" s="71">
        <f t="shared" si="292"/>
        <v>3.8196891863509448E-2</v>
      </c>
      <c r="AU480" s="72">
        <f t="shared" si="273"/>
        <v>6.8214933659622723E-3</v>
      </c>
      <c r="AV480" s="73">
        <f t="shared" si="282"/>
        <v>1.0068214933659623</v>
      </c>
      <c r="AW480" s="74">
        <f>PRODUCT(AV$4:AV480)</f>
        <v>25.605431141498546</v>
      </c>
    </row>
    <row r="481" spans="5:49">
      <c r="E481">
        <f t="shared" si="290"/>
        <v>478</v>
      </c>
      <c r="F481" s="64">
        <f t="shared" si="283"/>
        <v>94.749999999998508</v>
      </c>
      <c r="G481" s="55">
        <f t="shared" si="262"/>
        <v>0</v>
      </c>
      <c r="H481" s="78">
        <f t="shared" si="289"/>
        <v>1</v>
      </c>
      <c r="I481" s="79">
        <f t="shared" si="274"/>
        <v>1130886.8345388409</v>
      </c>
      <c r="J481" s="79">
        <f t="shared" si="263"/>
        <v>7714.3370394607773</v>
      </c>
      <c r="K481" s="80">
        <f t="shared" si="264"/>
        <v>-20</v>
      </c>
      <c r="L481" s="80">
        <f t="shared" si="275"/>
        <v>-942.40569544903417</v>
      </c>
      <c r="M481" s="80">
        <f t="shared" si="291"/>
        <v>0</v>
      </c>
      <c r="N481" s="80">
        <f t="shared" si="276"/>
        <v>0</v>
      </c>
      <c r="O481" s="81">
        <f t="shared" si="265"/>
        <v>-2475.2130879613783</v>
      </c>
      <c r="P481" s="79">
        <f t="shared" si="266"/>
        <v>1135163.5527948912</v>
      </c>
      <c r="Q481" s="35"/>
      <c r="R481">
        <f t="shared" ca="1" si="277"/>
        <v>597</v>
      </c>
      <c r="S481" s="78">
        <f t="shared" ca="1" si="278"/>
        <v>103.16</v>
      </c>
      <c r="T481" s="55">
        <f t="shared" ca="1" si="267"/>
        <v>7.0818821105846697E-2</v>
      </c>
      <c r="U481" s="78">
        <f t="shared" ca="1" si="284"/>
        <v>5.9734404718265866E-5</v>
      </c>
      <c r="V481" s="79">
        <f t="shared" ca="1" si="279"/>
        <v>102.50611156002388</v>
      </c>
      <c r="W481" s="79">
        <f t="shared" ca="1" si="268"/>
        <v>0.69924475997729152</v>
      </c>
      <c r="X481" s="80">
        <f t="shared" ca="1" si="285"/>
        <v>-1.1946880943653174E-3</v>
      </c>
      <c r="Y481" s="80">
        <f t="shared" ca="1" si="286"/>
        <v>-8.5421759633353245E-2</v>
      </c>
      <c r="Z481" s="80">
        <f t="shared" ca="1" si="280"/>
        <v>0</v>
      </c>
      <c r="AA481" s="80">
        <f t="shared" ca="1" si="287"/>
        <v>0</v>
      </c>
      <c r="AB481" s="81">
        <f t="shared" ca="1" si="269"/>
        <v>-0.14785538036023357</v>
      </c>
      <c r="AC481" s="79">
        <f t="shared" ca="1" si="270"/>
        <v>102.97088449191324</v>
      </c>
      <c r="AD481" s="35"/>
      <c r="AE481" s="62">
        <f t="shared" ca="1" si="271"/>
        <v>-2475.2130879613783</v>
      </c>
      <c r="AF481" s="62">
        <f t="shared" ca="1" si="272"/>
        <v>1723812.0138230207</v>
      </c>
      <c r="AG481" s="35"/>
      <c r="AH481" s="35"/>
      <c r="AR481" s="69">
        <f t="shared" si="281"/>
        <v>40</v>
      </c>
      <c r="AS481" s="70">
        <f t="shared" si="288"/>
        <v>478</v>
      </c>
      <c r="AT481" s="71">
        <f t="shared" si="292"/>
        <v>3.7936332019062137E-2</v>
      </c>
      <c r="AU481" s="72">
        <f t="shared" si="273"/>
        <v>6.8214933659622723E-3</v>
      </c>
      <c r="AV481" s="73">
        <f t="shared" si="282"/>
        <v>1.0068214933659623</v>
      </c>
      <c r="AW481" s="74">
        <f>PRODUCT(AV$4:AV481)</f>
        <v>25.780098420162883</v>
      </c>
    </row>
    <row r="482" spans="5:49">
      <c r="E482">
        <f t="shared" si="290"/>
        <v>479</v>
      </c>
      <c r="F482" s="64">
        <f t="shared" si="283"/>
        <v>94.833333333331836</v>
      </c>
      <c r="G482" s="55">
        <f t="shared" si="262"/>
        <v>0</v>
      </c>
      <c r="H482" s="78">
        <f t="shared" si="289"/>
        <v>1</v>
      </c>
      <c r="I482" s="79">
        <f t="shared" si="274"/>
        <v>1135163.5527948912</v>
      </c>
      <c r="J482" s="79">
        <f t="shared" si="263"/>
        <v>7743.510644672514</v>
      </c>
      <c r="K482" s="80">
        <f t="shared" si="264"/>
        <v>-20</v>
      </c>
      <c r="L482" s="80">
        <f t="shared" si="275"/>
        <v>-945.96962732907605</v>
      </c>
      <c r="M482" s="80">
        <f t="shared" si="291"/>
        <v>0</v>
      </c>
      <c r="N482" s="80">
        <f t="shared" si="276"/>
        <v>0</v>
      </c>
      <c r="O482" s="81">
        <f t="shared" si="265"/>
        <v>-2475.2130879613783</v>
      </c>
      <c r="P482" s="79">
        <f t="shared" si="266"/>
        <v>1139465.8807242732</v>
      </c>
      <c r="Q482" s="35"/>
      <c r="R482">
        <f t="shared" ca="1" si="277"/>
        <v>598</v>
      </c>
      <c r="S482" s="78">
        <f t="shared" ca="1" si="278"/>
        <v>103.24</v>
      </c>
      <c r="T482" s="55">
        <f t="shared" ca="1" si="267"/>
        <v>7.0818821105846697E-2</v>
      </c>
      <c r="U482" s="78">
        <f t="shared" ca="1" si="284"/>
        <v>5.5504084596658748E-5</v>
      </c>
      <c r="V482" s="79">
        <f t="shared" ca="1" si="279"/>
        <v>95.67860784396963</v>
      </c>
      <c r="W482" s="79">
        <f t="shared" ca="1" si="268"/>
        <v>0.65267098867214468</v>
      </c>
      <c r="X482" s="80">
        <f t="shared" ca="1" si="285"/>
        <v>-1.110081691933175E-3</v>
      </c>
      <c r="Y482" s="80">
        <f t="shared" ca="1" si="286"/>
        <v>-7.9732173203308027E-2</v>
      </c>
      <c r="Z482" s="80">
        <f t="shared" ca="1" si="280"/>
        <v>0</v>
      </c>
      <c r="AA482" s="80">
        <f t="shared" ca="1" si="287"/>
        <v>0</v>
      </c>
      <c r="AB482" s="81">
        <f t="shared" ca="1" si="269"/>
        <v>-0.13738443662896527</v>
      </c>
      <c r="AC482" s="79">
        <f t="shared" ca="1" si="270"/>
        <v>96.113052141117564</v>
      </c>
      <c r="AD482" s="35"/>
      <c r="AE482" s="62">
        <f t="shared" ca="1" si="271"/>
        <v>-2475.2130879613783</v>
      </c>
      <c r="AF482" s="62">
        <f t="shared" ca="1" si="272"/>
        <v>1731639.26294</v>
      </c>
      <c r="AG482" s="35"/>
      <c r="AH482" s="35"/>
      <c r="AR482" s="69">
        <f t="shared" si="281"/>
        <v>40</v>
      </c>
      <c r="AS482" s="70">
        <f t="shared" si="288"/>
        <v>479</v>
      </c>
      <c r="AT482" s="71">
        <f t="shared" si="292"/>
        <v>3.7677549581865165E-2</v>
      </c>
      <c r="AU482" s="72">
        <f t="shared" si="273"/>
        <v>6.8214933659622723E-3</v>
      </c>
      <c r="AV482" s="73">
        <f t="shared" si="282"/>
        <v>1.0068214933659623</v>
      </c>
      <c r="AW482" s="74">
        <f>PRODUCT(AV$4:AV482)</f>
        <v>25.955957190509878</v>
      </c>
    </row>
    <row r="483" spans="5:49">
      <c r="E483">
        <f t="shared" si="290"/>
        <v>480</v>
      </c>
      <c r="F483" s="64">
        <f t="shared" si="283"/>
        <v>94.916666666665165</v>
      </c>
      <c r="G483" s="55">
        <f t="shared" si="262"/>
        <v>0</v>
      </c>
      <c r="H483" s="78">
        <f t="shared" si="289"/>
        <v>1</v>
      </c>
      <c r="I483" s="79">
        <f t="shared" si="274"/>
        <v>1139465.8807242732</v>
      </c>
      <c r="J483" s="79">
        <f t="shared" si="263"/>
        <v>7772.8589461009869</v>
      </c>
      <c r="K483" s="80">
        <f t="shared" si="264"/>
        <v>-20</v>
      </c>
      <c r="L483" s="80">
        <f t="shared" si="275"/>
        <v>-949.55490060356101</v>
      </c>
      <c r="M483" s="80">
        <f t="shared" si="291"/>
        <v>0</v>
      </c>
      <c r="N483" s="80">
        <f t="shared" si="276"/>
        <v>0</v>
      </c>
      <c r="O483" s="81">
        <f t="shared" si="265"/>
        <v>-2475.2130879613783</v>
      </c>
      <c r="P483" s="79">
        <f t="shared" si="266"/>
        <v>1143793.9716818093</v>
      </c>
      <c r="Q483" s="35"/>
      <c r="R483">
        <f t="shared" ca="1" si="277"/>
        <v>599</v>
      </c>
      <c r="S483" s="78">
        <f t="shared" ca="1" si="278"/>
        <v>103.32</v>
      </c>
      <c r="T483" s="55">
        <f t="shared" ca="1" si="267"/>
        <v>7.0818821105846697E-2</v>
      </c>
      <c r="U483" s="78">
        <f t="shared" ca="1" si="284"/>
        <v>5.1573350758964194E-5</v>
      </c>
      <c r="V483" s="79">
        <f t="shared" ca="1" si="279"/>
        <v>89.306439095598847</v>
      </c>
      <c r="W483" s="79">
        <f t="shared" ca="1" si="268"/>
        <v>0.60920328182834127</v>
      </c>
      <c r="X483" s="80">
        <f t="shared" ca="1" si="285"/>
        <v>-1.0314670151792839E-3</v>
      </c>
      <c r="Y483" s="80">
        <f t="shared" ca="1" si="286"/>
        <v>-7.4422032579665717E-2</v>
      </c>
      <c r="Z483" s="80">
        <f t="shared" ca="1" si="280"/>
        <v>0</v>
      </c>
      <c r="AA483" s="80">
        <f t="shared" ca="1" si="287"/>
        <v>0</v>
      </c>
      <c r="AB483" s="81">
        <f t="shared" ca="1" si="269"/>
        <v>-0.12765503278861104</v>
      </c>
      <c r="AC483" s="79">
        <f t="shared" ca="1" si="270"/>
        <v>89.712533845043737</v>
      </c>
      <c r="AD483" s="35"/>
      <c r="AE483" s="62">
        <f t="shared" ca="1" si="271"/>
        <v>-2475.2130879613778</v>
      </c>
      <c r="AF483" s="62">
        <f t="shared" ca="1" si="272"/>
        <v>1739513.382877307</v>
      </c>
      <c r="AG483" s="35"/>
      <c r="AH483" s="35"/>
      <c r="AR483" s="69">
        <f t="shared" si="281"/>
        <v>40</v>
      </c>
      <c r="AS483" s="70">
        <f t="shared" si="288"/>
        <v>480</v>
      </c>
      <c r="AT483" s="71">
        <f t="shared" si="292"/>
        <v>3.7420532427346755E-2</v>
      </c>
      <c r="AU483" s="72">
        <f t="shared" si="273"/>
        <v>6.8214933659622723E-3</v>
      </c>
      <c r="AV483" s="73">
        <f t="shared" si="282"/>
        <v>1.0068214933659623</v>
      </c>
      <c r="AW483" s="74">
        <f>PRODUCT(AV$4:AV483)</f>
        <v>26.133015580292142</v>
      </c>
    </row>
    <row r="484" spans="5:49">
      <c r="E484">
        <f t="shared" si="290"/>
        <v>481</v>
      </c>
      <c r="F484" s="64">
        <f t="shared" si="283"/>
        <v>94.999999999998494</v>
      </c>
      <c r="G484" s="55">
        <f t="shared" si="262"/>
        <v>0</v>
      </c>
      <c r="H484" s="78">
        <f t="shared" si="289"/>
        <v>1</v>
      </c>
      <c r="I484" s="79">
        <f t="shared" si="274"/>
        <v>1143793.9716818093</v>
      </c>
      <c r="J484" s="79">
        <f t="shared" si="263"/>
        <v>7802.3829898551012</v>
      </c>
      <c r="K484" s="80">
        <f t="shared" si="264"/>
        <v>-20</v>
      </c>
      <c r="L484" s="80">
        <f t="shared" si="275"/>
        <v>-953.1616430681745</v>
      </c>
      <c r="M484" s="80">
        <f t="shared" si="291"/>
        <v>-8578.4547876135694</v>
      </c>
      <c r="N484" s="80">
        <f t="shared" si="276"/>
        <v>0</v>
      </c>
      <c r="O484" s="81">
        <f t="shared" si="265"/>
        <v>-2475.2130879613783</v>
      </c>
      <c r="P484" s="79">
        <f t="shared" si="266"/>
        <v>1139569.5251530213</v>
      </c>
      <c r="Q484" s="35"/>
      <c r="R484">
        <f t="shared" ca="1" si="277"/>
        <v>600</v>
      </c>
      <c r="S484" s="78">
        <f t="shared" ca="1" si="278"/>
        <v>103.4</v>
      </c>
      <c r="T484" s="55">
        <f t="shared" ca="1" si="267"/>
        <v>7.0818821105846697E-2</v>
      </c>
      <c r="U484" s="78">
        <f t="shared" ca="1" si="284"/>
        <v>4.7920986857736028E-5</v>
      </c>
      <c r="V484" s="79">
        <f t="shared" ca="1" si="279"/>
        <v>83.359197959719367</v>
      </c>
      <c r="W484" s="79">
        <f t="shared" ca="1" si="268"/>
        <v>0.56863421587416141</v>
      </c>
      <c r="X484" s="80">
        <f t="shared" ca="1" si="285"/>
        <v>-9.5841973715472058E-4</v>
      </c>
      <c r="Y484" s="80">
        <f t="shared" ca="1" si="286"/>
        <v>-6.9465998299766143E-2</v>
      </c>
      <c r="Z484" s="80">
        <f t="shared" ca="1" si="280"/>
        <v>0</v>
      </c>
      <c r="AA484" s="80">
        <f t="shared" ca="1" si="287"/>
        <v>0</v>
      </c>
      <c r="AB484" s="81">
        <f t="shared" ca="1" si="269"/>
        <v>-0.11861465385829341</v>
      </c>
      <c r="AC484" s="79">
        <f t="shared" ca="1" si="270"/>
        <v>83.738793103698313</v>
      </c>
      <c r="AD484" s="35"/>
      <c r="AE484" s="62">
        <f t="shared" ca="1" si="271"/>
        <v>-2475.2130879613783</v>
      </c>
      <c r="AF484" s="62">
        <f t="shared" ca="1" si="272"/>
        <v>1747434.6543049146</v>
      </c>
      <c r="AG484" s="35"/>
      <c r="AH484" s="35"/>
      <c r="AR484" s="69">
        <f t="shared" si="281"/>
        <v>41</v>
      </c>
      <c r="AS484" s="70">
        <f t="shared" si="288"/>
        <v>481</v>
      </c>
      <c r="AT484" s="71">
        <f t="shared" si="292"/>
        <v>3.7165268513642831E-2</v>
      </c>
      <c r="AU484" s="72">
        <f t="shared" si="273"/>
        <v>6.8214933659622723E-3</v>
      </c>
      <c r="AV484" s="73">
        <f t="shared" si="282"/>
        <v>1.0068214933659623</v>
      </c>
      <c r="AW484" s="74">
        <f>PRODUCT(AV$4:AV484)</f>
        <v>26.311281772705694</v>
      </c>
    </row>
    <row r="485" spans="5:49">
      <c r="E485">
        <f t="shared" si="290"/>
        <v>482</v>
      </c>
      <c r="F485" s="64">
        <f t="shared" si="283"/>
        <v>95.083333333331822</v>
      </c>
      <c r="G485" s="55">
        <f t="shared" si="262"/>
        <v>0</v>
      </c>
      <c r="H485" s="78">
        <f t="shared" si="289"/>
        <v>1</v>
      </c>
      <c r="I485" s="79">
        <f t="shared" si="274"/>
        <v>1139569.5251530213</v>
      </c>
      <c r="J485" s="79">
        <f t="shared" si="263"/>
        <v>7773.5659558841116</v>
      </c>
      <c r="K485" s="80">
        <f t="shared" si="264"/>
        <v>-20</v>
      </c>
      <c r="L485" s="80">
        <f t="shared" si="275"/>
        <v>-949.64127096085122</v>
      </c>
      <c r="M485" s="80">
        <f t="shared" si="291"/>
        <v>0</v>
      </c>
      <c r="N485" s="80">
        <f t="shared" si="276"/>
        <v>0</v>
      </c>
      <c r="O485" s="81">
        <f t="shared" si="265"/>
        <v>-2475.2130879613783</v>
      </c>
      <c r="P485" s="79">
        <f t="shared" si="266"/>
        <v>1143898.2367499832</v>
      </c>
      <c r="Q485" s="35"/>
      <c r="R485">
        <f t="shared" ca="1" si="277"/>
        <v>601</v>
      </c>
      <c r="S485" s="78">
        <f t="shared" ca="1" si="278"/>
        <v>103.48</v>
      </c>
      <c r="T485" s="55">
        <f t="shared" ca="1" si="267"/>
        <v>7.0818821105846697E-2</v>
      </c>
      <c r="U485" s="78">
        <f t="shared" ca="1" si="284"/>
        <v>4.4527279062242392E-5</v>
      </c>
      <c r="V485" s="79">
        <f t="shared" ca="1" si="279"/>
        <v>77.808510495267996</v>
      </c>
      <c r="W485" s="79">
        <f t="shared" ca="1" si="268"/>
        <v>0.53077023815887647</v>
      </c>
      <c r="X485" s="80">
        <f t="shared" ca="1" si="285"/>
        <v>-8.9054558124484779E-4</v>
      </c>
      <c r="Y485" s="80">
        <f t="shared" ca="1" si="286"/>
        <v>-6.4840425412723335E-2</v>
      </c>
      <c r="Z485" s="80">
        <f t="shared" ca="1" si="280"/>
        <v>-0.58356382871450996</v>
      </c>
      <c r="AA485" s="80">
        <f t="shared" ca="1" si="287"/>
        <v>0</v>
      </c>
      <c r="AB485" s="81">
        <f t="shared" ca="1" si="269"/>
        <v>-0.110214503906171</v>
      </c>
      <c r="AC485" s="79">
        <f t="shared" ca="1" si="270"/>
        <v>77.57977142981224</v>
      </c>
      <c r="AD485" s="35"/>
      <c r="AE485" s="62">
        <f t="shared" ca="1" si="271"/>
        <v>-2475.2130879613778</v>
      </c>
      <c r="AF485" s="62">
        <f t="shared" ca="1" si="272"/>
        <v>1742297.5996662062</v>
      </c>
      <c r="AG485" s="35"/>
      <c r="AH485" s="35"/>
      <c r="AR485" s="69">
        <f t="shared" si="281"/>
        <v>41</v>
      </c>
      <c r="AS485" s="70">
        <f t="shared" si="288"/>
        <v>482</v>
      </c>
      <c r="AT485" s="71">
        <f t="shared" si="292"/>
        <v>3.6911745881032812E-2</v>
      </c>
      <c r="AU485" s="72">
        <f t="shared" si="273"/>
        <v>6.8214933659622723E-3</v>
      </c>
      <c r="AV485" s="73">
        <f t="shared" si="282"/>
        <v>1.0068214933659623</v>
      </c>
      <c r="AW485" s="74">
        <f>PRODUCT(AV$4:AV485)</f>
        <v>26.49076400676817</v>
      </c>
    </row>
    <row r="486" spans="5:49">
      <c r="E486">
        <f t="shared" si="290"/>
        <v>483</v>
      </c>
      <c r="F486" s="64">
        <f t="shared" si="283"/>
        <v>95.166666666665151</v>
      </c>
      <c r="G486" s="55">
        <f t="shared" si="262"/>
        <v>0</v>
      </c>
      <c r="H486" s="78">
        <f t="shared" si="289"/>
        <v>1</v>
      </c>
      <c r="I486" s="79">
        <f t="shared" si="274"/>
        <v>1143898.2367499832</v>
      </c>
      <c r="J486" s="79">
        <f t="shared" si="263"/>
        <v>7803.0942333259509</v>
      </c>
      <c r="K486" s="80">
        <f t="shared" si="264"/>
        <v>-20</v>
      </c>
      <c r="L486" s="80">
        <f t="shared" si="275"/>
        <v>-953.24853062498607</v>
      </c>
      <c r="M486" s="80">
        <f t="shared" si="291"/>
        <v>0</v>
      </c>
      <c r="N486" s="80">
        <f t="shared" si="276"/>
        <v>0</v>
      </c>
      <c r="O486" s="81">
        <f t="shared" si="265"/>
        <v>-2475.2130879613783</v>
      </c>
      <c r="P486" s="79">
        <f t="shared" si="266"/>
        <v>1148252.8693647229</v>
      </c>
      <c r="Q486" s="35"/>
      <c r="R486">
        <f t="shared" ca="1" si="277"/>
        <v>602</v>
      </c>
      <c r="S486" s="78">
        <f t="shared" ca="1" si="278"/>
        <v>103.56</v>
      </c>
      <c r="T486" s="55">
        <f t="shared" ca="1" si="267"/>
        <v>7.7799936530410396E-2</v>
      </c>
      <c r="U486" s="78">
        <f t="shared" ca="1" si="284"/>
        <v>4.1063059577328059E-5</v>
      </c>
      <c r="V486" s="79">
        <f t="shared" ca="1" si="279"/>
        <v>71.544070136529101</v>
      </c>
      <c r="W486" s="79">
        <f t="shared" ca="1" si="268"/>
        <v>0.48803739981027278</v>
      </c>
      <c r="X486" s="80">
        <f t="shared" ca="1" si="285"/>
        <v>-8.2126119154656116E-4</v>
      </c>
      <c r="Y486" s="80">
        <f t="shared" ca="1" si="286"/>
        <v>-5.9620058447107591E-2</v>
      </c>
      <c r="Z486" s="80">
        <f t="shared" ca="1" si="280"/>
        <v>0</v>
      </c>
      <c r="AA486" s="80">
        <f t="shared" ca="1" si="287"/>
        <v>0</v>
      </c>
      <c r="AB486" s="81">
        <f t="shared" ca="1" si="269"/>
        <v>-0.10163982249754022</v>
      </c>
      <c r="AC486" s="79">
        <f t="shared" ca="1" si="270"/>
        <v>71.870026394203165</v>
      </c>
      <c r="AD486" s="35"/>
      <c r="AE486" s="62">
        <f t="shared" ca="1" si="271"/>
        <v>-2475.2130879613778</v>
      </c>
      <c r="AF486" s="62">
        <f t="shared" ca="1" si="272"/>
        <v>1750235.5434295111</v>
      </c>
      <c r="AG486" s="35"/>
      <c r="AH486" s="35"/>
      <c r="AR486" s="69">
        <f t="shared" si="281"/>
        <v>41</v>
      </c>
      <c r="AS486" s="70">
        <f t="shared" si="288"/>
        <v>483</v>
      </c>
      <c r="AT486" s="71">
        <f t="shared" si="292"/>
        <v>3.6659952651379259E-2</v>
      </c>
      <c r="AU486" s="72">
        <f t="shared" si="273"/>
        <v>6.8214933659622723E-3</v>
      </c>
      <c r="AV486" s="73">
        <f t="shared" si="282"/>
        <v>1.0068214933659623</v>
      </c>
      <c r="AW486" s="74">
        <f>PRODUCT(AV$4:AV486)</f>
        <v>26.671470577699612</v>
      </c>
    </row>
    <row r="487" spans="5:49">
      <c r="E487">
        <f t="shared" si="290"/>
        <v>484</v>
      </c>
      <c r="F487" s="64">
        <f t="shared" si="283"/>
        <v>95.249999999998479</v>
      </c>
      <c r="G487" s="55">
        <f t="shared" si="262"/>
        <v>0</v>
      </c>
      <c r="H487" s="78">
        <f t="shared" si="289"/>
        <v>1</v>
      </c>
      <c r="I487" s="79">
        <f t="shared" si="274"/>
        <v>1148252.8693647229</v>
      </c>
      <c r="J487" s="79">
        <f t="shared" si="263"/>
        <v>7832.7993308186005</v>
      </c>
      <c r="K487" s="80">
        <f t="shared" si="264"/>
        <v>-20</v>
      </c>
      <c r="L487" s="80">
        <f t="shared" si="275"/>
        <v>-956.87739113726911</v>
      </c>
      <c r="M487" s="80">
        <f t="shared" si="291"/>
        <v>0</v>
      </c>
      <c r="N487" s="80">
        <f t="shared" si="276"/>
        <v>0</v>
      </c>
      <c r="O487" s="81">
        <f t="shared" si="265"/>
        <v>-2475.2130879613783</v>
      </c>
      <c r="P487" s="79">
        <f t="shared" si="266"/>
        <v>1152633.5782164431</v>
      </c>
      <c r="Q487" s="35"/>
      <c r="R487">
        <f t="shared" ca="1" si="277"/>
        <v>603</v>
      </c>
      <c r="S487" s="78">
        <f t="shared" ca="1" si="278"/>
        <v>103.64</v>
      </c>
      <c r="T487" s="55">
        <f t="shared" ca="1" si="267"/>
        <v>7.7799936530410396E-2</v>
      </c>
      <c r="U487" s="78">
        <f t="shared" ca="1" si="284"/>
        <v>3.7868356148467479E-5</v>
      </c>
      <c r="V487" s="79">
        <f t="shared" ca="1" si="279"/>
        <v>66.278542902295243</v>
      </c>
      <c r="W487" s="79">
        <f t="shared" ca="1" si="268"/>
        <v>0.45211864071365288</v>
      </c>
      <c r="X487" s="80">
        <f t="shared" ca="1" si="285"/>
        <v>-7.5736712296934955E-4</v>
      </c>
      <c r="Y487" s="80">
        <f t="shared" ca="1" si="286"/>
        <v>-5.5232119085246043E-2</v>
      </c>
      <c r="Z487" s="80">
        <f t="shared" ca="1" si="280"/>
        <v>0</v>
      </c>
      <c r="AA487" s="80">
        <f t="shared" ca="1" si="287"/>
        <v>0</v>
      </c>
      <c r="AB487" s="81">
        <f t="shared" ca="1" si="269"/>
        <v>-9.3732250758269423E-2</v>
      </c>
      <c r="AC487" s="79">
        <f t="shared" ca="1" si="270"/>
        <v>66.580939806042409</v>
      </c>
      <c r="AD487" s="35"/>
      <c r="AE487" s="62">
        <f t="shared" ca="1" si="271"/>
        <v>-2475.2130879613778</v>
      </c>
      <c r="AF487" s="62">
        <f t="shared" ca="1" si="272"/>
        <v>1758221.0208704008</v>
      </c>
      <c r="AG487" s="35"/>
      <c r="AH487" s="35"/>
      <c r="AR487" s="69">
        <f t="shared" si="281"/>
        <v>41</v>
      </c>
      <c r="AS487" s="70">
        <f t="shared" si="288"/>
        <v>484</v>
      </c>
      <c r="AT487" s="71">
        <f t="shared" si="292"/>
        <v>3.6409877027571383E-2</v>
      </c>
      <c r="AU487" s="72">
        <f t="shared" si="273"/>
        <v>6.8214933659622723E-3</v>
      </c>
      <c r="AV487" s="73">
        <f t="shared" si="282"/>
        <v>1.0068214933659623</v>
      </c>
      <c r="AW487" s="74">
        <f>PRODUCT(AV$4:AV487)</f>
        <v>26.853409837305847</v>
      </c>
    </row>
    <row r="488" spans="5:49">
      <c r="E488">
        <f t="shared" si="290"/>
        <v>485</v>
      </c>
      <c r="F488" s="64">
        <f t="shared" si="283"/>
        <v>95.333333333331808</v>
      </c>
      <c r="G488" s="55">
        <f t="shared" si="262"/>
        <v>0</v>
      </c>
      <c r="H488" s="78">
        <f t="shared" si="289"/>
        <v>1</v>
      </c>
      <c r="I488" s="79">
        <f t="shared" si="274"/>
        <v>1152633.5782164431</v>
      </c>
      <c r="J488" s="79">
        <f t="shared" si="263"/>
        <v>7862.6823071888221</v>
      </c>
      <c r="K488" s="80">
        <f t="shared" si="264"/>
        <v>-20</v>
      </c>
      <c r="L488" s="80">
        <f t="shared" si="275"/>
        <v>-960.5279818470359</v>
      </c>
      <c r="M488" s="80">
        <f t="shared" si="291"/>
        <v>0</v>
      </c>
      <c r="N488" s="80">
        <f t="shared" si="276"/>
        <v>0</v>
      </c>
      <c r="O488" s="81">
        <f t="shared" si="265"/>
        <v>-2475.2130879613783</v>
      </c>
      <c r="P488" s="79">
        <f t="shared" si="266"/>
        <v>1157040.5194538236</v>
      </c>
      <c r="Q488" s="35"/>
      <c r="R488">
        <f t="shared" ca="1" si="277"/>
        <v>604</v>
      </c>
      <c r="S488" s="78">
        <f t="shared" ca="1" si="278"/>
        <v>103.72</v>
      </c>
      <c r="T488" s="55">
        <f t="shared" ca="1" si="267"/>
        <v>7.7799936530410396E-2</v>
      </c>
      <c r="U488" s="78">
        <f t="shared" ca="1" si="284"/>
        <v>3.4922200443605733E-5</v>
      </c>
      <c r="V488" s="79">
        <f t="shared" ca="1" si="279"/>
        <v>61.400946914997235</v>
      </c>
      <c r="W488" s="79">
        <f t="shared" ca="1" si="268"/>
        <v>0.4188461520444553</v>
      </c>
      <c r="X488" s="80">
        <f t="shared" ca="1" si="285"/>
        <v>-6.9844400887211463E-4</v>
      </c>
      <c r="Y488" s="80">
        <f t="shared" ca="1" si="286"/>
        <v>-5.1167455762497698E-2</v>
      </c>
      <c r="Z488" s="80">
        <f t="shared" ca="1" si="280"/>
        <v>0</v>
      </c>
      <c r="AA488" s="80">
        <f t="shared" ca="1" si="287"/>
        <v>0</v>
      </c>
      <c r="AB488" s="81">
        <f t="shared" ca="1" si="269"/>
        <v>-8.6439887598423568E-2</v>
      </c>
      <c r="AC488" s="79">
        <f t="shared" ca="1" si="270"/>
        <v>61.681487279671899</v>
      </c>
      <c r="AD488" s="35"/>
      <c r="AE488" s="62">
        <f t="shared" ca="1" si="271"/>
        <v>-2475.2130879613783</v>
      </c>
      <c r="AF488" s="62">
        <f t="shared" ca="1" si="272"/>
        <v>1766254.3166281437</v>
      </c>
      <c r="AG488" s="35"/>
      <c r="AH488" s="35"/>
      <c r="AR488" s="69">
        <f t="shared" si="281"/>
        <v>41</v>
      </c>
      <c r="AS488" s="70">
        <f t="shared" si="288"/>
        <v>485</v>
      </c>
      <c r="AT488" s="71">
        <f t="shared" si="292"/>
        <v>3.6161507292972302E-2</v>
      </c>
      <c r="AU488" s="72">
        <f t="shared" si="273"/>
        <v>6.8214933659622723E-3</v>
      </c>
      <c r="AV488" s="73">
        <f t="shared" si="282"/>
        <v>1.0068214933659623</v>
      </c>
      <c r="AW488" s="74">
        <f>PRODUCT(AV$4:AV488)</f>
        <v>27.036590194364496</v>
      </c>
    </row>
    <row r="489" spans="5:49">
      <c r="E489">
        <f t="shared" si="290"/>
        <v>486</v>
      </c>
      <c r="F489" s="64">
        <f t="shared" si="283"/>
        <v>95.416666666665137</v>
      </c>
      <c r="G489" s="55">
        <f t="shared" si="262"/>
        <v>0</v>
      </c>
      <c r="H489" s="78">
        <f t="shared" si="289"/>
        <v>1</v>
      </c>
      <c r="I489" s="79">
        <f t="shared" si="274"/>
        <v>1157040.5194538236</v>
      </c>
      <c r="J489" s="79">
        <f t="shared" si="263"/>
        <v>7892.7442276037991</v>
      </c>
      <c r="K489" s="80">
        <f t="shared" si="264"/>
        <v>-20</v>
      </c>
      <c r="L489" s="80">
        <f t="shared" si="275"/>
        <v>-964.20043287818635</v>
      </c>
      <c r="M489" s="80">
        <f t="shared" si="291"/>
        <v>0</v>
      </c>
      <c r="N489" s="80">
        <f t="shared" si="276"/>
        <v>0</v>
      </c>
      <c r="O489" s="81">
        <f t="shared" si="265"/>
        <v>-2475.2130879613783</v>
      </c>
      <c r="P489" s="79">
        <f t="shared" si="266"/>
        <v>1161473.8501605878</v>
      </c>
      <c r="Q489" s="35"/>
      <c r="R489">
        <f t="shared" ca="1" si="277"/>
        <v>605</v>
      </c>
      <c r="S489" s="78">
        <f t="shared" ca="1" si="278"/>
        <v>103.8</v>
      </c>
      <c r="T489" s="55">
        <f t="shared" ca="1" si="267"/>
        <v>7.7799936530410396E-2</v>
      </c>
      <c r="U489" s="78">
        <f t="shared" ca="1" si="284"/>
        <v>3.2205255465590936E-5</v>
      </c>
      <c r="V489" s="79">
        <f t="shared" ca="1" si="279"/>
        <v>56.882671484212111</v>
      </c>
      <c r="W489" s="79">
        <f t="shared" ca="1" si="268"/>
        <v>0.38802476616776421</v>
      </c>
      <c r="X489" s="80">
        <f t="shared" ca="1" si="285"/>
        <v>-6.4410510931181878E-4</v>
      </c>
      <c r="Y489" s="80">
        <f t="shared" ca="1" si="286"/>
        <v>-4.7402226236843426E-2</v>
      </c>
      <c r="Z489" s="80">
        <f t="shared" ca="1" si="280"/>
        <v>0</v>
      </c>
      <c r="AA489" s="80">
        <f t="shared" ca="1" si="287"/>
        <v>0</v>
      </c>
      <c r="AB489" s="81">
        <f t="shared" ca="1" si="269"/>
        <v>-7.9714869829570392E-2</v>
      </c>
      <c r="AC489" s="79">
        <f t="shared" ca="1" si="270"/>
        <v>57.142935049204155</v>
      </c>
      <c r="AD489" s="35"/>
      <c r="AE489" s="62">
        <f t="shared" ca="1" si="271"/>
        <v>-2475.2130879613783</v>
      </c>
      <c r="AF489" s="62">
        <f t="shared" ca="1" si="272"/>
        <v>1774335.7170464736</v>
      </c>
      <c r="AG489" s="35"/>
      <c r="AH489" s="35"/>
      <c r="AR489" s="69">
        <f t="shared" si="281"/>
        <v>41</v>
      </c>
      <c r="AS489" s="70">
        <f t="shared" si="288"/>
        <v>486</v>
      </c>
      <c r="AT489" s="71">
        <f t="shared" si="292"/>
        <v>3.5914831810870095E-2</v>
      </c>
      <c r="AU489" s="72">
        <f t="shared" si="273"/>
        <v>6.8214933659622723E-3</v>
      </c>
      <c r="AV489" s="73">
        <f t="shared" si="282"/>
        <v>1.0068214933659623</v>
      </c>
      <c r="AW489" s="74">
        <f>PRODUCT(AV$4:AV489)</f>
        <v>27.221020115013594</v>
      </c>
    </row>
    <row r="490" spans="5:49">
      <c r="E490">
        <f t="shared" si="290"/>
        <v>487</v>
      </c>
      <c r="F490" s="64">
        <f t="shared" si="283"/>
        <v>95.499999999998465</v>
      </c>
      <c r="G490" s="55">
        <f t="shared" si="262"/>
        <v>0</v>
      </c>
      <c r="H490" s="78">
        <f t="shared" si="289"/>
        <v>1</v>
      </c>
      <c r="I490" s="79">
        <f t="shared" si="274"/>
        <v>1161473.8501605878</v>
      </c>
      <c r="J490" s="79">
        <f t="shared" si="263"/>
        <v>7922.9861636091082</v>
      </c>
      <c r="K490" s="80">
        <f t="shared" si="264"/>
        <v>-20</v>
      </c>
      <c r="L490" s="80">
        <f t="shared" si="275"/>
        <v>-967.89487513382323</v>
      </c>
      <c r="M490" s="80">
        <f t="shared" si="291"/>
        <v>0</v>
      </c>
      <c r="N490" s="80">
        <f t="shared" si="276"/>
        <v>0</v>
      </c>
      <c r="O490" s="81">
        <f t="shared" si="265"/>
        <v>-2475.2130879613783</v>
      </c>
      <c r="P490" s="79">
        <f t="shared" si="266"/>
        <v>1165933.7283611018</v>
      </c>
      <c r="Q490" s="35"/>
      <c r="R490">
        <f t="shared" ca="1" si="277"/>
        <v>606</v>
      </c>
      <c r="S490" s="78">
        <f t="shared" ca="1" si="278"/>
        <v>103.88</v>
      </c>
      <c r="T490" s="55">
        <f t="shared" ca="1" si="267"/>
        <v>7.7799936530410396E-2</v>
      </c>
      <c r="U490" s="78">
        <f t="shared" ca="1" si="284"/>
        <v>2.9699688634422307E-5</v>
      </c>
      <c r="V490" s="79">
        <f t="shared" ca="1" si="279"/>
        <v>52.697218329214707</v>
      </c>
      <c r="W490" s="79">
        <f t="shared" ca="1" si="268"/>
        <v>0.35947372523740356</v>
      </c>
      <c r="X490" s="80">
        <f t="shared" ca="1" si="285"/>
        <v>-5.9399377268844612E-4</v>
      </c>
      <c r="Y490" s="80">
        <f t="shared" ca="1" si="286"/>
        <v>-4.3914348607678927E-2</v>
      </c>
      <c r="Z490" s="80">
        <f t="shared" ca="1" si="280"/>
        <v>0</v>
      </c>
      <c r="AA490" s="80">
        <f t="shared" ca="1" si="287"/>
        <v>0</v>
      </c>
      <c r="AB490" s="81">
        <f t="shared" ca="1" si="269"/>
        <v>-7.3513058016299884E-2</v>
      </c>
      <c r="AC490" s="79">
        <f t="shared" ca="1" si="270"/>
        <v>52.938670654055436</v>
      </c>
      <c r="AD490" s="35"/>
      <c r="AE490" s="62">
        <f t="shared" ca="1" si="271"/>
        <v>-2475.2130879613783</v>
      </c>
      <c r="AF490" s="62">
        <f t="shared" ca="1" si="272"/>
        <v>1782465.5101837956</v>
      </c>
      <c r="AG490" s="35"/>
      <c r="AH490" s="35"/>
      <c r="AR490" s="69">
        <f t="shared" si="281"/>
        <v>41</v>
      </c>
      <c r="AS490" s="70">
        <f t="shared" si="288"/>
        <v>487</v>
      </c>
      <c r="AT490" s="71">
        <f t="shared" si="292"/>
        <v>3.5669839023932594E-2</v>
      </c>
      <c r="AU490" s="72">
        <f t="shared" si="273"/>
        <v>6.8214933659622723E-3</v>
      </c>
      <c r="AV490" s="73">
        <f t="shared" si="282"/>
        <v>1.0068214933659623</v>
      </c>
      <c r="AW490" s="74">
        <f>PRODUCT(AV$4:AV490)</f>
        <v>27.406708123142884</v>
      </c>
    </row>
    <row r="491" spans="5:49">
      <c r="E491">
        <f t="shared" si="290"/>
        <v>488</v>
      </c>
      <c r="F491" s="64">
        <f t="shared" si="283"/>
        <v>95.583333333331794</v>
      </c>
      <c r="G491" s="55">
        <f t="shared" si="262"/>
        <v>0</v>
      </c>
      <c r="H491" s="78">
        <f t="shared" si="289"/>
        <v>1</v>
      </c>
      <c r="I491" s="79">
        <f t="shared" si="274"/>
        <v>1165933.7283611018</v>
      </c>
      <c r="J491" s="79">
        <f t="shared" si="263"/>
        <v>7953.4091931669145</v>
      </c>
      <c r="K491" s="80">
        <f t="shared" si="264"/>
        <v>-20</v>
      </c>
      <c r="L491" s="80">
        <f t="shared" si="275"/>
        <v>-971.61144030091828</v>
      </c>
      <c r="M491" s="80">
        <f t="shared" si="291"/>
        <v>0</v>
      </c>
      <c r="N491" s="80">
        <f t="shared" si="276"/>
        <v>0</v>
      </c>
      <c r="O491" s="81">
        <f t="shared" si="265"/>
        <v>-2475.2130879613783</v>
      </c>
      <c r="P491" s="79">
        <f t="shared" si="266"/>
        <v>1170420.3130260066</v>
      </c>
      <c r="Q491" s="35"/>
      <c r="R491">
        <f t="shared" ca="1" si="277"/>
        <v>607</v>
      </c>
      <c r="S491" s="78">
        <f t="shared" ca="1" si="278"/>
        <v>103.96</v>
      </c>
      <c r="T491" s="55">
        <f t="shared" ca="1" si="267"/>
        <v>7.7799936530410396E-2</v>
      </c>
      <c r="U491" s="78">
        <f t="shared" ca="1" si="284"/>
        <v>2.7389054743691302E-5</v>
      </c>
      <c r="V491" s="79">
        <f t="shared" ca="1" si="279"/>
        <v>48.820045437165625</v>
      </c>
      <c r="W491" s="79">
        <f t="shared" ca="1" si="268"/>
        <v>0.33302561607560199</v>
      </c>
      <c r="X491" s="80">
        <f t="shared" ca="1" si="285"/>
        <v>-5.4778109487382603E-4</v>
      </c>
      <c r="Y491" s="80">
        <f t="shared" ca="1" si="286"/>
        <v>-4.068337119763802E-2</v>
      </c>
      <c r="Z491" s="80">
        <f t="shared" ca="1" si="280"/>
        <v>0</v>
      </c>
      <c r="AA491" s="80">
        <f t="shared" ca="1" si="287"/>
        <v>0</v>
      </c>
      <c r="AB491" s="81">
        <f t="shared" ca="1" si="269"/>
        <v>-6.7793746768475383E-2</v>
      </c>
      <c r="AC491" s="79">
        <f t="shared" ca="1" si="270"/>
        <v>49.044046154180243</v>
      </c>
      <c r="AD491" s="35"/>
      <c r="AE491" s="62">
        <f t="shared" ca="1" si="271"/>
        <v>-2475.2130879613783</v>
      </c>
      <c r="AF491" s="62">
        <f t="shared" ca="1" si="272"/>
        <v>1790643.9858234567</v>
      </c>
      <c r="AG491" s="35"/>
      <c r="AH491" s="35"/>
      <c r="AR491" s="69">
        <f t="shared" si="281"/>
        <v>41</v>
      </c>
      <c r="AS491" s="70">
        <f t="shared" si="288"/>
        <v>488</v>
      </c>
      <c r="AT491" s="71">
        <f t="shared" si="292"/>
        <v>3.5426517453665894E-2</v>
      </c>
      <c r="AU491" s="72">
        <f t="shared" si="273"/>
        <v>6.8214933659622723E-3</v>
      </c>
      <c r="AV491" s="73">
        <f t="shared" si="282"/>
        <v>1.0068214933659623</v>
      </c>
      <c r="AW491" s="74">
        <f>PRODUCT(AV$4:AV491)</f>
        <v>27.593662800787769</v>
      </c>
    </row>
    <row r="492" spans="5:49">
      <c r="E492">
        <f t="shared" si="290"/>
        <v>489</v>
      </c>
      <c r="F492" s="64">
        <f t="shared" si="283"/>
        <v>95.666666666665122</v>
      </c>
      <c r="G492" s="55">
        <f t="shared" si="262"/>
        <v>0</v>
      </c>
      <c r="H492" s="78">
        <f t="shared" si="289"/>
        <v>1</v>
      </c>
      <c r="I492" s="79">
        <f t="shared" si="274"/>
        <v>1170420.3130260066</v>
      </c>
      <c r="J492" s="79">
        <f t="shared" si="263"/>
        <v>7984.0144006943901</v>
      </c>
      <c r="K492" s="80">
        <f t="shared" si="264"/>
        <v>-20</v>
      </c>
      <c r="L492" s="80">
        <f t="shared" si="275"/>
        <v>-975.35026085500556</v>
      </c>
      <c r="M492" s="80">
        <f t="shared" si="291"/>
        <v>0</v>
      </c>
      <c r="N492" s="80">
        <f t="shared" si="276"/>
        <v>0</v>
      </c>
      <c r="O492" s="81">
        <f t="shared" si="265"/>
        <v>-2475.2130879613783</v>
      </c>
      <c r="P492" s="79">
        <f t="shared" si="266"/>
        <v>1174933.7640778846</v>
      </c>
      <c r="Q492" s="35"/>
      <c r="R492">
        <f t="shared" ca="1" si="277"/>
        <v>608</v>
      </c>
      <c r="S492" s="78">
        <f t="shared" ca="1" si="278"/>
        <v>104.04</v>
      </c>
      <c r="T492" s="55">
        <f t="shared" ca="1" si="267"/>
        <v>0</v>
      </c>
      <c r="U492" s="78">
        <f t="shared" ca="1" si="284"/>
        <v>2.7389054743691302E-5</v>
      </c>
      <c r="V492" s="79">
        <f t="shared" ca="1" si="279"/>
        <v>49.044046154180243</v>
      </c>
      <c r="W492" s="79">
        <f t="shared" ca="1" si="268"/>
        <v>0.33455363548068801</v>
      </c>
      <c r="X492" s="80">
        <f t="shared" ca="1" si="285"/>
        <v>-5.4778109487382603E-4</v>
      </c>
      <c r="Y492" s="80">
        <f t="shared" ca="1" si="286"/>
        <v>-4.0870038461816874E-2</v>
      </c>
      <c r="Z492" s="80">
        <f t="shared" ca="1" si="280"/>
        <v>0</v>
      </c>
      <c r="AA492" s="80">
        <f t="shared" ca="1" si="287"/>
        <v>0</v>
      </c>
      <c r="AB492" s="81">
        <f t="shared" ca="1" si="269"/>
        <v>-6.7793746768475383E-2</v>
      </c>
      <c r="AC492" s="79">
        <f t="shared" ca="1" si="270"/>
        <v>49.269388223335767</v>
      </c>
      <c r="AD492" s="35"/>
      <c r="AE492" s="62">
        <f t="shared" ca="1" si="271"/>
        <v>-2475.2130879613783</v>
      </c>
      <c r="AF492" s="62">
        <f t="shared" ca="1" si="272"/>
        <v>1798871.4354840706</v>
      </c>
      <c r="AG492" s="35"/>
      <c r="AH492" s="35"/>
      <c r="AR492" s="69">
        <f t="shared" si="281"/>
        <v>41</v>
      </c>
      <c r="AS492" s="70">
        <f t="shared" si="288"/>
        <v>489</v>
      </c>
      <c r="AT492" s="71">
        <f t="shared" si="292"/>
        <v>3.5184855699876567E-2</v>
      </c>
      <c r="AU492" s="72">
        <f t="shared" si="273"/>
        <v>6.8214933659622723E-3</v>
      </c>
      <c r="AV492" s="73">
        <f t="shared" si="282"/>
        <v>1.0068214933659623</v>
      </c>
      <c r="AW492" s="74">
        <f>PRODUCT(AV$4:AV492)</f>
        <v>27.781892788525944</v>
      </c>
    </row>
    <row r="493" spans="5:49">
      <c r="E493">
        <f t="shared" si="290"/>
        <v>490</v>
      </c>
      <c r="F493" s="64">
        <f t="shared" si="283"/>
        <v>95.749999999998451</v>
      </c>
      <c r="G493" s="55">
        <f t="shared" si="262"/>
        <v>0</v>
      </c>
      <c r="H493" s="78">
        <f t="shared" si="289"/>
        <v>1</v>
      </c>
      <c r="I493" s="79">
        <f t="shared" si="274"/>
        <v>1174933.7640778846</v>
      </c>
      <c r="J493" s="79">
        <f t="shared" si="263"/>
        <v>8014.802877102371</v>
      </c>
      <c r="K493" s="80">
        <f t="shared" si="264"/>
        <v>-20</v>
      </c>
      <c r="L493" s="80">
        <f t="shared" si="275"/>
        <v>-979.11147006490387</v>
      </c>
      <c r="M493" s="80">
        <f t="shared" si="291"/>
        <v>0</v>
      </c>
      <c r="N493" s="80">
        <f t="shared" si="276"/>
        <v>0</v>
      </c>
      <c r="O493" s="81">
        <f t="shared" si="265"/>
        <v>-2475.2130879613783</v>
      </c>
      <c r="P493" s="79">
        <f t="shared" si="266"/>
        <v>1179474.2423969607</v>
      </c>
      <c r="Q493" s="35"/>
      <c r="R493">
        <f t="shared" ca="1" si="277"/>
        <v>609</v>
      </c>
      <c r="S493" s="78">
        <f t="shared" ca="1" si="278"/>
        <v>104.12</v>
      </c>
      <c r="T493" s="55">
        <f t="shared" ca="1" si="267"/>
        <v>0</v>
      </c>
      <c r="U493" s="78">
        <f t="shared" ca="1" si="284"/>
        <v>2.7389054743691302E-5</v>
      </c>
      <c r="V493" s="79">
        <f t="shared" ca="1" si="279"/>
        <v>49.269388223335767</v>
      </c>
      <c r="W493" s="79">
        <f t="shared" ca="1" si="268"/>
        <v>0.33609080491050464</v>
      </c>
      <c r="X493" s="80">
        <f t="shared" ca="1" si="285"/>
        <v>-5.4778109487382603E-4</v>
      </c>
      <c r="Y493" s="80">
        <f t="shared" ca="1" si="286"/>
        <v>-4.1057823519446472E-2</v>
      </c>
      <c r="Z493" s="80">
        <f t="shared" ca="1" si="280"/>
        <v>0</v>
      </c>
      <c r="AA493" s="80">
        <f t="shared" ca="1" si="287"/>
        <v>0</v>
      </c>
      <c r="AB493" s="81">
        <f t="shared" ca="1" si="269"/>
        <v>-6.7793746768475383E-2</v>
      </c>
      <c r="AC493" s="79">
        <f t="shared" ca="1" si="270"/>
        <v>49.496079676863481</v>
      </c>
      <c r="AD493" s="35"/>
      <c r="AE493" s="62">
        <f t="shared" ca="1" si="271"/>
        <v>-2475.2130879613783</v>
      </c>
      <c r="AF493" s="62">
        <f t="shared" ca="1" si="272"/>
        <v>1807148.1524299129</v>
      </c>
      <c r="AG493" s="35"/>
      <c r="AH493" s="35"/>
      <c r="AR493" s="69">
        <f t="shared" si="281"/>
        <v>41</v>
      </c>
      <c r="AS493" s="70">
        <f t="shared" si="288"/>
        <v>490</v>
      </c>
      <c r="AT493" s="71">
        <f t="shared" si="292"/>
        <v>3.494484244013752E-2</v>
      </c>
      <c r="AU493" s="72">
        <f t="shared" si="273"/>
        <v>6.8214933659622723E-3</v>
      </c>
      <c r="AV493" s="73">
        <f t="shared" si="282"/>
        <v>1.0068214933659623</v>
      </c>
      <c r="AW493" s="74">
        <f>PRODUCT(AV$4:AV493)</f>
        <v>27.971406785876749</v>
      </c>
    </row>
    <row r="494" spans="5:49">
      <c r="E494">
        <f t="shared" si="290"/>
        <v>491</v>
      </c>
      <c r="F494" s="64">
        <f t="shared" si="283"/>
        <v>95.83333333333178</v>
      </c>
      <c r="G494" s="55">
        <f t="shared" si="262"/>
        <v>0</v>
      </c>
      <c r="H494" s="78">
        <f t="shared" si="289"/>
        <v>1</v>
      </c>
      <c r="I494" s="79">
        <f t="shared" si="274"/>
        <v>1179474.2423969607</v>
      </c>
      <c r="J494" s="79">
        <f t="shared" si="263"/>
        <v>8045.7757198342451</v>
      </c>
      <c r="K494" s="80">
        <f t="shared" si="264"/>
        <v>-20</v>
      </c>
      <c r="L494" s="80">
        <f t="shared" si="275"/>
        <v>-982.89520199746732</v>
      </c>
      <c r="M494" s="80">
        <f t="shared" si="291"/>
        <v>0</v>
      </c>
      <c r="N494" s="80">
        <f t="shared" si="276"/>
        <v>0</v>
      </c>
      <c r="O494" s="81">
        <f t="shared" si="265"/>
        <v>-2475.2130879613783</v>
      </c>
      <c r="P494" s="79">
        <f t="shared" si="266"/>
        <v>1184041.9098268363</v>
      </c>
      <c r="Q494" s="35"/>
      <c r="R494">
        <f t="shared" ca="1" si="277"/>
        <v>610</v>
      </c>
      <c r="S494" s="78">
        <f t="shared" ca="1" si="278"/>
        <v>104.2</v>
      </c>
      <c r="T494" s="55">
        <f t="shared" ca="1" si="267"/>
        <v>0</v>
      </c>
      <c r="U494" s="78">
        <f t="shared" ca="1" si="284"/>
        <v>2.7389054743691302E-5</v>
      </c>
      <c r="V494" s="79">
        <f t="shared" ca="1" si="279"/>
        <v>49.496079676863481</v>
      </c>
      <c r="W494" s="79">
        <f t="shared" ca="1" si="268"/>
        <v>0.33763717915686431</v>
      </c>
      <c r="X494" s="80">
        <f t="shared" ca="1" si="285"/>
        <v>-5.4778109487382603E-4</v>
      </c>
      <c r="Y494" s="80">
        <f t="shared" ca="1" si="286"/>
        <v>-4.1246733064052903E-2</v>
      </c>
      <c r="Z494" s="80">
        <f t="shared" ca="1" si="280"/>
        <v>0</v>
      </c>
      <c r="AA494" s="80">
        <f t="shared" ca="1" si="287"/>
        <v>0</v>
      </c>
      <c r="AB494" s="81">
        <f t="shared" ca="1" si="269"/>
        <v>-6.7793746768475383E-2</v>
      </c>
      <c r="AC494" s="79">
        <f t="shared" ca="1" si="270"/>
        <v>49.724128595092949</v>
      </c>
      <c r="AD494" s="35"/>
      <c r="AE494" s="62">
        <f t="shared" ca="1" si="271"/>
        <v>-2475.2130879613783</v>
      </c>
      <c r="AF494" s="62">
        <f t="shared" ca="1" si="272"/>
        <v>1815474.431681372</v>
      </c>
      <c r="AG494" s="35"/>
      <c r="AH494" s="35"/>
      <c r="AR494" s="69">
        <f t="shared" si="281"/>
        <v>41</v>
      </c>
      <c r="AS494" s="70">
        <f t="shared" si="288"/>
        <v>491</v>
      </c>
      <c r="AT494" s="71">
        <f t="shared" si="292"/>
        <v>3.4706466429257524E-2</v>
      </c>
      <c r="AU494" s="72">
        <f t="shared" si="273"/>
        <v>6.8214933659622723E-3</v>
      </c>
      <c r="AV494" s="73">
        <f t="shared" si="282"/>
        <v>1.0068214933659623</v>
      </c>
      <c r="AW494" s="74">
        <f>PRODUCT(AV$4:AV494)</f>
        <v>28.162213551703239</v>
      </c>
    </row>
    <row r="495" spans="5:49">
      <c r="E495">
        <f t="shared" si="290"/>
        <v>492</v>
      </c>
      <c r="F495" s="64">
        <f t="shared" si="283"/>
        <v>95.916666666665108</v>
      </c>
      <c r="G495" s="55">
        <f t="shared" si="262"/>
        <v>0</v>
      </c>
      <c r="H495" s="78">
        <f t="shared" si="289"/>
        <v>1</v>
      </c>
      <c r="I495" s="79">
        <f t="shared" si="274"/>
        <v>1184041.9098268363</v>
      </c>
      <c r="J495" s="79">
        <f t="shared" si="263"/>
        <v>8076.9340329050628</v>
      </c>
      <c r="K495" s="80">
        <f t="shared" si="264"/>
        <v>-20</v>
      </c>
      <c r="L495" s="80">
        <f t="shared" si="275"/>
        <v>-986.70159152236363</v>
      </c>
      <c r="M495" s="80">
        <f t="shared" si="291"/>
        <v>0</v>
      </c>
      <c r="N495" s="80">
        <f t="shared" si="276"/>
        <v>0</v>
      </c>
      <c r="O495" s="81">
        <f t="shared" si="265"/>
        <v>-2475.2130879613783</v>
      </c>
      <c r="P495" s="79">
        <f t="shared" si="266"/>
        <v>1188636.9291802577</v>
      </c>
      <c r="Q495" s="35"/>
      <c r="R495">
        <f t="shared" ca="1" si="277"/>
        <v>611</v>
      </c>
      <c r="S495" s="78">
        <f t="shared" ca="1" si="278"/>
        <v>104.28</v>
      </c>
      <c r="T495" s="55">
        <f t="shared" ca="1" si="267"/>
        <v>0</v>
      </c>
      <c r="U495" s="78">
        <f t="shared" ca="1" si="284"/>
        <v>2.7389054743691302E-5</v>
      </c>
      <c r="V495" s="79">
        <f t="shared" ca="1" si="279"/>
        <v>49.724128595092949</v>
      </c>
      <c r="W495" s="79">
        <f t="shared" ca="1" si="268"/>
        <v>0.33919281333968149</v>
      </c>
      <c r="X495" s="80">
        <f t="shared" ca="1" si="285"/>
        <v>-5.4778109487382603E-4</v>
      </c>
      <c r="Y495" s="80">
        <f t="shared" ca="1" si="286"/>
        <v>-4.1436773829244128E-2</v>
      </c>
      <c r="Z495" s="80">
        <f t="shared" ca="1" si="280"/>
        <v>0</v>
      </c>
      <c r="AA495" s="80">
        <f t="shared" ca="1" si="287"/>
        <v>0</v>
      </c>
      <c r="AB495" s="81">
        <f t="shared" ca="1" si="269"/>
        <v>-6.7793746768475383E-2</v>
      </c>
      <c r="AC495" s="79">
        <f t="shared" ca="1" si="270"/>
        <v>49.953543106740035</v>
      </c>
      <c r="AD495" s="35"/>
      <c r="AE495" s="62">
        <f t="shared" ca="1" si="271"/>
        <v>-2475.2130879613783</v>
      </c>
      <c r="AF495" s="62">
        <f t="shared" ca="1" si="272"/>
        <v>1823850.5700254645</v>
      </c>
      <c r="AG495" s="35"/>
      <c r="AH495" s="35"/>
      <c r="AR495" s="69">
        <f t="shared" si="281"/>
        <v>41</v>
      </c>
      <c r="AS495" s="70">
        <f t="shared" si="288"/>
        <v>492</v>
      </c>
      <c r="AT495" s="71">
        <f t="shared" si="292"/>
        <v>3.4469716498754348E-2</v>
      </c>
      <c r="AU495" s="72">
        <f t="shared" si="273"/>
        <v>6.8214933659622723E-3</v>
      </c>
      <c r="AV495" s="73">
        <f t="shared" si="282"/>
        <v>1.0068214933659623</v>
      </c>
      <c r="AW495" s="74">
        <f>PRODUCT(AV$4:AV495)</f>
        <v>28.354321904616995</v>
      </c>
    </row>
    <row r="496" spans="5:49">
      <c r="E496">
        <f t="shared" si="290"/>
        <v>493</v>
      </c>
      <c r="F496" s="64">
        <f t="shared" si="283"/>
        <v>95.999999999998437</v>
      </c>
      <c r="G496" s="55">
        <f t="shared" si="262"/>
        <v>0</v>
      </c>
      <c r="H496" s="78">
        <f t="shared" si="289"/>
        <v>1</v>
      </c>
      <c r="I496" s="79">
        <f t="shared" si="274"/>
        <v>1188636.9291802577</v>
      </c>
      <c r="J496" s="79">
        <f t="shared" si="263"/>
        <v>8108.278926940895</v>
      </c>
      <c r="K496" s="80">
        <f t="shared" si="264"/>
        <v>-20</v>
      </c>
      <c r="L496" s="80">
        <f t="shared" si="275"/>
        <v>-990.53077431688155</v>
      </c>
      <c r="M496" s="80">
        <f t="shared" si="291"/>
        <v>-8914.7769688519329</v>
      </c>
      <c r="N496" s="80">
        <f t="shared" si="276"/>
        <v>0</v>
      </c>
      <c r="O496" s="81">
        <f t="shared" si="265"/>
        <v>-2475.2130879613783</v>
      </c>
      <c r="P496" s="79">
        <f t="shared" si="266"/>
        <v>1184344.6872760684</v>
      </c>
      <c r="Q496" s="35"/>
      <c r="R496">
        <f t="shared" ca="1" si="277"/>
        <v>612</v>
      </c>
      <c r="S496" s="78">
        <f t="shared" ca="1" si="278"/>
        <v>104.36</v>
      </c>
      <c r="T496" s="55">
        <f t="shared" ca="1" si="267"/>
        <v>0</v>
      </c>
      <c r="U496" s="78">
        <f t="shared" ca="1" si="284"/>
        <v>2.7389054743691302E-5</v>
      </c>
      <c r="V496" s="79">
        <f t="shared" ca="1" si="279"/>
        <v>49.953543106740035</v>
      </c>
      <c r="W496" s="79">
        <f t="shared" ca="1" si="268"/>
        <v>0.34075776290893756</v>
      </c>
      <c r="X496" s="80">
        <f t="shared" ca="1" si="285"/>
        <v>-5.4778109487382603E-4</v>
      </c>
      <c r="Y496" s="80">
        <f t="shared" ca="1" si="286"/>
        <v>-4.162795258895003E-2</v>
      </c>
      <c r="Z496" s="80">
        <f t="shared" ca="1" si="280"/>
        <v>0</v>
      </c>
      <c r="AA496" s="80">
        <f t="shared" ca="1" si="287"/>
        <v>0</v>
      </c>
      <c r="AB496" s="81">
        <f t="shared" ca="1" si="269"/>
        <v>-6.7793746768475383E-2</v>
      </c>
      <c r="AC496" s="79">
        <f t="shared" ca="1" si="270"/>
        <v>50.184331389196672</v>
      </c>
      <c r="AD496" s="35"/>
      <c r="AE496" s="62">
        <f t="shared" ca="1" si="271"/>
        <v>-2475.2130879613783</v>
      </c>
      <c r="AF496" s="62">
        <f t="shared" ca="1" si="272"/>
        <v>1832276.8660264171</v>
      </c>
      <c r="AG496" s="35"/>
      <c r="AH496" s="35"/>
      <c r="AR496" s="69">
        <f t="shared" si="281"/>
        <v>42</v>
      </c>
      <c r="AS496" s="70">
        <f t="shared" si="288"/>
        <v>493</v>
      </c>
      <c r="AT496" s="71">
        <f t="shared" si="292"/>
        <v>3.4234581556331495E-2</v>
      </c>
      <c r="AU496" s="72">
        <f t="shared" si="273"/>
        <v>6.8214933659622723E-3</v>
      </c>
      <c r="AV496" s="73">
        <f t="shared" si="282"/>
        <v>1.0068214933659623</v>
      </c>
      <c r="AW496" s="74">
        <f>PRODUCT(AV$4:AV496)</f>
        <v>28.547740723385697</v>
      </c>
    </row>
    <row r="497" spans="5:49">
      <c r="E497">
        <f t="shared" si="290"/>
        <v>494</v>
      </c>
      <c r="F497" s="64">
        <f t="shared" si="283"/>
        <v>96.083333333331765</v>
      </c>
      <c r="G497" s="55">
        <f t="shared" si="262"/>
        <v>0</v>
      </c>
      <c r="H497" s="78">
        <f t="shared" si="289"/>
        <v>1</v>
      </c>
      <c r="I497" s="79">
        <f t="shared" si="274"/>
        <v>1184344.6872760684</v>
      </c>
      <c r="J497" s="79">
        <f t="shared" si="263"/>
        <v>8078.9994272663625</v>
      </c>
      <c r="K497" s="80">
        <f t="shared" si="264"/>
        <v>-20</v>
      </c>
      <c r="L497" s="80">
        <f t="shared" si="275"/>
        <v>-986.95390606339038</v>
      </c>
      <c r="M497" s="80">
        <f t="shared" si="291"/>
        <v>0</v>
      </c>
      <c r="N497" s="80">
        <f t="shared" si="276"/>
        <v>0</v>
      </c>
      <c r="O497" s="81">
        <f t="shared" si="265"/>
        <v>-2475.2130879613783</v>
      </c>
      <c r="P497" s="79">
        <f t="shared" si="266"/>
        <v>1188941.51970931</v>
      </c>
      <c r="Q497" s="35"/>
      <c r="R497">
        <f t="shared" ca="1" si="277"/>
        <v>613</v>
      </c>
      <c r="S497" s="78">
        <f t="shared" ca="1" si="278"/>
        <v>104.44</v>
      </c>
      <c r="T497" s="55">
        <f t="shared" ca="1" si="267"/>
        <v>0</v>
      </c>
      <c r="U497" s="78">
        <f t="shared" ca="1" si="284"/>
        <v>2.7389054743691302E-5</v>
      </c>
      <c r="V497" s="79">
        <f t="shared" ca="1" si="279"/>
        <v>50.184331389196672</v>
      </c>
      <c r="W497" s="79">
        <f t="shared" ca="1" si="268"/>
        <v>0.34233208364665729</v>
      </c>
      <c r="X497" s="80">
        <f t="shared" ca="1" si="285"/>
        <v>-5.4778109487382603E-4</v>
      </c>
      <c r="Y497" s="80">
        <f t="shared" ca="1" si="286"/>
        <v>-4.1820276157663892E-2</v>
      </c>
      <c r="Z497" s="80">
        <f t="shared" ca="1" si="280"/>
        <v>-0.37638248541897501</v>
      </c>
      <c r="AA497" s="80">
        <f t="shared" ca="1" si="287"/>
        <v>0</v>
      </c>
      <c r="AB497" s="81">
        <f t="shared" ca="1" si="269"/>
        <v>-6.7793746768475383E-2</v>
      </c>
      <c r="AC497" s="79">
        <f t="shared" ca="1" si="270"/>
        <v>50.040119183403348</v>
      </c>
      <c r="AD497" s="35"/>
      <c r="AE497" s="62">
        <f t="shared" ca="1" si="271"/>
        <v>-2475.2130879613783</v>
      </c>
      <c r="AF497" s="62">
        <f t="shared" ca="1" si="272"/>
        <v>1827011.5435411078</v>
      </c>
      <c r="AG497" s="35"/>
      <c r="AH497" s="35"/>
      <c r="AR497" s="69">
        <f t="shared" si="281"/>
        <v>42</v>
      </c>
      <c r="AS497" s="70">
        <f t="shared" si="288"/>
        <v>494</v>
      </c>
      <c r="AT497" s="71">
        <f t="shared" si="292"/>
        <v>3.4001050585358482E-2</v>
      </c>
      <c r="AU497" s="72">
        <f t="shared" si="273"/>
        <v>6.8214933659622723E-3</v>
      </c>
      <c r="AV497" s="73">
        <f t="shared" si="282"/>
        <v>1.0068214933659623</v>
      </c>
      <c r="AW497" s="74">
        <f>PRODUCT(AV$4:AV497)</f>
        <v>28.742478947343482</v>
      </c>
    </row>
    <row r="498" spans="5:49">
      <c r="E498">
        <f t="shared" si="290"/>
        <v>495</v>
      </c>
      <c r="F498" s="64">
        <f t="shared" si="283"/>
        <v>96.166666666665094</v>
      </c>
      <c r="G498" s="55">
        <f t="shared" si="262"/>
        <v>0</v>
      </c>
      <c r="H498" s="78">
        <f t="shared" si="289"/>
        <v>1</v>
      </c>
      <c r="I498" s="79">
        <f t="shared" si="274"/>
        <v>1188941.51970931</v>
      </c>
      <c r="J498" s="79">
        <f t="shared" si="263"/>
        <v>8110.3566892141607</v>
      </c>
      <c r="K498" s="80">
        <f t="shared" si="264"/>
        <v>-20</v>
      </c>
      <c r="L498" s="80">
        <f t="shared" si="275"/>
        <v>-990.78459975775843</v>
      </c>
      <c r="M498" s="80">
        <f t="shared" si="291"/>
        <v>0</v>
      </c>
      <c r="N498" s="80">
        <f t="shared" si="276"/>
        <v>0</v>
      </c>
      <c r="O498" s="81">
        <f t="shared" si="265"/>
        <v>-2475.2130879613783</v>
      </c>
      <c r="P498" s="79">
        <f t="shared" si="266"/>
        <v>1193565.8787108052</v>
      </c>
      <c r="Q498" s="35"/>
      <c r="R498">
        <f t="shared" ca="1" si="277"/>
        <v>614</v>
      </c>
      <c r="S498" s="78">
        <f t="shared" ca="1" si="278"/>
        <v>104.52</v>
      </c>
      <c r="T498" s="55">
        <f t="shared" ca="1" si="267"/>
        <v>0</v>
      </c>
      <c r="U498" s="78">
        <f t="shared" ca="1" si="284"/>
        <v>2.7389054743691302E-5</v>
      </c>
      <c r="V498" s="79">
        <f t="shared" ca="1" si="279"/>
        <v>50.040119183403348</v>
      </c>
      <c r="W498" s="79">
        <f t="shared" ca="1" si="268"/>
        <v>0.34134834104154738</v>
      </c>
      <c r="X498" s="80">
        <f t="shared" ca="1" si="285"/>
        <v>-5.4778109487382603E-4</v>
      </c>
      <c r="Y498" s="80">
        <f t="shared" ca="1" si="286"/>
        <v>-4.170009931950279E-2</v>
      </c>
      <c r="Z498" s="80">
        <f t="shared" ca="1" si="280"/>
        <v>0</v>
      </c>
      <c r="AA498" s="80">
        <f t="shared" ca="1" si="287"/>
        <v>0</v>
      </c>
      <c r="AB498" s="81">
        <f t="shared" ca="1" si="269"/>
        <v>-6.7793746768475383E-2</v>
      </c>
      <c r="AC498" s="79">
        <f t="shared" ca="1" si="270"/>
        <v>50.271425897262041</v>
      </c>
      <c r="AD498" s="35"/>
      <c r="AE498" s="62">
        <f t="shared" ca="1" si="271"/>
        <v>-2475.2130879613783</v>
      </c>
      <c r="AF498" s="62">
        <f t="shared" ca="1" si="272"/>
        <v>1835456.7679573309</v>
      </c>
      <c r="AG498" s="35"/>
      <c r="AH498" s="35"/>
      <c r="AR498" s="69">
        <f t="shared" si="281"/>
        <v>42</v>
      </c>
      <c r="AS498" s="70">
        <f t="shared" si="288"/>
        <v>495</v>
      </c>
      <c r="AT498" s="71">
        <f t="shared" si="292"/>
        <v>3.3769112644354712E-2</v>
      </c>
      <c r="AU498" s="72">
        <f t="shared" si="273"/>
        <v>6.8214933659622723E-3</v>
      </c>
      <c r="AV498" s="73">
        <f t="shared" si="282"/>
        <v>1.0068214933659623</v>
      </c>
      <c r="AW498" s="74">
        <f>PRODUCT(AV$4:AV498)</f>
        <v>28.938545576804096</v>
      </c>
    </row>
    <row r="499" spans="5:49">
      <c r="E499">
        <f t="shared" si="290"/>
        <v>496</v>
      </c>
      <c r="F499" s="64">
        <f t="shared" si="283"/>
        <v>96.249999999998423</v>
      </c>
      <c r="G499" s="55">
        <f t="shared" si="262"/>
        <v>0</v>
      </c>
      <c r="H499" s="78">
        <f t="shared" si="289"/>
        <v>1</v>
      </c>
      <c r="I499" s="79">
        <f t="shared" si="274"/>
        <v>1193565.8787108052</v>
      </c>
      <c r="J499" s="79">
        <f t="shared" si="263"/>
        <v>8141.9017234646881</v>
      </c>
      <c r="K499" s="80">
        <f t="shared" si="264"/>
        <v>-20</v>
      </c>
      <c r="L499" s="80">
        <f t="shared" si="275"/>
        <v>-994.63823225900444</v>
      </c>
      <c r="M499" s="80">
        <f t="shared" si="291"/>
        <v>0</v>
      </c>
      <c r="N499" s="80">
        <f t="shared" si="276"/>
        <v>0</v>
      </c>
      <c r="O499" s="81">
        <f t="shared" si="265"/>
        <v>-2475.2130879613783</v>
      </c>
      <c r="P499" s="79">
        <f t="shared" si="266"/>
        <v>1198217.9291140495</v>
      </c>
      <c r="Q499" s="35"/>
      <c r="R499">
        <f t="shared" ca="1" si="277"/>
        <v>615</v>
      </c>
      <c r="S499" s="78">
        <f t="shared" ca="1" si="278"/>
        <v>104.6</v>
      </c>
      <c r="T499" s="55">
        <f t="shared" ca="1" si="267"/>
        <v>0</v>
      </c>
      <c r="U499" s="78">
        <f t="shared" ca="1" si="284"/>
        <v>2.7389054743691302E-5</v>
      </c>
      <c r="V499" s="79">
        <f t="shared" ca="1" si="279"/>
        <v>50.271425897262041</v>
      </c>
      <c r="W499" s="79">
        <f t="shared" ca="1" si="268"/>
        <v>0.34292619825563697</v>
      </c>
      <c r="X499" s="80">
        <f t="shared" ca="1" si="285"/>
        <v>-5.4778109487382603E-4</v>
      </c>
      <c r="Y499" s="80">
        <f t="shared" ca="1" si="286"/>
        <v>-4.189285491438504E-2</v>
      </c>
      <c r="Z499" s="80">
        <f t="shared" ca="1" si="280"/>
        <v>0</v>
      </c>
      <c r="AA499" s="80">
        <f t="shared" ca="1" si="287"/>
        <v>0</v>
      </c>
      <c r="AB499" s="81">
        <f t="shared" ca="1" si="269"/>
        <v>-6.7793746768475383E-2</v>
      </c>
      <c r="AC499" s="79">
        <f t="shared" ca="1" si="270"/>
        <v>50.504117712739948</v>
      </c>
      <c r="AD499" s="35"/>
      <c r="AE499" s="62">
        <f t="shared" ca="1" si="271"/>
        <v>-2475.2130879613783</v>
      </c>
      <c r="AF499" s="62">
        <f t="shared" ca="1" si="272"/>
        <v>1843952.5637288701</v>
      </c>
      <c r="AG499" s="35"/>
      <c r="AH499" s="35"/>
      <c r="AR499" s="69">
        <f t="shared" si="281"/>
        <v>42</v>
      </c>
      <c r="AS499" s="70">
        <f t="shared" si="288"/>
        <v>496</v>
      </c>
      <c r="AT499" s="71">
        <f t="shared" si="292"/>
        <v>3.3538756866476817E-2</v>
      </c>
      <c r="AU499" s="72">
        <f t="shared" si="273"/>
        <v>6.8214933659622723E-3</v>
      </c>
      <c r="AV499" s="73">
        <f t="shared" si="282"/>
        <v>1.0068214933659623</v>
      </c>
      <c r="AW499" s="74">
        <f>PRODUCT(AV$4:AV499)</f>
        <v>29.135949673476862</v>
      </c>
    </row>
    <row r="500" spans="5:49">
      <c r="E500">
        <f t="shared" si="290"/>
        <v>497</v>
      </c>
      <c r="F500" s="64">
        <f t="shared" si="283"/>
        <v>96.333333333331751</v>
      </c>
      <c r="G500" s="55">
        <f t="shared" si="262"/>
        <v>0</v>
      </c>
      <c r="H500" s="78">
        <f t="shared" si="289"/>
        <v>1</v>
      </c>
      <c r="I500" s="79">
        <f t="shared" si="274"/>
        <v>1198217.9291140495</v>
      </c>
      <c r="J500" s="79">
        <f t="shared" si="263"/>
        <v>8173.6356544285409</v>
      </c>
      <c r="K500" s="80">
        <f t="shared" si="264"/>
        <v>-20</v>
      </c>
      <c r="L500" s="80">
        <f t="shared" si="275"/>
        <v>-998.5149409283747</v>
      </c>
      <c r="M500" s="80">
        <f t="shared" si="291"/>
        <v>0</v>
      </c>
      <c r="N500" s="80">
        <f t="shared" si="276"/>
        <v>0</v>
      </c>
      <c r="O500" s="81">
        <f t="shared" si="265"/>
        <v>-2475.2130879613783</v>
      </c>
      <c r="P500" s="79">
        <f t="shared" si="266"/>
        <v>1202897.8367395883</v>
      </c>
      <c r="Q500" s="35"/>
      <c r="R500">
        <f t="shared" ca="1" si="277"/>
        <v>616</v>
      </c>
      <c r="S500" s="78">
        <f t="shared" ca="1" si="278"/>
        <v>104.68</v>
      </c>
      <c r="T500" s="55">
        <f t="shared" ca="1" si="267"/>
        <v>0</v>
      </c>
      <c r="U500" s="78">
        <f t="shared" ca="1" si="284"/>
        <v>2.7389054743691302E-5</v>
      </c>
      <c r="V500" s="79">
        <f t="shared" ca="1" si="279"/>
        <v>50.504117712739948</v>
      </c>
      <c r="W500" s="79">
        <f t="shared" ca="1" si="268"/>
        <v>0.34451350393123326</v>
      </c>
      <c r="X500" s="80">
        <f t="shared" ca="1" si="285"/>
        <v>-5.4778109487382603E-4</v>
      </c>
      <c r="Y500" s="80">
        <f t="shared" ca="1" si="286"/>
        <v>-4.2086764760616624E-2</v>
      </c>
      <c r="Z500" s="80">
        <f t="shared" ca="1" si="280"/>
        <v>0</v>
      </c>
      <c r="AA500" s="80">
        <f t="shared" ca="1" si="287"/>
        <v>0</v>
      </c>
      <c r="AB500" s="81">
        <f t="shared" ca="1" si="269"/>
        <v>-6.7793746768475383E-2</v>
      </c>
      <c r="AC500" s="79">
        <f t="shared" ca="1" si="270"/>
        <v>50.738202924047215</v>
      </c>
      <c r="AD500" s="35"/>
      <c r="AE500" s="62">
        <f t="shared" ca="1" si="271"/>
        <v>-2475.2130879613783</v>
      </c>
      <c r="AF500" s="62">
        <f t="shared" ca="1" si="272"/>
        <v>1852499.2336850937</v>
      </c>
      <c r="AG500" s="35"/>
      <c r="AH500" s="35"/>
      <c r="AR500" s="69">
        <f t="shared" si="281"/>
        <v>42</v>
      </c>
      <c r="AS500" s="70">
        <f t="shared" si="288"/>
        <v>497</v>
      </c>
      <c r="AT500" s="71">
        <f t="shared" si="292"/>
        <v>3.3309972459009525E-2</v>
      </c>
      <c r="AU500" s="72">
        <f t="shared" si="273"/>
        <v>6.8214933659622723E-3</v>
      </c>
      <c r="AV500" s="73">
        <f t="shared" si="282"/>
        <v>1.0068214933659623</v>
      </c>
      <c r="AW500" s="74">
        <f>PRODUCT(AV$4:AV500)</f>
        <v>29.334700360885495</v>
      </c>
    </row>
    <row r="501" spans="5:49">
      <c r="E501">
        <f t="shared" si="290"/>
        <v>498</v>
      </c>
      <c r="F501" s="64">
        <f t="shared" si="283"/>
        <v>96.41666666666508</v>
      </c>
      <c r="G501" s="55">
        <f t="shared" si="262"/>
        <v>0</v>
      </c>
      <c r="H501" s="78">
        <f t="shared" si="289"/>
        <v>1</v>
      </c>
      <c r="I501" s="79">
        <f t="shared" si="274"/>
        <v>1202897.8367395883</v>
      </c>
      <c r="J501" s="79">
        <f t="shared" si="263"/>
        <v>8205.5596132494702</v>
      </c>
      <c r="K501" s="80">
        <f t="shared" si="264"/>
        <v>-20</v>
      </c>
      <c r="L501" s="80">
        <f t="shared" si="275"/>
        <v>-1002.4148639496569</v>
      </c>
      <c r="M501" s="80">
        <f t="shared" si="291"/>
        <v>0</v>
      </c>
      <c r="N501" s="80">
        <f t="shared" si="276"/>
        <v>0</v>
      </c>
      <c r="O501" s="81">
        <f t="shared" si="265"/>
        <v>-2475.2130879613783</v>
      </c>
      <c r="P501" s="79">
        <f t="shared" si="266"/>
        <v>1207605.7684009268</v>
      </c>
      <c r="Q501" s="35"/>
      <c r="R501">
        <f t="shared" ca="1" si="277"/>
        <v>617</v>
      </c>
      <c r="S501" s="78">
        <f t="shared" ca="1" si="278"/>
        <v>104.76</v>
      </c>
      <c r="T501" s="55">
        <f t="shared" ca="1" si="267"/>
        <v>0</v>
      </c>
      <c r="U501" s="78">
        <f t="shared" ca="1" si="284"/>
        <v>2.7389054743691302E-5</v>
      </c>
      <c r="V501" s="79">
        <f t="shared" ca="1" si="279"/>
        <v>50.738202924047215</v>
      </c>
      <c r="W501" s="79">
        <f t="shared" ca="1" si="268"/>
        <v>0.34611031464723563</v>
      </c>
      <c r="X501" s="80">
        <f t="shared" ca="1" si="285"/>
        <v>-5.4778109487382603E-4</v>
      </c>
      <c r="Y501" s="80">
        <f t="shared" ca="1" si="286"/>
        <v>-4.2281835770039349E-2</v>
      </c>
      <c r="Z501" s="80">
        <f t="shared" ca="1" si="280"/>
        <v>0</v>
      </c>
      <c r="AA501" s="80">
        <f t="shared" ca="1" si="287"/>
        <v>0</v>
      </c>
      <c r="AB501" s="81">
        <f t="shared" ca="1" si="269"/>
        <v>-6.7793746768475383E-2</v>
      </c>
      <c r="AC501" s="79">
        <f t="shared" ca="1" si="270"/>
        <v>50.973689875061062</v>
      </c>
      <c r="AD501" s="35"/>
      <c r="AE501" s="62">
        <f t="shared" ca="1" si="271"/>
        <v>-2475.2130879613783</v>
      </c>
      <c r="AF501" s="62">
        <f t="shared" ca="1" si="272"/>
        <v>1861097.0824687611</v>
      </c>
      <c r="AG501" s="35"/>
      <c r="AH501" s="35"/>
      <c r="AR501" s="69">
        <f t="shared" si="281"/>
        <v>42</v>
      </c>
      <c r="AS501" s="70">
        <f t="shared" si="288"/>
        <v>498</v>
      </c>
      <c r="AT501" s="71">
        <f t="shared" si="292"/>
        <v>3.3082748702860008E-2</v>
      </c>
      <c r="AU501" s="72">
        <f t="shared" si="273"/>
        <v>6.8214933659622723E-3</v>
      </c>
      <c r="AV501" s="73">
        <f t="shared" si="282"/>
        <v>1.0068214933659623</v>
      </c>
      <c r="AW501" s="74">
        <f>PRODUCT(AV$4:AV501)</f>
        <v>29.534806824789769</v>
      </c>
    </row>
    <row r="502" spans="5:49">
      <c r="E502">
        <f t="shared" si="290"/>
        <v>499</v>
      </c>
      <c r="F502" s="64">
        <f t="shared" si="283"/>
        <v>96.499999999998408</v>
      </c>
      <c r="G502" s="55">
        <f t="shared" si="262"/>
        <v>0</v>
      </c>
      <c r="H502" s="78">
        <f t="shared" si="289"/>
        <v>1</v>
      </c>
      <c r="I502" s="79">
        <f t="shared" si="274"/>
        <v>1207605.7684009268</v>
      </c>
      <c r="J502" s="79">
        <f t="shared" si="263"/>
        <v>8237.6747378446944</v>
      </c>
      <c r="K502" s="80">
        <f t="shared" si="264"/>
        <v>-20</v>
      </c>
      <c r="L502" s="80">
        <f t="shared" si="275"/>
        <v>-1006.3381403341058</v>
      </c>
      <c r="M502" s="80">
        <f t="shared" si="291"/>
        <v>0</v>
      </c>
      <c r="N502" s="80">
        <f t="shared" si="276"/>
        <v>0</v>
      </c>
      <c r="O502" s="81">
        <f t="shared" si="265"/>
        <v>-2475.2130879613783</v>
      </c>
      <c r="P502" s="79">
        <f t="shared" si="266"/>
        <v>1212341.8919104761</v>
      </c>
      <c r="Q502" s="35"/>
      <c r="R502">
        <f t="shared" ca="1" si="277"/>
        <v>618</v>
      </c>
      <c r="S502" s="78">
        <f t="shared" ca="1" si="278"/>
        <v>104.84</v>
      </c>
      <c r="T502" s="55">
        <f t="shared" ca="1" si="267"/>
        <v>0</v>
      </c>
      <c r="U502" s="78">
        <f t="shared" ca="1" si="284"/>
        <v>2.7389054743691302E-5</v>
      </c>
      <c r="V502" s="79">
        <f t="shared" ca="1" si="279"/>
        <v>50.973689875061062</v>
      </c>
      <c r="W502" s="79">
        <f t="shared" ca="1" si="268"/>
        <v>0.34771668732134731</v>
      </c>
      <c r="X502" s="80">
        <f t="shared" ca="1" si="285"/>
        <v>-5.4778109487382603E-4</v>
      </c>
      <c r="Y502" s="80">
        <f t="shared" ca="1" si="286"/>
        <v>-4.2478074895884219E-2</v>
      </c>
      <c r="Z502" s="80">
        <f t="shared" ca="1" si="280"/>
        <v>0</v>
      </c>
      <c r="AA502" s="80">
        <f t="shared" ca="1" si="287"/>
        <v>0</v>
      </c>
      <c r="AB502" s="81">
        <f t="shared" ca="1" si="269"/>
        <v>-6.7793746768475383E-2</v>
      </c>
      <c r="AC502" s="79">
        <f t="shared" ca="1" si="270"/>
        <v>51.210586959623178</v>
      </c>
      <c r="AD502" s="35"/>
      <c r="AE502" s="62">
        <f t="shared" ca="1" si="271"/>
        <v>-2475.2130879613783</v>
      </c>
      <c r="AF502" s="62">
        <f t="shared" ca="1" si="272"/>
        <v>1869746.4165468814</v>
      </c>
      <c r="AG502" s="35"/>
      <c r="AH502" s="35"/>
      <c r="AR502" s="69">
        <f t="shared" si="281"/>
        <v>42</v>
      </c>
      <c r="AS502" s="70">
        <f t="shared" si="288"/>
        <v>499</v>
      </c>
      <c r="AT502" s="71">
        <f t="shared" si="292"/>
        <v>3.285707495205565E-2</v>
      </c>
      <c r="AU502" s="72">
        <f t="shared" si="273"/>
        <v>6.8214933659622723E-3</v>
      </c>
      <c r="AV502" s="73">
        <f t="shared" si="282"/>
        <v>1.0068214933659623</v>
      </c>
      <c r="AW502" s="74">
        <f>PRODUCT(AV$4:AV502)</f>
        <v>29.73627831361005</v>
      </c>
    </row>
    <row r="503" spans="5:49">
      <c r="E503">
        <f t="shared" si="290"/>
        <v>500</v>
      </c>
      <c r="F503" s="64">
        <f t="shared" si="283"/>
        <v>96.583333333331737</v>
      </c>
      <c r="G503" s="55">
        <f t="shared" si="262"/>
        <v>0</v>
      </c>
      <c r="H503" s="78">
        <f t="shared" si="289"/>
        <v>1</v>
      </c>
      <c r="I503" s="79">
        <f t="shared" si="274"/>
        <v>1212341.8919104761</v>
      </c>
      <c r="J503" s="79">
        <f t="shared" si="263"/>
        <v>8269.9821729454634</v>
      </c>
      <c r="K503" s="80">
        <f t="shared" si="264"/>
        <v>-20</v>
      </c>
      <c r="L503" s="80">
        <f t="shared" si="275"/>
        <v>-1010.2849099253968</v>
      </c>
      <c r="M503" s="80">
        <f t="shared" si="291"/>
        <v>0</v>
      </c>
      <c r="N503" s="80">
        <f t="shared" si="276"/>
        <v>0</v>
      </c>
      <c r="O503" s="81">
        <f t="shared" si="265"/>
        <v>-2475.2130879613783</v>
      </c>
      <c r="P503" s="79">
        <f t="shared" si="266"/>
        <v>1217106.3760855349</v>
      </c>
      <c r="Q503" s="35"/>
      <c r="R503">
        <f t="shared" ca="1" si="277"/>
        <v>619</v>
      </c>
      <c r="S503" s="78">
        <f t="shared" ca="1" si="278"/>
        <v>104.92</v>
      </c>
      <c r="T503" s="55">
        <f t="shared" ca="1" si="267"/>
        <v>0</v>
      </c>
      <c r="U503" s="78">
        <f t="shared" ca="1" si="284"/>
        <v>2.7389054743691302E-5</v>
      </c>
      <c r="V503" s="79">
        <f t="shared" ca="1" si="279"/>
        <v>51.210586959623178</v>
      </c>
      <c r="W503" s="79">
        <f t="shared" ca="1" si="268"/>
        <v>0.34933267921210354</v>
      </c>
      <c r="X503" s="80">
        <f t="shared" ca="1" si="285"/>
        <v>-5.4778109487382603E-4</v>
      </c>
      <c r="Y503" s="80">
        <f t="shared" ca="1" si="286"/>
        <v>-4.2675489133019315E-2</v>
      </c>
      <c r="Z503" s="80">
        <f t="shared" ca="1" si="280"/>
        <v>0</v>
      </c>
      <c r="AA503" s="80">
        <f t="shared" ca="1" si="287"/>
        <v>0</v>
      </c>
      <c r="AB503" s="81">
        <f t="shared" ca="1" si="269"/>
        <v>-6.7793746768475383E-2</v>
      </c>
      <c r="AC503" s="79">
        <f t="shared" ca="1" si="270"/>
        <v>51.448902621838918</v>
      </c>
      <c r="AD503" s="35"/>
      <c r="AE503" s="62">
        <f t="shared" ca="1" si="271"/>
        <v>-2475.2130879613783</v>
      </c>
      <c r="AF503" s="62">
        <f t="shared" ca="1" si="272"/>
        <v>1878447.5442216375</v>
      </c>
      <c r="AG503" s="35"/>
      <c r="AH503" s="35"/>
      <c r="AR503" s="69">
        <f t="shared" si="281"/>
        <v>42</v>
      </c>
      <c r="AS503" s="70">
        <f t="shared" si="288"/>
        <v>500</v>
      </c>
      <c r="AT503" s="71">
        <f t="shared" si="292"/>
        <v>3.2632940633245275E-2</v>
      </c>
      <c r="AU503" s="72">
        <f t="shared" si="273"/>
        <v>6.8214933659622723E-3</v>
      </c>
      <c r="AV503" s="73">
        <f t="shared" si="282"/>
        <v>1.0068214933659623</v>
      </c>
      <c r="AW503" s="74">
        <f>PRODUCT(AV$4:AV503)</f>
        <v>29.939124138854748</v>
      </c>
    </row>
    <row r="504" spans="5:49">
      <c r="E504">
        <f t="shared" si="290"/>
        <v>501</v>
      </c>
      <c r="F504" s="64">
        <f t="shared" si="283"/>
        <v>96.666666666665066</v>
      </c>
      <c r="G504" s="55">
        <f t="shared" si="262"/>
        <v>0</v>
      </c>
      <c r="H504" s="78">
        <f t="shared" si="289"/>
        <v>1</v>
      </c>
      <c r="I504" s="79">
        <f t="shared" si="274"/>
        <v>1217106.3760855349</v>
      </c>
      <c r="J504" s="79">
        <f t="shared" si="263"/>
        <v>8302.4830701378596</v>
      </c>
      <c r="K504" s="80">
        <f t="shared" si="264"/>
        <v>-20</v>
      </c>
      <c r="L504" s="80">
        <f t="shared" si="275"/>
        <v>-1014.2553134046125</v>
      </c>
      <c r="M504" s="80">
        <f t="shared" si="291"/>
        <v>0</v>
      </c>
      <c r="N504" s="80">
        <f t="shared" si="276"/>
        <v>0</v>
      </c>
      <c r="O504" s="81">
        <f t="shared" si="265"/>
        <v>-2475.2130879613783</v>
      </c>
      <c r="P504" s="79">
        <f t="shared" si="266"/>
        <v>1221899.3907543069</v>
      </c>
      <c r="Q504" s="35"/>
      <c r="R504">
        <f t="shared" ca="1" si="277"/>
        <v>620</v>
      </c>
      <c r="S504" s="78">
        <f t="shared" ca="1" si="278"/>
        <v>105</v>
      </c>
      <c r="T504" s="55">
        <f t="shared" ca="1" si="267"/>
        <v>0</v>
      </c>
      <c r="U504" s="78">
        <f t="shared" ca="1" si="284"/>
        <v>2.7389054743691302E-5</v>
      </c>
      <c r="V504" s="79">
        <f t="shared" ca="1" si="279"/>
        <v>51.448902621838918</v>
      </c>
      <c r="W504" s="79">
        <f t="shared" ca="1" si="268"/>
        <v>0.35095834792091313</v>
      </c>
      <c r="X504" s="80">
        <f t="shared" ca="1" si="285"/>
        <v>-5.4778109487382603E-4</v>
      </c>
      <c r="Y504" s="80">
        <f t="shared" ca="1" si="286"/>
        <v>-4.2874085518199101E-2</v>
      </c>
      <c r="Z504" s="80">
        <f t="shared" ca="1" si="280"/>
        <v>0</v>
      </c>
      <c r="AA504" s="80">
        <f t="shared" ca="1" si="287"/>
        <v>0</v>
      </c>
      <c r="AB504" s="81">
        <f t="shared" ca="1" si="269"/>
        <v>-6.7793746768475383E-2</v>
      </c>
      <c r="AC504" s="79">
        <f t="shared" ca="1" si="270"/>
        <v>51.688645356378288</v>
      </c>
      <c r="AD504" s="35"/>
      <c r="AE504" s="137">
        <v>1</v>
      </c>
      <c r="AF504" s="62">
        <f t="shared" ca="1" si="272"/>
        <v>1887200.7756413743</v>
      </c>
      <c r="AG504" s="35"/>
      <c r="AH504" s="35"/>
      <c r="AR504" s="69">
        <f t="shared" si="281"/>
        <v>42</v>
      </c>
      <c r="AS504" s="70">
        <f t="shared" si="288"/>
        <v>501</v>
      </c>
      <c r="AT504" s="71">
        <f t="shared" si="292"/>
        <v>3.2410335245203752E-2</v>
      </c>
      <c r="AU504" s="72">
        <f t="shared" si="273"/>
        <v>6.8214933659622723E-3</v>
      </c>
      <c r="AV504" s="73">
        <f t="shared" si="282"/>
        <v>1.0068214933659623</v>
      </c>
      <c r="AW504" s="74">
        <f>PRODUCT(AV$4:AV504)</f>
        <v>30.143353675550667</v>
      </c>
    </row>
    <row r="505" spans="5:49">
      <c r="E505">
        <f t="shared" si="290"/>
        <v>502</v>
      </c>
      <c r="F505" s="64">
        <f t="shared" si="283"/>
        <v>96.749999999998394</v>
      </c>
      <c r="G505" s="55">
        <f t="shared" si="262"/>
        <v>0</v>
      </c>
      <c r="H505" s="78">
        <f t="shared" si="289"/>
        <v>1</v>
      </c>
      <c r="I505" s="79">
        <f t="shared" si="274"/>
        <v>1221899.3907543069</v>
      </c>
      <c r="J505" s="79">
        <f t="shared" si="263"/>
        <v>8335.1785879038471</v>
      </c>
      <c r="K505" s="80">
        <f t="shared" si="264"/>
        <v>-20</v>
      </c>
      <c r="L505" s="80">
        <f t="shared" si="275"/>
        <v>-1018.2494922952558</v>
      </c>
      <c r="M505" s="80">
        <f t="shared" si="291"/>
        <v>0</v>
      </c>
      <c r="N505" s="80">
        <f t="shared" si="276"/>
        <v>0</v>
      </c>
      <c r="O505" s="81">
        <f t="shared" si="265"/>
        <v>-2475.2130879613783</v>
      </c>
      <c r="P505" s="79">
        <f t="shared" si="266"/>
        <v>1226721.106761954</v>
      </c>
      <c r="Q505" s="35"/>
      <c r="R505">
        <f t="shared" ca="1" si="277"/>
        <v>621</v>
      </c>
      <c r="S505" s="78">
        <f t="shared" ca="1" si="278"/>
        <v>105.08</v>
      </c>
      <c r="T505" s="55">
        <f t="shared" ca="1" si="267"/>
        <v>0</v>
      </c>
      <c r="U505" s="78">
        <f t="shared" ca="1" si="284"/>
        <v>2.7389054743691302E-5</v>
      </c>
      <c r="V505" s="79">
        <f t="shared" ca="1" si="279"/>
        <v>51.688645356378288</v>
      </c>
      <c r="W505" s="79">
        <f t="shared" ca="1" si="268"/>
        <v>0.35259375139411109</v>
      </c>
      <c r="X505" s="80">
        <f t="shared" ca="1" si="285"/>
        <v>-5.4778109487382603E-4</v>
      </c>
      <c r="Y505" s="80">
        <f t="shared" ca="1" si="286"/>
        <v>-4.3073871130315244E-2</v>
      </c>
      <c r="Z505" s="80">
        <f t="shared" ca="1" si="280"/>
        <v>0</v>
      </c>
      <c r="AA505" s="80">
        <f t="shared" ca="1" si="287"/>
        <v>0</v>
      </c>
      <c r="AB505" s="81">
        <f t="shared" ca="1" si="269"/>
        <v>-6.7793746768475383E-2</v>
      </c>
      <c r="AC505" s="79">
        <f t="shared" ca="1" si="270"/>
        <v>51.929823708778734</v>
      </c>
      <c r="AD505" s="35"/>
      <c r="AE505" s="62">
        <f ca="1">AB505/U505</f>
        <v>-2475.2130879613783</v>
      </c>
      <c r="AF505" s="62">
        <f t="shared" ca="1" si="272"/>
        <v>1896006.4228116549</v>
      </c>
      <c r="AG505" s="35"/>
      <c r="AH505" s="35"/>
      <c r="AR505" s="69">
        <f t="shared" si="281"/>
        <v>42</v>
      </c>
      <c r="AS505" s="70">
        <f t="shared" si="288"/>
        <v>502</v>
      </c>
      <c r="AT505" s="71">
        <f t="shared" si="292"/>
        <v>3.2189248358339979E-2</v>
      </c>
      <c r="AU505" s="72">
        <f t="shared" si="273"/>
        <v>6.8214933659622723E-3</v>
      </c>
      <c r="AV505" s="73">
        <f t="shared" si="282"/>
        <v>1.0068214933659623</v>
      </c>
      <c r="AW505" s="74">
        <f>PRODUCT(AV$4:AV505)</f>
        <v>30.348976362676289</v>
      </c>
    </row>
    <row r="506" spans="5:49">
      <c r="E506">
        <f t="shared" si="290"/>
        <v>503</v>
      </c>
      <c r="F506" s="64">
        <f t="shared" si="283"/>
        <v>96.833333333331723</v>
      </c>
      <c r="G506" s="55">
        <f t="shared" si="262"/>
        <v>0</v>
      </c>
      <c r="H506" s="78">
        <f t="shared" si="289"/>
        <v>1</v>
      </c>
      <c r="I506" s="79">
        <f t="shared" si="274"/>
        <v>1226721.106761954</v>
      </c>
      <c r="J506" s="79">
        <f t="shared" si="263"/>
        <v>8368.0698916625661</v>
      </c>
      <c r="K506" s="80">
        <f t="shared" si="264"/>
        <v>-20</v>
      </c>
      <c r="L506" s="80">
        <f t="shared" si="275"/>
        <v>-1022.2675889682951</v>
      </c>
      <c r="M506" s="80">
        <f t="shared" si="291"/>
        <v>0</v>
      </c>
      <c r="N506" s="80">
        <f t="shared" si="276"/>
        <v>0</v>
      </c>
      <c r="O506" s="81">
        <f t="shared" si="265"/>
        <v>-2475.2130879613783</v>
      </c>
      <c r="P506" s="79">
        <f t="shared" si="266"/>
        <v>1231571.6959766869</v>
      </c>
      <c r="Q506" s="35"/>
      <c r="R506">
        <f t="shared" ca="1" si="277"/>
        <v>622</v>
      </c>
      <c r="S506" s="78">
        <f t="shared" ca="1" si="278"/>
        <v>105.16</v>
      </c>
      <c r="T506" s="55">
        <f t="shared" ca="1" si="267"/>
        <v>0</v>
      </c>
      <c r="U506" s="78">
        <f t="shared" ca="1" si="284"/>
        <v>2.7389054743691302E-5</v>
      </c>
      <c r="V506" s="79">
        <f t="shared" ca="1" si="279"/>
        <v>51.929823708778734</v>
      </c>
      <c r="W506" s="79">
        <f t="shared" ca="1" si="268"/>
        <v>0.35423894792502447</v>
      </c>
      <c r="X506" s="80">
        <f t="shared" ca="1" si="285"/>
        <v>-5.4778109487382603E-4</v>
      </c>
      <c r="Y506" s="80">
        <f t="shared" ca="1" si="286"/>
        <v>-4.3274853090648949E-2</v>
      </c>
      <c r="Z506" s="80">
        <f t="shared" ca="1" si="280"/>
        <v>0</v>
      </c>
      <c r="AA506" s="80">
        <f t="shared" ca="1" si="287"/>
        <v>0</v>
      </c>
      <c r="AB506" s="81">
        <f t="shared" ca="1" si="269"/>
        <v>-6.7793746768475383E-2</v>
      </c>
      <c r="AC506" s="79">
        <f t="shared" ca="1" si="270"/>
        <v>52.172446275749763</v>
      </c>
      <c r="AD506" s="35"/>
      <c r="AE506" s="62">
        <f ca="1">AB506/U506</f>
        <v>-2475.2130879613783</v>
      </c>
      <c r="AF506" s="62">
        <f t="shared" ca="1" si="272"/>
        <v>1904864.7996063821</v>
      </c>
      <c r="AG506" s="35"/>
      <c r="AH506" s="35"/>
      <c r="AR506" s="69">
        <f t="shared" si="281"/>
        <v>42</v>
      </c>
      <c r="AS506" s="70">
        <f t="shared" si="288"/>
        <v>503</v>
      </c>
      <c r="AT506" s="71">
        <f t="shared" si="292"/>
        <v>3.1969669614208253E-2</v>
      </c>
      <c r="AU506" s="72">
        <f t="shared" si="273"/>
        <v>6.8214933659622723E-3</v>
      </c>
      <c r="AV506" s="73">
        <f t="shared" si="282"/>
        <v>1.0068214933659623</v>
      </c>
      <c r="AW506" s="74">
        <f>PRODUCT(AV$4:AV506)</f>
        <v>30.556001703598032</v>
      </c>
    </row>
    <row r="507" spans="5:49">
      <c r="E507">
        <f t="shared" si="290"/>
        <v>504</v>
      </c>
      <c r="F507" s="64">
        <f t="shared" si="283"/>
        <v>96.916666666665051</v>
      </c>
      <c r="G507" s="55">
        <f t="shared" si="262"/>
        <v>0</v>
      </c>
      <c r="H507" s="78">
        <f t="shared" si="289"/>
        <v>1</v>
      </c>
      <c r="I507" s="79">
        <f t="shared" si="274"/>
        <v>1231571.6959766869</v>
      </c>
      <c r="J507" s="79">
        <f t="shared" si="263"/>
        <v>8401.1581538118735</v>
      </c>
      <c r="K507" s="80">
        <f t="shared" si="264"/>
        <v>-20</v>
      </c>
      <c r="L507" s="80">
        <f t="shared" si="275"/>
        <v>-1026.3097466472391</v>
      </c>
      <c r="M507" s="80">
        <f t="shared" si="291"/>
        <v>0</v>
      </c>
      <c r="N507" s="80">
        <f t="shared" si="276"/>
        <v>0</v>
      </c>
      <c r="O507" s="81">
        <f t="shared" si="265"/>
        <v>-2475.2130879613783</v>
      </c>
      <c r="P507" s="79">
        <f t="shared" si="266"/>
        <v>1236451.3312958903</v>
      </c>
      <c r="Q507" s="35"/>
      <c r="R507">
        <f t="shared" ca="1" si="277"/>
        <v>623</v>
      </c>
      <c r="S507" s="78">
        <f t="shared" ca="1" si="278"/>
        <v>105.24</v>
      </c>
      <c r="T507" s="55">
        <f t="shared" ca="1" si="267"/>
        <v>0</v>
      </c>
      <c r="U507" s="78">
        <f t="shared" ca="1" si="284"/>
        <v>2.7389054743691302E-5</v>
      </c>
      <c r="V507" s="79">
        <f t="shared" ca="1" si="279"/>
        <v>52.172446275749763</v>
      </c>
      <c r="W507" s="79">
        <f t="shared" ca="1" si="268"/>
        <v>0.35589399615605005</v>
      </c>
      <c r="X507" s="80">
        <f t="shared" ca="1" si="285"/>
        <v>-5.4778109487382603E-4</v>
      </c>
      <c r="Y507" s="80">
        <f t="shared" ca="1" si="286"/>
        <v>-4.3477038563124806E-2</v>
      </c>
      <c r="Z507" s="80">
        <f t="shared" ca="1" si="280"/>
        <v>0</v>
      </c>
      <c r="AA507" s="80">
        <f t="shared" ca="1" si="287"/>
        <v>0</v>
      </c>
      <c r="AB507" s="81">
        <f t="shared" ca="1" si="269"/>
        <v>-6.7793746768475383E-2</v>
      </c>
      <c r="AC507" s="79">
        <f t="shared" ca="1" si="270"/>
        <v>52.41652170547934</v>
      </c>
      <c r="AD507" s="35"/>
      <c r="AE507" s="35"/>
      <c r="AF507" s="35"/>
      <c r="AG507" s="35"/>
      <c r="AH507" s="35"/>
      <c r="AR507" s="69">
        <f t="shared" si="281"/>
        <v>42</v>
      </c>
      <c r="AS507" s="70">
        <f t="shared" si="288"/>
        <v>504</v>
      </c>
      <c r="AT507" s="71">
        <f t="shared" si="292"/>
        <v>3.1751588725022928E-2</v>
      </c>
      <c r="AU507" s="72">
        <f t="shared" si="273"/>
        <v>6.8214933659622723E-3</v>
      </c>
      <c r="AV507" s="73">
        <f t="shared" si="282"/>
        <v>1.0068214933659623</v>
      </c>
      <c r="AW507" s="74">
        <f>PRODUCT(AV$4:AV507)</f>
        <v>30.764439266509456</v>
      </c>
    </row>
    <row r="508" spans="5:49">
      <c r="E508">
        <f t="shared" si="290"/>
        <v>505</v>
      </c>
      <c r="F508" s="64">
        <f t="shared" si="283"/>
        <v>96.99999999999838</v>
      </c>
      <c r="G508" s="55">
        <f t="shared" si="262"/>
        <v>0</v>
      </c>
      <c r="H508" s="78">
        <f t="shared" si="289"/>
        <v>1</v>
      </c>
      <c r="I508" s="79">
        <f t="shared" si="274"/>
        <v>1236451.3312958903</v>
      </c>
      <c r="J508" s="79">
        <f t="shared" si="263"/>
        <v>8434.4445537701358</v>
      </c>
      <c r="K508" s="80">
        <f t="shared" si="264"/>
        <v>-20</v>
      </c>
      <c r="L508" s="80">
        <f t="shared" si="275"/>
        <v>-1030.3761094132419</v>
      </c>
      <c r="M508" s="80">
        <f t="shared" si="291"/>
        <v>-9273.3849847191759</v>
      </c>
      <c r="N508" s="80">
        <f t="shared" si="276"/>
        <v>0</v>
      </c>
      <c r="O508" s="81">
        <f t="shared" si="265"/>
        <v>-2475.2130879613783</v>
      </c>
      <c r="P508" s="79">
        <f t="shared" si="266"/>
        <v>1232086.8016675666</v>
      </c>
      <c r="Q508" s="35"/>
      <c r="R508">
        <f t="shared" ca="1" si="277"/>
        <v>624</v>
      </c>
      <c r="S508" s="78">
        <f t="shared" ca="1" si="278"/>
        <v>105.32</v>
      </c>
      <c r="T508" s="55">
        <f t="shared" ca="1" si="267"/>
        <v>0</v>
      </c>
      <c r="U508" s="78">
        <f t="shared" ca="1" si="284"/>
        <v>2.7389054743691302E-5</v>
      </c>
      <c r="V508" s="79">
        <f t="shared" ca="1" si="279"/>
        <v>52.41652170547934</v>
      </c>
      <c r="W508" s="79">
        <f t="shared" ca="1" si="268"/>
        <v>0.35755895508074476</v>
      </c>
      <c r="X508" s="80">
        <f t="shared" ca="1" si="285"/>
        <v>-5.4778109487382603E-4</v>
      </c>
      <c r="Y508" s="80">
        <f t="shared" ca="1" si="286"/>
        <v>-4.3680434754566122E-2</v>
      </c>
      <c r="Z508" s="80">
        <f t="shared" ca="1" si="280"/>
        <v>0</v>
      </c>
      <c r="AA508" s="80">
        <f t="shared" ca="1" si="287"/>
        <v>0</v>
      </c>
      <c r="AB508" s="81">
        <f t="shared" ca="1" si="269"/>
        <v>-6.7793746768475383E-2</v>
      </c>
      <c r="AC508" s="79">
        <f t="shared" ca="1" si="270"/>
        <v>52.662058697942179</v>
      </c>
      <c r="AD508" s="35"/>
      <c r="AE508" s="35"/>
      <c r="AF508" s="35"/>
      <c r="AG508" s="35"/>
      <c r="AH508" s="35"/>
      <c r="AR508" s="69">
        <f t="shared" si="281"/>
        <v>43</v>
      </c>
      <c r="AS508" s="70">
        <f t="shared" si="288"/>
        <v>505</v>
      </c>
      <c r="AT508" s="71">
        <f t="shared" si="292"/>
        <v>3.1534995473176425E-2</v>
      </c>
      <c r="AU508" s="72">
        <f t="shared" si="273"/>
        <v>6.8214933659622723E-3</v>
      </c>
      <c r="AV508" s="73">
        <f t="shared" si="282"/>
        <v>1.0068214933659623</v>
      </c>
      <c r="AW508" s="74">
        <f>PRODUCT(AV$4:AV508)</f>
        <v>30.974298684873499</v>
      </c>
    </row>
    <row r="509" spans="5:49">
      <c r="E509">
        <f t="shared" si="290"/>
        <v>506</v>
      </c>
      <c r="F509" s="64">
        <f t="shared" si="283"/>
        <v>97.083333333331709</v>
      </c>
      <c r="G509" s="55">
        <f t="shared" si="262"/>
        <v>0</v>
      </c>
      <c r="H509" s="78">
        <f t="shared" si="289"/>
        <v>1</v>
      </c>
      <c r="I509" s="79">
        <f t="shared" si="274"/>
        <v>1232086.8016675666</v>
      </c>
      <c r="J509" s="79">
        <f t="shared" si="263"/>
        <v>8404.6719438649798</v>
      </c>
      <c r="K509" s="80">
        <f t="shared" si="264"/>
        <v>-20</v>
      </c>
      <c r="L509" s="80">
        <f t="shared" si="275"/>
        <v>-1026.739001389639</v>
      </c>
      <c r="M509" s="80">
        <f t="shared" si="291"/>
        <v>0</v>
      </c>
      <c r="N509" s="80">
        <f t="shared" si="276"/>
        <v>0</v>
      </c>
      <c r="O509" s="81">
        <f t="shared" si="265"/>
        <v>-2475.2130879613783</v>
      </c>
      <c r="P509" s="79">
        <f t="shared" si="266"/>
        <v>1236969.5215220808</v>
      </c>
      <c r="Q509" s="35"/>
      <c r="R509">
        <f t="shared" ca="1" si="277"/>
        <v>625</v>
      </c>
      <c r="S509" s="78">
        <f t="shared" ca="1" si="278"/>
        <v>105.4</v>
      </c>
      <c r="T509" s="55">
        <f t="shared" ca="1" si="267"/>
        <v>0</v>
      </c>
      <c r="U509" s="78">
        <f t="shared" ca="1" si="284"/>
        <v>2.7389054743691302E-5</v>
      </c>
      <c r="V509" s="79">
        <f t="shared" ca="1" si="279"/>
        <v>52.662058697942179</v>
      </c>
      <c r="W509" s="79">
        <f t="shared" ca="1" si="268"/>
        <v>0.35923388404592838</v>
      </c>
      <c r="X509" s="80">
        <f t="shared" ca="1" si="285"/>
        <v>-5.4778109487382603E-4</v>
      </c>
      <c r="Y509" s="80">
        <f t="shared" ca="1" si="286"/>
        <v>-4.3885048914951819E-2</v>
      </c>
      <c r="Z509" s="80">
        <f t="shared" ca="1" si="280"/>
        <v>-0.39496544023456631</v>
      </c>
      <c r="AA509" s="80">
        <f t="shared" ca="1" si="287"/>
        <v>0</v>
      </c>
      <c r="AB509" s="81">
        <f t="shared" ca="1" si="269"/>
        <v>-6.7793746768475383E-2</v>
      </c>
      <c r="AC509" s="79">
        <f t="shared" ca="1" si="270"/>
        <v>52.514100564975244</v>
      </c>
      <c r="AD509" s="35"/>
      <c r="AE509" s="35"/>
      <c r="AF509" s="35"/>
      <c r="AG509" s="35"/>
      <c r="AH509" s="35"/>
      <c r="AR509" s="69">
        <f t="shared" si="281"/>
        <v>43</v>
      </c>
      <c r="AS509" s="70">
        <f t="shared" si="288"/>
        <v>506</v>
      </c>
      <c r="AT509" s="71">
        <f t="shared" si="292"/>
        <v>3.1319879710760501E-2</v>
      </c>
      <c r="AU509" s="72">
        <f t="shared" si="273"/>
        <v>6.8214933659622723E-3</v>
      </c>
      <c r="AV509" s="73">
        <f t="shared" si="282"/>
        <v>1.0068214933659623</v>
      </c>
      <c r="AW509" s="74">
        <f>PRODUCT(AV$4:AV509)</f>
        <v>31.185589657867698</v>
      </c>
    </row>
    <row r="510" spans="5:49">
      <c r="E510">
        <f t="shared" si="290"/>
        <v>507</v>
      </c>
      <c r="F510" s="64">
        <f t="shared" si="283"/>
        <v>97.166666666665037</v>
      </c>
      <c r="G510" s="55">
        <f t="shared" si="262"/>
        <v>0</v>
      </c>
      <c r="H510" s="78">
        <f t="shared" si="289"/>
        <v>1</v>
      </c>
      <c r="I510" s="79">
        <f t="shared" si="274"/>
        <v>1236969.5215220808</v>
      </c>
      <c r="J510" s="79">
        <f t="shared" si="263"/>
        <v>8437.9793849603993</v>
      </c>
      <c r="K510" s="80">
        <f t="shared" si="264"/>
        <v>-20</v>
      </c>
      <c r="L510" s="80">
        <f t="shared" si="275"/>
        <v>-1030.8079346017341</v>
      </c>
      <c r="M510" s="80">
        <f t="shared" si="291"/>
        <v>0</v>
      </c>
      <c r="N510" s="80">
        <f t="shared" si="276"/>
        <v>0</v>
      </c>
      <c r="O510" s="81">
        <f t="shared" si="265"/>
        <v>-2475.2130879613783</v>
      </c>
      <c r="P510" s="79">
        <f t="shared" si="266"/>
        <v>1241881.479884478</v>
      </c>
      <c r="Q510" s="35"/>
      <c r="R510">
        <f t="shared" ca="1" si="277"/>
        <v>626</v>
      </c>
      <c r="S510" s="78">
        <f t="shared" ca="1" si="278"/>
        <v>105.48</v>
      </c>
      <c r="T510" s="55">
        <f t="shared" ca="1" si="267"/>
        <v>0</v>
      </c>
      <c r="U510" s="78">
        <f t="shared" ca="1" si="284"/>
        <v>2.7389054743691302E-5</v>
      </c>
      <c r="V510" s="79">
        <f t="shared" ca="1" si="279"/>
        <v>52.514100564975244</v>
      </c>
      <c r="W510" s="79">
        <f t="shared" ca="1" si="268"/>
        <v>0.35822458862345424</v>
      </c>
      <c r="X510" s="80">
        <f t="shared" ca="1" si="285"/>
        <v>-5.4778109487382603E-4</v>
      </c>
      <c r="Y510" s="80">
        <f t="shared" ca="1" si="286"/>
        <v>-4.3761750470812703E-2</v>
      </c>
      <c r="Z510" s="80">
        <f t="shared" ca="1" si="280"/>
        <v>0</v>
      </c>
      <c r="AA510" s="80">
        <f t="shared" ca="1" si="287"/>
        <v>0</v>
      </c>
      <c r="AB510" s="81">
        <f t="shared" ca="1" si="269"/>
        <v>-6.7793746768475383E-2</v>
      </c>
      <c r="AC510" s="79">
        <f t="shared" ca="1" si="270"/>
        <v>52.760221875264541</v>
      </c>
      <c r="AD510" s="35"/>
      <c r="AE510" s="35"/>
      <c r="AF510" s="35"/>
      <c r="AG510" s="35"/>
      <c r="AH510" s="35"/>
      <c r="AR510" s="69">
        <f t="shared" si="281"/>
        <v>43</v>
      </c>
      <c r="AS510" s="70">
        <f t="shared" si="288"/>
        <v>507</v>
      </c>
      <c r="AT510" s="71">
        <f t="shared" si="292"/>
        <v>3.1106231359090811E-2</v>
      </c>
      <c r="AU510" s="72">
        <f t="shared" si="273"/>
        <v>6.8214933659622723E-3</v>
      </c>
      <c r="AV510" s="73">
        <f t="shared" si="282"/>
        <v>1.0068214933659623</v>
      </c>
      <c r="AW510" s="74">
        <f>PRODUCT(AV$4:AV510)</f>
        <v>31.398321950832464</v>
      </c>
    </row>
    <row r="511" spans="5:49">
      <c r="E511">
        <f t="shared" si="290"/>
        <v>508</v>
      </c>
      <c r="F511" s="64">
        <f t="shared" si="283"/>
        <v>97.249999999998366</v>
      </c>
      <c r="G511" s="55">
        <f t="shared" si="262"/>
        <v>0</v>
      </c>
      <c r="H511" s="78">
        <f t="shared" si="289"/>
        <v>1</v>
      </c>
      <c r="I511" s="79">
        <f t="shared" si="274"/>
        <v>1241881.479884478</v>
      </c>
      <c r="J511" s="79">
        <f t="shared" si="263"/>
        <v>8471.4862763433757</v>
      </c>
      <c r="K511" s="80">
        <f t="shared" si="264"/>
        <v>-20</v>
      </c>
      <c r="L511" s="80">
        <f t="shared" si="275"/>
        <v>-1034.9012332370651</v>
      </c>
      <c r="M511" s="80">
        <f t="shared" si="291"/>
        <v>0</v>
      </c>
      <c r="N511" s="80">
        <f t="shared" si="276"/>
        <v>0</v>
      </c>
      <c r="O511" s="81">
        <f t="shared" si="265"/>
        <v>-2475.2130879613783</v>
      </c>
      <c r="P511" s="79">
        <f t="shared" si="266"/>
        <v>1246822.8518396232</v>
      </c>
      <c r="Q511" s="35"/>
      <c r="R511">
        <f t="shared" ca="1" si="277"/>
        <v>627</v>
      </c>
      <c r="S511" s="78">
        <f t="shared" ca="1" si="278"/>
        <v>105.56</v>
      </c>
      <c r="T511" s="55">
        <f t="shared" ca="1" si="267"/>
        <v>0</v>
      </c>
      <c r="U511" s="78">
        <f t="shared" ca="1" si="284"/>
        <v>2.7389054743691302E-5</v>
      </c>
      <c r="V511" s="79">
        <f t="shared" ca="1" si="279"/>
        <v>52.760221875264541</v>
      </c>
      <c r="W511" s="79">
        <f t="shared" ca="1" si="268"/>
        <v>0.35990350350881462</v>
      </c>
      <c r="X511" s="80">
        <f t="shared" ca="1" si="285"/>
        <v>-5.4778109487382603E-4</v>
      </c>
      <c r="Y511" s="80">
        <f t="shared" ca="1" si="286"/>
        <v>-4.3966851562720455E-2</v>
      </c>
      <c r="Z511" s="80">
        <f t="shared" ca="1" si="280"/>
        <v>0</v>
      </c>
      <c r="AA511" s="80">
        <f t="shared" ca="1" si="287"/>
        <v>0</v>
      </c>
      <c r="AB511" s="81">
        <f t="shared" ca="1" si="269"/>
        <v>-6.7793746768475383E-2</v>
      </c>
      <c r="AC511" s="79">
        <f t="shared" ca="1" si="270"/>
        <v>53.007816999347291</v>
      </c>
      <c r="AD511" s="35"/>
      <c r="AE511" s="35"/>
      <c r="AF511" s="35"/>
      <c r="AG511" s="35"/>
      <c r="AH511" s="35"/>
      <c r="AR511" s="69">
        <f t="shared" si="281"/>
        <v>43</v>
      </c>
      <c r="AS511" s="70">
        <f t="shared" si="288"/>
        <v>508</v>
      </c>
      <c r="AT511" s="71">
        <f t="shared" si="292"/>
        <v>3.0894040408234687E-2</v>
      </c>
      <c r="AU511" s="72">
        <f t="shared" si="273"/>
        <v>6.8214933659622723E-3</v>
      </c>
      <c r="AV511" s="73">
        <f t="shared" si="282"/>
        <v>1.0068214933659623</v>
      </c>
      <c r="AW511" s="74">
        <f>PRODUCT(AV$4:AV511)</f>
        <v>31.612505395722415</v>
      </c>
    </row>
    <row r="512" spans="5:49">
      <c r="E512">
        <f t="shared" si="290"/>
        <v>509</v>
      </c>
      <c r="F512" s="64">
        <f t="shared" si="283"/>
        <v>97.333333333331694</v>
      </c>
      <c r="G512" s="55">
        <f t="shared" si="262"/>
        <v>0</v>
      </c>
      <c r="H512" s="78">
        <f t="shared" si="289"/>
        <v>1</v>
      </c>
      <c r="I512" s="79">
        <f t="shared" si="274"/>
        <v>1246822.8518396232</v>
      </c>
      <c r="J512" s="79">
        <f t="shared" si="263"/>
        <v>8505.1938123541513</v>
      </c>
      <c r="K512" s="80">
        <f t="shared" si="264"/>
        <v>-20</v>
      </c>
      <c r="L512" s="80">
        <f t="shared" si="275"/>
        <v>-1039.0190431996859</v>
      </c>
      <c r="M512" s="80">
        <f t="shared" si="291"/>
        <v>0</v>
      </c>
      <c r="N512" s="80">
        <f t="shared" si="276"/>
        <v>0</v>
      </c>
      <c r="O512" s="81">
        <f t="shared" si="265"/>
        <v>-2475.2130879613783</v>
      </c>
      <c r="P512" s="79">
        <f t="shared" si="266"/>
        <v>1251793.8135208164</v>
      </c>
      <c r="Q512" s="35"/>
      <c r="R512">
        <f t="shared" ca="1" si="277"/>
        <v>628</v>
      </c>
      <c r="S512" s="78">
        <f t="shared" ca="1" si="278"/>
        <v>105.64</v>
      </c>
      <c r="T512" s="55">
        <f t="shared" ca="1" si="267"/>
        <v>0</v>
      </c>
      <c r="U512" s="78">
        <f t="shared" ca="1" si="284"/>
        <v>2.7389054743691302E-5</v>
      </c>
      <c r="V512" s="79">
        <f t="shared" ca="1" si="279"/>
        <v>53.007816999347291</v>
      </c>
      <c r="W512" s="79">
        <f t="shared" ca="1" si="268"/>
        <v>0.36159247200518974</v>
      </c>
      <c r="X512" s="80">
        <f t="shared" ca="1" si="285"/>
        <v>-5.4778109487382603E-4</v>
      </c>
      <c r="Y512" s="80">
        <f t="shared" ca="1" si="286"/>
        <v>-4.4173180832789413E-2</v>
      </c>
      <c r="Z512" s="80">
        <f t="shared" ca="1" si="280"/>
        <v>0</v>
      </c>
      <c r="AA512" s="80">
        <f t="shared" ca="1" si="287"/>
        <v>0</v>
      </c>
      <c r="AB512" s="81">
        <f t="shared" ca="1" si="269"/>
        <v>-6.7793746768475383E-2</v>
      </c>
      <c r="AC512" s="79">
        <f t="shared" ca="1" si="270"/>
        <v>53.256894762656351</v>
      </c>
      <c r="AD512" s="35"/>
      <c r="AE512" s="35"/>
      <c r="AF512" s="35"/>
      <c r="AG512" s="35"/>
      <c r="AH512" s="35"/>
      <c r="AR512" s="69">
        <f t="shared" si="281"/>
        <v>43</v>
      </c>
      <c r="AS512" s="70">
        <f t="shared" si="288"/>
        <v>509</v>
      </c>
      <c r="AT512" s="71">
        <f t="shared" si="292"/>
        <v>3.0683296916542143E-2</v>
      </c>
      <c r="AU512" s="72">
        <f t="shared" si="273"/>
        <v>6.8214933659622723E-3</v>
      </c>
      <c r="AV512" s="73">
        <f t="shared" si="282"/>
        <v>1.0068214933659623</v>
      </c>
      <c r="AW512" s="74">
        <f>PRODUCT(AV$4:AV512)</f>
        <v>31.828149891560784</v>
      </c>
    </row>
    <row r="513" spans="5:49">
      <c r="E513">
        <f t="shared" si="290"/>
        <v>510</v>
      </c>
      <c r="F513" s="64">
        <f t="shared" si="283"/>
        <v>97.416666666665023</v>
      </c>
      <c r="G513" s="55">
        <f t="shared" si="262"/>
        <v>0</v>
      </c>
      <c r="H513" s="78">
        <f t="shared" si="289"/>
        <v>1</v>
      </c>
      <c r="I513" s="79">
        <f t="shared" si="274"/>
        <v>1251793.8135208164</v>
      </c>
      <c r="J513" s="79">
        <f t="shared" si="263"/>
        <v>8539.1031944848619</v>
      </c>
      <c r="K513" s="80">
        <f t="shared" si="264"/>
        <v>-20</v>
      </c>
      <c r="L513" s="80">
        <f t="shared" si="275"/>
        <v>-1043.1615112673471</v>
      </c>
      <c r="M513" s="80">
        <f t="shared" si="291"/>
        <v>0</v>
      </c>
      <c r="N513" s="80">
        <f t="shared" si="276"/>
        <v>0</v>
      </c>
      <c r="O513" s="81">
        <f t="shared" si="265"/>
        <v>-2475.2130879613783</v>
      </c>
      <c r="P513" s="79">
        <f t="shared" si="266"/>
        <v>1256794.5421160727</v>
      </c>
      <c r="Q513" s="35"/>
      <c r="R513">
        <f t="shared" ca="1" si="277"/>
        <v>629</v>
      </c>
      <c r="S513" s="78">
        <f t="shared" ca="1" si="278"/>
        <v>105.72</v>
      </c>
      <c r="T513" s="55">
        <f t="shared" ca="1" si="267"/>
        <v>0</v>
      </c>
      <c r="U513" s="78">
        <f t="shared" ca="1" si="284"/>
        <v>2.7389054743691302E-5</v>
      </c>
      <c r="V513" s="79">
        <f t="shared" ca="1" si="279"/>
        <v>53.256894762656351</v>
      </c>
      <c r="W513" s="79">
        <f t="shared" ca="1" si="268"/>
        <v>0.36329155431521121</v>
      </c>
      <c r="X513" s="80">
        <f t="shared" ca="1" si="285"/>
        <v>-5.4778109487382603E-4</v>
      </c>
      <c r="Y513" s="80">
        <f t="shared" ca="1" si="286"/>
        <v>-4.4380745635546962E-2</v>
      </c>
      <c r="Z513" s="80">
        <f t="shared" ca="1" si="280"/>
        <v>0</v>
      </c>
      <c r="AA513" s="80">
        <f t="shared" ca="1" si="287"/>
        <v>0</v>
      </c>
      <c r="AB513" s="81">
        <f t="shared" ca="1" si="269"/>
        <v>-6.7793746768475383E-2</v>
      </c>
      <c r="AC513" s="79">
        <f t="shared" ca="1" si="270"/>
        <v>53.507464043472666</v>
      </c>
      <c r="AD513" s="35"/>
      <c r="AE513" s="35"/>
      <c r="AF513" s="35"/>
      <c r="AG513" s="35"/>
      <c r="AH513" s="35"/>
      <c r="AR513" s="69">
        <f t="shared" si="281"/>
        <v>43</v>
      </c>
      <c r="AS513" s="70">
        <f t="shared" si="288"/>
        <v>510</v>
      </c>
      <c r="AT513" s="71">
        <f t="shared" si="292"/>
        <v>3.0473991010180099E-2</v>
      </c>
      <c r="AU513" s="72">
        <f t="shared" si="273"/>
        <v>6.8214933659622723E-3</v>
      </c>
      <c r="AV513" s="73">
        <f t="shared" si="282"/>
        <v>1.0068214933659623</v>
      </c>
      <c r="AW513" s="74">
        <f>PRODUCT(AV$4:AV513)</f>
        <v>32.045265404896917</v>
      </c>
    </row>
    <row r="514" spans="5:49">
      <c r="E514">
        <f t="shared" si="290"/>
        <v>511</v>
      </c>
      <c r="F514" s="64">
        <f t="shared" si="283"/>
        <v>97.499999999998352</v>
      </c>
      <c r="G514" s="55">
        <f t="shared" si="262"/>
        <v>0</v>
      </c>
      <c r="H514" s="78">
        <f t="shared" si="289"/>
        <v>1</v>
      </c>
      <c r="I514" s="79">
        <f t="shared" si="274"/>
        <v>1256794.5421160727</v>
      </c>
      <c r="J514" s="79">
        <f t="shared" si="263"/>
        <v>8573.2156314223812</v>
      </c>
      <c r="K514" s="80">
        <f t="shared" si="264"/>
        <v>-20</v>
      </c>
      <c r="L514" s="80">
        <f t="shared" si="275"/>
        <v>-1047.3287850967274</v>
      </c>
      <c r="M514" s="80">
        <f t="shared" si="291"/>
        <v>0</v>
      </c>
      <c r="N514" s="80">
        <f t="shared" si="276"/>
        <v>0</v>
      </c>
      <c r="O514" s="81">
        <f t="shared" si="265"/>
        <v>-2475.2130879613783</v>
      </c>
      <c r="P514" s="79">
        <f t="shared" si="266"/>
        <v>1261825.215874437</v>
      </c>
      <c r="Q514" s="35"/>
      <c r="R514">
        <f t="shared" ca="1" si="277"/>
        <v>630</v>
      </c>
      <c r="S514" s="78">
        <f t="shared" ca="1" si="278"/>
        <v>105.8</v>
      </c>
      <c r="T514" s="55">
        <f t="shared" ca="1" si="267"/>
        <v>0</v>
      </c>
      <c r="U514" s="78">
        <f t="shared" ca="1" si="284"/>
        <v>2.7389054743691302E-5</v>
      </c>
      <c r="V514" s="79">
        <f t="shared" ca="1" si="279"/>
        <v>53.507464043472666</v>
      </c>
      <c r="W514" s="79">
        <f t="shared" ca="1" si="268"/>
        <v>0.36500081100201359</v>
      </c>
      <c r="X514" s="80">
        <f t="shared" ca="1" si="285"/>
        <v>-5.4778109487382603E-4</v>
      </c>
      <c r="Y514" s="80">
        <f t="shared" ca="1" si="286"/>
        <v>-4.458955336956056E-2</v>
      </c>
      <c r="Z514" s="80">
        <f t="shared" ca="1" si="280"/>
        <v>0</v>
      </c>
      <c r="AA514" s="80">
        <f t="shared" ca="1" si="287"/>
        <v>0</v>
      </c>
      <c r="AB514" s="81">
        <f t="shared" ca="1" si="269"/>
        <v>-6.7793746768475383E-2</v>
      </c>
      <c r="AC514" s="79">
        <f t="shared" ca="1" si="270"/>
        <v>53.75953377324177</v>
      </c>
      <c r="AD514" s="35"/>
      <c r="AE514" s="35"/>
      <c r="AF514" s="35"/>
      <c r="AG514" s="35"/>
      <c r="AH514" s="35"/>
      <c r="AR514" s="69">
        <f t="shared" si="281"/>
        <v>43</v>
      </c>
      <c r="AS514" s="70">
        <f t="shared" si="288"/>
        <v>511</v>
      </c>
      <c r="AT514" s="71">
        <f t="shared" si="292"/>
        <v>3.0266112882669761E-2</v>
      </c>
      <c r="AU514" s="72">
        <f t="shared" si="273"/>
        <v>6.8214933659622723E-3</v>
      </c>
      <c r="AV514" s="73">
        <f t="shared" si="282"/>
        <v>1.0068214933659623</v>
      </c>
      <c r="AW514" s="74">
        <f>PRODUCT(AV$4:AV514)</f>
        <v>32.263861970266923</v>
      </c>
    </row>
    <row r="515" spans="5:49">
      <c r="E515">
        <f t="shared" si="290"/>
        <v>512</v>
      </c>
      <c r="F515" s="64">
        <f t="shared" si="283"/>
        <v>97.58333333333168</v>
      </c>
      <c r="G515" s="55">
        <f t="shared" si="262"/>
        <v>0</v>
      </c>
      <c r="H515" s="78">
        <f t="shared" si="289"/>
        <v>1</v>
      </c>
      <c r="I515" s="79">
        <f t="shared" si="274"/>
        <v>1261825.215874437</v>
      </c>
      <c r="J515" s="79">
        <f t="shared" si="263"/>
        <v>8607.5323390913836</v>
      </c>
      <c r="K515" s="80">
        <f t="shared" si="264"/>
        <v>-20</v>
      </c>
      <c r="L515" s="80">
        <f t="shared" si="275"/>
        <v>-1051.5210132286975</v>
      </c>
      <c r="M515" s="80">
        <f t="shared" si="291"/>
        <v>0</v>
      </c>
      <c r="N515" s="80">
        <f t="shared" si="276"/>
        <v>0</v>
      </c>
      <c r="O515" s="81">
        <f t="shared" si="265"/>
        <v>-2475.2130879613783</v>
      </c>
      <c r="P515" s="79">
        <f t="shared" si="266"/>
        <v>1266886.0141123384</v>
      </c>
      <c r="Q515" s="35"/>
      <c r="R515">
        <f t="shared" ca="1" si="277"/>
        <v>631</v>
      </c>
      <c r="S515" s="78">
        <f t="shared" ca="1" si="278"/>
        <v>105.88</v>
      </c>
      <c r="T515" s="55">
        <f t="shared" ca="1" si="267"/>
        <v>0</v>
      </c>
      <c r="U515" s="78">
        <f t="shared" ca="1" si="284"/>
        <v>2.7389054743691302E-5</v>
      </c>
      <c r="V515" s="79">
        <f t="shared" ca="1" si="279"/>
        <v>53.75953377324177</v>
      </c>
      <c r="W515" s="79">
        <f t="shared" ca="1" si="268"/>
        <v>0.36672030299139347</v>
      </c>
      <c r="X515" s="80">
        <f t="shared" ca="1" si="285"/>
        <v>-5.4778109487382603E-4</v>
      </c>
      <c r="Y515" s="80">
        <f t="shared" ca="1" si="286"/>
        <v>-4.4799611477701479E-2</v>
      </c>
      <c r="Z515" s="80">
        <f t="shared" ca="1" si="280"/>
        <v>0</v>
      </c>
      <c r="AA515" s="80">
        <f t="shared" ca="1" si="287"/>
        <v>0</v>
      </c>
      <c r="AB515" s="81">
        <f t="shared" ca="1" si="269"/>
        <v>-6.7793746768475383E-2</v>
      </c>
      <c r="AC515" s="79">
        <f t="shared" ca="1" si="270"/>
        <v>54.013112936892121</v>
      </c>
      <c r="AD515" s="35"/>
      <c r="AE515" s="35"/>
      <c r="AF515" s="35"/>
      <c r="AG515" s="35"/>
      <c r="AH515" s="35"/>
      <c r="AR515" s="69">
        <f t="shared" si="281"/>
        <v>43</v>
      </c>
      <c r="AS515" s="70">
        <f t="shared" si="288"/>
        <v>512</v>
      </c>
      <c r="AT515" s="71">
        <f t="shared" si="292"/>
        <v>3.0059652794427166E-2</v>
      </c>
      <c r="AU515" s="72">
        <f t="shared" si="273"/>
        <v>6.8214933659622723E-3</v>
      </c>
      <c r="AV515" s="73">
        <f t="shared" si="282"/>
        <v>1.0068214933659623</v>
      </c>
      <c r="AW515" s="74">
        <f>PRODUCT(AV$4:AV515)</f>
        <v>32.483949690657418</v>
      </c>
    </row>
    <row r="516" spans="5:49">
      <c r="E516">
        <f t="shared" si="290"/>
        <v>513</v>
      </c>
      <c r="F516" s="64">
        <f t="shared" si="283"/>
        <v>97.666666666665009</v>
      </c>
      <c r="G516" s="55">
        <f t="shared" ref="G516:G579" si="293">(1-(1-IF(F516&gt;$AJ$90,0,VLOOKUP(ROUND(F516,0),$AJ$4:$AK$90,2,FALSE)))^(1/12))*0</f>
        <v>0</v>
      </c>
      <c r="H516" s="78">
        <f t="shared" si="289"/>
        <v>1</v>
      </c>
      <c r="I516" s="79">
        <f t="shared" si="274"/>
        <v>1266886.0141123384</v>
      </c>
      <c r="J516" s="79">
        <f t="shared" ref="J516:J579" si="294">(I516)*$AU516</f>
        <v>8642.0545406977017</v>
      </c>
      <c r="K516" s="80">
        <f t="shared" ref="K516:K579" si="295">IF(I516=0,0,-$C$19)*H516</f>
        <v>-20</v>
      </c>
      <c r="L516" s="80">
        <f t="shared" si="275"/>
        <v>-1055.7383450936154</v>
      </c>
      <c r="M516" s="80">
        <f t="shared" si="291"/>
        <v>0</v>
      </c>
      <c r="N516" s="80">
        <f t="shared" si="276"/>
        <v>0</v>
      </c>
      <c r="O516" s="81">
        <f t="shared" ref="O516:O579" si="296">-MIN(
IF(MOD(E516-1,IF($C$7="Annual",12,1))=0,1,0)
*IF(F516&lt;=$C$6,H516*$C$5*$C$4/IF($C$7="Monthly",12,1),$C$12),I516)</f>
        <v>-2475.2130879613783</v>
      </c>
      <c r="P516" s="79">
        <f t="shared" ref="P516:P579" si="297">SUM(I516:O516)</f>
        <v>1271977.1172199813</v>
      </c>
      <c r="Q516" s="35"/>
      <c r="R516">
        <f t="shared" ca="1" si="277"/>
        <v>632</v>
      </c>
      <c r="S516" s="78">
        <f t="shared" ca="1" si="278"/>
        <v>105.96</v>
      </c>
      <c r="T516" s="55">
        <f t="shared" ref="T516:T579" ca="1" si="298">(1-(1-IF(S516&gt;$AJ$90,0,VLOOKUP(ROUND(S516,0),$AJ$4:$AK$90,2,FALSE)))^(1/12))</f>
        <v>0</v>
      </c>
      <c r="U516" s="78">
        <f t="shared" ca="1" si="284"/>
        <v>2.7389054743691302E-5</v>
      </c>
      <c r="V516" s="79">
        <f t="shared" ca="1" si="279"/>
        <v>54.013112936892121</v>
      </c>
      <c r="W516" s="79">
        <f t="shared" ref="W516:W579" ca="1" si="299">(V516)*$AU516</f>
        <v>0.36845009157398056</v>
      </c>
      <c r="X516" s="80">
        <f t="shared" ca="1" si="285"/>
        <v>-5.4778109487382603E-4</v>
      </c>
      <c r="Y516" s="80">
        <f t="shared" ca="1" si="286"/>
        <v>-4.5010927447410101E-2</v>
      </c>
      <c r="Z516" s="80">
        <f t="shared" ca="1" si="280"/>
        <v>0</v>
      </c>
      <c r="AA516" s="80">
        <f t="shared" ca="1" si="287"/>
        <v>0</v>
      </c>
      <c r="AB516" s="81">
        <f t="shared" ref="AB516:AB579" ca="1" si="300">-MIN(IF(MOD(R516,IF($C$7="Annual",12,1))=0,1,0)*$C$39*U516/IF($C$7="Monthly",12,1),V516)</f>
        <v>-6.7793746768475383E-2</v>
      </c>
      <c r="AC516" s="79">
        <f t="shared" ref="AC516:AC579" ca="1" si="301">SUM(V516:AB516)</f>
        <v>54.268210573155351</v>
      </c>
      <c r="AD516" s="35"/>
      <c r="AE516" s="35"/>
      <c r="AF516" s="35"/>
      <c r="AG516" s="35"/>
      <c r="AH516" s="35"/>
      <c r="AR516" s="69">
        <f t="shared" si="281"/>
        <v>43</v>
      </c>
      <c r="AS516" s="70">
        <f t="shared" si="288"/>
        <v>513</v>
      </c>
      <c r="AT516" s="71">
        <f t="shared" si="292"/>
        <v>2.9854601072306853E-2</v>
      </c>
      <c r="AU516" s="72">
        <f t="shared" ref="AU516:AU579" si="302">((1+$AH$21)^(1/12))-1</f>
        <v>6.8214933659622723E-3</v>
      </c>
      <c r="AV516" s="73">
        <f t="shared" si="282"/>
        <v>1.0068214933659623</v>
      </c>
      <c r="AW516" s="74">
        <f>PRODUCT(AV$4:AV516)</f>
        <v>32.705538737972489</v>
      </c>
    </row>
    <row r="517" spans="5:49">
      <c r="E517">
        <f t="shared" si="290"/>
        <v>514</v>
      </c>
      <c r="F517" s="64">
        <f t="shared" si="283"/>
        <v>97.749999999998337</v>
      </c>
      <c r="G517" s="55">
        <f t="shared" si="293"/>
        <v>0</v>
      </c>
      <c r="H517" s="78">
        <f t="shared" si="289"/>
        <v>1</v>
      </c>
      <c r="I517" s="79">
        <f t="shared" ref="I517:I580" si="303">MAX(P516,0)*(1-G517)</f>
        <v>1271977.1172199813</v>
      </c>
      <c r="J517" s="79">
        <f t="shared" si="294"/>
        <v>8676.783466771918</v>
      </c>
      <c r="K517" s="80">
        <f t="shared" si="295"/>
        <v>-20</v>
      </c>
      <c r="L517" s="80">
        <f t="shared" ref="L517:L580" si="304">IF(OR(I516+O516=0,K516=0),0,-I517*($C$16/12))</f>
        <v>-1059.9809310166511</v>
      </c>
      <c r="M517" s="80">
        <f t="shared" si="291"/>
        <v>0</v>
      </c>
      <c r="N517" s="80">
        <f t="shared" ref="N517:N580" si="305">IF(OR(I516+O516=0,K516=0),0,-I517*($C$18*(1+$C$20))/12)</f>
        <v>0</v>
      </c>
      <c r="O517" s="81">
        <f t="shared" si="296"/>
        <v>-2475.2130879613783</v>
      </c>
      <c r="P517" s="79">
        <f t="shared" si="297"/>
        <v>1277098.7066677753</v>
      </c>
      <c r="Q517" s="35"/>
      <c r="R517">
        <f t="shared" ref="R517:R580" ca="1" si="306">R516+1</f>
        <v>633</v>
      </c>
      <c r="S517" s="78">
        <f t="shared" ref="S517:S580" ca="1" si="307">ROUND((R517-R516)/12+S516,2)</f>
        <v>106.04</v>
      </c>
      <c r="T517" s="55">
        <f t="shared" ca="1" si="298"/>
        <v>0</v>
      </c>
      <c r="U517" s="78">
        <f t="shared" ca="1" si="284"/>
        <v>2.7389054743691302E-5</v>
      </c>
      <c r="V517" s="79">
        <f t="shared" ref="V517:V580" ca="1" si="308">MAX(AC516,0)*(1-T517)</f>
        <v>54.268210573155351</v>
      </c>
      <c r="W517" s="79">
        <f t="shared" ca="1" si="299"/>
        <v>0.37019023840742288</v>
      </c>
      <c r="X517" s="80">
        <f t="shared" ca="1" si="285"/>
        <v>-5.4778109487382603E-4</v>
      </c>
      <c r="Y517" s="80">
        <f t="shared" ca="1" si="286"/>
        <v>-4.5223508810962793E-2</v>
      </c>
      <c r="Z517" s="80">
        <f t="shared" ref="Z517:Z580" ca="1" si="309">-IF(MOD(R517-1,12)=0,1,0)*V517*($C$17)</f>
        <v>0</v>
      </c>
      <c r="AA517" s="80">
        <f t="shared" ca="1" si="287"/>
        <v>0</v>
      </c>
      <c r="AB517" s="81">
        <f t="shared" ca="1" si="300"/>
        <v>-6.7793746768475383E-2</v>
      </c>
      <c r="AC517" s="79">
        <f t="shared" ca="1" si="301"/>
        <v>54.524835774888466</v>
      </c>
      <c r="AD517" s="35"/>
      <c r="AE517" s="35"/>
      <c r="AF517" s="35"/>
      <c r="AG517" s="35"/>
      <c r="AH517" s="35"/>
      <c r="AR517" s="69">
        <f t="shared" ref="AR517:AR580" si="310">ROUNDDOWN((AS517-1)/12,0)+1</f>
        <v>43</v>
      </c>
      <c r="AS517" s="70">
        <f t="shared" si="288"/>
        <v>514</v>
      </c>
      <c r="AT517" s="71">
        <f t="shared" si="292"/>
        <v>2.9650948109148662E-2</v>
      </c>
      <c r="AU517" s="72">
        <f t="shared" si="302"/>
        <v>6.8214933659622723E-3</v>
      </c>
      <c r="AV517" s="73">
        <f t="shared" ref="AV517:AV580" si="311">(1+AU517)</f>
        <v>1.0068214933659623</v>
      </c>
      <c r="AW517" s="74">
        <f>PRODUCT(AV$4:AV517)</f>
        <v>32.92863935350379</v>
      </c>
    </row>
    <row r="518" spans="5:49">
      <c r="E518">
        <f t="shared" si="290"/>
        <v>515</v>
      </c>
      <c r="F518" s="64">
        <f t="shared" ref="F518:F581" si="312">(E518-E517)/12+F517</f>
        <v>97.833333333331666</v>
      </c>
      <c r="G518" s="55">
        <f t="shared" si="293"/>
        <v>0</v>
      </c>
      <c r="H518" s="78">
        <f t="shared" si="289"/>
        <v>1</v>
      </c>
      <c r="I518" s="79">
        <f t="shared" si="303"/>
        <v>1277098.7066677753</v>
      </c>
      <c r="J518" s="79">
        <f t="shared" si="294"/>
        <v>8711.7203552132269</v>
      </c>
      <c r="K518" s="80">
        <f t="shared" si="295"/>
        <v>-20</v>
      </c>
      <c r="L518" s="80">
        <f t="shared" si="304"/>
        <v>-1064.2489222231461</v>
      </c>
      <c r="M518" s="80">
        <f t="shared" si="291"/>
        <v>0</v>
      </c>
      <c r="N518" s="80">
        <f t="shared" si="305"/>
        <v>0</v>
      </c>
      <c r="O518" s="81">
        <f t="shared" si="296"/>
        <v>-2475.2130879613783</v>
      </c>
      <c r="P518" s="79">
        <f t="shared" si="297"/>
        <v>1282250.9650128039</v>
      </c>
      <c r="Q518" s="35"/>
      <c r="R518">
        <f t="shared" ca="1" si="306"/>
        <v>634</v>
      </c>
      <c r="S518" s="78">
        <f t="shared" ca="1" si="307"/>
        <v>106.12</v>
      </c>
      <c r="T518" s="55">
        <f t="shared" ca="1" si="298"/>
        <v>0</v>
      </c>
      <c r="U518" s="78">
        <f t="shared" ref="U518:U581" ca="1" si="313">U517*(1-T518)</f>
        <v>2.7389054743691302E-5</v>
      </c>
      <c r="V518" s="79">
        <f t="shared" ca="1" si="308"/>
        <v>54.524835774888466</v>
      </c>
      <c r="W518" s="79">
        <f t="shared" ca="1" si="299"/>
        <v>0.37194080551858405</v>
      </c>
      <c r="X518" s="80">
        <f t="shared" ref="X518:X581" ca="1" si="314">IF(V518=0,0,-$C$19)*U518</f>
        <v>-5.4778109487382603E-4</v>
      </c>
      <c r="Y518" s="80">
        <f t="shared" ref="Y518:Y581" ca="1" si="315">IF(OR(V517+AB517=0,X517=0),0,-V518*($C$16/12))</f>
        <v>-4.5437363145740393E-2</v>
      </c>
      <c r="Z518" s="80">
        <f t="shared" ca="1" si="309"/>
        <v>0</v>
      </c>
      <c r="AA518" s="80">
        <f t="shared" ref="AA518:AA581" ca="1" si="316">IF(OR(V517+AB517=0,X517=0),0,-V518*($C$18*(1+$C$20))/12)</f>
        <v>0</v>
      </c>
      <c r="AB518" s="81">
        <f t="shared" ca="1" si="300"/>
        <v>-6.7793746768475383E-2</v>
      </c>
      <c r="AC518" s="79">
        <f t="shared" ca="1" si="301"/>
        <v>54.782997689397966</v>
      </c>
      <c r="AD518" s="35"/>
      <c r="AE518" s="35"/>
      <c r="AF518" s="35"/>
      <c r="AG518" s="35"/>
      <c r="AH518" s="35"/>
      <c r="AR518" s="69">
        <f t="shared" si="310"/>
        <v>43</v>
      </c>
      <c r="AS518" s="70">
        <f t="shared" ref="AS518:AS581" si="317">AS517+1</f>
        <v>515</v>
      </c>
      <c r="AT518" s="71">
        <f t="shared" si="292"/>
        <v>2.9448684363327614E-2</v>
      </c>
      <c r="AU518" s="72">
        <f t="shared" si="302"/>
        <v>6.8214933659622723E-3</v>
      </c>
      <c r="AV518" s="73">
        <f t="shared" si="311"/>
        <v>1.0068214933659623</v>
      </c>
      <c r="AW518" s="74">
        <f>PRODUCT(AV$4:AV518)</f>
        <v>33.153261848403879</v>
      </c>
    </row>
    <row r="519" spans="5:49">
      <c r="E519">
        <f t="shared" si="290"/>
        <v>516</v>
      </c>
      <c r="F519" s="64">
        <f t="shared" si="312"/>
        <v>97.916666666664995</v>
      </c>
      <c r="G519" s="55">
        <f t="shared" si="293"/>
        <v>0</v>
      </c>
      <c r="H519" s="78">
        <f t="shared" ref="H519:H582" si="318">H518*(1-G519)</f>
        <v>1</v>
      </c>
      <c r="I519" s="79">
        <f t="shared" si="303"/>
        <v>1282250.9650128039</v>
      </c>
      <c r="J519" s="79">
        <f t="shared" si="294"/>
        <v>8746.8664513335643</v>
      </c>
      <c r="K519" s="80">
        <f t="shared" si="295"/>
        <v>-20</v>
      </c>
      <c r="L519" s="80">
        <f t="shared" si="304"/>
        <v>-1068.5424708440032</v>
      </c>
      <c r="M519" s="80">
        <f t="shared" si="291"/>
        <v>0</v>
      </c>
      <c r="N519" s="80">
        <f t="shared" si="305"/>
        <v>0</v>
      </c>
      <c r="O519" s="81">
        <f t="shared" si="296"/>
        <v>-2475.2130879613783</v>
      </c>
      <c r="P519" s="79">
        <f t="shared" si="297"/>
        <v>1287434.0759053321</v>
      </c>
      <c r="Q519" s="35"/>
      <c r="R519">
        <f t="shared" ca="1" si="306"/>
        <v>635</v>
      </c>
      <c r="S519" s="78">
        <f t="shared" ca="1" si="307"/>
        <v>106.2</v>
      </c>
      <c r="T519" s="55">
        <f t="shared" ca="1" si="298"/>
        <v>0</v>
      </c>
      <c r="U519" s="78">
        <f t="shared" ca="1" si="313"/>
        <v>2.7389054743691302E-5</v>
      </c>
      <c r="V519" s="79">
        <f t="shared" ca="1" si="308"/>
        <v>54.782997689397966</v>
      </c>
      <c r="W519" s="79">
        <f t="shared" ca="1" si="299"/>
        <v>0.37370185530575473</v>
      </c>
      <c r="X519" s="80">
        <f t="shared" ca="1" si="314"/>
        <v>-5.4778109487382603E-4</v>
      </c>
      <c r="Y519" s="80">
        <f t="shared" ca="1" si="315"/>
        <v>-4.565249807449831E-2</v>
      </c>
      <c r="Z519" s="80">
        <f t="shared" ca="1" si="309"/>
        <v>0</v>
      </c>
      <c r="AA519" s="80">
        <f t="shared" ca="1" si="316"/>
        <v>0</v>
      </c>
      <c r="AB519" s="81">
        <f t="shared" ca="1" si="300"/>
        <v>-6.7793746768475383E-2</v>
      </c>
      <c r="AC519" s="79">
        <f t="shared" ca="1" si="301"/>
        <v>55.042705518765878</v>
      </c>
      <c r="AD519" s="35"/>
      <c r="AE519" s="35"/>
      <c r="AF519" s="35"/>
      <c r="AG519" s="35"/>
      <c r="AH519" s="35"/>
      <c r="AR519" s="69">
        <f t="shared" si="310"/>
        <v>43</v>
      </c>
      <c r="AS519" s="70">
        <f t="shared" si="317"/>
        <v>516</v>
      </c>
      <c r="AT519" s="71">
        <f t="shared" si="292"/>
        <v>2.9247800358306857E-2</v>
      </c>
      <c r="AU519" s="72">
        <f t="shared" si="302"/>
        <v>6.8214933659622723E-3</v>
      </c>
      <c r="AV519" s="73">
        <f t="shared" si="311"/>
        <v>1.0068214933659623</v>
      </c>
      <c r="AW519" s="74">
        <f>PRODUCT(AV$4:AV519)</f>
        <v>33.379416604162778</v>
      </c>
    </row>
    <row r="520" spans="5:49">
      <c r="E520">
        <f t="shared" si="290"/>
        <v>517</v>
      </c>
      <c r="F520" s="64">
        <f t="shared" si="312"/>
        <v>97.999999999998323</v>
      </c>
      <c r="G520" s="55">
        <f t="shared" si="293"/>
        <v>0</v>
      </c>
      <c r="H520" s="78">
        <f t="shared" si="318"/>
        <v>1</v>
      </c>
      <c r="I520" s="79">
        <f t="shared" si="303"/>
        <v>1287434.0759053321</v>
      </c>
      <c r="J520" s="79">
        <f t="shared" si="294"/>
        <v>8782.2230079019919</v>
      </c>
      <c r="K520" s="80">
        <f t="shared" si="295"/>
        <v>-20</v>
      </c>
      <c r="L520" s="80">
        <f t="shared" si="304"/>
        <v>-1072.8617299211101</v>
      </c>
      <c r="M520" s="80">
        <f t="shared" si="291"/>
        <v>-9655.7555692899896</v>
      </c>
      <c r="N520" s="80">
        <f t="shared" si="305"/>
        <v>0</v>
      </c>
      <c r="O520" s="81">
        <f t="shared" si="296"/>
        <v>-2475.2130879613783</v>
      </c>
      <c r="P520" s="79">
        <f t="shared" si="297"/>
        <v>1282992.4685260619</v>
      </c>
      <c r="Q520" s="35"/>
      <c r="R520">
        <f t="shared" ca="1" si="306"/>
        <v>636</v>
      </c>
      <c r="S520" s="78">
        <f t="shared" ca="1" si="307"/>
        <v>106.28</v>
      </c>
      <c r="T520" s="55">
        <f t="shared" ca="1" si="298"/>
        <v>0</v>
      </c>
      <c r="U520" s="78">
        <f t="shared" ca="1" si="313"/>
        <v>2.7389054743691302E-5</v>
      </c>
      <c r="V520" s="79">
        <f t="shared" ca="1" si="308"/>
        <v>55.042705518765878</v>
      </c>
      <c r="W520" s="79">
        <f t="shared" ca="1" si="299"/>
        <v>0.37547345054087639</v>
      </c>
      <c r="X520" s="80">
        <f t="shared" ca="1" si="314"/>
        <v>-5.4778109487382603E-4</v>
      </c>
      <c r="Y520" s="80">
        <f t="shared" ca="1" si="315"/>
        <v>-4.5868921265638234E-2</v>
      </c>
      <c r="Z520" s="80">
        <f t="shared" ca="1" si="309"/>
        <v>0</v>
      </c>
      <c r="AA520" s="80">
        <f t="shared" ca="1" si="316"/>
        <v>0</v>
      </c>
      <c r="AB520" s="81">
        <f t="shared" ca="1" si="300"/>
        <v>-6.7793746768475383E-2</v>
      </c>
      <c r="AC520" s="79">
        <f t="shared" ca="1" si="301"/>
        <v>55.303968520177769</v>
      </c>
      <c r="AD520" s="35"/>
      <c r="AE520" s="35"/>
      <c r="AF520" s="35"/>
      <c r="AG520" s="35"/>
      <c r="AH520" s="35"/>
      <c r="AR520" s="69">
        <f t="shared" si="310"/>
        <v>44</v>
      </c>
      <c r="AS520" s="70">
        <f t="shared" si="317"/>
        <v>517</v>
      </c>
      <c r="AT520" s="71">
        <f t="shared" si="292"/>
        <v>2.904828668219368E-2</v>
      </c>
      <c r="AU520" s="72">
        <f t="shared" si="302"/>
        <v>6.8214933659622723E-3</v>
      </c>
      <c r="AV520" s="73">
        <f t="shared" si="311"/>
        <v>1.0068214933659623</v>
      </c>
      <c r="AW520" s="74">
        <f>PRODUCT(AV$4:AV520)</f>
        <v>33.607114073087764</v>
      </c>
    </row>
    <row r="521" spans="5:49">
      <c r="E521">
        <f t="shared" si="290"/>
        <v>518</v>
      </c>
      <c r="F521" s="64">
        <f t="shared" si="312"/>
        <v>98.083333333331652</v>
      </c>
      <c r="G521" s="55">
        <f t="shared" si="293"/>
        <v>0</v>
      </c>
      <c r="H521" s="78">
        <f t="shared" si="318"/>
        <v>1</v>
      </c>
      <c r="I521" s="79">
        <f t="shared" si="303"/>
        <v>1282992.4685260619</v>
      </c>
      <c r="J521" s="79">
        <f t="shared" si="294"/>
        <v>8751.9246126300895</v>
      </c>
      <c r="K521" s="80">
        <f t="shared" si="295"/>
        <v>-20</v>
      </c>
      <c r="L521" s="80">
        <f t="shared" si="304"/>
        <v>-1069.1603904383849</v>
      </c>
      <c r="M521" s="80">
        <f t="shared" si="291"/>
        <v>0</v>
      </c>
      <c r="N521" s="80">
        <f t="shared" si="305"/>
        <v>0</v>
      </c>
      <c r="O521" s="81">
        <f t="shared" si="296"/>
        <v>-2475.2130879613783</v>
      </c>
      <c r="P521" s="79">
        <f t="shared" si="297"/>
        <v>1288180.0196602924</v>
      </c>
      <c r="Q521" s="35"/>
      <c r="R521">
        <f t="shared" ca="1" si="306"/>
        <v>637</v>
      </c>
      <c r="S521" s="78">
        <f t="shared" ca="1" si="307"/>
        <v>106.36</v>
      </c>
      <c r="T521" s="55">
        <f t="shared" ca="1" si="298"/>
        <v>0</v>
      </c>
      <c r="U521" s="78">
        <f t="shared" ca="1" si="313"/>
        <v>2.7389054743691302E-5</v>
      </c>
      <c r="V521" s="79">
        <f t="shared" ca="1" si="308"/>
        <v>55.303968520177769</v>
      </c>
      <c r="W521" s="79">
        <f t="shared" ca="1" si="299"/>
        <v>0.37725565437177899</v>
      </c>
      <c r="X521" s="80">
        <f t="shared" ca="1" si="314"/>
        <v>-5.4778109487382603E-4</v>
      </c>
      <c r="Y521" s="80">
        <f t="shared" ca="1" si="315"/>
        <v>-4.6086640433481478E-2</v>
      </c>
      <c r="Z521" s="80">
        <f t="shared" ca="1" si="309"/>
        <v>-0.41477976390133325</v>
      </c>
      <c r="AA521" s="80">
        <f t="shared" ca="1" si="316"/>
        <v>0</v>
      </c>
      <c r="AB521" s="81">
        <f t="shared" ca="1" si="300"/>
        <v>-6.7793746768475383E-2</v>
      </c>
      <c r="AC521" s="79">
        <f t="shared" ca="1" si="301"/>
        <v>55.152016242351387</v>
      </c>
      <c r="AD521" s="35"/>
      <c r="AE521" s="35"/>
      <c r="AF521" s="35"/>
      <c r="AG521" s="35"/>
      <c r="AH521" s="35"/>
      <c r="AR521" s="69">
        <f t="shared" si="310"/>
        <v>44</v>
      </c>
      <c r="AS521" s="70">
        <f t="shared" si="317"/>
        <v>518</v>
      </c>
      <c r="AT521" s="71">
        <f t="shared" si="292"/>
        <v>2.8850133987298524E-2</v>
      </c>
      <c r="AU521" s="72">
        <f t="shared" si="302"/>
        <v>6.8214933659622723E-3</v>
      </c>
      <c r="AV521" s="73">
        <f t="shared" si="311"/>
        <v>1.0068214933659623</v>
      </c>
      <c r="AW521" s="74">
        <f>PRODUCT(AV$4:AV521)</f>
        <v>33.836364778786468</v>
      </c>
    </row>
    <row r="522" spans="5:49">
      <c r="E522">
        <f t="shared" si="290"/>
        <v>519</v>
      </c>
      <c r="F522" s="64">
        <f t="shared" si="312"/>
        <v>98.16666666666498</v>
      </c>
      <c r="G522" s="55">
        <f t="shared" si="293"/>
        <v>0</v>
      </c>
      <c r="H522" s="78">
        <f t="shared" si="318"/>
        <v>1</v>
      </c>
      <c r="I522" s="79">
        <f t="shared" si="303"/>
        <v>1288180.0196602924</v>
      </c>
      <c r="J522" s="79">
        <f t="shared" si="294"/>
        <v>8787.3114582778344</v>
      </c>
      <c r="K522" s="80">
        <f t="shared" si="295"/>
        <v>-20</v>
      </c>
      <c r="L522" s="80">
        <f t="shared" si="304"/>
        <v>-1073.4833497169104</v>
      </c>
      <c r="M522" s="80">
        <f t="shared" si="291"/>
        <v>0</v>
      </c>
      <c r="N522" s="80">
        <f t="shared" si="305"/>
        <v>0</v>
      </c>
      <c r="O522" s="81">
        <f t="shared" si="296"/>
        <v>-2475.2130879613783</v>
      </c>
      <c r="P522" s="79">
        <f t="shared" si="297"/>
        <v>1293398.6346808919</v>
      </c>
      <c r="Q522" s="35"/>
      <c r="R522">
        <f t="shared" ca="1" si="306"/>
        <v>638</v>
      </c>
      <c r="S522" s="78">
        <f t="shared" ca="1" si="307"/>
        <v>106.44</v>
      </c>
      <c r="T522" s="55">
        <f t="shared" ca="1" si="298"/>
        <v>0</v>
      </c>
      <c r="U522" s="78">
        <f t="shared" ca="1" si="313"/>
        <v>2.7389054743691302E-5</v>
      </c>
      <c r="V522" s="79">
        <f t="shared" ca="1" si="308"/>
        <v>55.152016242351387</v>
      </c>
      <c r="W522" s="79">
        <f t="shared" ca="1" si="299"/>
        <v>0.37621911291664345</v>
      </c>
      <c r="X522" s="80">
        <f t="shared" ca="1" si="314"/>
        <v>-5.4778109487382603E-4</v>
      </c>
      <c r="Y522" s="80">
        <f t="shared" ca="1" si="315"/>
        <v>-4.5960013535292825E-2</v>
      </c>
      <c r="Z522" s="80">
        <f t="shared" ca="1" si="309"/>
        <v>0</v>
      </c>
      <c r="AA522" s="80">
        <f t="shared" ca="1" si="316"/>
        <v>0</v>
      </c>
      <c r="AB522" s="81">
        <f t="shared" ca="1" si="300"/>
        <v>-6.7793746768475383E-2</v>
      </c>
      <c r="AC522" s="79">
        <f t="shared" ca="1" si="301"/>
        <v>55.413933813869392</v>
      </c>
      <c r="AD522" s="35"/>
      <c r="AE522" s="35"/>
      <c r="AF522" s="35"/>
      <c r="AG522" s="35"/>
      <c r="AH522" s="35"/>
      <c r="AR522" s="69">
        <f t="shared" si="310"/>
        <v>44</v>
      </c>
      <c r="AS522" s="70">
        <f t="shared" si="317"/>
        <v>519</v>
      </c>
      <c r="AT522" s="71">
        <f t="shared" si="292"/>
        <v>2.8653332989697043E-2</v>
      </c>
      <c r="AU522" s="72">
        <f t="shared" si="302"/>
        <v>6.8214933659622723E-3</v>
      </c>
      <c r="AV522" s="73">
        <f t="shared" si="311"/>
        <v>1.0068214933659623</v>
      </c>
      <c r="AW522" s="74">
        <f>PRODUCT(AV$4:AV522)</f>
        <v>34.067179316653238</v>
      </c>
    </row>
    <row r="523" spans="5:49">
      <c r="E523">
        <f t="shared" si="290"/>
        <v>520</v>
      </c>
      <c r="F523" s="64">
        <f t="shared" si="312"/>
        <v>98.249999999998309</v>
      </c>
      <c r="G523" s="55">
        <f t="shared" si="293"/>
        <v>0</v>
      </c>
      <c r="H523" s="78">
        <f t="shared" si="318"/>
        <v>1</v>
      </c>
      <c r="I523" s="79">
        <f t="shared" si="303"/>
        <v>1293398.6346808919</v>
      </c>
      <c r="J523" s="79">
        <f t="shared" si="294"/>
        <v>8822.9102060203641</v>
      </c>
      <c r="K523" s="80">
        <f t="shared" si="295"/>
        <v>-20</v>
      </c>
      <c r="L523" s="80">
        <f t="shared" si="304"/>
        <v>-1077.8321955674101</v>
      </c>
      <c r="M523" s="80">
        <f t="shared" si="291"/>
        <v>0</v>
      </c>
      <c r="N523" s="80">
        <f t="shared" si="305"/>
        <v>0</v>
      </c>
      <c r="O523" s="81">
        <f t="shared" si="296"/>
        <v>-2475.2130879613783</v>
      </c>
      <c r="P523" s="79">
        <f t="shared" si="297"/>
        <v>1298648.4996033835</v>
      </c>
      <c r="Q523" s="35"/>
      <c r="R523">
        <f t="shared" ca="1" si="306"/>
        <v>639</v>
      </c>
      <c r="S523" s="78">
        <f t="shared" ca="1" si="307"/>
        <v>106.52</v>
      </c>
      <c r="T523" s="55">
        <f t="shared" ca="1" si="298"/>
        <v>0</v>
      </c>
      <c r="U523" s="78">
        <f t="shared" ca="1" si="313"/>
        <v>2.7389054743691302E-5</v>
      </c>
      <c r="V523" s="79">
        <f t="shared" ca="1" si="308"/>
        <v>55.413933813869392</v>
      </c>
      <c r="W523" s="79">
        <f t="shared" ca="1" si="299"/>
        <v>0.37800578189318251</v>
      </c>
      <c r="X523" s="80">
        <f t="shared" ca="1" si="314"/>
        <v>-5.4778109487382603E-4</v>
      </c>
      <c r="Y523" s="80">
        <f t="shared" ca="1" si="315"/>
        <v>-4.6178278178224494E-2</v>
      </c>
      <c r="Z523" s="80">
        <f t="shared" ca="1" si="309"/>
        <v>0</v>
      </c>
      <c r="AA523" s="80">
        <f t="shared" ca="1" si="316"/>
        <v>0</v>
      </c>
      <c r="AB523" s="81">
        <f t="shared" ca="1" si="300"/>
        <v>-6.7793746768475383E-2</v>
      </c>
      <c r="AC523" s="79">
        <f t="shared" ca="1" si="301"/>
        <v>55.677419789721</v>
      </c>
      <c r="AD523" s="35"/>
      <c r="AE523" s="35"/>
      <c r="AF523" s="35"/>
      <c r="AG523" s="35"/>
      <c r="AH523" s="35"/>
      <c r="AR523" s="69">
        <f t="shared" si="310"/>
        <v>44</v>
      </c>
      <c r="AS523" s="70">
        <f t="shared" si="317"/>
        <v>520</v>
      </c>
      <c r="AT523" s="71">
        <f t="shared" si="292"/>
        <v>2.8457874468795118E-2</v>
      </c>
      <c r="AU523" s="72">
        <f t="shared" si="302"/>
        <v>6.8214933659622723E-3</v>
      </c>
      <c r="AV523" s="73">
        <f t="shared" si="311"/>
        <v>1.0068214933659623</v>
      </c>
      <c r="AW523" s="74">
        <f>PRODUCT(AV$4:AV523)</f>
        <v>34.299568354358833</v>
      </c>
    </row>
    <row r="524" spans="5:49">
      <c r="E524">
        <f t="shared" si="290"/>
        <v>521</v>
      </c>
      <c r="F524" s="64">
        <f t="shared" si="312"/>
        <v>98.333333333331638</v>
      </c>
      <c r="G524" s="55">
        <f t="shared" si="293"/>
        <v>0</v>
      </c>
      <c r="H524" s="78">
        <f t="shared" si="318"/>
        <v>1</v>
      </c>
      <c r="I524" s="79">
        <f t="shared" si="303"/>
        <v>1298648.4996033835</v>
      </c>
      <c r="J524" s="79">
        <f t="shared" si="294"/>
        <v>8858.7221247613397</v>
      </c>
      <c r="K524" s="80">
        <f t="shared" si="295"/>
        <v>-20</v>
      </c>
      <c r="L524" s="80">
        <f t="shared" si="304"/>
        <v>-1082.2070830028197</v>
      </c>
      <c r="M524" s="80">
        <f t="shared" si="291"/>
        <v>0</v>
      </c>
      <c r="N524" s="80">
        <f t="shared" si="305"/>
        <v>0</v>
      </c>
      <c r="O524" s="81">
        <f t="shared" si="296"/>
        <v>-2475.2130879613783</v>
      </c>
      <c r="P524" s="79">
        <f t="shared" si="297"/>
        <v>1303929.8015571807</v>
      </c>
      <c r="Q524" s="35"/>
      <c r="R524">
        <f t="shared" ca="1" si="306"/>
        <v>640</v>
      </c>
      <c r="S524" s="78">
        <f t="shared" ca="1" si="307"/>
        <v>106.6</v>
      </c>
      <c r="T524" s="55">
        <f t="shared" ca="1" si="298"/>
        <v>0</v>
      </c>
      <c r="U524" s="78">
        <f t="shared" ca="1" si="313"/>
        <v>2.7389054743691302E-5</v>
      </c>
      <c r="V524" s="79">
        <f t="shared" ca="1" si="308"/>
        <v>55.677419789721</v>
      </c>
      <c r="W524" s="79">
        <f t="shared" ca="1" si="299"/>
        <v>0.37980314972947832</v>
      </c>
      <c r="X524" s="80">
        <f t="shared" ca="1" si="314"/>
        <v>-5.4778109487382603E-4</v>
      </c>
      <c r="Y524" s="80">
        <f t="shared" ca="1" si="315"/>
        <v>-4.6397849824767502E-2</v>
      </c>
      <c r="Z524" s="80">
        <f t="shared" ca="1" si="309"/>
        <v>0</v>
      </c>
      <c r="AA524" s="80">
        <f t="shared" ca="1" si="316"/>
        <v>0</v>
      </c>
      <c r="AB524" s="81">
        <f t="shared" ca="1" si="300"/>
        <v>-6.7793746768475383E-2</v>
      </c>
      <c r="AC524" s="79">
        <f t="shared" ca="1" si="301"/>
        <v>55.942483561762366</v>
      </c>
      <c r="AD524" s="35"/>
      <c r="AE524" s="35"/>
      <c r="AF524" s="35"/>
      <c r="AG524" s="35"/>
      <c r="AH524" s="35"/>
      <c r="AR524" s="69">
        <f t="shared" si="310"/>
        <v>44</v>
      </c>
      <c r="AS524" s="70">
        <f t="shared" si="317"/>
        <v>521</v>
      </c>
      <c r="AT524" s="71">
        <f t="shared" si="292"/>
        <v>2.8263749266896846E-2</v>
      </c>
      <c r="AU524" s="72">
        <f t="shared" si="302"/>
        <v>6.8214933659622723E-3</v>
      </c>
      <c r="AV524" s="73">
        <f t="shared" si="311"/>
        <v>1.0068214933659623</v>
      </c>
      <c r="AW524" s="74">
        <f>PRODUCT(AV$4:AV524)</f>
        <v>34.533542632343462</v>
      </c>
    </row>
    <row r="525" spans="5:49">
      <c r="E525">
        <f t="shared" si="290"/>
        <v>522</v>
      </c>
      <c r="F525" s="64">
        <f t="shared" si="312"/>
        <v>98.416666666664966</v>
      </c>
      <c r="G525" s="55">
        <f t="shared" si="293"/>
        <v>0</v>
      </c>
      <c r="H525" s="78">
        <f t="shared" si="318"/>
        <v>1</v>
      </c>
      <c r="I525" s="79">
        <f t="shared" si="303"/>
        <v>1303929.8015571807</v>
      </c>
      <c r="J525" s="79">
        <f t="shared" si="294"/>
        <v>8894.7484910028106</v>
      </c>
      <c r="K525" s="80">
        <f t="shared" si="295"/>
        <v>-20</v>
      </c>
      <c r="L525" s="80">
        <f t="shared" si="304"/>
        <v>-1086.6081679643173</v>
      </c>
      <c r="M525" s="80">
        <f t="shared" si="291"/>
        <v>0</v>
      </c>
      <c r="N525" s="80">
        <f t="shared" si="305"/>
        <v>0</v>
      </c>
      <c r="O525" s="81">
        <f t="shared" si="296"/>
        <v>-2475.2130879613783</v>
      </c>
      <c r="P525" s="79">
        <f t="shared" si="297"/>
        <v>1309242.7287922578</v>
      </c>
      <c r="Q525" s="35"/>
      <c r="R525">
        <f t="shared" ca="1" si="306"/>
        <v>641</v>
      </c>
      <c r="S525" s="78">
        <f t="shared" ca="1" si="307"/>
        <v>106.68</v>
      </c>
      <c r="T525" s="55">
        <f t="shared" ca="1" si="298"/>
        <v>0</v>
      </c>
      <c r="U525" s="78">
        <f t="shared" ca="1" si="313"/>
        <v>2.7389054743691302E-5</v>
      </c>
      <c r="V525" s="79">
        <f t="shared" ca="1" si="308"/>
        <v>55.942483561762366</v>
      </c>
      <c r="W525" s="79">
        <f t="shared" ca="1" si="299"/>
        <v>0.38161128049201543</v>
      </c>
      <c r="X525" s="80">
        <f t="shared" ca="1" si="314"/>
        <v>-5.4778109487382603E-4</v>
      </c>
      <c r="Y525" s="80">
        <f t="shared" ca="1" si="315"/>
        <v>-4.6618736301468643E-2</v>
      </c>
      <c r="Z525" s="80">
        <f t="shared" ca="1" si="309"/>
        <v>0</v>
      </c>
      <c r="AA525" s="80">
        <f t="shared" ca="1" si="316"/>
        <v>0</v>
      </c>
      <c r="AB525" s="81">
        <f t="shared" ca="1" si="300"/>
        <v>-6.7793746768475383E-2</v>
      </c>
      <c r="AC525" s="79">
        <f t="shared" ca="1" si="301"/>
        <v>56.209134578089568</v>
      </c>
      <c r="AD525" s="35"/>
      <c r="AE525" s="35"/>
      <c r="AF525" s="35"/>
      <c r="AG525" s="35"/>
      <c r="AH525" s="35"/>
      <c r="AR525" s="69">
        <f t="shared" si="310"/>
        <v>44</v>
      </c>
      <c r="AS525" s="70">
        <f t="shared" si="317"/>
        <v>522</v>
      </c>
      <c r="AT525" s="71">
        <f t="shared" si="292"/>
        <v>2.8070948288775488E-2</v>
      </c>
      <c r="AU525" s="72">
        <f t="shared" si="302"/>
        <v>6.8214933659622723E-3</v>
      </c>
      <c r="AV525" s="73">
        <f t="shared" si="311"/>
        <v>1.0068214933659623</v>
      </c>
      <c r="AW525" s="74">
        <f>PRODUCT(AV$4:AV525)</f>
        <v>34.769112964313166</v>
      </c>
    </row>
    <row r="526" spans="5:49">
      <c r="E526">
        <f t="shared" si="290"/>
        <v>523</v>
      </c>
      <c r="F526" s="64">
        <f t="shared" si="312"/>
        <v>98.499999999998295</v>
      </c>
      <c r="G526" s="55">
        <f t="shared" si="293"/>
        <v>0</v>
      </c>
      <c r="H526" s="78">
        <f t="shared" si="318"/>
        <v>1</v>
      </c>
      <c r="I526" s="79">
        <f t="shared" si="303"/>
        <v>1309242.7287922578</v>
      </c>
      <c r="J526" s="79">
        <f t="shared" si="294"/>
        <v>8930.9905888907288</v>
      </c>
      <c r="K526" s="80">
        <f t="shared" si="295"/>
        <v>-20</v>
      </c>
      <c r="L526" s="80">
        <f t="shared" si="304"/>
        <v>-1091.0356073268815</v>
      </c>
      <c r="M526" s="80">
        <f t="shared" si="291"/>
        <v>0</v>
      </c>
      <c r="N526" s="80">
        <f t="shared" si="305"/>
        <v>0</v>
      </c>
      <c r="O526" s="81">
        <f t="shared" si="296"/>
        <v>-2475.2130879613783</v>
      </c>
      <c r="P526" s="79">
        <f t="shared" si="297"/>
        <v>1314587.4706858604</v>
      </c>
      <c r="Q526" s="35"/>
      <c r="R526">
        <f t="shared" ca="1" si="306"/>
        <v>642</v>
      </c>
      <c r="S526" s="78">
        <f t="shared" ca="1" si="307"/>
        <v>106.76</v>
      </c>
      <c r="T526" s="55">
        <f t="shared" ca="1" si="298"/>
        <v>0</v>
      </c>
      <c r="U526" s="78">
        <f t="shared" ca="1" si="313"/>
        <v>2.7389054743691302E-5</v>
      </c>
      <c r="V526" s="79">
        <f t="shared" ca="1" si="308"/>
        <v>56.209134578089568</v>
      </c>
      <c r="W526" s="79">
        <f t="shared" ca="1" si="299"/>
        <v>0.38343023863091857</v>
      </c>
      <c r="X526" s="80">
        <f t="shared" ca="1" si="314"/>
        <v>-5.4778109487382603E-4</v>
      </c>
      <c r="Y526" s="80">
        <f t="shared" ca="1" si="315"/>
        <v>-4.6840945481741308E-2</v>
      </c>
      <c r="Z526" s="80">
        <f t="shared" ca="1" si="309"/>
        <v>0</v>
      </c>
      <c r="AA526" s="80">
        <f t="shared" ca="1" si="316"/>
        <v>0</v>
      </c>
      <c r="AB526" s="81">
        <f t="shared" ca="1" si="300"/>
        <v>-6.7793746768475383E-2</v>
      </c>
      <c r="AC526" s="79">
        <f t="shared" ca="1" si="301"/>
        <v>56.477382343375403</v>
      </c>
      <c r="AD526" s="35"/>
      <c r="AE526" s="35"/>
      <c r="AF526" s="35"/>
      <c r="AG526" s="35"/>
      <c r="AH526" s="35"/>
      <c r="AR526" s="69">
        <f t="shared" si="310"/>
        <v>44</v>
      </c>
      <c r="AS526" s="70">
        <f t="shared" si="317"/>
        <v>523</v>
      </c>
      <c r="AT526" s="71">
        <f t="shared" si="292"/>
        <v>2.7879462501247336E-2</v>
      </c>
      <c r="AU526" s="72">
        <f t="shared" si="302"/>
        <v>6.8214933659622723E-3</v>
      </c>
      <c r="AV526" s="73">
        <f t="shared" si="311"/>
        <v>1.0068214933659623</v>
      </c>
      <c r="AW526" s="74">
        <f>PRODUCT(AV$4:AV526)</f>
        <v>35.00629023773962</v>
      </c>
    </row>
    <row r="527" spans="5:49">
      <c r="E527">
        <f t="shared" si="290"/>
        <v>524</v>
      </c>
      <c r="F527" s="64">
        <f t="shared" si="312"/>
        <v>98.583333333331623</v>
      </c>
      <c r="G527" s="55">
        <f t="shared" si="293"/>
        <v>0</v>
      </c>
      <c r="H527" s="78">
        <f t="shared" si="318"/>
        <v>1</v>
      </c>
      <c r="I527" s="79">
        <f t="shared" si="303"/>
        <v>1314587.4706858604</v>
      </c>
      <c r="J527" s="79">
        <f t="shared" si="294"/>
        <v>8967.4497102607202</v>
      </c>
      <c r="K527" s="80">
        <f t="shared" si="295"/>
        <v>-20</v>
      </c>
      <c r="L527" s="80">
        <f t="shared" si="304"/>
        <v>-1095.4895589048838</v>
      </c>
      <c r="M527" s="80">
        <f t="shared" si="291"/>
        <v>0</v>
      </c>
      <c r="N527" s="80">
        <f t="shared" si="305"/>
        <v>0</v>
      </c>
      <c r="O527" s="81">
        <f t="shared" si="296"/>
        <v>-2475.2130879613783</v>
      </c>
      <c r="P527" s="79">
        <f t="shared" si="297"/>
        <v>1319964.2177492548</v>
      </c>
      <c r="Q527" s="35"/>
      <c r="R527">
        <f t="shared" ca="1" si="306"/>
        <v>643</v>
      </c>
      <c r="S527" s="78">
        <f t="shared" ca="1" si="307"/>
        <v>106.84</v>
      </c>
      <c r="T527" s="55">
        <f t="shared" ca="1" si="298"/>
        <v>0</v>
      </c>
      <c r="U527" s="78">
        <f t="shared" ca="1" si="313"/>
        <v>2.7389054743691302E-5</v>
      </c>
      <c r="V527" s="79">
        <f t="shared" ca="1" si="308"/>
        <v>56.477382343375403</v>
      </c>
      <c r="W527" s="79">
        <f t="shared" ca="1" si="299"/>
        <v>0.38526008898225006</v>
      </c>
      <c r="X527" s="80">
        <f t="shared" ca="1" si="314"/>
        <v>-5.4778109487382603E-4</v>
      </c>
      <c r="Y527" s="80">
        <f t="shared" ca="1" si="315"/>
        <v>-4.7064485286146172E-2</v>
      </c>
      <c r="Z527" s="80">
        <f t="shared" ca="1" si="309"/>
        <v>0</v>
      </c>
      <c r="AA527" s="80">
        <f t="shared" ca="1" si="316"/>
        <v>0</v>
      </c>
      <c r="AB527" s="81">
        <f t="shared" ca="1" si="300"/>
        <v>-6.7793746768475383E-2</v>
      </c>
      <c r="AC527" s="79">
        <f t="shared" ca="1" si="301"/>
        <v>56.747236419208157</v>
      </c>
      <c r="AD527" s="35"/>
      <c r="AE527" s="35"/>
      <c r="AF527" s="35"/>
      <c r="AG527" s="35"/>
      <c r="AH527" s="35"/>
      <c r="AR527" s="69">
        <f t="shared" si="310"/>
        <v>44</v>
      </c>
      <c r="AS527" s="70">
        <f t="shared" si="317"/>
        <v>524</v>
      </c>
      <c r="AT527" s="71">
        <f t="shared" si="292"/>
        <v>2.7689282932748482E-2</v>
      </c>
      <c r="AU527" s="72">
        <f t="shared" si="302"/>
        <v>6.8214933659622723E-3</v>
      </c>
      <c r="AV527" s="73">
        <f t="shared" si="311"/>
        <v>1.0068214933659623</v>
      </c>
      <c r="AW527" s="74">
        <f>PRODUCT(AV$4:AV527)</f>
        <v>35.245085414363309</v>
      </c>
    </row>
    <row r="528" spans="5:49">
      <c r="E528">
        <f t="shared" ref="E528:E591" si="319">E527+1</f>
        <v>525</v>
      </c>
      <c r="F528" s="64">
        <f t="shared" si="312"/>
        <v>98.666666666664952</v>
      </c>
      <c r="G528" s="55">
        <f t="shared" si="293"/>
        <v>0</v>
      </c>
      <c r="H528" s="78">
        <f t="shared" si="318"/>
        <v>1</v>
      </c>
      <c r="I528" s="79">
        <f t="shared" si="303"/>
        <v>1319964.2177492548</v>
      </c>
      <c r="J528" s="79">
        <f t="shared" si="294"/>
        <v>9004.1271546841217</v>
      </c>
      <c r="K528" s="80">
        <f t="shared" si="295"/>
        <v>-20</v>
      </c>
      <c r="L528" s="80">
        <f t="shared" si="304"/>
        <v>-1099.9701814577124</v>
      </c>
      <c r="M528" s="80">
        <f t="shared" ref="M528:M591" si="320">IF(OR(I527+O527=0,K527=0),0,-IF(MOD(E528-1,12)=0,1,0)*I528*($C$17))</f>
        <v>0</v>
      </c>
      <c r="N528" s="80">
        <f t="shared" si="305"/>
        <v>0</v>
      </c>
      <c r="O528" s="81">
        <f t="shared" si="296"/>
        <v>-2475.2130879613783</v>
      </c>
      <c r="P528" s="79">
        <f t="shared" si="297"/>
        <v>1325373.1616345199</v>
      </c>
      <c r="Q528" s="35"/>
      <c r="R528">
        <f t="shared" ca="1" si="306"/>
        <v>644</v>
      </c>
      <c r="S528" s="78">
        <f t="shared" ca="1" si="307"/>
        <v>106.92</v>
      </c>
      <c r="T528" s="55">
        <f t="shared" ca="1" si="298"/>
        <v>0</v>
      </c>
      <c r="U528" s="78">
        <f t="shared" ca="1" si="313"/>
        <v>2.7389054743691302E-5</v>
      </c>
      <c r="V528" s="79">
        <f t="shared" ca="1" si="308"/>
        <v>56.747236419208157</v>
      </c>
      <c r="W528" s="79">
        <f t="shared" ca="1" si="299"/>
        <v>0.38710089677032111</v>
      </c>
      <c r="X528" s="80">
        <f t="shared" ca="1" si="314"/>
        <v>-5.4778109487382603E-4</v>
      </c>
      <c r="Y528" s="80">
        <f t="shared" ca="1" si="315"/>
        <v>-4.7289363682673467E-2</v>
      </c>
      <c r="Z528" s="80">
        <f t="shared" ca="1" si="309"/>
        <v>0</v>
      </c>
      <c r="AA528" s="80">
        <f t="shared" ca="1" si="316"/>
        <v>0</v>
      </c>
      <c r="AB528" s="81">
        <f t="shared" ca="1" si="300"/>
        <v>-6.7793746768475383E-2</v>
      </c>
      <c r="AC528" s="79">
        <f t="shared" ca="1" si="301"/>
        <v>57.018706424432459</v>
      </c>
      <c r="AD528" s="35"/>
      <c r="AE528" s="35"/>
      <c r="AF528" s="35"/>
      <c r="AG528" s="35"/>
      <c r="AH528" s="35"/>
      <c r="AR528" s="69">
        <f t="shared" si="310"/>
        <v>44</v>
      </c>
      <c r="AS528" s="70">
        <f t="shared" si="317"/>
        <v>525</v>
      </c>
      <c r="AT528" s="71">
        <f t="shared" si="292"/>
        <v>2.7500400672914486E-2</v>
      </c>
      <c r="AU528" s="72">
        <f t="shared" si="302"/>
        <v>6.8214933659622723E-3</v>
      </c>
      <c r="AV528" s="73">
        <f t="shared" si="311"/>
        <v>1.0068214933659623</v>
      </c>
      <c r="AW528" s="74">
        <f>PRODUCT(AV$4:AV528)</f>
        <v>35.485509530700163</v>
      </c>
    </row>
    <row r="529" spans="5:49">
      <c r="E529">
        <f t="shared" si="319"/>
        <v>526</v>
      </c>
      <c r="F529" s="64">
        <f t="shared" si="312"/>
        <v>98.74999999999828</v>
      </c>
      <c r="G529" s="55">
        <f t="shared" si="293"/>
        <v>0</v>
      </c>
      <c r="H529" s="78">
        <f t="shared" si="318"/>
        <v>1</v>
      </c>
      <c r="I529" s="79">
        <f t="shared" si="303"/>
        <v>1325373.1616345199</v>
      </c>
      <c r="J529" s="79">
        <f t="shared" si="294"/>
        <v>9041.0242295143198</v>
      </c>
      <c r="K529" s="80">
        <f t="shared" si="295"/>
        <v>-20</v>
      </c>
      <c r="L529" s="80">
        <f t="shared" si="304"/>
        <v>-1104.4776346954334</v>
      </c>
      <c r="M529" s="80">
        <f t="shared" si="320"/>
        <v>0</v>
      </c>
      <c r="N529" s="80">
        <f t="shared" si="305"/>
        <v>0</v>
      </c>
      <c r="O529" s="81">
        <f t="shared" si="296"/>
        <v>-2475.2130879613783</v>
      </c>
      <c r="P529" s="79">
        <f t="shared" si="297"/>
        <v>1330814.4951413777</v>
      </c>
      <c r="Q529" s="35"/>
      <c r="R529">
        <f t="shared" ca="1" si="306"/>
        <v>645</v>
      </c>
      <c r="S529" s="78">
        <f t="shared" ca="1" si="307"/>
        <v>107</v>
      </c>
      <c r="T529" s="55">
        <f t="shared" ca="1" si="298"/>
        <v>0</v>
      </c>
      <c r="U529" s="78">
        <f t="shared" ca="1" si="313"/>
        <v>2.7389054743691302E-5</v>
      </c>
      <c r="V529" s="79">
        <f t="shared" ca="1" si="308"/>
        <v>57.018706424432459</v>
      </c>
      <c r="W529" s="79">
        <f t="shared" ca="1" si="299"/>
        <v>0.38895272761001642</v>
      </c>
      <c r="X529" s="80">
        <f t="shared" ca="1" si="314"/>
        <v>-5.4778109487382603E-4</v>
      </c>
      <c r="Y529" s="80">
        <f t="shared" ca="1" si="315"/>
        <v>-4.7515588687027051E-2</v>
      </c>
      <c r="Z529" s="80">
        <f t="shared" ca="1" si="309"/>
        <v>0</v>
      </c>
      <c r="AA529" s="80">
        <f t="shared" ca="1" si="316"/>
        <v>0</v>
      </c>
      <c r="AB529" s="81">
        <f t="shared" ca="1" si="300"/>
        <v>-6.7793746768475383E-2</v>
      </c>
      <c r="AC529" s="79">
        <f t="shared" ca="1" si="301"/>
        <v>57.291802035492104</v>
      </c>
      <c r="AD529" s="35"/>
      <c r="AE529" s="35"/>
      <c r="AF529" s="35"/>
      <c r="AG529" s="35"/>
      <c r="AH529" s="35"/>
      <c r="AR529" s="69">
        <f t="shared" si="310"/>
        <v>44</v>
      </c>
      <c r="AS529" s="70">
        <f t="shared" si="317"/>
        <v>526</v>
      </c>
      <c r="AT529" s="71">
        <f t="shared" si="292"/>
        <v>2.7312806872162896E-2</v>
      </c>
      <c r="AU529" s="72">
        <f t="shared" si="302"/>
        <v>6.8214933659622723E-3</v>
      </c>
      <c r="AV529" s="73">
        <f t="shared" si="311"/>
        <v>1.0068214933659623</v>
      </c>
      <c r="AW529" s="74">
        <f>PRODUCT(AV$4:AV529)</f>
        <v>35.727573698551623</v>
      </c>
    </row>
    <row r="530" spans="5:49">
      <c r="E530">
        <f t="shared" si="319"/>
        <v>527</v>
      </c>
      <c r="F530" s="64">
        <f t="shared" si="312"/>
        <v>98.833333333331609</v>
      </c>
      <c r="G530" s="55">
        <f t="shared" si="293"/>
        <v>0</v>
      </c>
      <c r="H530" s="78">
        <f t="shared" si="318"/>
        <v>1</v>
      </c>
      <c r="I530" s="79">
        <f t="shared" si="303"/>
        <v>1330814.4951413777</v>
      </c>
      <c r="J530" s="79">
        <f t="shared" si="294"/>
        <v>9078.1422499333385</v>
      </c>
      <c r="K530" s="80">
        <f t="shared" si="295"/>
        <v>-20</v>
      </c>
      <c r="L530" s="80">
        <f t="shared" si="304"/>
        <v>-1109.0120792844814</v>
      </c>
      <c r="M530" s="80">
        <f t="shared" si="320"/>
        <v>0</v>
      </c>
      <c r="N530" s="80">
        <f t="shared" si="305"/>
        <v>0</v>
      </c>
      <c r="O530" s="81">
        <f t="shared" si="296"/>
        <v>-2475.2130879613783</v>
      </c>
      <c r="P530" s="79">
        <f t="shared" si="297"/>
        <v>1336288.4122240653</v>
      </c>
      <c r="Q530" s="35"/>
      <c r="R530">
        <f t="shared" ca="1" si="306"/>
        <v>646</v>
      </c>
      <c r="S530" s="78">
        <f t="shared" ca="1" si="307"/>
        <v>107.08</v>
      </c>
      <c r="T530" s="55">
        <f t="shared" ca="1" si="298"/>
        <v>0</v>
      </c>
      <c r="U530" s="78">
        <f t="shared" ca="1" si="313"/>
        <v>2.7389054743691302E-5</v>
      </c>
      <c r="V530" s="79">
        <f t="shared" ca="1" si="308"/>
        <v>57.291802035492104</v>
      </c>
      <c r="W530" s="79">
        <f t="shared" ca="1" si="299"/>
        <v>0.39081564750913317</v>
      </c>
      <c r="X530" s="80">
        <f t="shared" ca="1" si="314"/>
        <v>-5.4778109487382603E-4</v>
      </c>
      <c r="Y530" s="80">
        <f t="shared" ca="1" si="315"/>
        <v>-4.7743168362910086E-2</v>
      </c>
      <c r="Z530" s="80">
        <f t="shared" ca="1" si="309"/>
        <v>0</v>
      </c>
      <c r="AA530" s="80">
        <f t="shared" ca="1" si="316"/>
        <v>0</v>
      </c>
      <c r="AB530" s="81">
        <f t="shared" ca="1" si="300"/>
        <v>-6.7793746768475383E-2</v>
      </c>
      <c r="AC530" s="79">
        <f t="shared" ca="1" si="301"/>
        <v>57.56653298677498</v>
      </c>
      <c r="AD530" s="35"/>
      <c r="AE530" s="35"/>
      <c r="AF530" s="35"/>
      <c r="AG530" s="35"/>
      <c r="AH530" s="35"/>
      <c r="AR530" s="69">
        <f t="shared" si="310"/>
        <v>44</v>
      </c>
      <c r="AS530" s="70">
        <f t="shared" si="317"/>
        <v>527</v>
      </c>
      <c r="AT530" s="71">
        <f t="shared" si="292"/>
        <v>2.7126492741278627E-2</v>
      </c>
      <c r="AU530" s="72">
        <f t="shared" si="302"/>
        <v>6.8214933659622723E-3</v>
      </c>
      <c r="AV530" s="73">
        <f t="shared" si="311"/>
        <v>1.0068214933659623</v>
      </c>
      <c r="AW530" s="74">
        <f>PRODUCT(AV$4:AV530)</f>
        <v>35.971289105518224</v>
      </c>
    </row>
    <row r="531" spans="5:49">
      <c r="E531">
        <f t="shared" si="319"/>
        <v>528</v>
      </c>
      <c r="F531" s="64">
        <f t="shared" si="312"/>
        <v>98.916666666664938</v>
      </c>
      <c r="G531" s="55">
        <f t="shared" si="293"/>
        <v>0</v>
      </c>
      <c r="H531" s="78">
        <f t="shared" si="318"/>
        <v>1</v>
      </c>
      <c r="I531" s="79">
        <f t="shared" si="303"/>
        <v>1336288.4122240653</v>
      </c>
      <c r="J531" s="79">
        <f t="shared" si="294"/>
        <v>9115.48253899872</v>
      </c>
      <c r="K531" s="80">
        <f t="shared" si="295"/>
        <v>-20</v>
      </c>
      <c r="L531" s="80">
        <f t="shared" si="304"/>
        <v>-1113.5736768533877</v>
      </c>
      <c r="M531" s="80">
        <f t="shared" si="320"/>
        <v>0</v>
      </c>
      <c r="N531" s="80">
        <f t="shared" si="305"/>
        <v>0</v>
      </c>
      <c r="O531" s="81">
        <f t="shared" si="296"/>
        <v>-2475.2130879613783</v>
      </c>
      <c r="P531" s="79">
        <f t="shared" si="297"/>
        <v>1341795.1079982494</v>
      </c>
      <c r="Q531" s="35"/>
      <c r="R531">
        <f t="shared" ca="1" si="306"/>
        <v>647</v>
      </c>
      <c r="S531" s="78">
        <f t="shared" ca="1" si="307"/>
        <v>107.16</v>
      </c>
      <c r="T531" s="55">
        <f t="shared" ca="1" si="298"/>
        <v>0</v>
      </c>
      <c r="U531" s="78">
        <f t="shared" ca="1" si="313"/>
        <v>2.7389054743691302E-5</v>
      </c>
      <c r="V531" s="79">
        <f t="shared" ca="1" si="308"/>
        <v>57.56653298677498</v>
      </c>
      <c r="W531" s="79">
        <f t="shared" ca="1" si="299"/>
        <v>0.39268972287073384</v>
      </c>
      <c r="X531" s="80">
        <f t="shared" ca="1" si="314"/>
        <v>-5.4778109487382603E-4</v>
      </c>
      <c r="Y531" s="80">
        <f t="shared" ca="1" si="315"/>
        <v>-4.7972110822312487E-2</v>
      </c>
      <c r="Z531" s="80">
        <f t="shared" ca="1" si="309"/>
        <v>0</v>
      </c>
      <c r="AA531" s="80">
        <f t="shared" ca="1" si="316"/>
        <v>0</v>
      </c>
      <c r="AB531" s="81">
        <f t="shared" ca="1" si="300"/>
        <v>-6.7793746768475383E-2</v>
      </c>
      <c r="AC531" s="79">
        <f t="shared" ca="1" si="301"/>
        <v>57.842909070960054</v>
      </c>
      <c r="AD531" s="35"/>
      <c r="AE531" s="35"/>
      <c r="AF531" s="35"/>
      <c r="AG531" s="35"/>
      <c r="AH531" s="35"/>
      <c r="AR531" s="69">
        <f t="shared" si="310"/>
        <v>44</v>
      </c>
      <c r="AS531" s="70">
        <f t="shared" si="317"/>
        <v>528</v>
      </c>
      <c r="AT531" s="71">
        <f t="shared" si="292"/>
        <v>2.694144955100217E-2</v>
      </c>
      <c r="AU531" s="72">
        <f t="shared" si="302"/>
        <v>6.8214933659622723E-3</v>
      </c>
      <c r="AV531" s="73">
        <f t="shared" si="311"/>
        <v>1.0068214933659623</v>
      </c>
      <c r="AW531" s="74">
        <f>PRODUCT(AV$4:AV531)</f>
        <v>36.216667015516627</v>
      </c>
    </row>
    <row r="532" spans="5:49">
      <c r="E532">
        <f t="shared" si="319"/>
        <v>529</v>
      </c>
      <c r="F532" s="64">
        <f t="shared" si="312"/>
        <v>98.999999999998266</v>
      </c>
      <c r="G532" s="55">
        <f t="shared" si="293"/>
        <v>0</v>
      </c>
      <c r="H532" s="78">
        <f t="shared" si="318"/>
        <v>1</v>
      </c>
      <c r="I532" s="79">
        <f t="shared" si="303"/>
        <v>1341795.1079982494</v>
      </c>
      <c r="J532" s="79">
        <f t="shared" si="294"/>
        <v>9153.0464276906878</v>
      </c>
      <c r="K532" s="80">
        <f t="shared" si="295"/>
        <v>-20</v>
      </c>
      <c r="L532" s="80">
        <f t="shared" si="304"/>
        <v>-1118.1625899985413</v>
      </c>
      <c r="M532" s="80">
        <f t="shared" si="320"/>
        <v>-10063.46330998687</v>
      </c>
      <c r="N532" s="80">
        <f t="shared" si="305"/>
        <v>0</v>
      </c>
      <c r="O532" s="81">
        <f t="shared" si="296"/>
        <v>-2475.2130879613783</v>
      </c>
      <c r="P532" s="79">
        <f t="shared" si="297"/>
        <v>1337271.3154379933</v>
      </c>
      <c r="Q532" s="35"/>
      <c r="R532">
        <f t="shared" ca="1" si="306"/>
        <v>648</v>
      </c>
      <c r="S532" s="78">
        <f t="shared" ca="1" si="307"/>
        <v>107.24</v>
      </c>
      <c r="T532" s="55">
        <f t="shared" ca="1" si="298"/>
        <v>0</v>
      </c>
      <c r="U532" s="78">
        <f t="shared" ca="1" si="313"/>
        <v>2.7389054743691302E-5</v>
      </c>
      <c r="V532" s="79">
        <f t="shared" ca="1" si="308"/>
        <v>57.842909070960054</v>
      </c>
      <c r="W532" s="79">
        <f t="shared" ca="1" si="299"/>
        <v>0.39457502049551296</v>
      </c>
      <c r="X532" s="80">
        <f t="shared" ca="1" si="314"/>
        <v>-5.4778109487382603E-4</v>
      </c>
      <c r="Y532" s="80">
        <f t="shared" ca="1" si="315"/>
        <v>-4.8202424225800046E-2</v>
      </c>
      <c r="Z532" s="80">
        <f t="shared" ca="1" si="309"/>
        <v>0</v>
      </c>
      <c r="AA532" s="80">
        <f t="shared" ca="1" si="316"/>
        <v>0</v>
      </c>
      <c r="AB532" s="81">
        <f t="shared" ca="1" si="300"/>
        <v>-6.7793746768475383E-2</v>
      </c>
      <c r="AC532" s="79">
        <f t="shared" ca="1" si="301"/>
        <v>58.120940139366425</v>
      </c>
      <c r="AD532" s="35"/>
      <c r="AE532" s="35"/>
      <c r="AF532" s="35"/>
      <c r="AG532" s="35"/>
      <c r="AH532" s="35"/>
      <c r="AR532" s="69">
        <f t="shared" si="310"/>
        <v>45</v>
      </c>
      <c r="AS532" s="70">
        <f t="shared" si="317"/>
        <v>529</v>
      </c>
      <c r="AT532" s="71">
        <f t="shared" si="292"/>
        <v>2.6757668631620601E-2</v>
      </c>
      <c r="AU532" s="72">
        <f t="shared" si="302"/>
        <v>6.8214933659622723E-3</v>
      </c>
      <c r="AV532" s="73">
        <f t="shared" si="311"/>
        <v>1.0068214933659623</v>
      </c>
      <c r="AW532" s="74">
        <f>PRODUCT(AV$4:AV532)</f>
        <v>36.463718769300236</v>
      </c>
    </row>
    <row r="533" spans="5:49">
      <c r="E533">
        <f t="shared" si="319"/>
        <v>530</v>
      </c>
      <c r="F533" s="64">
        <f t="shared" si="312"/>
        <v>99.083333333331595</v>
      </c>
      <c r="G533" s="55">
        <f t="shared" si="293"/>
        <v>0</v>
      </c>
      <c r="H533" s="78">
        <f t="shared" si="318"/>
        <v>1</v>
      </c>
      <c r="I533" s="79">
        <f t="shared" si="303"/>
        <v>1337271.3154379933</v>
      </c>
      <c r="J533" s="79">
        <f t="shared" si="294"/>
        <v>9122.1874067519129</v>
      </c>
      <c r="K533" s="80">
        <f t="shared" si="295"/>
        <v>-20</v>
      </c>
      <c r="L533" s="80">
        <f t="shared" si="304"/>
        <v>-1114.3927628649944</v>
      </c>
      <c r="M533" s="80">
        <f t="shared" si="320"/>
        <v>0</v>
      </c>
      <c r="N533" s="80">
        <f t="shared" si="305"/>
        <v>0</v>
      </c>
      <c r="O533" s="81">
        <f t="shared" si="296"/>
        <v>-2475.2130879613783</v>
      </c>
      <c r="P533" s="79">
        <f t="shared" si="297"/>
        <v>1342783.896993919</v>
      </c>
      <c r="Q533" s="35"/>
      <c r="R533">
        <f t="shared" ca="1" si="306"/>
        <v>649</v>
      </c>
      <c r="S533" s="78">
        <f t="shared" ca="1" si="307"/>
        <v>107.32</v>
      </c>
      <c r="T533" s="55">
        <f t="shared" ca="1" si="298"/>
        <v>0</v>
      </c>
      <c r="U533" s="78">
        <f t="shared" ca="1" si="313"/>
        <v>2.7389054743691302E-5</v>
      </c>
      <c r="V533" s="79">
        <f t="shared" ca="1" si="308"/>
        <v>58.120940139366425</v>
      </c>
      <c r="W533" s="79">
        <f t="shared" ca="1" si="299"/>
        <v>0.39647160758417843</v>
      </c>
      <c r="X533" s="80">
        <f t="shared" ca="1" si="314"/>
        <v>-5.4778109487382603E-4</v>
      </c>
      <c r="Y533" s="80">
        <f t="shared" ca="1" si="315"/>
        <v>-4.8434116782805355E-2</v>
      </c>
      <c r="Z533" s="80">
        <f t="shared" ca="1" si="309"/>
        <v>-0.43590705104524818</v>
      </c>
      <c r="AA533" s="80">
        <f t="shared" ca="1" si="316"/>
        <v>0</v>
      </c>
      <c r="AB533" s="81">
        <f t="shared" ca="1" si="300"/>
        <v>-6.7793746768475383E-2</v>
      </c>
      <c r="AC533" s="79">
        <f t="shared" ca="1" si="301"/>
        <v>57.964729051259198</v>
      </c>
      <c r="AD533" s="35"/>
      <c r="AE533" s="35"/>
      <c r="AF533" s="35"/>
      <c r="AG533" s="35"/>
      <c r="AH533" s="35"/>
      <c r="AR533" s="69">
        <f t="shared" si="310"/>
        <v>45</v>
      </c>
      <c r="AS533" s="70">
        <f t="shared" si="317"/>
        <v>530</v>
      </c>
      <c r="AT533" s="71">
        <f t="shared" si="292"/>
        <v>2.6575141372561385E-2</v>
      </c>
      <c r="AU533" s="72">
        <f t="shared" si="302"/>
        <v>6.8214933659622723E-3</v>
      </c>
      <c r="AV533" s="73">
        <f t="shared" si="311"/>
        <v>1.0068214933659623</v>
      </c>
      <c r="AW533" s="74">
        <f>PRODUCT(AV$4:AV533)</f>
        <v>36.712455784983334</v>
      </c>
    </row>
    <row r="534" spans="5:49">
      <c r="E534">
        <f t="shared" si="319"/>
        <v>531</v>
      </c>
      <c r="F534" s="64">
        <f t="shared" si="312"/>
        <v>99.166666666664923</v>
      </c>
      <c r="G534" s="55">
        <f t="shared" si="293"/>
        <v>0</v>
      </c>
      <c r="H534" s="78">
        <f t="shared" si="318"/>
        <v>1</v>
      </c>
      <c r="I534" s="79">
        <f t="shared" si="303"/>
        <v>1342783.896993919</v>
      </c>
      <c r="J534" s="79">
        <f t="shared" si="294"/>
        <v>9159.7914452649857</v>
      </c>
      <c r="K534" s="80">
        <f t="shared" si="295"/>
        <v>-20</v>
      </c>
      <c r="L534" s="80">
        <f t="shared" si="304"/>
        <v>-1118.9865808282659</v>
      </c>
      <c r="M534" s="80">
        <f t="shared" si="320"/>
        <v>0</v>
      </c>
      <c r="N534" s="80">
        <f t="shared" si="305"/>
        <v>0</v>
      </c>
      <c r="O534" s="81">
        <f t="shared" si="296"/>
        <v>-2475.2130879613783</v>
      </c>
      <c r="P534" s="79">
        <f t="shared" si="297"/>
        <v>1348329.4887703946</v>
      </c>
      <c r="Q534" s="35"/>
      <c r="R534">
        <f t="shared" ca="1" si="306"/>
        <v>650</v>
      </c>
      <c r="S534" s="78">
        <f t="shared" ca="1" si="307"/>
        <v>107.4</v>
      </c>
      <c r="T534" s="55">
        <f t="shared" ca="1" si="298"/>
        <v>0</v>
      </c>
      <c r="U534" s="78">
        <f t="shared" ca="1" si="313"/>
        <v>2.7389054743691302E-5</v>
      </c>
      <c r="V534" s="79">
        <f t="shared" ca="1" si="308"/>
        <v>57.964729051259198</v>
      </c>
      <c r="W534" s="79">
        <f t="shared" ca="1" si="299"/>
        <v>0.39540601468296521</v>
      </c>
      <c r="X534" s="80">
        <f t="shared" ca="1" si="314"/>
        <v>-5.4778109487382603E-4</v>
      </c>
      <c r="Y534" s="80">
        <f t="shared" ca="1" si="315"/>
        <v>-4.8303940876049334E-2</v>
      </c>
      <c r="Z534" s="80">
        <f t="shared" ca="1" si="309"/>
        <v>0</v>
      </c>
      <c r="AA534" s="80">
        <f t="shared" ca="1" si="316"/>
        <v>0</v>
      </c>
      <c r="AB534" s="81">
        <f t="shared" ca="1" si="300"/>
        <v>-6.7793746768475383E-2</v>
      </c>
      <c r="AC534" s="79">
        <f t="shared" ca="1" si="301"/>
        <v>58.243489597202768</v>
      </c>
      <c r="AD534" s="35"/>
      <c r="AE534" s="35"/>
      <c r="AF534" s="35"/>
      <c r="AG534" s="35"/>
      <c r="AH534" s="35"/>
      <c r="AR534" s="69">
        <f t="shared" si="310"/>
        <v>45</v>
      </c>
      <c r="AS534" s="70">
        <f t="shared" si="317"/>
        <v>531</v>
      </c>
      <c r="AT534" s="71">
        <f t="shared" si="292"/>
        <v>2.6393859221988947E-2</v>
      </c>
      <c r="AU534" s="72">
        <f t="shared" si="302"/>
        <v>6.8214933659622723E-3</v>
      </c>
      <c r="AV534" s="73">
        <f t="shared" si="311"/>
        <v>1.0068214933659623</v>
      </c>
      <c r="AW534" s="74">
        <f>PRODUCT(AV$4:AV534)</f>
        <v>36.962889558568783</v>
      </c>
    </row>
    <row r="535" spans="5:49">
      <c r="E535">
        <f t="shared" si="319"/>
        <v>532</v>
      </c>
      <c r="F535" s="64">
        <f t="shared" si="312"/>
        <v>99.249999999998252</v>
      </c>
      <c r="G535" s="55">
        <f t="shared" si="293"/>
        <v>0</v>
      </c>
      <c r="H535" s="78">
        <f t="shared" si="318"/>
        <v>1</v>
      </c>
      <c r="I535" s="79">
        <f t="shared" si="303"/>
        <v>1348329.4887703946</v>
      </c>
      <c r="J535" s="79">
        <f t="shared" si="294"/>
        <v>9197.6206627785486</v>
      </c>
      <c r="K535" s="80">
        <f t="shared" si="295"/>
        <v>-20</v>
      </c>
      <c r="L535" s="80">
        <f t="shared" si="304"/>
        <v>-1123.6079073086623</v>
      </c>
      <c r="M535" s="80">
        <f t="shared" si="320"/>
        <v>0</v>
      </c>
      <c r="N535" s="80">
        <f t="shared" si="305"/>
        <v>0</v>
      </c>
      <c r="O535" s="81">
        <f t="shared" si="296"/>
        <v>-2475.2130879613783</v>
      </c>
      <c r="P535" s="79">
        <f t="shared" si="297"/>
        <v>1353908.2884379032</v>
      </c>
      <c r="Q535" s="35"/>
      <c r="R535">
        <f t="shared" ca="1" si="306"/>
        <v>651</v>
      </c>
      <c r="S535" s="78">
        <f t="shared" ca="1" si="307"/>
        <v>107.48</v>
      </c>
      <c r="T535" s="55">
        <f t="shared" ca="1" si="298"/>
        <v>0</v>
      </c>
      <c r="U535" s="78">
        <f t="shared" ca="1" si="313"/>
        <v>2.7389054743691302E-5</v>
      </c>
      <c r="V535" s="79">
        <f t="shared" ca="1" si="308"/>
        <v>58.243489597202768</v>
      </c>
      <c r="W535" s="79">
        <f t="shared" ca="1" si="299"/>
        <v>0.39730757789781129</v>
      </c>
      <c r="X535" s="80">
        <f t="shared" ca="1" si="314"/>
        <v>-5.4778109487382603E-4</v>
      </c>
      <c r="Y535" s="80">
        <f t="shared" ca="1" si="315"/>
        <v>-4.853624133100231E-2</v>
      </c>
      <c r="Z535" s="80">
        <f t="shared" ca="1" si="309"/>
        <v>0</v>
      </c>
      <c r="AA535" s="80">
        <f t="shared" ca="1" si="316"/>
        <v>0</v>
      </c>
      <c r="AB535" s="81">
        <f t="shared" ca="1" si="300"/>
        <v>-6.7793746768475383E-2</v>
      </c>
      <c r="AC535" s="79">
        <f t="shared" ca="1" si="301"/>
        <v>58.523919405906234</v>
      </c>
      <c r="AD535" s="35"/>
      <c r="AE535" s="35"/>
      <c r="AF535" s="35"/>
      <c r="AG535" s="35"/>
      <c r="AH535" s="35"/>
      <c r="AR535" s="69">
        <f t="shared" si="310"/>
        <v>45</v>
      </c>
      <c r="AS535" s="70">
        <f t="shared" si="317"/>
        <v>532</v>
      </c>
      <c r="AT535" s="71">
        <f t="shared" si="292"/>
        <v>2.6213813686404006E-2</v>
      </c>
      <c r="AU535" s="72">
        <f t="shared" si="302"/>
        <v>6.8214933659622723E-3</v>
      </c>
      <c r="AV535" s="73">
        <f t="shared" si="311"/>
        <v>1.0068214933659623</v>
      </c>
      <c r="AW535" s="74">
        <f>PRODUCT(AV$4:AV535)</f>
        <v>37.215031664479355</v>
      </c>
    </row>
    <row r="536" spans="5:49">
      <c r="E536">
        <f t="shared" si="319"/>
        <v>533</v>
      </c>
      <c r="F536" s="64">
        <f t="shared" si="312"/>
        <v>99.333333333331581</v>
      </c>
      <c r="G536" s="55">
        <f t="shared" si="293"/>
        <v>0</v>
      </c>
      <c r="H536" s="78">
        <f t="shared" si="318"/>
        <v>1</v>
      </c>
      <c r="I536" s="79">
        <f t="shared" si="303"/>
        <v>1353908.2884379032</v>
      </c>
      <c r="J536" s="79">
        <f t="shared" si="294"/>
        <v>9235.6764077004918</v>
      </c>
      <c r="K536" s="80">
        <f t="shared" si="295"/>
        <v>-20</v>
      </c>
      <c r="L536" s="80">
        <f t="shared" si="304"/>
        <v>-1128.256907031586</v>
      </c>
      <c r="M536" s="80">
        <f t="shared" si="320"/>
        <v>0</v>
      </c>
      <c r="N536" s="80">
        <f t="shared" si="305"/>
        <v>0</v>
      </c>
      <c r="O536" s="81">
        <f t="shared" si="296"/>
        <v>-2475.2130879613783</v>
      </c>
      <c r="P536" s="79">
        <f t="shared" si="297"/>
        <v>1359520.4948506106</v>
      </c>
      <c r="Q536" s="35"/>
      <c r="R536">
        <f t="shared" ca="1" si="306"/>
        <v>652</v>
      </c>
      <c r="S536" s="78">
        <f t="shared" ca="1" si="307"/>
        <v>107.56</v>
      </c>
      <c r="T536" s="55">
        <f t="shared" ca="1" si="298"/>
        <v>0</v>
      </c>
      <c r="U536" s="78">
        <f t="shared" ca="1" si="313"/>
        <v>2.7389054743691302E-5</v>
      </c>
      <c r="V536" s="79">
        <f t="shared" ca="1" si="308"/>
        <v>58.523919405906234</v>
      </c>
      <c r="W536" s="79">
        <f t="shared" ca="1" si="299"/>
        <v>0.39922052797750007</v>
      </c>
      <c r="X536" s="80">
        <f t="shared" ca="1" si="314"/>
        <v>-5.4778109487382603E-4</v>
      </c>
      <c r="Y536" s="80">
        <f t="shared" ca="1" si="315"/>
        <v>-4.8769932838255196E-2</v>
      </c>
      <c r="Z536" s="80">
        <f t="shared" ca="1" si="309"/>
        <v>0</v>
      </c>
      <c r="AA536" s="80">
        <f t="shared" ca="1" si="316"/>
        <v>0</v>
      </c>
      <c r="AB536" s="81">
        <f t="shared" ca="1" si="300"/>
        <v>-6.7793746768475383E-2</v>
      </c>
      <c r="AC536" s="79">
        <f t="shared" ca="1" si="301"/>
        <v>58.806028473182131</v>
      </c>
      <c r="AD536" s="35"/>
      <c r="AE536" s="35"/>
      <c r="AF536" s="35"/>
      <c r="AG536" s="35"/>
      <c r="AH536" s="35"/>
      <c r="AR536" s="69">
        <f t="shared" si="310"/>
        <v>45</v>
      </c>
      <c r="AS536" s="70">
        <f t="shared" si="317"/>
        <v>533</v>
      </c>
      <c r="AT536" s="71">
        <f t="shared" si="292"/>
        <v>2.6034996330245631E-2</v>
      </c>
      <c r="AU536" s="72">
        <f t="shared" si="302"/>
        <v>6.8214933659622723E-3</v>
      </c>
      <c r="AV536" s="73">
        <f t="shared" si="311"/>
        <v>1.0068214933659623</v>
      </c>
      <c r="AW536" s="74">
        <f>PRODUCT(AV$4:AV536)</f>
        <v>37.468893756092676</v>
      </c>
    </row>
    <row r="537" spans="5:49">
      <c r="E537">
        <f t="shared" si="319"/>
        <v>534</v>
      </c>
      <c r="F537" s="64">
        <f t="shared" si="312"/>
        <v>99.416666666664909</v>
      </c>
      <c r="G537" s="55">
        <f t="shared" si="293"/>
        <v>0</v>
      </c>
      <c r="H537" s="78">
        <f t="shared" si="318"/>
        <v>1</v>
      </c>
      <c r="I537" s="79">
        <f t="shared" si="303"/>
        <v>1359520.4948506106</v>
      </c>
      <c r="J537" s="79">
        <f t="shared" si="294"/>
        <v>9273.9600365131864</v>
      </c>
      <c r="K537" s="80">
        <f t="shared" si="295"/>
        <v>-20</v>
      </c>
      <c r="L537" s="80">
        <f t="shared" si="304"/>
        <v>-1132.9337457088423</v>
      </c>
      <c r="M537" s="80">
        <f t="shared" si="320"/>
        <v>0</v>
      </c>
      <c r="N537" s="80">
        <f t="shared" si="305"/>
        <v>0</v>
      </c>
      <c r="O537" s="81">
        <f t="shared" si="296"/>
        <v>-2475.2130879613783</v>
      </c>
      <c r="P537" s="79">
        <f t="shared" si="297"/>
        <v>1365166.3080534537</v>
      </c>
      <c r="Q537" s="35"/>
      <c r="R537">
        <f t="shared" ca="1" si="306"/>
        <v>653</v>
      </c>
      <c r="S537" s="78">
        <f t="shared" ca="1" si="307"/>
        <v>107.64</v>
      </c>
      <c r="T537" s="55">
        <f t="shared" ca="1" si="298"/>
        <v>0</v>
      </c>
      <c r="U537" s="78">
        <f t="shared" ca="1" si="313"/>
        <v>2.7389054743691302E-5</v>
      </c>
      <c r="V537" s="79">
        <f t="shared" ca="1" si="308"/>
        <v>58.806028473182131</v>
      </c>
      <c r="W537" s="79">
        <f t="shared" ca="1" si="299"/>
        <v>0.40114493310840038</v>
      </c>
      <c r="X537" s="80">
        <f t="shared" ca="1" si="314"/>
        <v>-5.4778109487382603E-4</v>
      </c>
      <c r="Y537" s="80">
        <f t="shared" ca="1" si="315"/>
        <v>-4.9005023727651781E-2</v>
      </c>
      <c r="Z537" s="80">
        <f t="shared" ca="1" si="309"/>
        <v>0</v>
      </c>
      <c r="AA537" s="80">
        <f t="shared" ca="1" si="316"/>
        <v>0</v>
      </c>
      <c r="AB537" s="81">
        <f t="shared" ca="1" si="300"/>
        <v>-6.7793746768475383E-2</v>
      </c>
      <c r="AC537" s="79">
        <f t="shared" ca="1" si="301"/>
        <v>59.089826854699531</v>
      </c>
      <c r="AD537" s="35"/>
      <c r="AE537" s="35"/>
      <c r="AF537" s="35"/>
      <c r="AG537" s="35"/>
      <c r="AH537" s="35"/>
      <c r="AR537" s="69">
        <f t="shared" si="310"/>
        <v>45</v>
      </c>
      <c r="AS537" s="70">
        <f t="shared" si="317"/>
        <v>534</v>
      </c>
      <c r="AT537" s="71">
        <f t="shared" si="292"/>
        <v>2.5857398775496008E-2</v>
      </c>
      <c r="AU537" s="72">
        <f t="shared" si="302"/>
        <v>6.8214933659622723E-3</v>
      </c>
      <c r="AV537" s="73">
        <f t="shared" si="311"/>
        <v>1.0068214933659623</v>
      </c>
      <c r="AW537" s="74">
        <f>PRODUCT(AV$4:AV537)</f>
        <v>37.724487566279805</v>
      </c>
    </row>
    <row r="538" spans="5:49">
      <c r="E538">
        <f t="shared" si="319"/>
        <v>535</v>
      </c>
      <c r="F538" s="64">
        <f t="shared" si="312"/>
        <v>99.499999999998238</v>
      </c>
      <c r="G538" s="55">
        <f t="shared" si="293"/>
        <v>0</v>
      </c>
      <c r="H538" s="78">
        <f t="shared" si="318"/>
        <v>1</v>
      </c>
      <c r="I538" s="79">
        <f t="shared" si="303"/>
        <v>1365166.3080534537</v>
      </c>
      <c r="J538" s="79">
        <f t="shared" si="294"/>
        <v>9312.4729138218427</v>
      </c>
      <c r="K538" s="80">
        <f t="shared" si="295"/>
        <v>-20</v>
      </c>
      <c r="L538" s="80">
        <f t="shared" si="304"/>
        <v>-1137.6385900445448</v>
      </c>
      <c r="M538" s="80">
        <f t="shared" si="320"/>
        <v>0</v>
      </c>
      <c r="N538" s="80">
        <f t="shared" si="305"/>
        <v>0</v>
      </c>
      <c r="O538" s="81">
        <f t="shared" si="296"/>
        <v>-2475.2130879613783</v>
      </c>
      <c r="P538" s="79">
        <f t="shared" si="297"/>
        <v>1370845.9292892697</v>
      </c>
      <c r="Q538" s="35"/>
      <c r="R538">
        <f t="shared" ca="1" si="306"/>
        <v>654</v>
      </c>
      <c r="S538" s="78">
        <f t="shared" ca="1" si="307"/>
        <v>107.72</v>
      </c>
      <c r="T538" s="55">
        <f t="shared" ca="1" si="298"/>
        <v>0</v>
      </c>
      <c r="U538" s="78">
        <f t="shared" ca="1" si="313"/>
        <v>2.7389054743691302E-5</v>
      </c>
      <c r="V538" s="79">
        <f t="shared" ca="1" si="308"/>
        <v>59.089826854699531</v>
      </c>
      <c r="W538" s="79">
        <f t="shared" ca="1" si="299"/>
        <v>0.40308086188519215</v>
      </c>
      <c r="X538" s="80">
        <f t="shared" ca="1" si="314"/>
        <v>-5.4778109487382603E-4</v>
      </c>
      <c r="Y538" s="80">
        <f t="shared" ca="1" si="315"/>
        <v>-4.9241522378916276E-2</v>
      </c>
      <c r="Z538" s="80">
        <f t="shared" ca="1" si="309"/>
        <v>0</v>
      </c>
      <c r="AA538" s="80">
        <f t="shared" ca="1" si="316"/>
        <v>0</v>
      </c>
      <c r="AB538" s="81">
        <f t="shared" ca="1" si="300"/>
        <v>-6.7793746768475383E-2</v>
      </c>
      <c r="AC538" s="79">
        <f t="shared" ca="1" si="301"/>
        <v>59.375324666342465</v>
      </c>
      <c r="AD538" s="35"/>
      <c r="AE538" s="35"/>
      <c r="AF538" s="35"/>
      <c r="AG538" s="35"/>
      <c r="AH538" s="35"/>
      <c r="AR538" s="69">
        <f t="shared" si="310"/>
        <v>45</v>
      </c>
      <c r="AS538" s="70">
        <f t="shared" si="317"/>
        <v>535</v>
      </c>
      <c r="AT538" s="71">
        <f t="shared" si="292"/>
        <v>2.568101270128792E-2</v>
      </c>
      <c r="AU538" s="72">
        <f t="shared" si="302"/>
        <v>6.8214933659622723E-3</v>
      </c>
      <c r="AV538" s="73">
        <f t="shared" si="311"/>
        <v>1.0068214933659623</v>
      </c>
      <c r="AW538" s="74">
        <f>PRODUCT(AV$4:AV538)</f>
        <v>37.981824907947512</v>
      </c>
    </row>
    <row r="539" spans="5:49">
      <c r="E539">
        <f t="shared" si="319"/>
        <v>536</v>
      </c>
      <c r="F539" s="64">
        <f t="shared" si="312"/>
        <v>99.583333333331566</v>
      </c>
      <c r="G539" s="55">
        <f t="shared" si="293"/>
        <v>0</v>
      </c>
      <c r="H539" s="78">
        <f t="shared" si="318"/>
        <v>1</v>
      </c>
      <c r="I539" s="79">
        <f t="shared" si="303"/>
        <v>1370845.9292892697</v>
      </c>
      <c r="J539" s="79">
        <f t="shared" si="294"/>
        <v>9351.2164124031406</v>
      </c>
      <c r="K539" s="80">
        <f t="shared" si="295"/>
        <v>-20</v>
      </c>
      <c r="L539" s="80">
        <f t="shared" si="304"/>
        <v>-1142.3716077410581</v>
      </c>
      <c r="M539" s="80">
        <f t="shared" si="320"/>
        <v>0</v>
      </c>
      <c r="N539" s="80">
        <f t="shared" si="305"/>
        <v>0</v>
      </c>
      <c r="O539" s="81">
        <f t="shared" si="296"/>
        <v>-2475.2130879613783</v>
      </c>
      <c r="P539" s="79">
        <f t="shared" si="297"/>
        <v>1376559.5610059705</v>
      </c>
      <c r="Q539" s="35"/>
      <c r="R539">
        <f t="shared" ca="1" si="306"/>
        <v>655</v>
      </c>
      <c r="S539" s="78">
        <f t="shared" ca="1" si="307"/>
        <v>107.8</v>
      </c>
      <c r="T539" s="55">
        <f t="shared" ca="1" si="298"/>
        <v>0</v>
      </c>
      <c r="U539" s="78">
        <f t="shared" ca="1" si="313"/>
        <v>2.7389054743691302E-5</v>
      </c>
      <c r="V539" s="79">
        <f t="shared" ca="1" si="308"/>
        <v>59.375324666342465</v>
      </c>
      <c r="W539" s="79">
        <f t="shared" ca="1" si="299"/>
        <v>0.4050283833133112</v>
      </c>
      <c r="X539" s="80">
        <f t="shared" ca="1" si="314"/>
        <v>-5.4778109487382603E-4</v>
      </c>
      <c r="Y539" s="80">
        <f t="shared" ca="1" si="315"/>
        <v>-4.9479437221952055E-2</v>
      </c>
      <c r="Z539" s="80">
        <f t="shared" ca="1" si="309"/>
        <v>0</v>
      </c>
      <c r="AA539" s="80">
        <f t="shared" ca="1" si="316"/>
        <v>0</v>
      </c>
      <c r="AB539" s="81">
        <f t="shared" ca="1" si="300"/>
        <v>-6.7793746768475383E-2</v>
      </c>
      <c r="AC539" s="79">
        <f t="shared" ca="1" si="301"/>
        <v>59.662532084570472</v>
      </c>
      <c r="AD539" s="35"/>
      <c r="AE539" s="35"/>
      <c r="AF539" s="35"/>
      <c r="AG539" s="35"/>
      <c r="AH539" s="35"/>
      <c r="AR539" s="69">
        <f t="shared" si="310"/>
        <v>45</v>
      </c>
      <c r="AS539" s="70">
        <f t="shared" si="317"/>
        <v>536</v>
      </c>
      <c r="AT539" s="71">
        <f t="shared" si="292"/>
        <v>2.5505829843514891E-2</v>
      </c>
      <c r="AU539" s="72">
        <f t="shared" si="302"/>
        <v>6.8214933659622723E-3</v>
      </c>
      <c r="AV539" s="73">
        <f t="shared" si="311"/>
        <v>1.0068214933659623</v>
      </c>
      <c r="AW539" s="74">
        <f>PRODUCT(AV$4:AV539)</f>
        <v>38.240917674584217</v>
      </c>
    </row>
    <row r="540" spans="5:49">
      <c r="E540">
        <f t="shared" si="319"/>
        <v>537</v>
      </c>
      <c r="F540" s="64">
        <f t="shared" si="312"/>
        <v>99.666666666664895</v>
      </c>
      <c r="G540" s="55">
        <f t="shared" si="293"/>
        <v>0</v>
      </c>
      <c r="H540" s="78">
        <f t="shared" si="318"/>
        <v>1</v>
      </c>
      <c r="I540" s="79">
        <f t="shared" si="303"/>
        <v>1376559.5610059705</v>
      </c>
      <c r="J540" s="79">
        <f t="shared" si="294"/>
        <v>9390.1919132541661</v>
      </c>
      <c r="K540" s="80">
        <f t="shared" si="295"/>
        <v>-20</v>
      </c>
      <c r="L540" s="80">
        <f t="shared" si="304"/>
        <v>-1147.1329675049756</v>
      </c>
      <c r="M540" s="80">
        <f t="shared" si="320"/>
        <v>0</v>
      </c>
      <c r="N540" s="80">
        <f t="shared" si="305"/>
        <v>0</v>
      </c>
      <c r="O540" s="81">
        <f t="shared" si="296"/>
        <v>-2475.2130879613783</v>
      </c>
      <c r="P540" s="79">
        <f t="shared" si="297"/>
        <v>1382307.4068637583</v>
      </c>
      <c r="Q540" s="35"/>
      <c r="R540">
        <f t="shared" ca="1" si="306"/>
        <v>656</v>
      </c>
      <c r="S540" s="78">
        <f t="shared" ca="1" si="307"/>
        <v>107.88</v>
      </c>
      <c r="T540" s="55">
        <f t="shared" ca="1" si="298"/>
        <v>0</v>
      </c>
      <c r="U540" s="78">
        <f t="shared" ca="1" si="313"/>
        <v>2.7389054743691302E-5</v>
      </c>
      <c r="V540" s="79">
        <f t="shared" ca="1" si="308"/>
        <v>59.662532084570472</v>
      </c>
      <c r="W540" s="79">
        <f t="shared" ca="1" si="299"/>
        <v>0.40698756681140869</v>
      </c>
      <c r="X540" s="80">
        <f t="shared" ca="1" si="314"/>
        <v>-5.4778109487382603E-4</v>
      </c>
      <c r="Y540" s="80">
        <f t="shared" ca="1" si="315"/>
        <v>-4.9718776737142062E-2</v>
      </c>
      <c r="Z540" s="80">
        <f t="shared" ca="1" si="309"/>
        <v>0</v>
      </c>
      <c r="AA540" s="80">
        <f t="shared" ca="1" si="316"/>
        <v>0</v>
      </c>
      <c r="AB540" s="81">
        <f t="shared" ca="1" si="300"/>
        <v>-6.7793746768475383E-2</v>
      </c>
      <c r="AC540" s="79">
        <f t="shared" ca="1" si="301"/>
        <v>59.951459346781391</v>
      </c>
      <c r="AD540" s="35"/>
      <c r="AE540" s="35"/>
      <c r="AF540" s="35"/>
      <c r="AG540" s="35"/>
      <c r="AH540" s="35"/>
      <c r="AR540" s="69">
        <f t="shared" si="310"/>
        <v>45</v>
      </c>
      <c r="AS540" s="70">
        <f t="shared" si="317"/>
        <v>537</v>
      </c>
      <c r="AT540" s="71">
        <f t="shared" ref="AT540:AT598" si="321">(1-AU540)*AT539</f>
        <v>2.533184199444399E-2</v>
      </c>
      <c r="AU540" s="72">
        <f t="shared" si="302"/>
        <v>6.8214933659622723E-3</v>
      </c>
      <c r="AV540" s="73">
        <f t="shared" si="311"/>
        <v>1.0068214933659623</v>
      </c>
      <c r="AW540" s="74">
        <f>PRODUCT(AV$4:AV540)</f>
        <v>38.501777840809702</v>
      </c>
    </row>
    <row r="541" spans="5:49">
      <c r="E541">
        <f t="shared" si="319"/>
        <v>538</v>
      </c>
      <c r="F541" s="64">
        <f t="shared" si="312"/>
        <v>99.749999999998224</v>
      </c>
      <c r="G541" s="55">
        <f t="shared" si="293"/>
        <v>0</v>
      </c>
      <c r="H541" s="78">
        <f t="shared" si="318"/>
        <v>1</v>
      </c>
      <c r="I541" s="79">
        <f t="shared" si="303"/>
        <v>1382307.4068637583</v>
      </c>
      <c r="J541" s="79">
        <f t="shared" si="294"/>
        <v>9429.4008056416387</v>
      </c>
      <c r="K541" s="80">
        <f t="shared" si="295"/>
        <v>-20</v>
      </c>
      <c r="L541" s="80">
        <f t="shared" si="304"/>
        <v>-1151.9228390531321</v>
      </c>
      <c r="M541" s="80">
        <f t="shared" si="320"/>
        <v>0</v>
      </c>
      <c r="N541" s="80">
        <f t="shared" si="305"/>
        <v>0</v>
      </c>
      <c r="O541" s="81">
        <f t="shared" si="296"/>
        <v>-2475.2130879613783</v>
      </c>
      <c r="P541" s="79">
        <f t="shared" si="297"/>
        <v>1388089.6717423855</v>
      </c>
      <c r="Q541" s="35"/>
      <c r="R541">
        <f t="shared" ca="1" si="306"/>
        <v>657</v>
      </c>
      <c r="S541" s="78">
        <f t="shared" ca="1" si="307"/>
        <v>107.96</v>
      </c>
      <c r="T541" s="55">
        <f t="shared" ca="1" si="298"/>
        <v>0</v>
      </c>
      <c r="U541" s="78">
        <f t="shared" ca="1" si="313"/>
        <v>2.7389054743691302E-5</v>
      </c>
      <c r="V541" s="79">
        <f t="shared" ca="1" si="308"/>
        <v>59.951459346781391</v>
      </c>
      <c r="W541" s="79">
        <f t="shared" ca="1" si="299"/>
        <v>0.40895848221382614</v>
      </c>
      <c r="X541" s="80">
        <f t="shared" ca="1" si="314"/>
        <v>-5.4778109487382603E-4</v>
      </c>
      <c r="Y541" s="80">
        <f t="shared" ca="1" si="315"/>
        <v>-4.9959549455651162E-2</v>
      </c>
      <c r="Z541" s="80">
        <f t="shared" ca="1" si="309"/>
        <v>0</v>
      </c>
      <c r="AA541" s="80">
        <f t="shared" ca="1" si="316"/>
        <v>0</v>
      </c>
      <c r="AB541" s="81">
        <f t="shared" ca="1" si="300"/>
        <v>-6.7793746768475383E-2</v>
      </c>
      <c r="AC541" s="79">
        <f t="shared" ca="1" si="301"/>
        <v>60.242116751676221</v>
      </c>
      <c r="AD541" s="35"/>
      <c r="AE541" s="35"/>
      <c r="AF541" s="35"/>
      <c r="AG541" s="35"/>
      <c r="AH541" s="35"/>
      <c r="AR541" s="69">
        <f t="shared" si="310"/>
        <v>45</v>
      </c>
      <c r="AS541" s="70">
        <f t="shared" si="317"/>
        <v>538</v>
      </c>
      <c r="AT541" s="71">
        <f t="shared" si="321"/>
        <v>2.5159041002331285E-2</v>
      </c>
      <c r="AU541" s="72">
        <f t="shared" si="302"/>
        <v>6.8214933659622723E-3</v>
      </c>
      <c r="AV541" s="73">
        <f t="shared" si="311"/>
        <v>1.0068214933659623</v>
      </c>
      <c r="AW541" s="74">
        <f>PRODUCT(AV$4:AV541)</f>
        <v>38.764417462928542</v>
      </c>
    </row>
    <row r="542" spans="5:49">
      <c r="E542">
        <f t="shared" si="319"/>
        <v>539</v>
      </c>
      <c r="F542" s="64">
        <f t="shared" si="312"/>
        <v>99.833333333331552</v>
      </c>
      <c r="G542" s="55">
        <f t="shared" si="293"/>
        <v>0</v>
      </c>
      <c r="H542" s="78">
        <f t="shared" si="318"/>
        <v>1</v>
      </c>
      <c r="I542" s="79">
        <f t="shared" si="303"/>
        <v>1388089.6717423855</v>
      </c>
      <c r="J542" s="79">
        <f t="shared" si="294"/>
        <v>9468.8444871514312</v>
      </c>
      <c r="K542" s="80">
        <f t="shared" si="295"/>
        <v>-20</v>
      </c>
      <c r="L542" s="80">
        <f t="shared" si="304"/>
        <v>-1156.7413931186547</v>
      </c>
      <c r="M542" s="80">
        <f t="shared" si="320"/>
        <v>0</v>
      </c>
      <c r="N542" s="80">
        <f t="shared" si="305"/>
        <v>0</v>
      </c>
      <c r="O542" s="81">
        <f t="shared" si="296"/>
        <v>-2475.2130879613783</v>
      </c>
      <c r="P542" s="79">
        <f t="shared" si="297"/>
        <v>1393906.5617484569</v>
      </c>
      <c r="Q542" s="35"/>
      <c r="R542">
        <f t="shared" ca="1" si="306"/>
        <v>658</v>
      </c>
      <c r="S542" s="78">
        <f t="shared" ca="1" si="307"/>
        <v>108.04</v>
      </c>
      <c r="T542" s="55">
        <f t="shared" ca="1" si="298"/>
        <v>0</v>
      </c>
      <c r="U542" s="78">
        <f t="shared" ca="1" si="313"/>
        <v>2.7389054743691302E-5</v>
      </c>
      <c r="V542" s="79">
        <f t="shared" ca="1" si="308"/>
        <v>60.242116751676221</v>
      </c>
      <c r="W542" s="79">
        <f t="shared" ca="1" si="299"/>
        <v>0.41094119977308402</v>
      </c>
      <c r="X542" s="80">
        <f t="shared" ca="1" si="314"/>
        <v>-5.4778109487382603E-4</v>
      </c>
      <c r="Y542" s="80">
        <f t="shared" ca="1" si="315"/>
        <v>-5.0201763959730188E-2</v>
      </c>
      <c r="Z542" s="80">
        <f t="shared" ca="1" si="309"/>
        <v>0</v>
      </c>
      <c r="AA542" s="80">
        <f t="shared" ca="1" si="316"/>
        <v>0</v>
      </c>
      <c r="AB542" s="81">
        <f t="shared" ca="1" si="300"/>
        <v>-6.7793746768475383E-2</v>
      </c>
      <c r="AC542" s="79">
        <f t="shared" ca="1" si="301"/>
        <v>60.534514659626232</v>
      </c>
      <c r="AD542" s="35"/>
      <c r="AE542" s="35"/>
      <c r="AF542" s="35"/>
      <c r="AG542" s="35"/>
      <c r="AH542" s="35"/>
      <c r="AR542" s="69">
        <f t="shared" si="310"/>
        <v>45</v>
      </c>
      <c r="AS542" s="70">
        <f t="shared" si="317"/>
        <v>539</v>
      </c>
      <c r="AT542" s="71">
        <f t="shared" si="321"/>
        <v>2.498741877103991E-2</v>
      </c>
      <c r="AU542" s="72">
        <f t="shared" si="302"/>
        <v>6.8214933659622723E-3</v>
      </c>
      <c r="AV542" s="73">
        <f t="shared" si="311"/>
        <v>1.0068214933659623</v>
      </c>
      <c r="AW542" s="74">
        <f>PRODUCT(AV$4:AV542)</f>
        <v>39.028848679487304</v>
      </c>
    </row>
    <row r="543" spans="5:49">
      <c r="E543">
        <f t="shared" si="319"/>
        <v>540</v>
      </c>
      <c r="F543" s="64">
        <f t="shared" si="312"/>
        <v>99.916666666664881</v>
      </c>
      <c r="G543" s="55">
        <f t="shared" si="293"/>
        <v>0</v>
      </c>
      <c r="H543" s="78">
        <f t="shared" si="318"/>
        <v>1</v>
      </c>
      <c r="I543" s="79">
        <f t="shared" si="303"/>
        <v>1393906.5617484569</v>
      </c>
      <c r="J543" s="79">
        <f t="shared" si="294"/>
        <v>9508.5243637383792</v>
      </c>
      <c r="K543" s="80">
        <f t="shared" si="295"/>
        <v>-20</v>
      </c>
      <c r="L543" s="80">
        <f t="shared" si="304"/>
        <v>-1161.5888014570476</v>
      </c>
      <c r="M543" s="80">
        <f t="shared" si="320"/>
        <v>0</v>
      </c>
      <c r="N543" s="80">
        <f t="shared" si="305"/>
        <v>0</v>
      </c>
      <c r="O543" s="81">
        <f t="shared" si="296"/>
        <v>-2475.2130879613783</v>
      </c>
      <c r="P543" s="79">
        <f t="shared" si="297"/>
        <v>1399758.284222777</v>
      </c>
      <c r="Q543" s="35"/>
      <c r="R543">
        <f t="shared" ca="1" si="306"/>
        <v>659</v>
      </c>
      <c r="S543" s="78">
        <f t="shared" ca="1" si="307"/>
        <v>108.12</v>
      </c>
      <c r="T543" s="55">
        <f t="shared" ca="1" si="298"/>
        <v>0</v>
      </c>
      <c r="U543" s="78">
        <f t="shared" ca="1" si="313"/>
        <v>2.7389054743691302E-5</v>
      </c>
      <c r="V543" s="79">
        <f t="shared" ca="1" si="308"/>
        <v>60.534514659626232</v>
      </c>
      <c r="W543" s="79">
        <f t="shared" ca="1" si="299"/>
        <v>0.41293579016238624</v>
      </c>
      <c r="X543" s="80">
        <f t="shared" ca="1" si="314"/>
        <v>-5.4778109487382603E-4</v>
      </c>
      <c r="Y543" s="80">
        <f t="shared" ca="1" si="315"/>
        <v>-5.0445428883021864E-2</v>
      </c>
      <c r="Z543" s="80">
        <f t="shared" ca="1" si="309"/>
        <v>0</v>
      </c>
      <c r="AA543" s="80">
        <f t="shared" ca="1" si="316"/>
        <v>0</v>
      </c>
      <c r="AB543" s="81">
        <f t="shared" ca="1" si="300"/>
        <v>-6.7793746768475383E-2</v>
      </c>
      <c r="AC543" s="79">
        <f t="shared" ca="1" si="301"/>
        <v>60.828663493042249</v>
      </c>
      <c r="AD543" s="35"/>
      <c r="AE543" s="35"/>
      <c r="AF543" s="35"/>
      <c r="AG543" s="35"/>
      <c r="AH543" s="35"/>
      <c r="AR543" s="69">
        <f t="shared" si="310"/>
        <v>45</v>
      </c>
      <c r="AS543" s="70">
        <f t="shared" si="317"/>
        <v>540</v>
      </c>
      <c r="AT543" s="71">
        <f t="shared" si="321"/>
        <v>2.481696725966074E-2</v>
      </c>
      <c r="AU543" s="72">
        <f t="shared" si="302"/>
        <v>6.8214933659622723E-3</v>
      </c>
      <c r="AV543" s="73">
        <f t="shared" si="311"/>
        <v>1.0068214933659623</v>
      </c>
      <c r="AW543" s="74">
        <f>PRODUCT(AV$4:AV543)</f>
        <v>39.295083711835574</v>
      </c>
    </row>
    <row r="544" spans="5:49">
      <c r="E544">
        <f t="shared" si="319"/>
        <v>541</v>
      </c>
      <c r="F544" s="64">
        <f t="shared" si="312"/>
        <v>99.999999999998209</v>
      </c>
      <c r="G544" s="55">
        <f t="shared" si="293"/>
        <v>0</v>
      </c>
      <c r="H544" s="78">
        <f t="shared" si="318"/>
        <v>1</v>
      </c>
      <c r="I544" s="79">
        <f t="shared" si="303"/>
        <v>1399758.284222777</v>
      </c>
      <c r="J544" s="79">
        <f t="shared" si="294"/>
        <v>9548.4418497764054</v>
      </c>
      <c r="K544" s="80">
        <f t="shared" si="295"/>
        <v>-20</v>
      </c>
      <c r="L544" s="80">
        <f t="shared" si="304"/>
        <v>-1166.4652368523143</v>
      </c>
      <c r="M544" s="80">
        <f t="shared" si="320"/>
        <v>-10498.187131670828</v>
      </c>
      <c r="N544" s="80">
        <f t="shared" si="305"/>
        <v>0</v>
      </c>
      <c r="O544" s="81">
        <f t="shared" si="296"/>
        <v>-2475.2130879613783</v>
      </c>
      <c r="P544" s="79">
        <f t="shared" si="297"/>
        <v>1395146.8606160688</v>
      </c>
      <c r="Q544" s="35"/>
      <c r="R544">
        <f t="shared" ca="1" si="306"/>
        <v>660</v>
      </c>
      <c r="S544" s="78">
        <f t="shared" ca="1" si="307"/>
        <v>108.2</v>
      </c>
      <c r="T544" s="55">
        <f t="shared" ca="1" si="298"/>
        <v>0</v>
      </c>
      <c r="U544" s="78">
        <f t="shared" ca="1" si="313"/>
        <v>2.7389054743691302E-5</v>
      </c>
      <c r="V544" s="79">
        <f t="shared" ca="1" si="308"/>
        <v>60.828663493042249</v>
      </c>
      <c r="W544" s="79">
        <f t="shared" ca="1" si="299"/>
        <v>0.41494232447813917</v>
      </c>
      <c r="X544" s="80">
        <f t="shared" ca="1" si="314"/>
        <v>-5.4778109487382603E-4</v>
      </c>
      <c r="Y544" s="80">
        <f t="shared" ca="1" si="315"/>
        <v>-5.0690552910868547E-2</v>
      </c>
      <c r="Z544" s="80">
        <f t="shared" ca="1" si="309"/>
        <v>0</v>
      </c>
      <c r="AA544" s="80">
        <f t="shared" ca="1" si="316"/>
        <v>0</v>
      </c>
      <c r="AB544" s="81">
        <f t="shared" ca="1" si="300"/>
        <v>-6.7793746768475383E-2</v>
      </c>
      <c r="AC544" s="79">
        <f t="shared" ca="1" si="301"/>
        <v>61.124573736746171</v>
      </c>
      <c r="AD544" s="35"/>
      <c r="AE544" s="35"/>
      <c r="AF544" s="35"/>
      <c r="AG544" s="35"/>
      <c r="AH544" s="35"/>
      <c r="AR544" s="69">
        <f t="shared" si="310"/>
        <v>46</v>
      </c>
      <c r="AS544" s="70">
        <f t="shared" si="317"/>
        <v>541</v>
      </c>
      <c r="AT544" s="71">
        <f t="shared" si="321"/>
        <v>2.4647678482135661E-2</v>
      </c>
      <c r="AU544" s="72">
        <f t="shared" si="302"/>
        <v>6.8214933659622723E-3</v>
      </c>
      <c r="AV544" s="73">
        <f t="shared" si="311"/>
        <v>1.0068214933659623</v>
      </c>
      <c r="AW544" s="74">
        <f>PRODUCT(AV$4:AV544)</f>
        <v>39.563134864690795</v>
      </c>
    </row>
    <row r="545" spans="5:49">
      <c r="E545">
        <f t="shared" si="319"/>
        <v>542</v>
      </c>
      <c r="F545" s="64">
        <f t="shared" si="312"/>
        <v>100.08333333333154</v>
      </c>
      <c r="G545" s="55">
        <f t="shared" si="293"/>
        <v>0</v>
      </c>
      <c r="H545" s="78">
        <f t="shared" si="318"/>
        <v>1</v>
      </c>
      <c r="I545" s="79">
        <f t="shared" si="303"/>
        <v>1395146.8606160688</v>
      </c>
      <c r="J545" s="79">
        <f t="shared" si="294"/>
        <v>9516.9850542356053</v>
      </c>
      <c r="K545" s="80">
        <f t="shared" si="295"/>
        <v>-20</v>
      </c>
      <c r="L545" s="80">
        <f t="shared" si="304"/>
        <v>-1162.622383846724</v>
      </c>
      <c r="M545" s="80">
        <f t="shared" si="320"/>
        <v>0</v>
      </c>
      <c r="N545" s="80">
        <f t="shared" si="305"/>
        <v>0</v>
      </c>
      <c r="O545" s="81">
        <f t="shared" si="296"/>
        <v>-2475.2130879613783</v>
      </c>
      <c r="P545" s="79">
        <f t="shared" si="297"/>
        <v>1401006.0101984965</v>
      </c>
      <c r="Q545" s="35"/>
      <c r="R545">
        <f t="shared" ca="1" si="306"/>
        <v>661</v>
      </c>
      <c r="S545" s="78">
        <f t="shared" ca="1" si="307"/>
        <v>108.28</v>
      </c>
      <c r="T545" s="55">
        <f t="shared" ca="1" si="298"/>
        <v>0</v>
      </c>
      <c r="U545" s="78">
        <f t="shared" ca="1" si="313"/>
        <v>2.7389054743691302E-5</v>
      </c>
      <c r="V545" s="79">
        <f t="shared" ca="1" si="308"/>
        <v>61.124573736746171</v>
      </c>
      <c r="W545" s="79">
        <f t="shared" ca="1" si="299"/>
        <v>0.41696087424248574</v>
      </c>
      <c r="X545" s="80">
        <f t="shared" ca="1" si="314"/>
        <v>-5.4778109487382603E-4</v>
      </c>
      <c r="Y545" s="80">
        <f t="shared" ca="1" si="315"/>
        <v>-5.0937144780621814E-2</v>
      </c>
      <c r="Z545" s="80">
        <f t="shared" ca="1" si="309"/>
        <v>-0.45843430302559629</v>
      </c>
      <c r="AA545" s="80">
        <f t="shared" ca="1" si="316"/>
        <v>0</v>
      </c>
      <c r="AB545" s="81">
        <f t="shared" ca="1" si="300"/>
        <v>-6.7793746768475383E-2</v>
      </c>
      <c r="AC545" s="79">
        <f t="shared" ca="1" si="301"/>
        <v>60.963821635319093</v>
      </c>
      <c r="AD545" s="35"/>
      <c r="AE545" s="35"/>
      <c r="AF545" s="35"/>
      <c r="AG545" s="35"/>
      <c r="AH545" s="35"/>
      <c r="AR545" s="69">
        <f t="shared" si="310"/>
        <v>46</v>
      </c>
      <c r="AS545" s="70">
        <f t="shared" si="317"/>
        <v>542</v>
      </c>
      <c r="AT545" s="71">
        <f t="shared" si="321"/>
        <v>2.4479544506883402E-2</v>
      </c>
      <c r="AU545" s="72">
        <f t="shared" si="302"/>
        <v>6.8214933659622723E-3</v>
      </c>
      <c r="AV545" s="73">
        <f t="shared" si="311"/>
        <v>1.0068214933659623</v>
      </c>
      <c r="AW545" s="74">
        <f>PRODUCT(AV$4:AV545)</f>
        <v>39.833014526706954</v>
      </c>
    </row>
    <row r="546" spans="5:49">
      <c r="E546">
        <f t="shared" si="319"/>
        <v>543</v>
      </c>
      <c r="F546" s="64">
        <f t="shared" si="312"/>
        <v>100.16666666666487</v>
      </c>
      <c r="G546" s="55">
        <f t="shared" si="293"/>
        <v>0</v>
      </c>
      <c r="H546" s="78">
        <f t="shared" si="318"/>
        <v>1</v>
      </c>
      <c r="I546" s="79">
        <f t="shared" si="303"/>
        <v>1401006.0101984965</v>
      </c>
      <c r="J546" s="79">
        <f t="shared" si="294"/>
        <v>9556.9532042423161</v>
      </c>
      <c r="K546" s="80">
        <f t="shared" si="295"/>
        <v>-20</v>
      </c>
      <c r="L546" s="80">
        <f t="shared" si="304"/>
        <v>-1167.5050084987472</v>
      </c>
      <c r="M546" s="80">
        <f t="shared" si="320"/>
        <v>0</v>
      </c>
      <c r="N546" s="80">
        <f t="shared" si="305"/>
        <v>0</v>
      </c>
      <c r="O546" s="81">
        <f t="shared" si="296"/>
        <v>-2475.2130879613783</v>
      </c>
      <c r="P546" s="79">
        <f t="shared" si="297"/>
        <v>1406900.2453062788</v>
      </c>
      <c r="R546">
        <f t="shared" ca="1" si="306"/>
        <v>662</v>
      </c>
      <c r="S546" s="78">
        <f t="shared" ca="1" si="307"/>
        <v>108.36</v>
      </c>
      <c r="T546" s="55">
        <f t="shared" ca="1" si="298"/>
        <v>0</v>
      </c>
      <c r="U546" s="78">
        <f t="shared" ca="1" si="313"/>
        <v>2.7389054743691302E-5</v>
      </c>
      <c r="V546" s="79">
        <f t="shared" ca="1" si="308"/>
        <v>60.963821635319093</v>
      </c>
      <c r="W546" s="79">
        <f t="shared" ca="1" si="299"/>
        <v>0.41586430484903641</v>
      </c>
      <c r="X546" s="80">
        <f t="shared" ca="1" si="314"/>
        <v>-5.4778109487382603E-4</v>
      </c>
      <c r="Y546" s="80">
        <f t="shared" ca="1" si="315"/>
        <v>-5.0803184696099249E-2</v>
      </c>
      <c r="Z546" s="80">
        <f t="shared" ca="1" si="309"/>
        <v>0</v>
      </c>
      <c r="AA546" s="80">
        <f t="shared" ca="1" si="316"/>
        <v>0</v>
      </c>
      <c r="AB546" s="81">
        <f t="shared" ca="1" si="300"/>
        <v>-6.7793746768475383E-2</v>
      </c>
      <c r="AC546" s="79">
        <f t="shared" ca="1" si="301"/>
        <v>61.260541227608684</v>
      </c>
      <c r="AE546" s="35"/>
      <c r="AF546" s="35"/>
      <c r="AR546" s="69">
        <f t="shared" si="310"/>
        <v>46</v>
      </c>
      <c r="AS546" s="70">
        <f t="shared" si="317"/>
        <v>543</v>
      </c>
      <c r="AT546" s="71">
        <f t="shared" si="321"/>
        <v>2.4312557456427918E-2</v>
      </c>
      <c r="AU546" s="72">
        <f t="shared" si="302"/>
        <v>6.8214933659622723E-3</v>
      </c>
      <c r="AV546" s="73">
        <f t="shared" si="311"/>
        <v>1.0068214933659623</v>
      </c>
      <c r="AW546" s="74">
        <f>PRODUCT(AV$4:AV546)</f>
        <v>40.104735171047167</v>
      </c>
    </row>
    <row r="547" spans="5:49">
      <c r="E547">
        <f t="shared" si="319"/>
        <v>544</v>
      </c>
      <c r="F547" s="64">
        <f t="shared" si="312"/>
        <v>100.2499999999982</v>
      </c>
      <c r="G547" s="55">
        <f t="shared" si="293"/>
        <v>0</v>
      </c>
      <c r="H547" s="78">
        <f t="shared" si="318"/>
        <v>1</v>
      </c>
      <c r="I547" s="79">
        <f t="shared" si="303"/>
        <v>1406900.2453062788</v>
      </c>
      <c r="J547" s="79">
        <f t="shared" si="294"/>
        <v>9597.1606899274739</v>
      </c>
      <c r="K547" s="80">
        <f t="shared" si="295"/>
        <v>-20</v>
      </c>
      <c r="L547" s="80">
        <f t="shared" si="304"/>
        <v>-1172.4168710885658</v>
      </c>
      <c r="M547" s="80">
        <f t="shared" si="320"/>
        <v>0</v>
      </c>
      <c r="N547" s="80">
        <f t="shared" si="305"/>
        <v>0</v>
      </c>
      <c r="O547" s="81">
        <f t="shared" si="296"/>
        <v>-2475.2130879613783</v>
      </c>
      <c r="P547" s="79">
        <f t="shared" si="297"/>
        <v>1412829.7760371563</v>
      </c>
      <c r="R547">
        <f t="shared" ca="1" si="306"/>
        <v>663</v>
      </c>
      <c r="S547" s="78">
        <f t="shared" ca="1" si="307"/>
        <v>108.44</v>
      </c>
      <c r="T547" s="55">
        <f t="shared" ca="1" si="298"/>
        <v>0</v>
      </c>
      <c r="U547" s="78">
        <f t="shared" ca="1" si="313"/>
        <v>2.7389054743691302E-5</v>
      </c>
      <c r="V547" s="79">
        <f t="shared" ca="1" si="308"/>
        <v>61.260541227608684</v>
      </c>
      <c r="W547" s="79">
        <f t="shared" ca="1" si="299"/>
        <v>0.4178883755793909</v>
      </c>
      <c r="X547" s="80">
        <f t="shared" ca="1" si="314"/>
        <v>-5.4778109487382603E-4</v>
      </c>
      <c r="Y547" s="80">
        <f t="shared" ca="1" si="315"/>
        <v>-5.1050451023007239E-2</v>
      </c>
      <c r="Z547" s="80">
        <f t="shared" ca="1" si="309"/>
        <v>0</v>
      </c>
      <c r="AA547" s="80">
        <f t="shared" ca="1" si="316"/>
        <v>0</v>
      </c>
      <c r="AB547" s="81">
        <f t="shared" ca="1" si="300"/>
        <v>-6.7793746768475383E-2</v>
      </c>
      <c r="AC547" s="79">
        <f t="shared" ca="1" si="301"/>
        <v>61.559037624301716</v>
      </c>
      <c r="AE547" s="35"/>
      <c r="AF547" s="35"/>
      <c r="AR547" s="69">
        <f t="shared" si="310"/>
        <v>46</v>
      </c>
      <c r="AS547" s="70">
        <f t="shared" si="317"/>
        <v>544</v>
      </c>
      <c r="AT547" s="71">
        <f t="shared" si="321"/>
        <v>2.414670950702932E-2</v>
      </c>
      <c r="AU547" s="72">
        <f t="shared" si="302"/>
        <v>6.8214933659622723E-3</v>
      </c>
      <c r="AV547" s="73">
        <f t="shared" si="311"/>
        <v>1.0068214933659623</v>
      </c>
      <c r="AW547" s="74">
        <f>PRODUCT(AV$4:AV547)</f>
        <v>40.378309355960141</v>
      </c>
    </row>
    <row r="548" spans="5:49">
      <c r="E548">
        <f t="shared" si="319"/>
        <v>545</v>
      </c>
      <c r="F548" s="64">
        <f t="shared" si="312"/>
        <v>100.33333333333152</v>
      </c>
      <c r="G548" s="55">
        <f t="shared" si="293"/>
        <v>0</v>
      </c>
      <c r="H548" s="78">
        <f t="shared" si="318"/>
        <v>1</v>
      </c>
      <c r="I548" s="79">
        <f t="shared" si="303"/>
        <v>1412829.7760371563</v>
      </c>
      <c r="J548" s="79">
        <f t="shared" si="294"/>
        <v>9637.6089444714253</v>
      </c>
      <c r="K548" s="80">
        <f t="shared" si="295"/>
        <v>-20</v>
      </c>
      <c r="L548" s="80">
        <f t="shared" si="304"/>
        <v>-1177.3581466976304</v>
      </c>
      <c r="M548" s="80">
        <f t="shared" si="320"/>
        <v>0</v>
      </c>
      <c r="N548" s="80">
        <f t="shared" si="305"/>
        <v>0</v>
      </c>
      <c r="O548" s="81">
        <f t="shared" si="296"/>
        <v>-2475.2130879613783</v>
      </c>
      <c r="P548" s="79">
        <f t="shared" si="297"/>
        <v>1418794.813746969</v>
      </c>
      <c r="R548">
        <f t="shared" ca="1" si="306"/>
        <v>664</v>
      </c>
      <c r="S548" s="78">
        <f t="shared" ca="1" si="307"/>
        <v>108.52</v>
      </c>
      <c r="T548" s="55">
        <f t="shared" ca="1" si="298"/>
        <v>0</v>
      </c>
      <c r="U548" s="78">
        <f t="shared" ca="1" si="313"/>
        <v>2.7389054743691302E-5</v>
      </c>
      <c r="V548" s="79">
        <f t="shared" ca="1" si="308"/>
        <v>61.559037624301716</v>
      </c>
      <c r="W548" s="79">
        <f t="shared" ca="1" si="299"/>
        <v>0.41992456676919609</v>
      </c>
      <c r="X548" s="80">
        <f t="shared" ca="1" si="314"/>
        <v>-5.4778109487382603E-4</v>
      </c>
      <c r="Y548" s="80">
        <f t="shared" ca="1" si="315"/>
        <v>-5.1299198020251437E-2</v>
      </c>
      <c r="Z548" s="80">
        <f t="shared" ca="1" si="309"/>
        <v>0</v>
      </c>
      <c r="AA548" s="80">
        <f t="shared" ca="1" si="316"/>
        <v>0</v>
      </c>
      <c r="AB548" s="81">
        <f t="shared" ca="1" si="300"/>
        <v>-6.7793746768475383E-2</v>
      </c>
      <c r="AC548" s="79">
        <f t="shared" ca="1" si="301"/>
        <v>61.859321465187314</v>
      </c>
      <c r="AE548" s="35"/>
      <c r="AF548" s="35"/>
      <c r="AR548" s="69">
        <f t="shared" si="310"/>
        <v>46</v>
      </c>
      <c r="AS548" s="70">
        <f t="shared" si="317"/>
        <v>545</v>
      </c>
      <c r="AT548" s="71">
        <f t="shared" si="321"/>
        <v>2.3981992888317302E-2</v>
      </c>
      <c r="AU548" s="72">
        <f t="shared" si="302"/>
        <v>6.8214933659622723E-3</v>
      </c>
      <c r="AV548" s="73">
        <f t="shared" si="311"/>
        <v>1.0068214933659623</v>
      </c>
      <c r="AW548" s="74">
        <f>PRODUCT(AV$4:AV548)</f>
        <v>40.653749725360598</v>
      </c>
    </row>
    <row r="549" spans="5:49">
      <c r="E549">
        <f t="shared" si="319"/>
        <v>546</v>
      </c>
      <c r="F549" s="64">
        <f t="shared" si="312"/>
        <v>100.41666666666485</v>
      </c>
      <c r="G549" s="55">
        <f t="shared" si="293"/>
        <v>0</v>
      </c>
      <c r="H549" s="78">
        <f t="shared" si="318"/>
        <v>1</v>
      </c>
      <c r="I549" s="79">
        <f t="shared" si="303"/>
        <v>1418794.813746969</v>
      </c>
      <c r="J549" s="79">
        <f t="shared" si="294"/>
        <v>9678.2994096366274</v>
      </c>
      <c r="K549" s="80">
        <f t="shared" si="295"/>
        <v>-20</v>
      </c>
      <c r="L549" s="80">
        <f t="shared" si="304"/>
        <v>-1182.3290114558076</v>
      </c>
      <c r="M549" s="80">
        <f t="shared" si="320"/>
        <v>0</v>
      </c>
      <c r="N549" s="80">
        <f t="shared" si="305"/>
        <v>0</v>
      </c>
      <c r="O549" s="81">
        <f t="shared" si="296"/>
        <v>-2475.2130879613783</v>
      </c>
      <c r="P549" s="79">
        <f t="shared" si="297"/>
        <v>1424795.5710571883</v>
      </c>
      <c r="R549">
        <f t="shared" ca="1" si="306"/>
        <v>665</v>
      </c>
      <c r="S549" s="78">
        <f t="shared" ca="1" si="307"/>
        <v>108.6</v>
      </c>
      <c r="T549" s="55">
        <f t="shared" ca="1" si="298"/>
        <v>0</v>
      </c>
      <c r="U549" s="78">
        <f t="shared" ca="1" si="313"/>
        <v>2.7389054743691302E-5</v>
      </c>
      <c r="V549" s="79">
        <f t="shared" ca="1" si="308"/>
        <v>61.859321465187314</v>
      </c>
      <c r="W549" s="79">
        <f t="shared" ca="1" si="299"/>
        <v>0.42197295099770288</v>
      </c>
      <c r="X549" s="80">
        <f t="shared" ca="1" si="314"/>
        <v>-5.4778109487382603E-4</v>
      </c>
      <c r="Y549" s="80">
        <f t="shared" ca="1" si="315"/>
        <v>-5.1549434554322766E-2</v>
      </c>
      <c r="Z549" s="80">
        <f t="shared" ca="1" si="309"/>
        <v>0</v>
      </c>
      <c r="AA549" s="80">
        <f t="shared" ca="1" si="316"/>
        <v>0</v>
      </c>
      <c r="AB549" s="81">
        <f t="shared" ca="1" si="300"/>
        <v>-6.7793746768475383E-2</v>
      </c>
      <c r="AC549" s="79">
        <f t="shared" ca="1" si="301"/>
        <v>62.161403453767349</v>
      </c>
      <c r="AE549" s="35"/>
      <c r="AF549" s="35"/>
      <c r="AR549" s="69">
        <f t="shared" si="310"/>
        <v>46</v>
      </c>
      <c r="AS549" s="70">
        <f t="shared" si="317"/>
        <v>546</v>
      </c>
      <c r="AT549" s="71">
        <f t="shared" si="321"/>
        <v>2.3818399882927093E-2</v>
      </c>
      <c r="AU549" s="72">
        <f t="shared" si="302"/>
        <v>6.8214933659622723E-3</v>
      </c>
      <c r="AV549" s="73">
        <f t="shared" si="311"/>
        <v>1.0068214933659623</v>
      </c>
      <c r="AW549" s="74">
        <f>PRODUCT(AV$4:AV549)</f>
        <v>40.931069009413633</v>
      </c>
    </row>
    <row r="550" spans="5:49">
      <c r="E550">
        <f t="shared" si="319"/>
        <v>547</v>
      </c>
      <c r="F550" s="64">
        <f t="shared" si="312"/>
        <v>100.49999999999818</v>
      </c>
      <c r="G550" s="55">
        <f t="shared" si="293"/>
        <v>0</v>
      </c>
      <c r="H550" s="78">
        <f t="shared" si="318"/>
        <v>1</v>
      </c>
      <c r="I550" s="79">
        <f t="shared" si="303"/>
        <v>1424795.5710571883</v>
      </c>
      <c r="J550" s="79">
        <f t="shared" si="294"/>
        <v>9719.2335358190376</v>
      </c>
      <c r="K550" s="80">
        <f t="shared" si="295"/>
        <v>-20</v>
      </c>
      <c r="L550" s="80">
        <f t="shared" si="304"/>
        <v>-1187.3296425476569</v>
      </c>
      <c r="M550" s="80">
        <f t="shared" si="320"/>
        <v>0</v>
      </c>
      <c r="N550" s="80">
        <f t="shared" si="305"/>
        <v>0</v>
      </c>
      <c r="O550" s="81">
        <f t="shared" si="296"/>
        <v>-2475.2130879613783</v>
      </c>
      <c r="P550" s="79">
        <f t="shared" si="297"/>
        <v>1430832.2618624982</v>
      </c>
      <c r="R550">
        <f t="shared" ca="1" si="306"/>
        <v>666</v>
      </c>
      <c r="S550" s="78">
        <f t="shared" ca="1" si="307"/>
        <v>108.68</v>
      </c>
      <c r="T550" s="55">
        <f t="shared" ca="1" si="298"/>
        <v>0</v>
      </c>
      <c r="U550" s="78">
        <f t="shared" ca="1" si="313"/>
        <v>2.7389054743691302E-5</v>
      </c>
      <c r="V550" s="79">
        <f t="shared" ca="1" si="308"/>
        <v>62.161403453767349</v>
      </c>
      <c r="W550" s="79">
        <f t="shared" ca="1" si="299"/>
        <v>0.42403360127877826</v>
      </c>
      <c r="X550" s="80">
        <f t="shared" ca="1" si="314"/>
        <v>-5.4778109487382603E-4</v>
      </c>
      <c r="Y550" s="80">
        <f t="shared" ca="1" si="315"/>
        <v>-5.1801169544806125E-2</v>
      </c>
      <c r="Z550" s="80">
        <f t="shared" ca="1" si="309"/>
        <v>0</v>
      </c>
      <c r="AA550" s="80">
        <f t="shared" ca="1" si="316"/>
        <v>0</v>
      </c>
      <c r="AB550" s="81">
        <f t="shared" ca="1" si="300"/>
        <v>-6.7793746768475383E-2</v>
      </c>
      <c r="AC550" s="79">
        <f t="shared" ca="1" si="301"/>
        <v>62.465294357637973</v>
      </c>
      <c r="AE550" s="35"/>
      <c r="AF550" s="35"/>
      <c r="AR550" s="69">
        <f t="shared" si="310"/>
        <v>46</v>
      </c>
      <c r="AS550" s="70">
        <f t="shared" si="317"/>
        <v>547</v>
      </c>
      <c r="AT550" s="71">
        <f t="shared" si="321"/>
        <v>2.3655922826137869E-2</v>
      </c>
      <c r="AU550" s="72">
        <f t="shared" si="302"/>
        <v>6.8214933659622723E-3</v>
      </c>
      <c r="AV550" s="73">
        <f t="shared" si="311"/>
        <v>1.0068214933659623</v>
      </c>
      <c r="AW550" s="74">
        <f>PRODUCT(AV$4:AV550)</f>
        <v>41.21028002512309</v>
      </c>
    </row>
    <row r="551" spans="5:49">
      <c r="E551">
        <f t="shared" si="319"/>
        <v>548</v>
      </c>
      <c r="F551" s="64">
        <f t="shared" si="312"/>
        <v>100.58333333333151</v>
      </c>
      <c r="G551" s="55">
        <f t="shared" si="293"/>
        <v>0</v>
      </c>
      <c r="H551" s="78">
        <f t="shared" si="318"/>
        <v>1</v>
      </c>
      <c r="I551" s="79">
        <f t="shared" si="303"/>
        <v>1430832.2618624982</v>
      </c>
      <c r="J551" s="79">
        <f t="shared" si="294"/>
        <v>9760.4127820998237</v>
      </c>
      <c r="K551" s="80">
        <f t="shared" si="295"/>
        <v>-20</v>
      </c>
      <c r="L551" s="80">
        <f t="shared" si="304"/>
        <v>-1192.3602182187485</v>
      </c>
      <c r="M551" s="80">
        <f t="shared" si="320"/>
        <v>0</v>
      </c>
      <c r="N551" s="80">
        <f t="shared" si="305"/>
        <v>0</v>
      </c>
      <c r="O551" s="81">
        <f t="shared" si="296"/>
        <v>-2475.2130879613783</v>
      </c>
      <c r="P551" s="79">
        <f t="shared" si="297"/>
        <v>1436905.101338418</v>
      </c>
      <c r="R551">
        <f t="shared" ca="1" si="306"/>
        <v>667</v>
      </c>
      <c r="S551" s="78">
        <f t="shared" ca="1" si="307"/>
        <v>108.76</v>
      </c>
      <c r="T551" s="55">
        <f t="shared" ca="1" si="298"/>
        <v>0</v>
      </c>
      <c r="U551" s="78">
        <f t="shared" ca="1" si="313"/>
        <v>2.7389054743691302E-5</v>
      </c>
      <c r="V551" s="79">
        <f t="shared" ca="1" si="308"/>
        <v>62.465294357637973</v>
      </c>
      <c r="W551" s="79">
        <f t="shared" ca="1" si="299"/>
        <v>0.42610659106350801</v>
      </c>
      <c r="X551" s="80">
        <f t="shared" ca="1" si="314"/>
        <v>-5.4778109487382603E-4</v>
      </c>
      <c r="Y551" s="80">
        <f t="shared" ca="1" si="315"/>
        <v>-5.2054411964698316E-2</v>
      </c>
      <c r="Z551" s="80">
        <f t="shared" ca="1" si="309"/>
        <v>0</v>
      </c>
      <c r="AA551" s="80">
        <f t="shared" ca="1" si="316"/>
        <v>0</v>
      </c>
      <c r="AB551" s="81">
        <f t="shared" ca="1" si="300"/>
        <v>-6.7793746768475383E-2</v>
      </c>
      <c r="AC551" s="79">
        <f t="shared" ca="1" si="301"/>
        <v>62.771005008873438</v>
      </c>
      <c r="AE551" s="35"/>
      <c r="AF551" s="35"/>
      <c r="AR551" s="69">
        <f t="shared" si="310"/>
        <v>46</v>
      </c>
      <c r="AS551" s="70">
        <f t="shared" si="317"/>
        <v>548</v>
      </c>
      <c r="AT551" s="71">
        <f t="shared" si="321"/>
        <v>2.3494554105513654E-2</v>
      </c>
      <c r="AU551" s="72">
        <f t="shared" si="302"/>
        <v>6.8214933659622723E-3</v>
      </c>
      <c r="AV551" s="73">
        <f t="shared" si="311"/>
        <v>1.0068214933659623</v>
      </c>
      <c r="AW551" s="74">
        <f>PRODUCT(AV$4:AV551)</f>
        <v>41.491395676923915</v>
      </c>
    </row>
    <row r="552" spans="5:49">
      <c r="E552">
        <f t="shared" si="319"/>
        <v>549</v>
      </c>
      <c r="F552" s="64">
        <f t="shared" si="312"/>
        <v>100.66666666666484</v>
      </c>
      <c r="G552" s="55">
        <f t="shared" si="293"/>
        <v>0</v>
      </c>
      <c r="H552" s="78">
        <f t="shared" si="318"/>
        <v>1</v>
      </c>
      <c r="I552" s="79">
        <f t="shared" si="303"/>
        <v>1436905.101338418</v>
      </c>
      <c r="J552" s="79">
        <f t="shared" si="294"/>
        <v>9801.8386162973657</v>
      </c>
      <c r="K552" s="80">
        <f t="shared" si="295"/>
        <v>-20</v>
      </c>
      <c r="L552" s="80">
        <f t="shared" si="304"/>
        <v>-1197.4209177820151</v>
      </c>
      <c r="M552" s="80">
        <f t="shared" si="320"/>
        <v>0</v>
      </c>
      <c r="N552" s="80">
        <f t="shared" si="305"/>
        <v>0</v>
      </c>
      <c r="O552" s="81">
        <f t="shared" si="296"/>
        <v>-2475.2130879613783</v>
      </c>
      <c r="P552" s="79">
        <f t="shared" si="297"/>
        <v>1443014.305948972</v>
      </c>
      <c r="R552">
        <f t="shared" ca="1" si="306"/>
        <v>668</v>
      </c>
      <c r="S552" s="78">
        <f t="shared" ca="1" si="307"/>
        <v>108.84</v>
      </c>
      <c r="T552" s="55">
        <f t="shared" ca="1" si="298"/>
        <v>0</v>
      </c>
      <c r="U552" s="78">
        <f t="shared" ca="1" si="313"/>
        <v>2.7389054743691302E-5</v>
      </c>
      <c r="V552" s="79">
        <f t="shared" ca="1" si="308"/>
        <v>62.771005008873438</v>
      </c>
      <c r="W552" s="79">
        <f t="shared" ca="1" si="299"/>
        <v>0.42819199424281473</v>
      </c>
      <c r="X552" s="80">
        <f t="shared" ca="1" si="314"/>
        <v>-5.4778109487382603E-4</v>
      </c>
      <c r="Y552" s="80">
        <f t="shared" ca="1" si="315"/>
        <v>-5.2309170840727871E-2</v>
      </c>
      <c r="Z552" s="80">
        <f t="shared" ca="1" si="309"/>
        <v>0</v>
      </c>
      <c r="AA552" s="80">
        <f t="shared" ca="1" si="316"/>
        <v>0</v>
      </c>
      <c r="AB552" s="81">
        <f t="shared" ca="1" si="300"/>
        <v>-6.7793746768475383E-2</v>
      </c>
      <c r="AC552" s="79">
        <f t="shared" ca="1" si="301"/>
        <v>63.078546304412178</v>
      </c>
      <c r="AE552" s="35"/>
      <c r="AF552" s="35"/>
      <c r="AR552" s="69">
        <f t="shared" si="310"/>
        <v>46</v>
      </c>
      <c r="AS552" s="70">
        <f t="shared" si="317"/>
        <v>549</v>
      </c>
      <c r="AT552" s="71">
        <f t="shared" si="321"/>
        <v>2.3334286160546652E-2</v>
      </c>
      <c r="AU552" s="72">
        <f t="shared" si="302"/>
        <v>6.8214933659622723E-3</v>
      </c>
      <c r="AV552" s="73">
        <f t="shared" si="311"/>
        <v>1.0068214933659623</v>
      </c>
      <c r="AW552" s="74">
        <f>PRODUCT(AV$4:AV552)</f>
        <v>41.774428957278566</v>
      </c>
    </row>
    <row r="553" spans="5:49">
      <c r="E553">
        <f t="shared" si="319"/>
        <v>550</v>
      </c>
      <c r="F553" s="64">
        <f t="shared" si="312"/>
        <v>100.74999999999817</v>
      </c>
      <c r="G553" s="55">
        <f t="shared" si="293"/>
        <v>0</v>
      </c>
      <c r="H553" s="78">
        <f t="shared" si="318"/>
        <v>1</v>
      </c>
      <c r="I553" s="79">
        <f t="shared" si="303"/>
        <v>1443014.305948972</v>
      </c>
      <c r="J553" s="79">
        <f t="shared" si="294"/>
        <v>9843.5125150195654</v>
      </c>
      <c r="K553" s="80">
        <f t="shared" si="295"/>
        <v>-20</v>
      </c>
      <c r="L553" s="80">
        <f t="shared" si="304"/>
        <v>-1202.5119216241435</v>
      </c>
      <c r="M553" s="80">
        <f t="shared" si="320"/>
        <v>0</v>
      </c>
      <c r="N553" s="80">
        <f t="shared" si="305"/>
        <v>0</v>
      </c>
      <c r="O553" s="81">
        <f t="shared" si="296"/>
        <v>-2475.2130879613783</v>
      </c>
      <c r="P553" s="79">
        <f t="shared" si="297"/>
        <v>1449160.0934544061</v>
      </c>
      <c r="R553">
        <f t="shared" ca="1" si="306"/>
        <v>669</v>
      </c>
      <c r="S553" s="78">
        <f t="shared" ca="1" si="307"/>
        <v>108.92</v>
      </c>
      <c r="T553" s="55">
        <f t="shared" ca="1" si="298"/>
        <v>0</v>
      </c>
      <c r="U553" s="78">
        <f t="shared" ca="1" si="313"/>
        <v>2.7389054743691302E-5</v>
      </c>
      <c r="V553" s="79">
        <f t="shared" ca="1" si="308"/>
        <v>63.078546304412178</v>
      </c>
      <c r="W553" s="79">
        <f t="shared" ca="1" si="299"/>
        <v>0.4302898851500917</v>
      </c>
      <c r="X553" s="80">
        <f t="shared" ca="1" si="314"/>
        <v>-5.4778109487382603E-4</v>
      </c>
      <c r="Y553" s="80">
        <f t="shared" ca="1" si="315"/>
        <v>-5.256545525367682E-2</v>
      </c>
      <c r="Z553" s="80">
        <f t="shared" ca="1" si="309"/>
        <v>0</v>
      </c>
      <c r="AA553" s="80">
        <f t="shared" ca="1" si="316"/>
        <v>0</v>
      </c>
      <c r="AB553" s="81">
        <f t="shared" ca="1" si="300"/>
        <v>-6.7793746768475383E-2</v>
      </c>
      <c r="AC553" s="79">
        <f t="shared" ca="1" si="301"/>
        <v>63.387929206445243</v>
      </c>
      <c r="AE553" s="35"/>
      <c r="AF553" s="35"/>
      <c r="AR553" s="69">
        <f t="shared" si="310"/>
        <v>46</v>
      </c>
      <c r="AS553" s="70">
        <f t="shared" si="317"/>
        <v>550</v>
      </c>
      <c r="AT553" s="71">
        <f t="shared" si="321"/>
        <v>2.3175111482303019E-2</v>
      </c>
      <c r="AU553" s="72">
        <f t="shared" si="302"/>
        <v>6.8214933659622723E-3</v>
      </c>
      <c r="AV553" s="73">
        <f t="shared" si="311"/>
        <v>1.0068214933659623</v>
      </c>
      <c r="AW553" s="74">
        <f>PRODUCT(AV$4:AV553)</f>
        <v>42.059392947277502</v>
      </c>
    </row>
    <row r="554" spans="5:49">
      <c r="E554">
        <f t="shared" si="319"/>
        <v>551</v>
      </c>
      <c r="F554" s="64">
        <f t="shared" si="312"/>
        <v>100.8333333333315</v>
      </c>
      <c r="G554" s="55">
        <f t="shared" si="293"/>
        <v>0</v>
      </c>
      <c r="H554" s="78">
        <f t="shared" si="318"/>
        <v>1</v>
      </c>
      <c r="I554" s="79">
        <f t="shared" si="303"/>
        <v>1449160.0934544061</v>
      </c>
      <c r="J554" s="79">
        <f t="shared" si="294"/>
        <v>9885.435963716498</v>
      </c>
      <c r="K554" s="80">
        <f t="shared" si="295"/>
        <v>-20</v>
      </c>
      <c r="L554" s="80">
        <f t="shared" si="304"/>
        <v>-1207.6334112120053</v>
      </c>
      <c r="M554" s="80">
        <f t="shared" si="320"/>
        <v>0</v>
      </c>
      <c r="N554" s="80">
        <f t="shared" si="305"/>
        <v>0</v>
      </c>
      <c r="O554" s="81">
        <f t="shared" si="296"/>
        <v>-2475.2130879613783</v>
      </c>
      <c r="P554" s="79">
        <f t="shared" si="297"/>
        <v>1455342.6829189495</v>
      </c>
      <c r="R554">
        <f t="shared" ca="1" si="306"/>
        <v>670</v>
      </c>
      <c r="S554" s="78">
        <f t="shared" ca="1" si="307"/>
        <v>109</v>
      </c>
      <c r="T554" s="55">
        <f t="shared" ca="1" si="298"/>
        <v>0</v>
      </c>
      <c r="U554" s="78">
        <f t="shared" ca="1" si="313"/>
        <v>2.7389054743691302E-5</v>
      </c>
      <c r="V554" s="79">
        <f t="shared" ca="1" si="308"/>
        <v>63.387929206445243</v>
      </c>
      <c r="W554" s="79">
        <f t="shared" ca="1" si="299"/>
        <v>0.4324003385638524</v>
      </c>
      <c r="X554" s="80">
        <f t="shared" ca="1" si="314"/>
        <v>-5.4778109487382603E-4</v>
      </c>
      <c r="Y554" s="80">
        <f t="shared" ca="1" si="315"/>
        <v>-5.2823274338704373E-2</v>
      </c>
      <c r="Z554" s="80">
        <f t="shared" ca="1" si="309"/>
        <v>0</v>
      </c>
      <c r="AA554" s="80">
        <f t="shared" ca="1" si="316"/>
        <v>0</v>
      </c>
      <c r="AB554" s="81">
        <f t="shared" ca="1" si="300"/>
        <v>-6.7793746768475383E-2</v>
      </c>
      <c r="AC554" s="79">
        <f t="shared" ca="1" si="301"/>
        <v>63.699164742807042</v>
      </c>
      <c r="AE554" s="35"/>
      <c r="AF554" s="35"/>
      <c r="AR554" s="69">
        <f t="shared" si="310"/>
        <v>46</v>
      </c>
      <c r="AS554" s="70">
        <f t="shared" si="317"/>
        <v>551</v>
      </c>
      <c r="AT554" s="71">
        <f t="shared" si="321"/>
        <v>2.3017022613071054E-2</v>
      </c>
      <c r="AU554" s="72">
        <f t="shared" si="302"/>
        <v>6.8214933659622723E-3</v>
      </c>
      <c r="AV554" s="73">
        <f t="shared" si="311"/>
        <v>1.0068214933659623</v>
      </c>
      <c r="AW554" s="74">
        <f>PRODUCT(AV$4:AV554)</f>
        <v>42.346300817243758</v>
      </c>
    </row>
    <row r="555" spans="5:49">
      <c r="E555">
        <f t="shared" si="319"/>
        <v>552</v>
      </c>
      <c r="F555" s="64">
        <f t="shared" si="312"/>
        <v>100.91666666666482</v>
      </c>
      <c r="G555" s="55">
        <f t="shared" si="293"/>
        <v>0</v>
      </c>
      <c r="H555" s="78">
        <f t="shared" si="318"/>
        <v>1</v>
      </c>
      <c r="I555" s="79">
        <f t="shared" si="303"/>
        <v>1455342.6829189495</v>
      </c>
      <c r="J555" s="79">
        <f t="shared" si="294"/>
        <v>9927.6104567333496</v>
      </c>
      <c r="K555" s="80">
        <f t="shared" si="295"/>
        <v>-20</v>
      </c>
      <c r="L555" s="80">
        <f t="shared" si="304"/>
        <v>-1212.7855690991246</v>
      </c>
      <c r="M555" s="80">
        <f t="shared" si="320"/>
        <v>0</v>
      </c>
      <c r="N555" s="80">
        <f t="shared" si="305"/>
        <v>0</v>
      </c>
      <c r="O555" s="81">
        <f t="shared" si="296"/>
        <v>-2475.2130879613783</v>
      </c>
      <c r="P555" s="79">
        <f t="shared" si="297"/>
        <v>1461562.2947186225</v>
      </c>
      <c r="R555">
        <f t="shared" ca="1" si="306"/>
        <v>671</v>
      </c>
      <c r="S555" s="78">
        <f t="shared" ca="1" si="307"/>
        <v>109.08</v>
      </c>
      <c r="T555" s="55">
        <f t="shared" ca="1" si="298"/>
        <v>0</v>
      </c>
      <c r="U555" s="78">
        <f t="shared" ca="1" si="313"/>
        <v>2.7389054743691302E-5</v>
      </c>
      <c r="V555" s="79">
        <f t="shared" ca="1" si="308"/>
        <v>63.699164742807042</v>
      </c>
      <c r="W555" s="79">
        <f t="shared" ca="1" si="299"/>
        <v>0.43452342971039609</v>
      </c>
      <c r="X555" s="80">
        <f t="shared" ca="1" si="314"/>
        <v>-5.4778109487382603E-4</v>
      </c>
      <c r="Y555" s="80">
        <f t="shared" ca="1" si="315"/>
        <v>-5.3082637285672536E-2</v>
      </c>
      <c r="Z555" s="80">
        <f t="shared" ca="1" si="309"/>
        <v>0</v>
      </c>
      <c r="AA555" s="80">
        <f t="shared" ca="1" si="316"/>
        <v>0</v>
      </c>
      <c r="AB555" s="81">
        <f t="shared" ca="1" si="300"/>
        <v>-6.7793746768475383E-2</v>
      </c>
      <c r="AC555" s="79">
        <f t="shared" ca="1" si="301"/>
        <v>64.012264007368415</v>
      </c>
      <c r="AE555" s="35"/>
      <c r="AF555" s="35"/>
      <c r="AR555" s="69">
        <f t="shared" si="310"/>
        <v>46</v>
      </c>
      <c r="AS555" s="70">
        <f t="shared" si="317"/>
        <v>552</v>
      </c>
      <c r="AT555" s="71">
        <f t="shared" si="321"/>
        <v>2.2860012146011785E-2</v>
      </c>
      <c r="AU555" s="72">
        <f t="shared" si="302"/>
        <v>6.8214933659622723E-3</v>
      </c>
      <c r="AV555" s="73">
        <f t="shared" si="311"/>
        <v>1.0068214933659623</v>
      </c>
      <c r="AW555" s="74">
        <f>PRODUCT(AV$4:AV555)</f>
        <v>42.635165827341631</v>
      </c>
    </row>
    <row r="556" spans="5:49">
      <c r="E556">
        <f t="shared" si="319"/>
        <v>553</v>
      </c>
      <c r="F556" s="64">
        <f t="shared" si="312"/>
        <v>100.99999999999815</v>
      </c>
      <c r="G556" s="55">
        <f t="shared" si="293"/>
        <v>0</v>
      </c>
      <c r="H556" s="78">
        <f t="shared" si="318"/>
        <v>1</v>
      </c>
      <c r="I556" s="79">
        <f t="shared" si="303"/>
        <v>1461562.2947186225</v>
      </c>
      <c r="J556" s="79">
        <f t="shared" si="294"/>
        <v>9970.037497363679</v>
      </c>
      <c r="K556" s="80">
        <f t="shared" si="295"/>
        <v>-20</v>
      </c>
      <c r="L556" s="80">
        <f t="shared" si="304"/>
        <v>-1217.9685789321854</v>
      </c>
      <c r="M556" s="80">
        <f t="shared" si="320"/>
        <v>-10961.717210389668</v>
      </c>
      <c r="N556" s="80">
        <f t="shared" si="305"/>
        <v>0</v>
      </c>
      <c r="O556" s="81">
        <f t="shared" si="296"/>
        <v>-2475.2130879613783</v>
      </c>
      <c r="P556" s="79">
        <f t="shared" si="297"/>
        <v>1456857.4333387031</v>
      </c>
      <c r="R556">
        <f t="shared" ca="1" si="306"/>
        <v>672</v>
      </c>
      <c r="S556" s="78">
        <f t="shared" ca="1" si="307"/>
        <v>109.16</v>
      </c>
      <c r="T556" s="55">
        <f t="shared" ca="1" si="298"/>
        <v>0</v>
      </c>
      <c r="U556" s="78">
        <f t="shared" ca="1" si="313"/>
        <v>2.7389054743691302E-5</v>
      </c>
      <c r="V556" s="79">
        <f t="shared" ca="1" si="308"/>
        <v>64.012264007368415</v>
      </c>
      <c r="W556" s="79">
        <f t="shared" ca="1" si="299"/>
        <v>0.43665923426648917</v>
      </c>
      <c r="X556" s="80">
        <f t="shared" ca="1" si="314"/>
        <v>-5.4778109487382603E-4</v>
      </c>
      <c r="Y556" s="80">
        <f t="shared" ca="1" si="315"/>
        <v>-5.334355333947368E-2</v>
      </c>
      <c r="Z556" s="80">
        <f t="shared" ca="1" si="309"/>
        <v>0</v>
      </c>
      <c r="AA556" s="80">
        <f t="shared" ca="1" si="316"/>
        <v>0</v>
      </c>
      <c r="AB556" s="81">
        <f t="shared" ca="1" si="300"/>
        <v>-6.7793746768475383E-2</v>
      </c>
      <c r="AC556" s="79">
        <f t="shared" ca="1" si="301"/>
        <v>64.327238160432074</v>
      </c>
      <c r="AE556" s="35"/>
      <c r="AF556" s="35"/>
      <c r="AR556" s="69">
        <f t="shared" si="310"/>
        <v>47</v>
      </c>
      <c r="AS556" s="70">
        <f t="shared" si="317"/>
        <v>553</v>
      </c>
      <c r="AT556" s="71">
        <f t="shared" si="321"/>
        <v>2.2704072724811949E-2</v>
      </c>
      <c r="AU556" s="72">
        <f t="shared" si="302"/>
        <v>6.8214933659622723E-3</v>
      </c>
      <c r="AV556" s="73">
        <f t="shared" si="311"/>
        <v>1.0068214933659623</v>
      </c>
      <c r="AW556" s="74">
        <f>PRODUCT(AV$4:AV556)</f>
        <v>42.926001328189543</v>
      </c>
    </row>
    <row r="557" spans="5:49">
      <c r="E557">
        <f t="shared" si="319"/>
        <v>554</v>
      </c>
      <c r="F557" s="64">
        <f t="shared" si="312"/>
        <v>101.08333333333148</v>
      </c>
      <c r="G557" s="55">
        <f t="shared" si="293"/>
        <v>0</v>
      </c>
      <c r="H557" s="78">
        <f t="shared" si="318"/>
        <v>1</v>
      </c>
      <c r="I557" s="79">
        <f t="shared" si="303"/>
        <v>1456857.4333387031</v>
      </c>
      <c r="J557" s="79">
        <f t="shared" si="294"/>
        <v>9937.9433166727868</v>
      </c>
      <c r="K557" s="80">
        <f t="shared" si="295"/>
        <v>-20</v>
      </c>
      <c r="L557" s="80">
        <f t="shared" si="304"/>
        <v>-1214.0478611155861</v>
      </c>
      <c r="M557" s="80">
        <f t="shared" si="320"/>
        <v>0</v>
      </c>
      <c r="N557" s="80">
        <f t="shared" si="305"/>
        <v>0</v>
      </c>
      <c r="O557" s="81">
        <f t="shared" si="296"/>
        <v>-2475.2130879613783</v>
      </c>
      <c r="P557" s="79">
        <f t="shared" si="297"/>
        <v>1463086.115706299</v>
      </c>
      <c r="R557">
        <f t="shared" ca="1" si="306"/>
        <v>673</v>
      </c>
      <c r="S557" s="78">
        <f t="shared" ca="1" si="307"/>
        <v>109.24</v>
      </c>
      <c r="T557" s="55">
        <f t="shared" ca="1" si="298"/>
        <v>0</v>
      </c>
      <c r="U557" s="78">
        <f t="shared" ca="1" si="313"/>
        <v>2.7389054743691302E-5</v>
      </c>
      <c r="V557" s="79">
        <f t="shared" ca="1" si="308"/>
        <v>64.327238160432074</v>
      </c>
      <c r="W557" s="79">
        <f t="shared" ca="1" si="299"/>
        <v>0.4388078283620625</v>
      </c>
      <c r="X557" s="80">
        <f t="shared" ca="1" si="314"/>
        <v>-5.4778109487382603E-4</v>
      </c>
      <c r="Y557" s="80">
        <f t="shared" ca="1" si="315"/>
        <v>-5.3606031800360068E-2</v>
      </c>
      <c r="Z557" s="80">
        <f t="shared" ca="1" si="309"/>
        <v>-0.48245428620324055</v>
      </c>
      <c r="AA557" s="80">
        <f t="shared" ca="1" si="316"/>
        <v>0</v>
      </c>
      <c r="AB557" s="81">
        <f t="shared" ca="1" si="300"/>
        <v>-6.7793746768475383E-2</v>
      </c>
      <c r="AC557" s="79">
        <f t="shared" ca="1" si="301"/>
        <v>64.161644142927187</v>
      </c>
      <c r="AE557" s="35"/>
      <c r="AF557" s="35"/>
      <c r="AR557" s="69">
        <f t="shared" si="310"/>
        <v>47</v>
      </c>
      <c r="AS557" s="70">
        <f t="shared" si="317"/>
        <v>554</v>
      </c>
      <c r="AT557" s="71">
        <f t="shared" si="321"/>
        <v>2.2549197043339318E-2</v>
      </c>
      <c r="AU557" s="72">
        <f t="shared" si="302"/>
        <v>6.8214933659622723E-3</v>
      </c>
      <c r="AV557" s="73">
        <f t="shared" si="311"/>
        <v>1.0068214933659623</v>
      </c>
      <c r="AW557" s="74">
        <f>PRODUCT(AV$4:AV557)</f>
        <v>43.218820761477076</v>
      </c>
    </row>
    <row r="558" spans="5:49">
      <c r="E558">
        <f t="shared" si="319"/>
        <v>555</v>
      </c>
      <c r="F558" s="64">
        <f t="shared" si="312"/>
        <v>101.16666666666481</v>
      </c>
      <c r="G558" s="55">
        <f t="shared" si="293"/>
        <v>0</v>
      </c>
      <c r="H558" s="78">
        <f t="shared" si="318"/>
        <v>1</v>
      </c>
      <c r="I558" s="79">
        <f t="shared" si="303"/>
        <v>1463086.115706299</v>
      </c>
      <c r="J558" s="79">
        <f t="shared" si="294"/>
        <v>9980.4322321220279</v>
      </c>
      <c r="K558" s="80">
        <f t="shared" si="295"/>
        <v>-20</v>
      </c>
      <c r="L558" s="80">
        <f t="shared" si="304"/>
        <v>-1219.2384297552492</v>
      </c>
      <c r="M558" s="80">
        <f t="shared" si="320"/>
        <v>0</v>
      </c>
      <c r="N558" s="80">
        <f t="shared" si="305"/>
        <v>0</v>
      </c>
      <c r="O558" s="81">
        <f t="shared" si="296"/>
        <v>-2475.2130879613783</v>
      </c>
      <c r="P558" s="79">
        <f t="shared" si="297"/>
        <v>1469352.0964207044</v>
      </c>
      <c r="R558">
        <f t="shared" ca="1" si="306"/>
        <v>674</v>
      </c>
      <c r="S558" s="78">
        <f t="shared" ca="1" si="307"/>
        <v>109.32</v>
      </c>
      <c r="T558" s="55">
        <f t="shared" ca="1" si="298"/>
        <v>0</v>
      </c>
      <c r="U558" s="78">
        <f t="shared" ca="1" si="313"/>
        <v>2.7389054743691302E-5</v>
      </c>
      <c r="V558" s="79">
        <f t="shared" ca="1" si="308"/>
        <v>64.161644142927187</v>
      </c>
      <c r="W558" s="79">
        <f t="shared" ca="1" si="299"/>
        <v>0.43767822987020988</v>
      </c>
      <c r="X558" s="80">
        <f t="shared" ca="1" si="314"/>
        <v>-5.4778109487382603E-4</v>
      </c>
      <c r="Y558" s="80">
        <f t="shared" ca="1" si="315"/>
        <v>-5.3468036785772659E-2</v>
      </c>
      <c r="Z558" s="80">
        <f t="shared" ca="1" si="309"/>
        <v>0</v>
      </c>
      <c r="AA558" s="80">
        <f t="shared" ca="1" si="316"/>
        <v>0</v>
      </c>
      <c r="AB558" s="81">
        <f t="shared" ca="1" si="300"/>
        <v>-6.7793746768475383E-2</v>
      </c>
      <c r="AC558" s="79">
        <f t="shared" ca="1" si="301"/>
        <v>64.477512808148276</v>
      </c>
      <c r="AE558" s="35"/>
      <c r="AF558" s="35"/>
      <c r="AR558" s="69">
        <f t="shared" si="310"/>
        <v>47</v>
      </c>
      <c r="AS558" s="70">
        <f t="shared" si="317"/>
        <v>555</v>
      </c>
      <c r="AT558" s="71">
        <f t="shared" si="321"/>
        <v>2.2395377845300404E-2</v>
      </c>
      <c r="AU558" s="72">
        <f t="shared" si="302"/>
        <v>6.8214933659622723E-3</v>
      </c>
      <c r="AV558" s="73">
        <f t="shared" si="311"/>
        <v>1.0068214933659623</v>
      </c>
      <c r="AW558" s="74">
        <f>PRODUCT(AV$4:AV558)</f>
        <v>43.513637660586205</v>
      </c>
    </row>
    <row r="559" spans="5:49">
      <c r="E559">
        <f t="shared" si="319"/>
        <v>556</v>
      </c>
      <c r="F559" s="64">
        <f t="shared" si="312"/>
        <v>101.24999999999814</v>
      </c>
      <c r="G559" s="55">
        <f t="shared" si="293"/>
        <v>0</v>
      </c>
      <c r="H559" s="78">
        <f t="shared" si="318"/>
        <v>1</v>
      </c>
      <c r="I559" s="79">
        <f t="shared" si="303"/>
        <v>1469352.0964207044</v>
      </c>
      <c r="J559" s="79">
        <f t="shared" si="294"/>
        <v>10023.175577996592</v>
      </c>
      <c r="K559" s="80">
        <f t="shared" si="295"/>
        <v>-20</v>
      </c>
      <c r="L559" s="80">
        <f t="shared" si="304"/>
        <v>-1224.4600803505871</v>
      </c>
      <c r="M559" s="80">
        <f t="shared" si="320"/>
        <v>0</v>
      </c>
      <c r="N559" s="80">
        <f t="shared" si="305"/>
        <v>0</v>
      </c>
      <c r="O559" s="81">
        <f t="shared" si="296"/>
        <v>-2475.2130879613783</v>
      </c>
      <c r="P559" s="79">
        <f t="shared" si="297"/>
        <v>1475655.5988303891</v>
      </c>
      <c r="R559">
        <f t="shared" ca="1" si="306"/>
        <v>675</v>
      </c>
      <c r="S559" s="78">
        <f t="shared" ca="1" si="307"/>
        <v>109.4</v>
      </c>
      <c r="T559" s="55">
        <f t="shared" ca="1" si="298"/>
        <v>0</v>
      </c>
      <c r="U559" s="78">
        <f t="shared" ca="1" si="313"/>
        <v>2.7389054743691302E-5</v>
      </c>
      <c r="V559" s="79">
        <f t="shared" ca="1" si="308"/>
        <v>64.477512808148276</v>
      </c>
      <c r="W559" s="79">
        <f t="shared" ca="1" si="299"/>
        <v>0.43983292587453093</v>
      </c>
      <c r="X559" s="80">
        <f t="shared" ca="1" si="314"/>
        <v>-5.4778109487382603E-4</v>
      </c>
      <c r="Y559" s="80">
        <f t="shared" ca="1" si="315"/>
        <v>-5.3731260673456897E-2</v>
      </c>
      <c r="Z559" s="80">
        <f t="shared" ca="1" si="309"/>
        <v>0</v>
      </c>
      <c r="AA559" s="80">
        <f t="shared" ca="1" si="316"/>
        <v>0</v>
      </c>
      <c r="AB559" s="81">
        <f t="shared" ca="1" si="300"/>
        <v>-6.7793746768475383E-2</v>
      </c>
      <c r="AC559" s="79">
        <f t="shared" ca="1" si="301"/>
        <v>64.795272945485991</v>
      </c>
      <c r="AE559" s="35"/>
      <c r="AF559" s="35"/>
      <c r="AR559" s="69">
        <f t="shared" si="310"/>
        <v>47</v>
      </c>
      <c r="AS559" s="70">
        <f t="shared" si="317"/>
        <v>556</v>
      </c>
      <c r="AT559" s="71">
        <f t="shared" si="321"/>
        <v>2.2242607923900468E-2</v>
      </c>
      <c r="AU559" s="72">
        <f t="shared" si="302"/>
        <v>6.8214933659622723E-3</v>
      </c>
      <c r="AV559" s="73">
        <f t="shared" si="311"/>
        <v>1.0068214933659623</v>
      </c>
      <c r="AW559" s="74">
        <f>PRODUCT(AV$4:AV559)</f>
        <v>43.810465651216781</v>
      </c>
    </row>
    <row r="560" spans="5:49">
      <c r="E560">
        <f t="shared" si="319"/>
        <v>557</v>
      </c>
      <c r="F560" s="64">
        <f t="shared" si="312"/>
        <v>101.33333333333147</v>
      </c>
      <c r="G560" s="55">
        <f t="shared" si="293"/>
        <v>0</v>
      </c>
      <c r="H560" s="78">
        <f t="shared" si="318"/>
        <v>1</v>
      </c>
      <c r="I560" s="79">
        <f t="shared" si="303"/>
        <v>1475655.5988303891</v>
      </c>
      <c r="J560" s="79">
        <f t="shared" si="294"/>
        <v>10066.174877866584</v>
      </c>
      <c r="K560" s="80">
        <f t="shared" si="295"/>
        <v>-20</v>
      </c>
      <c r="L560" s="80">
        <f t="shared" si="304"/>
        <v>-1229.7129990253243</v>
      </c>
      <c r="M560" s="80">
        <f t="shared" si="320"/>
        <v>0</v>
      </c>
      <c r="N560" s="80">
        <f t="shared" si="305"/>
        <v>0</v>
      </c>
      <c r="O560" s="81">
        <f t="shared" si="296"/>
        <v>-2475.2130879613783</v>
      </c>
      <c r="P560" s="79">
        <f t="shared" si="297"/>
        <v>1481996.8476212691</v>
      </c>
      <c r="R560">
        <f t="shared" ca="1" si="306"/>
        <v>676</v>
      </c>
      <c r="S560" s="78">
        <f t="shared" ca="1" si="307"/>
        <v>109.48</v>
      </c>
      <c r="T560" s="55">
        <f t="shared" ca="1" si="298"/>
        <v>0</v>
      </c>
      <c r="U560" s="78">
        <f t="shared" ca="1" si="313"/>
        <v>2.7389054743691302E-5</v>
      </c>
      <c r="V560" s="79">
        <f t="shared" ca="1" si="308"/>
        <v>64.795272945485991</v>
      </c>
      <c r="W560" s="79">
        <f t="shared" ca="1" si="299"/>
        <v>0.44200052454334737</v>
      </c>
      <c r="X560" s="80">
        <f t="shared" ca="1" si="314"/>
        <v>-5.4778109487382603E-4</v>
      </c>
      <c r="Y560" s="80">
        <f t="shared" ca="1" si="315"/>
        <v>-5.3996060787904997E-2</v>
      </c>
      <c r="Z560" s="80">
        <f t="shared" ca="1" si="309"/>
        <v>0</v>
      </c>
      <c r="AA560" s="80">
        <f t="shared" ca="1" si="316"/>
        <v>0</v>
      </c>
      <c r="AB560" s="81">
        <f t="shared" ca="1" si="300"/>
        <v>-6.7793746768475383E-2</v>
      </c>
      <c r="AC560" s="79">
        <f t="shared" ca="1" si="301"/>
        <v>65.114935881378074</v>
      </c>
      <c r="AE560" s="35"/>
      <c r="AF560" s="35"/>
      <c r="AR560" s="69">
        <f t="shared" si="310"/>
        <v>47</v>
      </c>
      <c r="AS560" s="70">
        <f t="shared" si="317"/>
        <v>557</v>
      </c>
      <c r="AT560" s="71">
        <f t="shared" si="321"/>
        <v>2.2090880121505882E-2</v>
      </c>
      <c r="AU560" s="72">
        <f t="shared" si="302"/>
        <v>6.8214933659622723E-3</v>
      </c>
      <c r="AV560" s="73">
        <f t="shared" si="311"/>
        <v>1.0068214933659623</v>
      </c>
      <c r="AW560" s="74">
        <f>PRODUCT(AV$4:AV560)</f>
        <v>44.109318452016275</v>
      </c>
    </row>
    <row r="561" spans="5:49">
      <c r="E561">
        <f t="shared" si="319"/>
        <v>558</v>
      </c>
      <c r="F561" s="64">
        <f t="shared" si="312"/>
        <v>101.4166666666648</v>
      </c>
      <c r="G561" s="55">
        <f t="shared" si="293"/>
        <v>0</v>
      </c>
      <c r="H561" s="78">
        <f t="shared" si="318"/>
        <v>1</v>
      </c>
      <c r="I561" s="79">
        <f t="shared" si="303"/>
        <v>1481996.8476212691</v>
      </c>
      <c r="J561" s="79">
        <f t="shared" si="294"/>
        <v>10109.431664425487</v>
      </c>
      <c r="K561" s="80">
        <f t="shared" si="295"/>
        <v>-20</v>
      </c>
      <c r="L561" s="80">
        <f t="shared" si="304"/>
        <v>-1234.9973730177244</v>
      </c>
      <c r="M561" s="80">
        <f t="shared" si="320"/>
        <v>0</v>
      </c>
      <c r="N561" s="80">
        <f t="shared" si="305"/>
        <v>0</v>
      </c>
      <c r="O561" s="81">
        <f t="shared" si="296"/>
        <v>-2475.2130879613783</v>
      </c>
      <c r="P561" s="79">
        <f t="shared" si="297"/>
        <v>1488376.0688247154</v>
      </c>
      <c r="R561">
        <f t="shared" ca="1" si="306"/>
        <v>677</v>
      </c>
      <c r="S561" s="78">
        <f t="shared" ca="1" si="307"/>
        <v>109.56</v>
      </c>
      <c r="T561" s="55">
        <f t="shared" ca="1" si="298"/>
        <v>0</v>
      </c>
      <c r="U561" s="78">
        <f t="shared" ca="1" si="313"/>
        <v>2.7389054743691302E-5</v>
      </c>
      <c r="V561" s="79">
        <f t="shared" ca="1" si="308"/>
        <v>65.114935881378074</v>
      </c>
      <c r="W561" s="79">
        <f t="shared" ca="1" si="299"/>
        <v>0.44418110313987924</v>
      </c>
      <c r="X561" s="80">
        <f t="shared" ca="1" si="314"/>
        <v>-5.4778109487382603E-4</v>
      </c>
      <c r="Y561" s="80">
        <f t="shared" ca="1" si="315"/>
        <v>-5.4262446567815065E-2</v>
      </c>
      <c r="Z561" s="80">
        <f t="shared" ca="1" si="309"/>
        <v>0</v>
      </c>
      <c r="AA561" s="80">
        <f t="shared" ca="1" si="316"/>
        <v>0</v>
      </c>
      <c r="AB561" s="81">
        <f t="shared" ca="1" si="300"/>
        <v>-6.7793746768475383E-2</v>
      </c>
      <c r="AC561" s="79">
        <f t="shared" ca="1" si="301"/>
        <v>65.436513010086784</v>
      </c>
      <c r="AE561" s="35"/>
      <c r="AF561" s="35"/>
      <c r="AR561" s="69">
        <f t="shared" si="310"/>
        <v>47</v>
      </c>
      <c r="AS561" s="70">
        <f t="shared" si="317"/>
        <v>558</v>
      </c>
      <c r="AT561" s="71">
        <f t="shared" si="321"/>
        <v>2.1940187329308761E-2</v>
      </c>
      <c r="AU561" s="72">
        <f t="shared" si="302"/>
        <v>6.8214933659622723E-3</v>
      </c>
      <c r="AV561" s="73">
        <f t="shared" si="311"/>
        <v>1.0068214933659623</v>
      </c>
      <c r="AW561" s="74">
        <f>PRODUCT(AV$4:AV561)</f>
        <v>44.410209875213823</v>
      </c>
    </row>
    <row r="562" spans="5:49">
      <c r="E562">
        <f t="shared" si="319"/>
        <v>559</v>
      </c>
      <c r="F562" s="64">
        <f t="shared" si="312"/>
        <v>101.49999999999812</v>
      </c>
      <c r="G562" s="55">
        <f t="shared" si="293"/>
        <v>0</v>
      </c>
      <c r="H562" s="78">
        <f t="shared" si="318"/>
        <v>1</v>
      </c>
      <c r="I562" s="79">
        <f t="shared" si="303"/>
        <v>1488376.0688247154</v>
      </c>
      <c r="J562" s="79">
        <f t="shared" si="294"/>
        <v>10152.947479544802</v>
      </c>
      <c r="K562" s="80">
        <f t="shared" si="295"/>
        <v>-20</v>
      </c>
      <c r="L562" s="80">
        <f t="shared" si="304"/>
        <v>-1240.3133906872629</v>
      </c>
      <c r="M562" s="80">
        <f t="shared" si="320"/>
        <v>0</v>
      </c>
      <c r="N562" s="80">
        <f t="shared" si="305"/>
        <v>0</v>
      </c>
      <c r="O562" s="81">
        <f t="shared" si="296"/>
        <v>-2475.2130879613783</v>
      </c>
      <c r="P562" s="79">
        <f t="shared" si="297"/>
        <v>1494793.4898256117</v>
      </c>
      <c r="R562">
        <f t="shared" ca="1" si="306"/>
        <v>678</v>
      </c>
      <c r="S562" s="78">
        <f t="shared" ca="1" si="307"/>
        <v>109.64</v>
      </c>
      <c r="T562" s="55">
        <f t="shared" ca="1" si="298"/>
        <v>0</v>
      </c>
      <c r="U562" s="78">
        <f t="shared" ca="1" si="313"/>
        <v>2.7389054743691302E-5</v>
      </c>
      <c r="V562" s="79">
        <f t="shared" ca="1" si="308"/>
        <v>65.436513010086784</v>
      </c>
      <c r="W562" s="79">
        <f t="shared" ca="1" si="299"/>
        <v>0.44637473939001093</v>
      </c>
      <c r="X562" s="80">
        <f t="shared" ca="1" si="314"/>
        <v>-5.4778109487382603E-4</v>
      </c>
      <c r="Y562" s="80">
        <f t="shared" ca="1" si="315"/>
        <v>-5.4530427508405657E-2</v>
      </c>
      <c r="Z562" s="80">
        <f t="shared" ca="1" si="309"/>
        <v>0</v>
      </c>
      <c r="AA562" s="80">
        <f t="shared" ca="1" si="316"/>
        <v>0</v>
      </c>
      <c r="AB562" s="81">
        <f t="shared" ca="1" si="300"/>
        <v>-6.7793746768475383E-2</v>
      </c>
      <c r="AC562" s="79">
        <f t="shared" ca="1" si="301"/>
        <v>65.76001579410503</v>
      </c>
      <c r="AE562" s="35"/>
      <c r="AF562" s="35"/>
      <c r="AR562" s="69">
        <f t="shared" si="310"/>
        <v>47</v>
      </c>
      <c r="AS562" s="70">
        <f t="shared" si="317"/>
        <v>559</v>
      </c>
      <c r="AT562" s="71">
        <f t="shared" si="321"/>
        <v>2.179052248699391E-2</v>
      </c>
      <c r="AU562" s="72">
        <f t="shared" si="302"/>
        <v>6.8214933659622723E-3</v>
      </c>
      <c r="AV562" s="73">
        <f t="shared" si="311"/>
        <v>1.0068214933659623</v>
      </c>
      <c r="AW562" s="74">
        <f>PRODUCT(AV$4:AV562)</f>
        <v>44.713153827258587</v>
      </c>
    </row>
    <row r="563" spans="5:49">
      <c r="E563">
        <f t="shared" si="319"/>
        <v>560</v>
      </c>
      <c r="F563" s="64">
        <f t="shared" si="312"/>
        <v>101.58333333333145</v>
      </c>
      <c r="G563" s="55">
        <f t="shared" si="293"/>
        <v>0</v>
      </c>
      <c r="H563" s="78">
        <f t="shared" si="318"/>
        <v>1</v>
      </c>
      <c r="I563" s="79">
        <f t="shared" si="303"/>
        <v>1494793.4898256117</v>
      </c>
      <c r="J563" s="79">
        <f t="shared" si="294"/>
        <v>10196.723874329004</v>
      </c>
      <c r="K563" s="80">
        <f t="shared" si="295"/>
        <v>-20</v>
      </c>
      <c r="L563" s="80">
        <f t="shared" si="304"/>
        <v>-1245.6612415213431</v>
      </c>
      <c r="M563" s="80">
        <f t="shared" si="320"/>
        <v>0</v>
      </c>
      <c r="N563" s="80">
        <f t="shared" si="305"/>
        <v>0</v>
      </c>
      <c r="O563" s="81">
        <f t="shared" si="296"/>
        <v>-2475.2130879613783</v>
      </c>
      <c r="P563" s="79">
        <f t="shared" si="297"/>
        <v>1501249.3393704579</v>
      </c>
      <c r="R563">
        <f t="shared" ca="1" si="306"/>
        <v>679</v>
      </c>
      <c r="S563" s="78">
        <f t="shared" ca="1" si="307"/>
        <v>109.72</v>
      </c>
      <c r="T563" s="55">
        <f t="shared" ca="1" si="298"/>
        <v>0</v>
      </c>
      <c r="U563" s="78">
        <f t="shared" ca="1" si="313"/>
        <v>2.7389054743691302E-5</v>
      </c>
      <c r="V563" s="79">
        <f t="shared" ca="1" si="308"/>
        <v>65.76001579410503</v>
      </c>
      <c r="W563" s="79">
        <f t="shared" ca="1" si="299"/>
        <v>0.4485815114850617</v>
      </c>
      <c r="X563" s="80">
        <f t="shared" ca="1" si="314"/>
        <v>-5.4778109487382603E-4</v>
      </c>
      <c r="Y563" s="80">
        <f t="shared" ca="1" si="315"/>
        <v>-5.4800013161754195E-2</v>
      </c>
      <c r="Z563" s="80">
        <f t="shared" ca="1" si="309"/>
        <v>0</v>
      </c>
      <c r="AA563" s="80">
        <f t="shared" ca="1" si="316"/>
        <v>0</v>
      </c>
      <c r="AB563" s="81">
        <f t="shared" ca="1" si="300"/>
        <v>-6.7793746768475383E-2</v>
      </c>
      <c r="AC563" s="79">
        <f t="shared" ca="1" si="301"/>
        <v>66.085455764564983</v>
      </c>
      <c r="AE563" s="35"/>
      <c r="AF563" s="35"/>
      <c r="AR563" s="69">
        <f t="shared" si="310"/>
        <v>47</v>
      </c>
      <c r="AS563" s="70">
        <f t="shared" si="317"/>
        <v>560</v>
      </c>
      <c r="AT563" s="71">
        <f t="shared" si="321"/>
        <v>2.1641878582408028E-2</v>
      </c>
      <c r="AU563" s="72">
        <f t="shared" si="302"/>
        <v>6.8214933659622723E-3</v>
      </c>
      <c r="AV563" s="73">
        <f t="shared" si="311"/>
        <v>1.0068214933659623</v>
      </c>
      <c r="AW563" s="74">
        <f>PRODUCT(AV$4:AV563)</f>
        <v>45.018164309462485</v>
      </c>
    </row>
    <row r="564" spans="5:49">
      <c r="E564">
        <f t="shared" si="319"/>
        <v>561</v>
      </c>
      <c r="F564" s="64">
        <f t="shared" si="312"/>
        <v>101.66666666666478</v>
      </c>
      <c r="G564" s="55">
        <f t="shared" si="293"/>
        <v>0</v>
      </c>
      <c r="H564" s="78">
        <f t="shared" si="318"/>
        <v>1</v>
      </c>
      <c r="I564" s="79">
        <f t="shared" si="303"/>
        <v>1501249.3393704579</v>
      </c>
      <c r="J564" s="79">
        <f t="shared" si="294"/>
        <v>10240.762409170822</v>
      </c>
      <c r="K564" s="80">
        <f t="shared" si="295"/>
        <v>-20</v>
      </c>
      <c r="L564" s="80">
        <f t="shared" si="304"/>
        <v>-1251.0411161420484</v>
      </c>
      <c r="M564" s="80">
        <f t="shared" si="320"/>
        <v>0</v>
      </c>
      <c r="N564" s="80">
        <f t="shared" si="305"/>
        <v>0</v>
      </c>
      <c r="O564" s="81">
        <f t="shared" si="296"/>
        <v>-2475.2130879613783</v>
      </c>
      <c r="P564" s="79">
        <f t="shared" si="297"/>
        <v>1507743.8475755255</v>
      </c>
      <c r="R564">
        <f t="shared" ca="1" si="306"/>
        <v>680</v>
      </c>
      <c r="S564" s="78">
        <f t="shared" ca="1" si="307"/>
        <v>109.8</v>
      </c>
      <c r="T564" s="55">
        <f t="shared" ca="1" si="298"/>
        <v>0</v>
      </c>
      <c r="U564" s="78">
        <f t="shared" ca="1" si="313"/>
        <v>2.7389054743691302E-5</v>
      </c>
      <c r="V564" s="79">
        <f t="shared" ca="1" si="308"/>
        <v>66.085455764564983</v>
      </c>
      <c r="W564" s="79">
        <f t="shared" ca="1" si="299"/>
        <v>0.45080149808457326</v>
      </c>
      <c r="X564" s="80">
        <f t="shared" ca="1" si="314"/>
        <v>-5.4778109487382603E-4</v>
      </c>
      <c r="Y564" s="80">
        <f t="shared" ca="1" si="315"/>
        <v>-5.507121313713749E-2</v>
      </c>
      <c r="Z564" s="80">
        <f t="shared" ca="1" si="309"/>
        <v>0</v>
      </c>
      <c r="AA564" s="80">
        <f t="shared" ca="1" si="316"/>
        <v>0</v>
      </c>
      <c r="AB564" s="81">
        <f t="shared" ca="1" si="300"/>
        <v>-6.7793746768475383E-2</v>
      </c>
      <c r="AC564" s="79">
        <f t="shared" ca="1" si="301"/>
        <v>66.412844521649063</v>
      </c>
      <c r="AE564" s="35"/>
      <c r="AF564" s="35"/>
      <c r="AR564" s="69">
        <f t="shared" si="310"/>
        <v>47</v>
      </c>
      <c r="AS564" s="70">
        <f t="shared" si="317"/>
        <v>561</v>
      </c>
      <c r="AT564" s="71">
        <f t="shared" si="321"/>
        <v>2.149424865123117E-2</v>
      </c>
      <c r="AU564" s="72">
        <f t="shared" si="302"/>
        <v>6.8214933659622723E-3</v>
      </c>
      <c r="AV564" s="73">
        <f t="shared" si="311"/>
        <v>1.0068214933659623</v>
      </c>
      <c r="AW564" s="74">
        <f>PRODUCT(AV$4:AV564)</f>
        <v>45.325255418647281</v>
      </c>
    </row>
    <row r="565" spans="5:49">
      <c r="E565">
        <f t="shared" si="319"/>
        <v>562</v>
      </c>
      <c r="F565" s="64">
        <f t="shared" si="312"/>
        <v>101.74999999999811</v>
      </c>
      <c r="G565" s="55">
        <f t="shared" si="293"/>
        <v>0</v>
      </c>
      <c r="H565" s="78">
        <f t="shared" si="318"/>
        <v>1</v>
      </c>
      <c r="I565" s="79">
        <f t="shared" si="303"/>
        <v>1507743.8475755255</v>
      </c>
      <c r="J565" s="79">
        <f t="shared" si="294"/>
        <v>10285.06465380688</v>
      </c>
      <c r="K565" s="80">
        <f t="shared" si="295"/>
        <v>-20</v>
      </c>
      <c r="L565" s="80">
        <f t="shared" si="304"/>
        <v>-1256.4532063129379</v>
      </c>
      <c r="M565" s="80">
        <f t="shared" si="320"/>
        <v>0</v>
      </c>
      <c r="N565" s="80">
        <f t="shared" si="305"/>
        <v>0</v>
      </c>
      <c r="O565" s="81">
        <f t="shared" si="296"/>
        <v>-2475.2130879613783</v>
      </c>
      <c r="P565" s="79">
        <f t="shared" si="297"/>
        <v>1514277.2459350582</v>
      </c>
      <c r="R565">
        <f t="shared" ca="1" si="306"/>
        <v>681</v>
      </c>
      <c r="S565" s="78">
        <f t="shared" ca="1" si="307"/>
        <v>109.88</v>
      </c>
      <c r="T565" s="55">
        <f t="shared" ca="1" si="298"/>
        <v>0</v>
      </c>
      <c r="U565" s="78">
        <f t="shared" ca="1" si="313"/>
        <v>2.7389054743691302E-5</v>
      </c>
      <c r="V565" s="79">
        <f t="shared" ca="1" si="308"/>
        <v>66.412844521649063</v>
      </c>
      <c r="W565" s="79">
        <f t="shared" ca="1" si="299"/>
        <v>0.45303477831911293</v>
      </c>
      <c r="X565" s="80">
        <f t="shared" ca="1" si="314"/>
        <v>-5.4778109487382603E-4</v>
      </c>
      <c r="Y565" s="80">
        <f t="shared" ca="1" si="315"/>
        <v>-5.534403710137422E-2</v>
      </c>
      <c r="Z565" s="80">
        <f t="shared" ca="1" si="309"/>
        <v>0</v>
      </c>
      <c r="AA565" s="80">
        <f t="shared" ca="1" si="316"/>
        <v>0</v>
      </c>
      <c r="AB565" s="81">
        <f t="shared" ca="1" si="300"/>
        <v>-6.7793746768475383E-2</v>
      </c>
      <c r="AC565" s="79">
        <f t="shared" ca="1" si="301"/>
        <v>66.74219373500344</v>
      </c>
      <c r="AE565" s="35"/>
      <c r="AF565" s="35"/>
      <c r="AR565" s="69">
        <f t="shared" si="310"/>
        <v>47</v>
      </c>
      <c r="AS565" s="70">
        <f t="shared" si="317"/>
        <v>562</v>
      </c>
      <c r="AT565" s="71">
        <f t="shared" si="321"/>
        <v>2.1347625776650454E-2</v>
      </c>
      <c r="AU565" s="72">
        <f t="shared" si="302"/>
        <v>6.8214933659622723E-3</v>
      </c>
      <c r="AV565" s="73">
        <f t="shared" si="311"/>
        <v>1.0068214933659623</v>
      </c>
      <c r="AW565" s="74">
        <f>PRODUCT(AV$4:AV565)</f>
        <v>45.634441347796127</v>
      </c>
    </row>
    <row r="566" spans="5:49">
      <c r="E566">
        <f t="shared" si="319"/>
        <v>563</v>
      </c>
      <c r="F566" s="64">
        <f t="shared" si="312"/>
        <v>101.83333333333144</v>
      </c>
      <c r="G566" s="55">
        <f t="shared" si="293"/>
        <v>0</v>
      </c>
      <c r="H566" s="78">
        <f t="shared" si="318"/>
        <v>1</v>
      </c>
      <c r="I566" s="79">
        <f t="shared" si="303"/>
        <v>1514277.2459350582</v>
      </c>
      <c r="J566" s="79">
        <f t="shared" si="294"/>
        <v>10329.63218737362</v>
      </c>
      <c r="K566" s="80">
        <f t="shared" si="295"/>
        <v>-20</v>
      </c>
      <c r="L566" s="80">
        <f t="shared" si="304"/>
        <v>-1261.897704945882</v>
      </c>
      <c r="M566" s="80">
        <f t="shared" si="320"/>
        <v>0</v>
      </c>
      <c r="N566" s="80">
        <f t="shared" si="305"/>
        <v>0</v>
      </c>
      <c r="O566" s="81">
        <f t="shared" si="296"/>
        <v>-2475.2130879613783</v>
      </c>
      <c r="P566" s="79">
        <f t="shared" si="297"/>
        <v>1520849.7673295247</v>
      </c>
      <c r="R566">
        <f t="shared" ca="1" si="306"/>
        <v>682</v>
      </c>
      <c r="S566" s="78">
        <f t="shared" ca="1" si="307"/>
        <v>109.96</v>
      </c>
      <c r="T566" s="55">
        <f t="shared" ca="1" si="298"/>
        <v>0</v>
      </c>
      <c r="U566" s="78">
        <f t="shared" ca="1" si="313"/>
        <v>2.7389054743691302E-5</v>
      </c>
      <c r="V566" s="79">
        <f t="shared" ca="1" si="308"/>
        <v>66.74219373500344</v>
      </c>
      <c r="W566" s="79">
        <f t="shared" ca="1" si="299"/>
        <v>0.45528143179309472</v>
      </c>
      <c r="X566" s="80">
        <f t="shared" ca="1" si="314"/>
        <v>-5.4778109487382603E-4</v>
      </c>
      <c r="Y566" s="80">
        <f t="shared" ca="1" si="315"/>
        <v>-5.5618494779169539E-2</v>
      </c>
      <c r="Z566" s="80">
        <f t="shared" ca="1" si="309"/>
        <v>0</v>
      </c>
      <c r="AA566" s="80">
        <f t="shared" ca="1" si="316"/>
        <v>0</v>
      </c>
      <c r="AB566" s="81">
        <f t="shared" ca="1" si="300"/>
        <v>-6.7793746768475383E-2</v>
      </c>
      <c r="AC566" s="79">
        <f t="shared" ca="1" si="301"/>
        <v>67.073515144154015</v>
      </c>
      <c r="AE566" s="35"/>
      <c r="AF566" s="35"/>
      <c r="AR566" s="69">
        <f t="shared" si="310"/>
        <v>47</v>
      </c>
      <c r="AS566" s="70">
        <f t="shared" si="317"/>
        <v>563</v>
      </c>
      <c r="AT566" s="71">
        <f t="shared" si="321"/>
        <v>2.1202003089035987E-2</v>
      </c>
      <c r="AU566" s="72">
        <f t="shared" si="302"/>
        <v>6.8214933659622723E-3</v>
      </c>
      <c r="AV566" s="73">
        <f t="shared" si="311"/>
        <v>1.0068214933659623</v>
      </c>
      <c r="AW566" s="74">
        <f>PRODUCT(AV$4:AV566)</f>
        <v>45.945736386709513</v>
      </c>
    </row>
    <row r="567" spans="5:49">
      <c r="E567">
        <f t="shared" si="319"/>
        <v>564</v>
      </c>
      <c r="F567" s="64">
        <f t="shared" si="312"/>
        <v>101.91666666666477</v>
      </c>
      <c r="G567" s="55">
        <f t="shared" si="293"/>
        <v>0</v>
      </c>
      <c r="H567" s="78">
        <f t="shared" si="318"/>
        <v>1</v>
      </c>
      <c r="I567" s="79">
        <f t="shared" si="303"/>
        <v>1520849.7673295247</v>
      </c>
      <c r="J567" s="79">
        <f t="shared" si="294"/>
        <v>10374.466598463618</v>
      </c>
      <c r="K567" s="80">
        <f t="shared" si="295"/>
        <v>-20</v>
      </c>
      <c r="L567" s="80">
        <f t="shared" si="304"/>
        <v>-1267.3748061079373</v>
      </c>
      <c r="M567" s="80">
        <f t="shared" si="320"/>
        <v>0</v>
      </c>
      <c r="N567" s="80">
        <f t="shared" si="305"/>
        <v>0</v>
      </c>
      <c r="O567" s="81">
        <f t="shared" si="296"/>
        <v>-2475.2130879613783</v>
      </c>
      <c r="P567" s="79">
        <f t="shared" si="297"/>
        <v>1527461.6460339192</v>
      </c>
      <c r="R567">
        <f t="shared" ca="1" si="306"/>
        <v>683</v>
      </c>
      <c r="S567" s="78">
        <f t="shared" ca="1" si="307"/>
        <v>110.04</v>
      </c>
      <c r="T567" s="55">
        <f t="shared" ca="1" si="298"/>
        <v>0</v>
      </c>
      <c r="U567" s="78">
        <f t="shared" ca="1" si="313"/>
        <v>2.7389054743691302E-5</v>
      </c>
      <c r="V567" s="79">
        <f t="shared" ca="1" si="308"/>
        <v>67.073515144154015</v>
      </c>
      <c r="W567" s="79">
        <f t="shared" ca="1" si="299"/>
        <v>0.45754153858761665</v>
      </c>
      <c r="X567" s="80">
        <f t="shared" ca="1" si="314"/>
        <v>-5.4778109487382603E-4</v>
      </c>
      <c r="Y567" s="80">
        <f t="shared" ca="1" si="315"/>
        <v>-5.5894595953461683E-2</v>
      </c>
      <c r="Z567" s="80">
        <f t="shared" ca="1" si="309"/>
        <v>0</v>
      </c>
      <c r="AA567" s="80">
        <f t="shared" ca="1" si="316"/>
        <v>0</v>
      </c>
      <c r="AB567" s="81">
        <f t="shared" ca="1" si="300"/>
        <v>-6.7793746768475383E-2</v>
      </c>
      <c r="AC567" s="79">
        <f t="shared" ca="1" si="301"/>
        <v>67.406820558924821</v>
      </c>
      <c r="AE567" s="35"/>
      <c r="AF567" s="35"/>
      <c r="AR567" s="69">
        <f t="shared" si="310"/>
        <v>47</v>
      </c>
      <c r="AS567" s="70">
        <f t="shared" si="317"/>
        <v>564</v>
      </c>
      <c r="AT567" s="71">
        <f t="shared" si="321"/>
        <v>2.1057373765619017E-2</v>
      </c>
      <c r="AU567" s="72">
        <f t="shared" si="302"/>
        <v>6.8214933659622723E-3</v>
      </c>
      <c r="AV567" s="73">
        <f t="shared" si="311"/>
        <v>1.0068214933659623</v>
      </c>
      <c r="AW567" s="74">
        <f>PRODUCT(AV$4:AV567)</f>
        <v>46.259154922665701</v>
      </c>
    </row>
    <row r="568" spans="5:49">
      <c r="E568">
        <f t="shared" si="319"/>
        <v>565</v>
      </c>
      <c r="F568" s="64">
        <f t="shared" si="312"/>
        <v>101.9999999999981</v>
      </c>
      <c r="G568" s="55">
        <f t="shared" si="293"/>
        <v>0</v>
      </c>
      <c r="H568" s="78">
        <f t="shared" si="318"/>
        <v>1</v>
      </c>
      <c r="I568" s="79">
        <f t="shared" si="303"/>
        <v>1527461.6460339192</v>
      </c>
      <c r="J568" s="79">
        <f t="shared" si="294"/>
        <v>10419.569485182192</v>
      </c>
      <c r="K568" s="80">
        <f t="shared" si="295"/>
        <v>-20</v>
      </c>
      <c r="L568" s="80">
        <f t="shared" si="304"/>
        <v>-1272.8847050282661</v>
      </c>
      <c r="M568" s="80">
        <f t="shared" si="320"/>
        <v>-11455.962345254393</v>
      </c>
      <c r="N568" s="80">
        <f t="shared" si="305"/>
        <v>0</v>
      </c>
      <c r="O568" s="81">
        <f t="shared" si="296"/>
        <v>-2475.2130879613783</v>
      </c>
      <c r="P568" s="79">
        <f t="shared" si="297"/>
        <v>1522657.1553808574</v>
      </c>
      <c r="R568">
        <f t="shared" ca="1" si="306"/>
        <v>684</v>
      </c>
      <c r="S568" s="78">
        <f t="shared" ca="1" si="307"/>
        <v>110.12</v>
      </c>
      <c r="T568" s="55">
        <f t="shared" ca="1" si="298"/>
        <v>0</v>
      </c>
      <c r="U568" s="78">
        <f t="shared" ca="1" si="313"/>
        <v>2.7389054743691302E-5</v>
      </c>
      <c r="V568" s="79">
        <f t="shared" ca="1" si="308"/>
        <v>67.406820558924821</v>
      </c>
      <c r="W568" s="79">
        <f t="shared" ca="1" si="299"/>
        <v>0.459815179263315</v>
      </c>
      <c r="X568" s="80">
        <f t="shared" ca="1" si="314"/>
        <v>-5.4778109487382603E-4</v>
      </c>
      <c r="Y568" s="80">
        <f t="shared" ca="1" si="315"/>
        <v>-5.6172350465770689E-2</v>
      </c>
      <c r="Z568" s="80">
        <f t="shared" ca="1" si="309"/>
        <v>0</v>
      </c>
      <c r="AA568" s="80">
        <f t="shared" ca="1" si="316"/>
        <v>0</v>
      </c>
      <c r="AB568" s="81">
        <f t="shared" ca="1" si="300"/>
        <v>-6.7793746768475383E-2</v>
      </c>
      <c r="AC568" s="79">
        <f t="shared" ca="1" si="301"/>
        <v>67.742121859859012</v>
      </c>
      <c r="AE568" s="35"/>
      <c r="AF568" s="35"/>
      <c r="AR568" s="69">
        <f t="shared" si="310"/>
        <v>48</v>
      </c>
      <c r="AS568" s="70">
        <f t="shared" si="317"/>
        <v>565</v>
      </c>
      <c r="AT568" s="71">
        <f t="shared" si="321"/>
        <v>2.0913731030172258E-2</v>
      </c>
      <c r="AU568" s="72">
        <f t="shared" si="302"/>
        <v>6.8214933659622723E-3</v>
      </c>
      <c r="AV568" s="73">
        <f t="shared" si="311"/>
        <v>1.0068214933659623</v>
      </c>
      <c r="AW568" s="74">
        <f>PRODUCT(AV$4:AV568)</f>
        <v>46.574711441085682</v>
      </c>
    </row>
    <row r="569" spans="5:49">
      <c r="E569">
        <f t="shared" si="319"/>
        <v>566</v>
      </c>
      <c r="F569" s="64">
        <f t="shared" si="312"/>
        <v>102.08333333333142</v>
      </c>
      <c r="G569" s="55">
        <f t="shared" si="293"/>
        <v>0</v>
      </c>
      <c r="H569" s="78">
        <f t="shared" si="318"/>
        <v>1</v>
      </c>
      <c r="I569" s="79">
        <f t="shared" si="303"/>
        <v>1522657.1553808574</v>
      </c>
      <c r="J569" s="79">
        <f t="shared" si="294"/>
        <v>10386.795684065504</v>
      </c>
      <c r="K569" s="80">
        <f t="shared" si="295"/>
        <v>-20</v>
      </c>
      <c r="L569" s="80">
        <f t="shared" si="304"/>
        <v>-1268.8809628173813</v>
      </c>
      <c r="M569" s="80">
        <f t="shared" si="320"/>
        <v>0</v>
      </c>
      <c r="N569" s="80">
        <f t="shared" si="305"/>
        <v>0</v>
      </c>
      <c r="O569" s="81">
        <f t="shared" si="296"/>
        <v>-2475.2130879613783</v>
      </c>
      <c r="P569" s="79">
        <f t="shared" si="297"/>
        <v>1529279.8570141441</v>
      </c>
      <c r="R569">
        <f t="shared" ca="1" si="306"/>
        <v>685</v>
      </c>
      <c r="S569" s="78">
        <f t="shared" ca="1" si="307"/>
        <v>110.2</v>
      </c>
      <c r="T569" s="55">
        <f t="shared" ca="1" si="298"/>
        <v>0</v>
      </c>
      <c r="U569" s="78">
        <f t="shared" ca="1" si="313"/>
        <v>2.7389054743691302E-5</v>
      </c>
      <c r="V569" s="79">
        <f t="shared" ca="1" si="308"/>
        <v>67.742121859859012</v>
      </c>
      <c r="W569" s="79">
        <f t="shared" ca="1" si="299"/>
        <v>0.4621024348632361</v>
      </c>
      <c r="X569" s="80">
        <f t="shared" ca="1" si="314"/>
        <v>-5.4778109487382603E-4</v>
      </c>
      <c r="Y569" s="80">
        <f t="shared" ca="1" si="315"/>
        <v>-5.6451768216549181E-2</v>
      </c>
      <c r="Z569" s="80">
        <f t="shared" ca="1" si="309"/>
        <v>-0.50806591394894252</v>
      </c>
      <c r="AA569" s="80">
        <f t="shared" ca="1" si="316"/>
        <v>0</v>
      </c>
      <c r="AB569" s="81">
        <f t="shared" ca="1" si="300"/>
        <v>-6.7793746768475383E-2</v>
      </c>
      <c r="AC569" s="79">
        <f t="shared" ca="1" si="301"/>
        <v>67.571365084693412</v>
      </c>
      <c r="AE569" s="35"/>
      <c r="AF569" s="35"/>
      <c r="AR569" s="69">
        <f t="shared" si="310"/>
        <v>48</v>
      </c>
      <c r="AS569" s="70">
        <f t="shared" si="317"/>
        <v>566</v>
      </c>
      <c r="AT569" s="71">
        <f t="shared" si="321"/>
        <v>2.0771068152692418E-2</v>
      </c>
      <c r="AU569" s="72">
        <f t="shared" si="302"/>
        <v>6.8214933659622723E-3</v>
      </c>
      <c r="AV569" s="73">
        <f t="shared" si="311"/>
        <v>1.0068214933659623</v>
      </c>
      <c r="AW569" s="74">
        <f>PRODUCT(AV$4:AV569)</f>
        <v>46.892420526202656</v>
      </c>
    </row>
    <row r="570" spans="5:49">
      <c r="E570">
        <f t="shared" si="319"/>
        <v>567</v>
      </c>
      <c r="F570" s="64">
        <f t="shared" si="312"/>
        <v>102.16666666666475</v>
      </c>
      <c r="G570" s="55">
        <f t="shared" si="293"/>
        <v>0</v>
      </c>
      <c r="H570" s="78">
        <f t="shared" si="318"/>
        <v>1</v>
      </c>
      <c r="I570" s="79">
        <f t="shared" si="303"/>
        <v>1529279.8570141441</v>
      </c>
      <c r="J570" s="79">
        <f t="shared" si="294"/>
        <v>10431.972399321716</v>
      </c>
      <c r="K570" s="80">
        <f t="shared" si="295"/>
        <v>-20</v>
      </c>
      <c r="L570" s="80">
        <f t="shared" si="304"/>
        <v>-1274.3998808451202</v>
      </c>
      <c r="M570" s="80">
        <f t="shared" si="320"/>
        <v>0</v>
      </c>
      <c r="N570" s="80">
        <f t="shared" si="305"/>
        <v>0</v>
      </c>
      <c r="O570" s="81">
        <f t="shared" si="296"/>
        <v>-2475.2130879613783</v>
      </c>
      <c r="P570" s="79">
        <f t="shared" si="297"/>
        <v>1535942.2164446593</v>
      </c>
      <c r="R570">
        <f t="shared" ca="1" si="306"/>
        <v>686</v>
      </c>
      <c r="S570" s="78">
        <f t="shared" ca="1" si="307"/>
        <v>110.28</v>
      </c>
      <c r="T570" s="55">
        <f t="shared" ca="1" si="298"/>
        <v>0</v>
      </c>
      <c r="U570" s="78">
        <f t="shared" ca="1" si="313"/>
        <v>2.7389054743691302E-5</v>
      </c>
      <c r="V570" s="79">
        <f t="shared" ca="1" si="308"/>
        <v>67.571365084693412</v>
      </c>
      <c r="W570" s="79">
        <f t="shared" ca="1" si="299"/>
        <v>0.46093761865425081</v>
      </c>
      <c r="X570" s="80">
        <f t="shared" ca="1" si="314"/>
        <v>-5.4778109487382603E-4</v>
      </c>
      <c r="Y570" s="80">
        <f t="shared" ca="1" si="315"/>
        <v>-5.6309470903911182E-2</v>
      </c>
      <c r="Z570" s="80">
        <f t="shared" ca="1" si="309"/>
        <v>0</v>
      </c>
      <c r="AA570" s="80">
        <f t="shared" ca="1" si="316"/>
        <v>0</v>
      </c>
      <c r="AB570" s="81">
        <f t="shared" ca="1" si="300"/>
        <v>-6.7793746768475383E-2</v>
      </c>
      <c r="AC570" s="79">
        <f t="shared" ca="1" si="301"/>
        <v>67.907651704580402</v>
      </c>
      <c r="AE570" s="35"/>
      <c r="AF570" s="35"/>
      <c r="AR570" s="69">
        <f t="shared" si="310"/>
        <v>48</v>
      </c>
      <c r="AS570" s="70">
        <f t="shared" si="317"/>
        <v>567</v>
      </c>
      <c r="AT570" s="71">
        <f t="shared" si="321"/>
        <v>2.0629378449084877E-2</v>
      </c>
      <c r="AU570" s="72">
        <f t="shared" si="302"/>
        <v>6.8214933659622723E-3</v>
      </c>
      <c r="AV570" s="73">
        <f t="shared" si="311"/>
        <v>1.0068214933659623</v>
      </c>
      <c r="AW570" s="74">
        <f>PRODUCT(AV$4:AV570)</f>
        <v>47.212296861736064</v>
      </c>
    </row>
    <row r="571" spans="5:49">
      <c r="E571">
        <f t="shared" si="319"/>
        <v>568</v>
      </c>
      <c r="F571" s="64">
        <f t="shared" si="312"/>
        <v>102.24999999999808</v>
      </c>
      <c r="G571" s="55">
        <f t="shared" si="293"/>
        <v>0</v>
      </c>
      <c r="H571" s="78">
        <f t="shared" si="318"/>
        <v>1</v>
      </c>
      <c r="I571" s="79">
        <f t="shared" si="303"/>
        <v>1535942.2164446593</v>
      </c>
      <c r="J571" s="79">
        <f t="shared" si="294"/>
        <v>10477.419639978632</v>
      </c>
      <c r="K571" s="80">
        <f t="shared" si="295"/>
        <v>-20</v>
      </c>
      <c r="L571" s="80">
        <f t="shared" si="304"/>
        <v>-1279.9518470372161</v>
      </c>
      <c r="M571" s="80">
        <f t="shared" si="320"/>
        <v>0</v>
      </c>
      <c r="N571" s="80">
        <f t="shared" si="305"/>
        <v>0</v>
      </c>
      <c r="O571" s="81">
        <f t="shared" si="296"/>
        <v>-2475.2130879613783</v>
      </c>
      <c r="P571" s="79">
        <f t="shared" si="297"/>
        <v>1542644.4711496392</v>
      </c>
      <c r="R571">
        <f t="shared" ca="1" si="306"/>
        <v>687</v>
      </c>
      <c r="S571" s="78">
        <f t="shared" ca="1" si="307"/>
        <v>110.36</v>
      </c>
      <c r="T571" s="55">
        <f t="shared" ca="1" si="298"/>
        <v>0</v>
      </c>
      <c r="U571" s="78">
        <f t="shared" ca="1" si="313"/>
        <v>2.7389054743691302E-5</v>
      </c>
      <c r="V571" s="79">
        <f t="shared" ca="1" si="308"/>
        <v>67.907651704580402</v>
      </c>
      <c r="W571" s="79">
        <f t="shared" ca="1" si="299"/>
        <v>0.46323159560087179</v>
      </c>
      <c r="X571" s="80">
        <f t="shared" ca="1" si="314"/>
        <v>-5.4778109487382603E-4</v>
      </c>
      <c r="Y571" s="80">
        <f t="shared" ca="1" si="315"/>
        <v>-5.6589709753817004E-2</v>
      </c>
      <c r="Z571" s="80">
        <f t="shared" ca="1" si="309"/>
        <v>0</v>
      </c>
      <c r="AA571" s="80">
        <f t="shared" ca="1" si="316"/>
        <v>0</v>
      </c>
      <c r="AB571" s="81">
        <f t="shared" ca="1" si="300"/>
        <v>-6.7793746768475383E-2</v>
      </c>
      <c r="AC571" s="79">
        <f t="shared" ca="1" si="301"/>
        <v>68.245952062564101</v>
      </c>
      <c r="AE571" s="35"/>
      <c r="AF571" s="35"/>
      <c r="AR571" s="69">
        <f t="shared" si="310"/>
        <v>48</v>
      </c>
      <c r="AS571" s="70">
        <f t="shared" si="317"/>
        <v>568</v>
      </c>
      <c r="AT571" s="71">
        <f t="shared" si="321"/>
        <v>2.0488655280850521E-2</v>
      </c>
      <c r="AU571" s="72">
        <f t="shared" si="302"/>
        <v>6.8214933659622723E-3</v>
      </c>
      <c r="AV571" s="73">
        <f t="shared" si="311"/>
        <v>1.0068214933659623</v>
      </c>
      <c r="AW571" s="74">
        <f>PRODUCT(AV$4:AV571)</f>
        <v>47.534355231570238</v>
      </c>
    </row>
    <row r="572" spans="5:49">
      <c r="E572">
        <f t="shared" si="319"/>
        <v>569</v>
      </c>
      <c r="F572" s="64">
        <f t="shared" si="312"/>
        <v>102.33333333333141</v>
      </c>
      <c r="G572" s="55">
        <f t="shared" si="293"/>
        <v>0</v>
      </c>
      <c r="H572" s="78">
        <f t="shared" si="318"/>
        <v>1</v>
      </c>
      <c r="I572" s="79">
        <f t="shared" si="303"/>
        <v>1542644.4711496392</v>
      </c>
      <c r="J572" s="79">
        <f t="shared" si="294"/>
        <v>10523.139025985642</v>
      </c>
      <c r="K572" s="80">
        <f t="shared" si="295"/>
        <v>-20</v>
      </c>
      <c r="L572" s="80">
        <f t="shared" si="304"/>
        <v>-1285.5370592913662</v>
      </c>
      <c r="M572" s="80">
        <f t="shared" si="320"/>
        <v>0</v>
      </c>
      <c r="N572" s="80">
        <f t="shared" si="305"/>
        <v>0</v>
      </c>
      <c r="O572" s="81">
        <f t="shared" si="296"/>
        <v>-2475.2130879613783</v>
      </c>
      <c r="P572" s="79">
        <f t="shared" si="297"/>
        <v>1549386.8600283724</v>
      </c>
      <c r="R572">
        <f t="shared" ca="1" si="306"/>
        <v>688</v>
      </c>
      <c r="S572" s="78">
        <f t="shared" ca="1" si="307"/>
        <v>110.44</v>
      </c>
      <c r="T572" s="55">
        <f t="shared" ca="1" si="298"/>
        <v>0</v>
      </c>
      <c r="U572" s="78">
        <f t="shared" ca="1" si="313"/>
        <v>2.7389054743691302E-5</v>
      </c>
      <c r="V572" s="79">
        <f t="shared" ca="1" si="308"/>
        <v>68.245952062564101</v>
      </c>
      <c r="W572" s="79">
        <f t="shared" ca="1" si="299"/>
        <v>0.46553930924856024</v>
      </c>
      <c r="X572" s="80">
        <f t="shared" ca="1" si="314"/>
        <v>-5.4778109487382603E-4</v>
      </c>
      <c r="Y572" s="80">
        <f t="shared" ca="1" si="315"/>
        <v>-5.6871626718803421E-2</v>
      </c>
      <c r="Z572" s="80">
        <f t="shared" ca="1" si="309"/>
        <v>0</v>
      </c>
      <c r="AA572" s="80">
        <f t="shared" ca="1" si="316"/>
        <v>0</v>
      </c>
      <c r="AB572" s="81">
        <f t="shared" ca="1" si="300"/>
        <v>-6.7793746768475383E-2</v>
      </c>
      <c r="AC572" s="79">
        <f t="shared" ca="1" si="301"/>
        <v>68.5862782172305</v>
      </c>
      <c r="AE572" s="35"/>
      <c r="AF572" s="35"/>
      <c r="AR572" s="69">
        <f t="shared" si="310"/>
        <v>48</v>
      </c>
      <c r="AS572" s="70">
        <f t="shared" si="317"/>
        <v>569</v>
      </c>
      <c r="AT572" s="71">
        <f t="shared" si="321"/>
        <v>2.0348892054774713E-2</v>
      </c>
      <c r="AU572" s="72">
        <f t="shared" si="302"/>
        <v>6.8214933659622723E-3</v>
      </c>
      <c r="AV572" s="73">
        <f t="shared" si="311"/>
        <v>1.0068214933659623</v>
      </c>
      <c r="AW572" s="74">
        <f>PRODUCT(AV$4:AV572)</f>
        <v>47.858610520437686</v>
      </c>
    </row>
    <row r="573" spans="5:49">
      <c r="E573">
        <f t="shared" si="319"/>
        <v>570</v>
      </c>
      <c r="F573" s="64">
        <f t="shared" si="312"/>
        <v>102.41666666666474</v>
      </c>
      <c r="G573" s="55">
        <f t="shared" si="293"/>
        <v>0</v>
      </c>
      <c r="H573" s="78">
        <f t="shared" si="318"/>
        <v>1</v>
      </c>
      <c r="I573" s="79">
        <f t="shared" si="303"/>
        <v>1549386.8600283724</v>
      </c>
      <c r="J573" s="79">
        <f t="shared" si="294"/>
        <v>10569.132186992658</v>
      </c>
      <c r="K573" s="80">
        <f t="shared" si="295"/>
        <v>-20</v>
      </c>
      <c r="L573" s="80">
        <f t="shared" si="304"/>
        <v>-1291.1557166903103</v>
      </c>
      <c r="M573" s="80">
        <f t="shared" si="320"/>
        <v>0</v>
      </c>
      <c r="N573" s="80">
        <f t="shared" si="305"/>
        <v>0</v>
      </c>
      <c r="O573" s="81">
        <f t="shared" si="296"/>
        <v>-2475.2130879613783</v>
      </c>
      <c r="P573" s="79">
        <f t="shared" si="297"/>
        <v>1556169.6234107134</v>
      </c>
      <c r="R573">
        <f t="shared" ca="1" si="306"/>
        <v>689</v>
      </c>
      <c r="S573" s="78">
        <f t="shared" ca="1" si="307"/>
        <v>110.52</v>
      </c>
      <c r="T573" s="55">
        <f t="shared" ca="1" si="298"/>
        <v>0</v>
      </c>
      <c r="U573" s="78">
        <f t="shared" ca="1" si="313"/>
        <v>2.7389054743691302E-5</v>
      </c>
      <c r="V573" s="79">
        <f t="shared" ca="1" si="308"/>
        <v>68.5862782172305</v>
      </c>
      <c r="W573" s="79">
        <f t="shared" ca="1" si="299"/>
        <v>0.46786084185488058</v>
      </c>
      <c r="X573" s="80">
        <f t="shared" ca="1" si="314"/>
        <v>-5.4778109487382603E-4</v>
      </c>
      <c r="Y573" s="80">
        <f t="shared" ca="1" si="315"/>
        <v>-5.7155231847692084E-2</v>
      </c>
      <c r="Z573" s="80">
        <f t="shared" ca="1" si="309"/>
        <v>0</v>
      </c>
      <c r="AA573" s="80">
        <f t="shared" ca="1" si="316"/>
        <v>0</v>
      </c>
      <c r="AB573" s="81">
        <f t="shared" ca="1" si="300"/>
        <v>-6.7793746768475383E-2</v>
      </c>
      <c r="AC573" s="79">
        <f t="shared" ca="1" si="301"/>
        <v>68.928642299374346</v>
      </c>
      <c r="AE573" s="35"/>
      <c r="AF573" s="35"/>
      <c r="AR573" s="69">
        <f t="shared" si="310"/>
        <v>48</v>
      </c>
      <c r="AS573" s="70">
        <f t="shared" si="317"/>
        <v>570</v>
      </c>
      <c r="AT573" s="71">
        <f t="shared" si="321"/>
        <v>2.0210082222618386E-2</v>
      </c>
      <c r="AU573" s="72">
        <f t="shared" si="302"/>
        <v>6.8214933659622723E-3</v>
      </c>
      <c r="AV573" s="73">
        <f t="shared" si="311"/>
        <v>1.0068214933659623</v>
      </c>
      <c r="AW573" s="74">
        <f>PRODUCT(AV$4:AV573)</f>
        <v>48.185077714607026</v>
      </c>
    </row>
    <row r="574" spans="5:49">
      <c r="E574">
        <f t="shared" si="319"/>
        <v>571</v>
      </c>
      <c r="F574" s="64">
        <f t="shared" si="312"/>
        <v>102.49999999999807</v>
      </c>
      <c r="G574" s="55">
        <f t="shared" si="293"/>
        <v>0</v>
      </c>
      <c r="H574" s="78">
        <f t="shared" si="318"/>
        <v>1</v>
      </c>
      <c r="I574" s="79">
        <f t="shared" si="303"/>
        <v>1556169.6234107134</v>
      </c>
      <c r="J574" s="79">
        <f t="shared" si="294"/>
        <v>10615.40076240819</v>
      </c>
      <c r="K574" s="80">
        <f t="shared" si="295"/>
        <v>-20</v>
      </c>
      <c r="L574" s="80">
        <f t="shared" si="304"/>
        <v>-1296.8080195089278</v>
      </c>
      <c r="M574" s="80">
        <f t="shared" si="320"/>
        <v>0</v>
      </c>
      <c r="N574" s="80">
        <f t="shared" si="305"/>
        <v>0</v>
      </c>
      <c r="O574" s="81">
        <f t="shared" si="296"/>
        <v>-2475.2130879613783</v>
      </c>
      <c r="P574" s="79">
        <f t="shared" si="297"/>
        <v>1562993.0030656515</v>
      </c>
      <c r="R574">
        <f t="shared" ca="1" si="306"/>
        <v>690</v>
      </c>
      <c r="S574" s="78">
        <f t="shared" ca="1" si="307"/>
        <v>110.6</v>
      </c>
      <c r="T574" s="55">
        <f t="shared" ca="1" si="298"/>
        <v>0</v>
      </c>
      <c r="U574" s="78">
        <f t="shared" ca="1" si="313"/>
        <v>2.7389054743691302E-5</v>
      </c>
      <c r="V574" s="79">
        <f t="shared" ca="1" si="308"/>
        <v>68.928642299374346</v>
      </c>
      <c r="W574" s="79">
        <f t="shared" ca="1" si="299"/>
        <v>0.47019627616996856</v>
      </c>
      <c r="X574" s="80">
        <f t="shared" ca="1" si="314"/>
        <v>-5.4778109487382603E-4</v>
      </c>
      <c r="Y574" s="80">
        <f t="shared" ca="1" si="315"/>
        <v>-5.7440535249478626E-2</v>
      </c>
      <c r="Z574" s="80">
        <f t="shared" ca="1" si="309"/>
        <v>0</v>
      </c>
      <c r="AA574" s="80">
        <f t="shared" ca="1" si="316"/>
        <v>0</v>
      </c>
      <c r="AB574" s="81">
        <f t="shared" ca="1" si="300"/>
        <v>-6.7793746768475383E-2</v>
      </c>
      <c r="AC574" s="79">
        <f t="shared" ca="1" si="301"/>
        <v>69.273056512431481</v>
      </c>
      <c r="AE574" s="35"/>
      <c r="AF574" s="35"/>
      <c r="AR574" s="69">
        <f t="shared" si="310"/>
        <v>48</v>
      </c>
      <c r="AS574" s="70">
        <f t="shared" si="317"/>
        <v>571</v>
      </c>
      <c r="AT574" s="71">
        <f t="shared" si="321"/>
        <v>2.0072219280811245E-2</v>
      </c>
      <c r="AU574" s="72">
        <f t="shared" si="302"/>
        <v>6.8214933659622723E-3</v>
      </c>
      <c r="AV574" s="73">
        <f t="shared" si="311"/>
        <v>1.0068214933659623</v>
      </c>
      <c r="AW574" s="74">
        <f>PRODUCT(AV$4:AV574)</f>
        <v>48.513771902575591</v>
      </c>
    </row>
    <row r="575" spans="5:49">
      <c r="E575">
        <f t="shared" si="319"/>
        <v>572</v>
      </c>
      <c r="F575" s="64">
        <f t="shared" si="312"/>
        <v>102.5833333333314</v>
      </c>
      <c r="G575" s="55">
        <f t="shared" si="293"/>
        <v>0</v>
      </c>
      <c r="H575" s="78">
        <f t="shared" si="318"/>
        <v>1</v>
      </c>
      <c r="I575" s="79">
        <f t="shared" si="303"/>
        <v>1562993.0030656515</v>
      </c>
      <c r="J575" s="79">
        <f t="shared" si="294"/>
        <v>10661.946401457792</v>
      </c>
      <c r="K575" s="80">
        <f t="shared" si="295"/>
        <v>-20</v>
      </c>
      <c r="L575" s="80">
        <f t="shared" si="304"/>
        <v>-1302.4941692213763</v>
      </c>
      <c r="M575" s="80">
        <f t="shared" si="320"/>
        <v>0</v>
      </c>
      <c r="N575" s="80">
        <f t="shared" si="305"/>
        <v>0</v>
      </c>
      <c r="O575" s="81">
        <f t="shared" si="296"/>
        <v>-2475.2130879613783</v>
      </c>
      <c r="P575" s="79">
        <f t="shared" si="297"/>
        <v>1569857.2422099265</v>
      </c>
      <c r="R575">
        <f t="shared" ca="1" si="306"/>
        <v>691</v>
      </c>
      <c r="S575" s="78">
        <f t="shared" ca="1" si="307"/>
        <v>110.68</v>
      </c>
      <c r="T575" s="55">
        <f t="shared" ca="1" si="298"/>
        <v>0</v>
      </c>
      <c r="U575" s="78">
        <f t="shared" ca="1" si="313"/>
        <v>2.7389054743691302E-5</v>
      </c>
      <c r="V575" s="79">
        <f t="shared" ca="1" si="308"/>
        <v>69.273056512431481</v>
      </c>
      <c r="W575" s="79">
        <f t="shared" ca="1" si="299"/>
        <v>0.47254569543948094</v>
      </c>
      <c r="X575" s="80">
        <f t="shared" ca="1" si="314"/>
        <v>-5.4778109487382603E-4</v>
      </c>
      <c r="Y575" s="80">
        <f t="shared" ca="1" si="315"/>
        <v>-5.7727547093692905E-2</v>
      </c>
      <c r="Z575" s="80">
        <f t="shared" ca="1" si="309"/>
        <v>0</v>
      </c>
      <c r="AA575" s="80">
        <f t="shared" ca="1" si="316"/>
        <v>0</v>
      </c>
      <c r="AB575" s="81">
        <f t="shared" ca="1" si="300"/>
        <v>-6.7793746768475383E-2</v>
      </c>
      <c r="AC575" s="79">
        <f t="shared" ca="1" si="301"/>
        <v>69.619533132913915</v>
      </c>
      <c r="AE575" s="35"/>
      <c r="AF575" s="35"/>
      <c r="AR575" s="69">
        <f t="shared" si="310"/>
        <v>48</v>
      </c>
      <c r="AS575" s="70">
        <f t="shared" si="317"/>
        <v>572</v>
      </c>
      <c r="AT575" s="71">
        <f t="shared" si="321"/>
        <v>1.9935296770147052E-2</v>
      </c>
      <c r="AU575" s="72">
        <f t="shared" si="302"/>
        <v>6.8214933659622723E-3</v>
      </c>
      <c r="AV575" s="73">
        <f t="shared" si="311"/>
        <v>1.0068214933659623</v>
      </c>
      <c r="AW575" s="74">
        <f>PRODUCT(AV$4:AV575)</f>
        <v>48.84470827576682</v>
      </c>
    </row>
    <row r="576" spans="5:49">
      <c r="E576">
        <f t="shared" si="319"/>
        <v>573</v>
      </c>
      <c r="F576" s="64">
        <f t="shared" si="312"/>
        <v>102.66666666666472</v>
      </c>
      <c r="G576" s="55">
        <f t="shared" si="293"/>
        <v>0</v>
      </c>
      <c r="H576" s="78">
        <f t="shared" si="318"/>
        <v>1</v>
      </c>
      <c r="I576" s="79">
        <f t="shared" si="303"/>
        <v>1569857.2422099265</v>
      </c>
      <c r="J576" s="79">
        <f t="shared" si="294"/>
        <v>10708.770763242841</v>
      </c>
      <c r="K576" s="80">
        <f t="shared" si="295"/>
        <v>-20</v>
      </c>
      <c r="L576" s="80">
        <f t="shared" si="304"/>
        <v>-1308.2143685082722</v>
      </c>
      <c r="M576" s="80">
        <f t="shared" si="320"/>
        <v>0</v>
      </c>
      <c r="N576" s="80">
        <f t="shared" si="305"/>
        <v>0</v>
      </c>
      <c r="O576" s="81">
        <f t="shared" si="296"/>
        <v>-2475.2130879613783</v>
      </c>
      <c r="P576" s="79">
        <f t="shared" si="297"/>
        <v>1576762.5855166998</v>
      </c>
      <c r="R576">
        <f t="shared" ca="1" si="306"/>
        <v>692</v>
      </c>
      <c r="S576" s="78">
        <f t="shared" ca="1" si="307"/>
        <v>110.76</v>
      </c>
      <c r="T576" s="55">
        <f t="shared" ca="1" si="298"/>
        <v>0</v>
      </c>
      <c r="U576" s="78">
        <f t="shared" ca="1" si="313"/>
        <v>2.7389054743691302E-5</v>
      </c>
      <c r="V576" s="79">
        <f t="shared" ca="1" si="308"/>
        <v>69.619533132913915</v>
      </c>
      <c r="W576" s="79">
        <f t="shared" ca="1" si="299"/>
        <v>0.47490918340756288</v>
      </c>
      <c r="X576" s="80">
        <f t="shared" ca="1" si="314"/>
        <v>-5.4778109487382603E-4</v>
      </c>
      <c r="Y576" s="80">
        <f t="shared" ca="1" si="315"/>
        <v>-5.8016277610761599E-2</v>
      </c>
      <c r="Z576" s="80">
        <f t="shared" ca="1" si="309"/>
        <v>0</v>
      </c>
      <c r="AA576" s="80">
        <f t="shared" ca="1" si="316"/>
        <v>0</v>
      </c>
      <c r="AB576" s="81">
        <f t="shared" ca="1" si="300"/>
        <v>-6.7793746768475383E-2</v>
      </c>
      <c r="AC576" s="79">
        <f t="shared" ca="1" si="301"/>
        <v>69.968084510847362</v>
      </c>
      <c r="AE576" s="35"/>
      <c r="AF576" s="35"/>
      <c r="AR576" s="69">
        <f t="shared" si="310"/>
        <v>48</v>
      </c>
      <c r="AS576" s="70">
        <f t="shared" si="317"/>
        <v>573</v>
      </c>
      <c r="AT576" s="71">
        <f t="shared" si="321"/>
        <v>1.9799308275481004E-2</v>
      </c>
      <c r="AU576" s="72">
        <f t="shared" si="302"/>
        <v>6.8214933659622723E-3</v>
      </c>
      <c r="AV576" s="73">
        <f t="shared" si="311"/>
        <v>1.0068214933659623</v>
      </c>
      <c r="AW576" s="74">
        <f>PRODUCT(AV$4:AV576)</f>
        <v>49.177902129232322</v>
      </c>
    </row>
    <row r="577" spans="5:49">
      <c r="E577">
        <f t="shared" si="319"/>
        <v>574</v>
      </c>
      <c r="F577" s="64">
        <f t="shared" si="312"/>
        <v>102.74999999999805</v>
      </c>
      <c r="G577" s="55">
        <f t="shared" si="293"/>
        <v>0</v>
      </c>
      <c r="H577" s="78">
        <f t="shared" si="318"/>
        <v>1</v>
      </c>
      <c r="I577" s="79">
        <f t="shared" si="303"/>
        <v>1576762.5855166998</v>
      </c>
      <c r="J577" s="79">
        <f t="shared" si="294"/>
        <v>10755.875516799688</v>
      </c>
      <c r="K577" s="80">
        <f t="shared" si="295"/>
        <v>-20</v>
      </c>
      <c r="L577" s="80">
        <f t="shared" si="304"/>
        <v>-1313.9688212639167</v>
      </c>
      <c r="M577" s="80">
        <f t="shared" si="320"/>
        <v>0</v>
      </c>
      <c r="N577" s="80">
        <f t="shared" si="305"/>
        <v>0</v>
      </c>
      <c r="O577" s="81">
        <f t="shared" si="296"/>
        <v>-2475.2130879613783</v>
      </c>
      <c r="P577" s="79">
        <f t="shared" si="297"/>
        <v>1583709.2791242744</v>
      </c>
      <c r="R577">
        <f t="shared" ca="1" si="306"/>
        <v>693</v>
      </c>
      <c r="S577" s="78">
        <f t="shared" ca="1" si="307"/>
        <v>110.84</v>
      </c>
      <c r="T577" s="55">
        <f t="shared" ca="1" si="298"/>
        <v>0</v>
      </c>
      <c r="U577" s="78">
        <f t="shared" ca="1" si="313"/>
        <v>2.7389054743691302E-5</v>
      </c>
      <c r="V577" s="79">
        <f t="shared" ca="1" si="308"/>
        <v>69.968084510847362</v>
      </c>
      <c r="W577" s="79">
        <f t="shared" ca="1" si="299"/>
        <v>0.47728682431983288</v>
      </c>
      <c r="X577" s="80">
        <f t="shared" ca="1" si="314"/>
        <v>-5.4778109487382603E-4</v>
      </c>
      <c r="Y577" s="80">
        <f t="shared" ca="1" si="315"/>
        <v>-5.8306737092372808E-2</v>
      </c>
      <c r="Z577" s="80">
        <f t="shared" ca="1" si="309"/>
        <v>0</v>
      </c>
      <c r="AA577" s="80">
        <f t="shared" ca="1" si="316"/>
        <v>0</v>
      </c>
      <c r="AB577" s="81">
        <f t="shared" ca="1" si="300"/>
        <v>-6.7793746768475383E-2</v>
      </c>
      <c r="AC577" s="79">
        <f t="shared" ca="1" si="301"/>
        <v>70.318723070211476</v>
      </c>
      <c r="AE577" s="35"/>
      <c r="AF577" s="35"/>
      <c r="AR577" s="69">
        <f t="shared" si="310"/>
        <v>48</v>
      </c>
      <c r="AS577" s="70">
        <f t="shared" si="317"/>
        <v>574</v>
      </c>
      <c r="AT577" s="71">
        <f t="shared" si="321"/>
        <v>1.9664247425429167E-2</v>
      </c>
      <c r="AU577" s="72">
        <f t="shared" si="302"/>
        <v>6.8214933659622723E-3</v>
      </c>
      <c r="AV577" s="73">
        <f t="shared" si="311"/>
        <v>1.0068214933659623</v>
      </c>
      <c r="AW577" s="74">
        <f>PRODUCT(AV$4:AV577)</f>
        <v>49.513368862358824</v>
      </c>
    </row>
    <row r="578" spans="5:49">
      <c r="E578">
        <f t="shared" si="319"/>
        <v>575</v>
      </c>
      <c r="F578" s="64">
        <f t="shared" si="312"/>
        <v>102.83333333333138</v>
      </c>
      <c r="G578" s="55">
        <f t="shared" si="293"/>
        <v>0</v>
      </c>
      <c r="H578" s="78">
        <f t="shared" si="318"/>
        <v>1</v>
      </c>
      <c r="I578" s="79">
        <f t="shared" si="303"/>
        <v>1583709.2791242744</v>
      </c>
      <c r="J578" s="79">
        <f t="shared" si="294"/>
        <v>10803.26234115913</v>
      </c>
      <c r="K578" s="80">
        <f t="shared" si="295"/>
        <v>-20</v>
      </c>
      <c r="L578" s="80">
        <f t="shared" si="304"/>
        <v>-1319.7577326035621</v>
      </c>
      <c r="M578" s="80">
        <f t="shared" si="320"/>
        <v>0</v>
      </c>
      <c r="N578" s="80">
        <f t="shared" si="305"/>
        <v>0</v>
      </c>
      <c r="O578" s="81">
        <f t="shared" si="296"/>
        <v>-2475.2130879613783</v>
      </c>
      <c r="P578" s="79">
        <f t="shared" si="297"/>
        <v>1590697.5706448688</v>
      </c>
      <c r="R578">
        <f t="shared" ca="1" si="306"/>
        <v>694</v>
      </c>
      <c r="S578" s="78">
        <f t="shared" ca="1" si="307"/>
        <v>110.92</v>
      </c>
      <c r="T578" s="55">
        <f t="shared" ca="1" si="298"/>
        <v>0</v>
      </c>
      <c r="U578" s="78">
        <f t="shared" ca="1" si="313"/>
        <v>2.7389054743691302E-5</v>
      </c>
      <c r="V578" s="79">
        <f t="shared" ca="1" si="308"/>
        <v>70.318723070211476</v>
      </c>
      <c r="W578" s="79">
        <f t="shared" ca="1" si="299"/>
        <v>0.47967870292638576</v>
      </c>
      <c r="X578" s="80">
        <f t="shared" ca="1" si="314"/>
        <v>-5.4778109487382603E-4</v>
      </c>
      <c r="Y578" s="80">
        <f t="shared" ca="1" si="315"/>
        <v>-5.8598935891842903E-2</v>
      </c>
      <c r="Z578" s="80">
        <f t="shared" ca="1" si="309"/>
        <v>0</v>
      </c>
      <c r="AA578" s="80">
        <f t="shared" ca="1" si="316"/>
        <v>0</v>
      </c>
      <c r="AB578" s="81">
        <f t="shared" ca="1" si="300"/>
        <v>-6.7793746768475383E-2</v>
      </c>
      <c r="AC578" s="79">
        <f t="shared" ca="1" si="301"/>
        <v>70.671461309382678</v>
      </c>
      <c r="AE578" s="35"/>
      <c r="AF578" s="35"/>
      <c r="AR578" s="69">
        <f t="shared" si="310"/>
        <v>48</v>
      </c>
      <c r="AS578" s="70">
        <f t="shared" si="317"/>
        <v>575</v>
      </c>
      <c r="AT578" s="71">
        <f t="shared" si="321"/>
        <v>1.9530107892069961E-2</v>
      </c>
      <c r="AU578" s="72">
        <f t="shared" si="302"/>
        <v>6.8214933659622723E-3</v>
      </c>
      <c r="AV578" s="73">
        <f t="shared" si="311"/>
        <v>1.0068214933659623</v>
      </c>
      <c r="AW578" s="74">
        <f>PRODUCT(AV$4:AV578)</f>
        <v>49.851123979579846</v>
      </c>
    </row>
    <row r="579" spans="5:49">
      <c r="E579">
        <f t="shared" si="319"/>
        <v>576</v>
      </c>
      <c r="F579" s="64">
        <f t="shared" si="312"/>
        <v>102.91666666666471</v>
      </c>
      <c r="G579" s="55">
        <f t="shared" si="293"/>
        <v>0</v>
      </c>
      <c r="H579" s="78">
        <f t="shared" si="318"/>
        <v>1</v>
      </c>
      <c r="I579" s="79">
        <f t="shared" si="303"/>
        <v>1590697.5706448688</v>
      </c>
      <c r="J579" s="79">
        <f t="shared" si="294"/>
        <v>10850.932925406276</v>
      </c>
      <c r="K579" s="80">
        <f t="shared" si="295"/>
        <v>-20</v>
      </c>
      <c r="L579" s="80">
        <f t="shared" si="304"/>
        <v>-1325.5813088707241</v>
      </c>
      <c r="M579" s="80">
        <f t="shared" si="320"/>
        <v>0</v>
      </c>
      <c r="N579" s="80">
        <f t="shared" si="305"/>
        <v>0</v>
      </c>
      <c r="O579" s="81">
        <f t="shared" si="296"/>
        <v>-2475.2130879613783</v>
      </c>
      <c r="P579" s="79">
        <f t="shared" si="297"/>
        <v>1597727.709173443</v>
      </c>
      <c r="R579">
        <f t="shared" ca="1" si="306"/>
        <v>695</v>
      </c>
      <c r="S579" s="78">
        <f t="shared" ca="1" si="307"/>
        <v>111</v>
      </c>
      <c r="T579" s="55">
        <f t="shared" ca="1" si="298"/>
        <v>0</v>
      </c>
      <c r="U579" s="78">
        <f t="shared" ca="1" si="313"/>
        <v>2.7389054743691302E-5</v>
      </c>
      <c r="V579" s="79">
        <f t="shared" ca="1" si="308"/>
        <v>70.671461309382678</v>
      </c>
      <c r="W579" s="79">
        <f t="shared" ca="1" si="299"/>
        <v>0.48208490448481334</v>
      </c>
      <c r="X579" s="80">
        <f t="shared" ca="1" si="314"/>
        <v>-5.4778109487382603E-4</v>
      </c>
      <c r="Y579" s="80">
        <f t="shared" ca="1" si="315"/>
        <v>-5.8892884424485571E-2</v>
      </c>
      <c r="Z579" s="80">
        <f t="shared" ca="1" si="309"/>
        <v>0</v>
      </c>
      <c r="AA579" s="80">
        <f t="shared" ca="1" si="316"/>
        <v>0</v>
      </c>
      <c r="AB579" s="81">
        <f t="shared" ca="1" si="300"/>
        <v>-6.7793746768475383E-2</v>
      </c>
      <c r="AC579" s="79">
        <f t="shared" ca="1" si="301"/>
        <v>71.026311801579652</v>
      </c>
      <c r="AE579" s="35"/>
      <c r="AF579" s="35"/>
      <c r="AR579" s="69">
        <f t="shared" si="310"/>
        <v>48</v>
      </c>
      <c r="AS579" s="70">
        <f t="shared" si="317"/>
        <v>576</v>
      </c>
      <c r="AT579" s="71">
        <f t="shared" si="321"/>
        <v>1.9396883390647678E-2</v>
      </c>
      <c r="AU579" s="72">
        <f t="shared" si="302"/>
        <v>6.8214933659622723E-3</v>
      </c>
      <c r="AV579" s="73">
        <f t="shared" si="311"/>
        <v>1.0068214933659623</v>
      </c>
      <c r="AW579" s="74">
        <f>PRODUCT(AV$4:AV579)</f>
        <v>50.191183091092313</v>
      </c>
    </row>
    <row r="580" spans="5:49">
      <c r="E580">
        <f t="shared" si="319"/>
        <v>577</v>
      </c>
      <c r="F580" s="64">
        <f t="shared" si="312"/>
        <v>102.99999999999804</v>
      </c>
      <c r="G580" s="55">
        <f t="shared" ref="G580:G643" si="322">(1-(1-IF(F580&gt;$AJ$90,0,VLOOKUP(ROUND(F580,0),$AJ$4:$AK$90,2,FALSE)))^(1/12))*0</f>
        <v>0</v>
      </c>
      <c r="H580" s="78">
        <f t="shared" si="318"/>
        <v>1</v>
      </c>
      <c r="I580" s="79">
        <f t="shared" si="303"/>
        <v>1597727.709173443</v>
      </c>
      <c r="J580" s="79">
        <f t="shared" ref="J580:J643" si="323">(I580)*$AU580</f>
        <v>10898.888968740741</v>
      </c>
      <c r="K580" s="80">
        <f t="shared" ref="K580:K643" si="324">IF(I580=0,0,-$C$19)*H580</f>
        <v>-20</v>
      </c>
      <c r="L580" s="80">
        <f t="shared" si="304"/>
        <v>-1331.439757644536</v>
      </c>
      <c r="M580" s="80">
        <f t="shared" si="320"/>
        <v>-11982.957818800822</v>
      </c>
      <c r="N580" s="80">
        <f t="shared" si="305"/>
        <v>0</v>
      </c>
      <c r="O580" s="81">
        <f t="shared" ref="O580:O643" si="325">-MIN(
IF(MOD(E580-1,IF($C$7="Annual",12,1))=0,1,0)
*IF(F580&lt;=$C$6,H580*$C$5*$C$4/IF($C$7="Monthly",12,1),$C$12),I580)</f>
        <v>-2475.2130879613783</v>
      </c>
      <c r="P580" s="79">
        <f t="shared" ref="P580:P643" si="326">SUM(I580:O580)</f>
        <v>1592816.9874777773</v>
      </c>
      <c r="R580">
        <f t="shared" ca="1" si="306"/>
        <v>696</v>
      </c>
      <c r="S580" s="78">
        <f t="shared" ca="1" si="307"/>
        <v>111.08</v>
      </c>
      <c r="T580" s="55">
        <f t="shared" ref="T580:T643" ca="1" si="327">(1-(1-IF(S580&gt;$AJ$90,0,VLOOKUP(ROUND(S580,0),$AJ$4:$AK$90,2,FALSE)))^(1/12))</f>
        <v>0</v>
      </c>
      <c r="U580" s="78">
        <f t="shared" ca="1" si="313"/>
        <v>2.7389054743691302E-5</v>
      </c>
      <c r="V580" s="79">
        <f t="shared" ca="1" si="308"/>
        <v>71.026311801579652</v>
      </c>
      <c r="W580" s="79">
        <f t="shared" ref="W580:W643" ca="1" si="328">(V580)*$AU580</f>
        <v>0.48450551476324344</v>
      </c>
      <c r="X580" s="80">
        <f t="shared" ca="1" si="314"/>
        <v>-5.4778109487382603E-4</v>
      </c>
      <c r="Y580" s="80">
        <f t="shared" ca="1" si="315"/>
        <v>-5.9188593167983049E-2</v>
      </c>
      <c r="Z580" s="80">
        <f t="shared" ca="1" si="309"/>
        <v>0</v>
      </c>
      <c r="AA580" s="80">
        <f t="shared" ca="1" si="316"/>
        <v>0</v>
      </c>
      <c r="AB580" s="81">
        <f t="shared" ref="AB580:AB643" ca="1" si="329">-MIN(IF(MOD(R580,IF($C$7="Annual",12,1))=0,1,0)*$C$39*U580/IF($C$7="Monthly",12,1),V580)</f>
        <v>-6.7793746768475383E-2</v>
      </c>
      <c r="AC580" s="79">
        <f t="shared" ref="AC580:AC643" ca="1" si="330">SUM(V580:AB580)</f>
        <v>71.383287195311553</v>
      </c>
      <c r="AE580" s="35"/>
      <c r="AF580" s="35"/>
      <c r="AR580" s="69">
        <f t="shared" si="310"/>
        <v>49</v>
      </c>
      <c r="AS580" s="70">
        <f t="shared" si="317"/>
        <v>577</v>
      </c>
      <c r="AT580" s="71">
        <f t="shared" si="321"/>
        <v>1.9264567679278029E-2</v>
      </c>
      <c r="AU580" s="72">
        <f t="shared" ref="AU580:AU643" si="331">((1+$AH$21)^(1/12))-1</f>
        <v>6.8214933659622723E-3</v>
      </c>
      <c r="AV580" s="73">
        <f t="shared" si="311"/>
        <v>1.0068214933659623</v>
      </c>
      <c r="AW580" s="74">
        <f>PRODUCT(AV$4:AV580)</f>
        <v>50.533561913577998</v>
      </c>
    </row>
    <row r="581" spans="5:49">
      <c r="E581">
        <f t="shared" si="319"/>
        <v>578</v>
      </c>
      <c r="F581" s="64">
        <f t="shared" si="312"/>
        <v>103.08333333333137</v>
      </c>
      <c r="G581" s="55">
        <f t="shared" si="322"/>
        <v>0</v>
      </c>
      <c r="H581" s="78">
        <f t="shared" si="318"/>
        <v>1</v>
      </c>
      <c r="I581" s="79">
        <f t="shared" ref="I581:I644" si="332">MAX(P580,0)*(1-G581)</f>
        <v>1592816.9874777773</v>
      </c>
      <c r="J581" s="79">
        <f t="shared" si="323"/>
        <v>10865.39051327167</v>
      </c>
      <c r="K581" s="80">
        <f t="shared" si="324"/>
        <v>-20</v>
      </c>
      <c r="L581" s="80">
        <f t="shared" ref="L581:L644" si="333">IF(OR(I580+O580=0,K580=0),0,-I581*($C$16/12))</f>
        <v>-1327.3474895648144</v>
      </c>
      <c r="M581" s="80">
        <f t="shared" si="320"/>
        <v>0</v>
      </c>
      <c r="N581" s="80">
        <f t="shared" ref="N581:N644" si="334">IF(OR(I580+O580=0,K580=0),0,-I581*($C$18*(1+$C$20))/12)</f>
        <v>0</v>
      </c>
      <c r="O581" s="81">
        <f t="shared" si="325"/>
        <v>-2475.2130879613783</v>
      </c>
      <c r="P581" s="79">
        <f t="shared" si="326"/>
        <v>1599859.8174135226</v>
      </c>
      <c r="R581">
        <f t="shared" ref="R581:R644" ca="1" si="335">R580+1</f>
        <v>697</v>
      </c>
      <c r="S581" s="78">
        <f t="shared" ref="S581:S644" ca="1" si="336">ROUND((R581-R580)/12+S580,2)</f>
        <v>111.16</v>
      </c>
      <c r="T581" s="55">
        <f t="shared" ca="1" si="327"/>
        <v>0</v>
      </c>
      <c r="U581" s="78">
        <f t="shared" ca="1" si="313"/>
        <v>2.7389054743691302E-5</v>
      </c>
      <c r="V581" s="79">
        <f t="shared" ref="V581:V644" ca="1" si="337">MAX(AC580,0)*(1-T581)</f>
        <v>71.383287195311553</v>
      </c>
      <c r="W581" s="79">
        <f t="shared" ca="1" si="328"/>
        <v>0.48694062004339739</v>
      </c>
      <c r="X581" s="80">
        <f t="shared" ca="1" si="314"/>
        <v>-5.4778109487382603E-4</v>
      </c>
      <c r="Y581" s="80">
        <f t="shared" ca="1" si="315"/>
        <v>-5.9486072662759633E-2</v>
      </c>
      <c r="Z581" s="80">
        <f t="shared" ref="Z581:Z644" ca="1" si="338">-IF(MOD(R581-1,12)=0,1,0)*V581*($C$17)</f>
        <v>-0.53537465396483663</v>
      </c>
      <c r="AA581" s="80">
        <f t="shared" ca="1" si="316"/>
        <v>0</v>
      </c>
      <c r="AB581" s="81">
        <f t="shared" ca="1" si="329"/>
        <v>-6.7793746768475383E-2</v>
      </c>
      <c r="AC581" s="79">
        <f t="shared" ca="1" si="330"/>
        <v>71.207025560863997</v>
      </c>
      <c r="AE581" s="35"/>
      <c r="AF581" s="35"/>
      <c r="AR581" s="69">
        <f t="shared" ref="AR581:AR644" si="339">ROUNDDOWN((AS581-1)/12,0)+1</f>
        <v>49</v>
      </c>
      <c r="AS581" s="70">
        <f t="shared" si="317"/>
        <v>578</v>
      </c>
      <c r="AT581" s="71">
        <f t="shared" si="321"/>
        <v>1.9133154558655704E-2</v>
      </c>
      <c r="AU581" s="72">
        <f t="shared" si="331"/>
        <v>6.8214933659622723E-3</v>
      </c>
      <c r="AV581" s="73">
        <f t="shared" ref="AV581:AV644" si="340">(1+AU581)</f>
        <v>1.0068214933659623</v>
      </c>
      <c r="AW581" s="74">
        <f>PRODUCT(AV$4:AV581)</f>
        <v>50.878276270929916</v>
      </c>
    </row>
    <row r="582" spans="5:49">
      <c r="E582">
        <f t="shared" si="319"/>
        <v>579</v>
      </c>
      <c r="F582" s="64">
        <f t="shared" ref="F582:F645" si="341">(E582-E581)/12+F581</f>
        <v>103.1666666666647</v>
      </c>
      <c r="G582" s="55">
        <f t="shared" si="322"/>
        <v>0</v>
      </c>
      <c r="H582" s="78">
        <f t="shared" si="318"/>
        <v>1</v>
      </c>
      <c r="I582" s="79">
        <f t="shared" si="332"/>
        <v>1599859.8174135226</v>
      </c>
      <c r="J582" s="79">
        <f t="shared" si="323"/>
        <v>10913.433130955957</v>
      </c>
      <c r="K582" s="80">
        <f t="shared" si="324"/>
        <v>-20</v>
      </c>
      <c r="L582" s="80">
        <f t="shared" si="333"/>
        <v>-1333.216514511269</v>
      </c>
      <c r="M582" s="80">
        <f t="shared" si="320"/>
        <v>0</v>
      </c>
      <c r="N582" s="80">
        <f t="shared" si="334"/>
        <v>0</v>
      </c>
      <c r="O582" s="81">
        <f t="shared" si="325"/>
        <v>-2475.2130879613783</v>
      </c>
      <c r="P582" s="79">
        <f t="shared" si="326"/>
        <v>1606944.8209420061</v>
      </c>
      <c r="R582">
        <f t="shared" ca="1" si="335"/>
        <v>698</v>
      </c>
      <c r="S582" s="78">
        <f t="shared" ca="1" si="336"/>
        <v>111.24</v>
      </c>
      <c r="T582" s="55">
        <f t="shared" ca="1" si="327"/>
        <v>0</v>
      </c>
      <c r="U582" s="78">
        <f t="shared" ref="U582:U645" ca="1" si="342">U581*(1-T582)</f>
        <v>2.7389054743691302E-5</v>
      </c>
      <c r="V582" s="79">
        <f t="shared" ca="1" si="337"/>
        <v>71.207025560863997</v>
      </c>
      <c r="W582" s="79">
        <f t="shared" ca="1" si="328"/>
        <v>0.48573825247333968</v>
      </c>
      <c r="X582" s="80">
        <f t="shared" ref="X582:X645" ca="1" si="343">IF(V582=0,0,-$C$19)*U582</f>
        <v>-5.4778109487382603E-4</v>
      </c>
      <c r="Y582" s="80">
        <f t="shared" ref="Y582:Y645" ca="1" si="344">IF(OR(V581+AB581=0,X581=0),0,-V582*($C$16/12))</f>
        <v>-5.9339187967386665E-2</v>
      </c>
      <c r="Z582" s="80">
        <f t="shared" ca="1" si="338"/>
        <v>0</v>
      </c>
      <c r="AA582" s="80">
        <f t="shared" ref="AA582:AA645" ca="1" si="345">IF(OR(V581+AB581=0,X581=0),0,-V582*($C$18*(1+$C$20))/12)</f>
        <v>0</v>
      </c>
      <c r="AB582" s="81">
        <f t="shared" ca="1" si="329"/>
        <v>-6.7793746768475383E-2</v>
      </c>
      <c r="AC582" s="79">
        <f t="shared" ca="1" si="330"/>
        <v>71.565083097506601</v>
      </c>
      <c r="AE582" s="35"/>
      <c r="AF582" s="35"/>
      <c r="AR582" s="69">
        <f t="shared" si="339"/>
        <v>49</v>
      </c>
      <c r="AS582" s="70">
        <f t="shared" ref="AS582:AS645" si="346">AS581+1</f>
        <v>579</v>
      </c>
      <c r="AT582" s="71">
        <f t="shared" si="321"/>
        <v>1.9002637871763903E-2</v>
      </c>
      <c r="AU582" s="72">
        <f t="shared" si="331"/>
        <v>6.8214933659622723E-3</v>
      </c>
      <c r="AV582" s="73">
        <f t="shared" si="340"/>
        <v>1.0068214933659623</v>
      </c>
      <c r="AW582" s="74">
        <f>PRODUCT(AV$4:AV582)</f>
        <v>51.22534209498366</v>
      </c>
    </row>
    <row r="583" spans="5:49">
      <c r="E583">
        <f t="shared" si="319"/>
        <v>580</v>
      </c>
      <c r="F583" s="64">
        <f t="shared" si="341"/>
        <v>103.24999999999802</v>
      </c>
      <c r="G583" s="55">
        <f t="shared" si="322"/>
        <v>0</v>
      </c>
      <c r="H583" s="78">
        <f t="shared" ref="H583:H646" si="347">H582*(1-G583)</f>
        <v>1</v>
      </c>
      <c r="I583" s="79">
        <f t="shared" si="332"/>
        <v>1606944.8209420061</v>
      </c>
      <c r="J583" s="79">
        <f t="shared" si="323"/>
        <v>10961.763435523326</v>
      </c>
      <c r="K583" s="80">
        <f t="shared" si="324"/>
        <v>-20</v>
      </c>
      <c r="L583" s="80">
        <f t="shared" si="333"/>
        <v>-1339.1206841183384</v>
      </c>
      <c r="M583" s="80">
        <f t="shared" si="320"/>
        <v>0</v>
      </c>
      <c r="N583" s="80">
        <f t="shared" si="334"/>
        <v>0</v>
      </c>
      <c r="O583" s="81">
        <f t="shared" si="325"/>
        <v>-2475.2130879613783</v>
      </c>
      <c r="P583" s="79">
        <f t="shared" si="326"/>
        <v>1614072.2506054498</v>
      </c>
      <c r="R583">
        <f t="shared" ca="1" si="335"/>
        <v>699</v>
      </c>
      <c r="S583" s="78">
        <f t="shared" ca="1" si="336"/>
        <v>111.32</v>
      </c>
      <c r="T583" s="55">
        <f t="shared" ca="1" si="327"/>
        <v>0</v>
      </c>
      <c r="U583" s="78">
        <f t="shared" ca="1" si="342"/>
        <v>2.7389054743691302E-5</v>
      </c>
      <c r="V583" s="79">
        <f t="shared" ca="1" si="337"/>
        <v>71.565083097506601</v>
      </c>
      <c r="W583" s="79">
        <f t="shared" ca="1" si="328"/>
        <v>0.48818073958418001</v>
      </c>
      <c r="X583" s="80">
        <f t="shared" ca="1" si="343"/>
        <v>-5.4778109487382603E-4</v>
      </c>
      <c r="Y583" s="80">
        <f t="shared" ca="1" si="344"/>
        <v>-5.963756924792217E-2</v>
      </c>
      <c r="Z583" s="80">
        <f t="shared" ca="1" si="338"/>
        <v>0</v>
      </c>
      <c r="AA583" s="80">
        <f t="shared" ca="1" si="345"/>
        <v>0</v>
      </c>
      <c r="AB583" s="81">
        <f t="shared" ca="1" si="329"/>
        <v>-6.7793746768475383E-2</v>
      </c>
      <c r="AC583" s="79">
        <f t="shared" ca="1" si="330"/>
        <v>71.925284739979503</v>
      </c>
      <c r="AE583" s="35"/>
      <c r="AF583" s="35"/>
      <c r="AR583" s="69">
        <f t="shared" si="339"/>
        <v>49</v>
      </c>
      <c r="AS583" s="70">
        <f t="shared" si="346"/>
        <v>580</v>
      </c>
      <c r="AT583" s="71">
        <f t="shared" si="321"/>
        <v>1.8873011503585883E-2</v>
      </c>
      <c r="AU583" s="72">
        <f t="shared" si="331"/>
        <v>6.8214933659622723E-3</v>
      </c>
      <c r="AV583" s="73">
        <f t="shared" si="340"/>
        <v>1.0068214933659623</v>
      </c>
      <c r="AW583" s="74">
        <f>PRODUCT(AV$4:AV583)</f>
        <v>51.574775426253737</v>
      </c>
    </row>
    <row r="584" spans="5:49">
      <c r="E584">
        <f t="shared" si="319"/>
        <v>581</v>
      </c>
      <c r="F584" s="64">
        <f t="shared" si="341"/>
        <v>103.33333333333135</v>
      </c>
      <c r="G584" s="55">
        <f t="shared" si="322"/>
        <v>0</v>
      </c>
      <c r="H584" s="78">
        <f t="shared" si="347"/>
        <v>1</v>
      </c>
      <c r="I584" s="79">
        <f t="shared" si="332"/>
        <v>1614072.2506054498</v>
      </c>
      <c r="J584" s="79">
        <f t="shared" si="323"/>
        <v>11010.383149688871</v>
      </c>
      <c r="K584" s="80">
        <f t="shared" si="324"/>
        <v>-20</v>
      </c>
      <c r="L584" s="80">
        <f t="shared" si="333"/>
        <v>-1345.0602088378748</v>
      </c>
      <c r="M584" s="80">
        <f t="shared" si="320"/>
        <v>0</v>
      </c>
      <c r="N584" s="80">
        <f t="shared" si="334"/>
        <v>0</v>
      </c>
      <c r="O584" s="81">
        <f t="shared" si="325"/>
        <v>-2475.2130879613783</v>
      </c>
      <c r="P584" s="79">
        <f t="shared" si="326"/>
        <v>1621242.3604583393</v>
      </c>
      <c r="R584">
        <f t="shared" ca="1" si="335"/>
        <v>700</v>
      </c>
      <c r="S584" s="78">
        <f t="shared" ca="1" si="336"/>
        <v>111.4</v>
      </c>
      <c r="T584" s="55">
        <f t="shared" ca="1" si="327"/>
        <v>0</v>
      </c>
      <c r="U584" s="78">
        <f t="shared" ca="1" si="342"/>
        <v>2.7389054743691302E-5</v>
      </c>
      <c r="V584" s="79">
        <f t="shared" ca="1" si="337"/>
        <v>71.925284739979503</v>
      </c>
      <c r="W584" s="79">
        <f t="shared" ca="1" si="328"/>
        <v>0.49063785269871762</v>
      </c>
      <c r="X584" s="80">
        <f t="shared" ca="1" si="343"/>
        <v>-5.4778109487382603E-4</v>
      </c>
      <c r="Y584" s="80">
        <f t="shared" ca="1" si="344"/>
        <v>-5.9937737283316257E-2</v>
      </c>
      <c r="Z584" s="80">
        <f t="shared" ca="1" si="338"/>
        <v>0</v>
      </c>
      <c r="AA584" s="80">
        <f t="shared" ca="1" si="345"/>
        <v>0</v>
      </c>
      <c r="AB584" s="81">
        <f t="shared" ca="1" si="329"/>
        <v>-6.7793746768475383E-2</v>
      </c>
      <c r="AC584" s="79">
        <f t="shared" ca="1" si="330"/>
        <v>72.287643327531541</v>
      </c>
      <c r="AE584" s="35"/>
      <c r="AF584" s="35"/>
      <c r="AR584" s="69">
        <f t="shared" si="339"/>
        <v>49</v>
      </c>
      <c r="AS584" s="70">
        <f t="shared" si="346"/>
        <v>581</v>
      </c>
      <c r="AT584" s="71">
        <f t="shared" si="321"/>
        <v>1.8744269380818444E-2</v>
      </c>
      <c r="AU584" s="72">
        <f t="shared" si="331"/>
        <v>6.8214933659622723E-3</v>
      </c>
      <c r="AV584" s="73">
        <f t="shared" si="340"/>
        <v>1.0068214933659623</v>
      </c>
      <c r="AW584" s="74">
        <f>PRODUCT(AV$4:AV584)</f>
        <v>51.926592414674921</v>
      </c>
    </row>
    <row r="585" spans="5:49">
      <c r="E585">
        <f t="shared" si="319"/>
        <v>582</v>
      </c>
      <c r="F585" s="64">
        <f t="shared" si="341"/>
        <v>103.41666666666468</v>
      </c>
      <c r="G585" s="55">
        <f t="shared" si="322"/>
        <v>0</v>
      </c>
      <c r="H585" s="78">
        <f t="shared" si="347"/>
        <v>1</v>
      </c>
      <c r="I585" s="79">
        <f t="shared" si="332"/>
        <v>1621242.3604583393</v>
      </c>
      <c r="J585" s="79">
        <f t="shared" si="323"/>
        <v>11059.294006483577</v>
      </c>
      <c r="K585" s="80">
        <f t="shared" si="324"/>
        <v>-20</v>
      </c>
      <c r="L585" s="80">
        <f t="shared" si="333"/>
        <v>-1351.0353003819496</v>
      </c>
      <c r="M585" s="80">
        <f t="shared" si="320"/>
        <v>0</v>
      </c>
      <c r="N585" s="80">
        <f t="shared" si="334"/>
        <v>0</v>
      </c>
      <c r="O585" s="81">
        <f t="shared" si="325"/>
        <v>-2475.2130879613783</v>
      </c>
      <c r="P585" s="79">
        <f t="shared" si="326"/>
        <v>1628455.4060764797</v>
      </c>
      <c r="R585">
        <f t="shared" ca="1" si="335"/>
        <v>701</v>
      </c>
      <c r="S585" s="78">
        <f t="shared" ca="1" si="336"/>
        <v>111.48</v>
      </c>
      <c r="T585" s="55">
        <f t="shared" ca="1" si="327"/>
        <v>0</v>
      </c>
      <c r="U585" s="78">
        <f t="shared" ca="1" si="342"/>
        <v>2.7389054743691302E-5</v>
      </c>
      <c r="V585" s="79">
        <f t="shared" ca="1" si="337"/>
        <v>72.287643327531541</v>
      </c>
      <c r="W585" s="79">
        <f t="shared" ca="1" si="328"/>
        <v>0.49310967939980332</v>
      </c>
      <c r="X585" s="80">
        <f t="shared" ca="1" si="343"/>
        <v>-5.4778109487382603E-4</v>
      </c>
      <c r="Y585" s="80">
        <f t="shared" ca="1" si="344"/>
        <v>-6.0239702772942952E-2</v>
      </c>
      <c r="Z585" s="80">
        <f t="shared" ca="1" si="338"/>
        <v>0</v>
      </c>
      <c r="AA585" s="80">
        <f t="shared" ca="1" si="345"/>
        <v>0</v>
      </c>
      <c r="AB585" s="81">
        <f t="shared" ca="1" si="329"/>
        <v>-6.7793746768475383E-2</v>
      </c>
      <c r="AC585" s="79">
        <f t="shared" ca="1" si="330"/>
        <v>72.652171776295049</v>
      </c>
      <c r="AE585" s="35"/>
      <c r="AF585" s="35"/>
      <c r="AR585" s="69">
        <f t="shared" si="339"/>
        <v>49</v>
      </c>
      <c r="AS585" s="70">
        <f t="shared" si="346"/>
        <v>582</v>
      </c>
      <c r="AT585" s="71">
        <f t="shared" si="321"/>
        <v>1.8616405471587379E-2</v>
      </c>
      <c r="AU585" s="72">
        <f t="shared" si="331"/>
        <v>6.8214933659622723E-3</v>
      </c>
      <c r="AV585" s="73">
        <f t="shared" si="340"/>
        <v>1.0068214933659623</v>
      </c>
      <c r="AW585" s="74">
        <f>PRODUCT(AV$4:AV585)</f>
        <v>52.280809320348652</v>
      </c>
    </row>
    <row r="586" spans="5:49">
      <c r="E586">
        <f t="shared" si="319"/>
        <v>583</v>
      </c>
      <c r="F586" s="64">
        <f t="shared" si="341"/>
        <v>103.49999999999801</v>
      </c>
      <c r="G586" s="55">
        <f t="shared" si="322"/>
        <v>0</v>
      </c>
      <c r="H586" s="78">
        <f t="shared" si="347"/>
        <v>1</v>
      </c>
      <c r="I586" s="79">
        <f t="shared" si="332"/>
        <v>1628455.4060764797</v>
      </c>
      <c r="J586" s="79">
        <f t="shared" si="323"/>
        <v>11108.497749316104</v>
      </c>
      <c r="K586" s="80">
        <f t="shared" si="324"/>
        <v>-20</v>
      </c>
      <c r="L586" s="80">
        <f t="shared" si="333"/>
        <v>-1357.0461717303999</v>
      </c>
      <c r="M586" s="80">
        <f t="shared" si="320"/>
        <v>0</v>
      </c>
      <c r="N586" s="80">
        <f t="shared" si="334"/>
        <v>0</v>
      </c>
      <c r="O586" s="81">
        <f t="shared" si="325"/>
        <v>-2475.2130879613783</v>
      </c>
      <c r="P586" s="79">
        <f t="shared" si="326"/>
        <v>1635711.644566104</v>
      </c>
      <c r="R586">
        <f t="shared" ca="1" si="335"/>
        <v>702</v>
      </c>
      <c r="S586" s="78">
        <f t="shared" ca="1" si="336"/>
        <v>111.56</v>
      </c>
      <c r="T586" s="55">
        <f t="shared" ca="1" si="327"/>
        <v>0</v>
      </c>
      <c r="U586" s="78">
        <f t="shared" ca="1" si="342"/>
        <v>2.7389054743691302E-5</v>
      </c>
      <c r="V586" s="79">
        <f t="shared" ca="1" si="337"/>
        <v>72.652171776295049</v>
      </c>
      <c r="W586" s="79">
        <f t="shared" ca="1" si="328"/>
        <v>0.49559630779474811</v>
      </c>
      <c r="X586" s="80">
        <f t="shared" ca="1" si="343"/>
        <v>-5.4778109487382603E-4</v>
      </c>
      <c r="Y586" s="80">
        <f t="shared" ca="1" si="344"/>
        <v>-6.0543476480245877E-2</v>
      </c>
      <c r="Z586" s="80">
        <f t="shared" ca="1" si="338"/>
        <v>0</v>
      </c>
      <c r="AA586" s="80">
        <f t="shared" ca="1" si="345"/>
        <v>0</v>
      </c>
      <c r="AB586" s="81">
        <f t="shared" ca="1" si="329"/>
        <v>-6.7793746768475383E-2</v>
      </c>
      <c r="AC586" s="79">
        <f t="shared" ca="1" si="330"/>
        <v>73.018883079746189</v>
      </c>
      <c r="AE586" s="35"/>
      <c r="AF586" s="35"/>
      <c r="AR586" s="69">
        <f t="shared" si="339"/>
        <v>49</v>
      </c>
      <c r="AS586" s="70">
        <f t="shared" si="346"/>
        <v>583</v>
      </c>
      <c r="AT586" s="71">
        <f t="shared" si="321"/>
        <v>1.8489413785164881E-2</v>
      </c>
      <c r="AU586" s="72">
        <f t="shared" si="331"/>
        <v>6.8214933659622723E-3</v>
      </c>
      <c r="AV586" s="73">
        <f t="shared" si="340"/>
        <v>1.0068214933659623</v>
      </c>
      <c r="AW586" s="74">
        <f>PRODUCT(AV$4:AV586)</f>
        <v>52.637442514294548</v>
      </c>
    </row>
    <row r="587" spans="5:49">
      <c r="E587">
        <f t="shared" si="319"/>
        <v>584</v>
      </c>
      <c r="F587" s="64">
        <f t="shared" si="341"/>
        <v>103.58333333333134</v>
      </c>
      <c r="G587" s="55">
        <f t="shared" si="322"/>
        <v>0</v>
      </c>
      <c r="H587" s="78">
        <f t="shared" si="347"/>
        <v>1</v>
      </c>
      <c r="I587" s="79">
        <f t="shared" si="332"/>
        <v>1635711.644566104</v>
      </c>
      <c r="J587" s="79">
        <f t="shared" si="323"/>
        <v>11157.996132034918</v>
      </c>
      <c r="K587" s="80">
        <f t="shared" si="324"/>
        <v>-20</v>
      </c>
      <c r="L587" s="80">
        <f t="shared" si="333"/>
        <v>-1363.0930371384202</v>
      </c>
      <c r="M587" s="80">
        <f t="shared" si="320"/>
        <v>0</v>
      </c>
      <c r="N587" s="80">
        <f t="shared" si="334"/>
        <v>0</v>
      </c>
      <c r="O587" s="81">
        <f t="shared" si="325"/>
        <v>-2475.2130879613783</v>
      </c>
      <c r="P587" s="79">
        <f t="shared" si="326"/>
        <v>1643011.3345730391</v>
      </c>
      <c r="R587">
        <f t="shared" ca="1" si="335"/>
        <v>703</v>
      </c>
      <c r="S587" s="78">
        <f t="shared" ca="1" si="336"/>
        <v>111.64</v>
      </c>
      <c r="T587" s="55">
        <f t="shared" ca="1" si="327"/>
        <v>0</v>
      </c>
      <c r="U587" s="78">
        <f t="shared" ca="1" si="342"/>
        <v>2.7389054743691302E-5</v>
      </c>
      <c r="V587" s="79">
        <f t="shared" ca="1" si="337"/>
        <v>73.018883079746189</v>
      </c>
      <c r="W587" s="79">
        <f t="shared" ca="1" si="328"/>
        <v>0.49809782651846346</v>
      </c>
      <c r="X587" s="80">
        <f t="shared" ca="1" si="343"/>
        <v>-5.4778109487382603E-4</v>
      </c>
      <c r="Y587" s="80">
        <f t="shared" ca="1" si="344"/>
        <v>-6.0849069233121826E-2</v>
      </c>
      <c r="Z587" s="80">
        <f t="shared" ca="1" si="338"/>
        <v>0</v>
      </c>
      <c r="AA587" s="80">
        <f t="shared" ca="1" si="345"/>
        <v>0</v>
      </c>
      <c r="AB587" s="81">
        <f t="shared" ca="1" si="329"/>
        <v>-6.7793746768475383E-2</v>
      </c>
      <c r="AC587" s="79">
        <f t="shared" ca="1" si="330"/>
        <v>73.387790309168167</v>
      </c>
      <c r="AE587" s="35"/>
      <c r="AF587" s="35"/>
      <c r="AR587" s="69">
        <f t="shared" si="339"/>
        <v>49</v>
      </c>
      <c r="AS587" s="70">
        <f t="shared" si="346"/>
        <v>584</v>
      </c>
      <c r="AT587" s="71">
        <f t="shared" si="321"/>
        <v>1.8363288371688848E-2</v>
      </c>
      <c r="AU587" s="72">
        <f t="shared" si="331"/>
        <v>6.8214933659622723E-3</v>
      </c>
      <c r="AV587" s="73">
        <f t="shared" si="340"/>
        <v>1.0068214933659623</v>
      </c>
      <c r="AW587" s="74">
        <f>PRODUCT(AV$4:AV587)</f>
        <v>52.99650847920703</v>
      </c>
    </row>
    <row r="588" spans="5:49">
      <c r="E588">
        <f t="shared" si="319"/>
        <v>585</v>
      </c>
      <c r="F588" s="64">
        <f t="shared" si="341"/>
        <v>103.66666666666467</v>
      </c>
      <c r="G588" s="55">
        <f t="shared" si="322"/>
        <v>0</v>
      </c>
      <c r="H588" s="78">
        <f t="shared" si="347"/>
        <v>1</v>
      </c>
      <c r="I588" s="79">
        <f t="shared" si="332"/>
        <v>1643011.3345730391</v>
      </c>
      <c r="J588" s="79">
        <f t="shared" si="323"/>
        <v>11207.790918990806</v>
      </c>
      <c r="K588" s="80">
        <f t="shared" si="324"/>
        <v>-20</v>
      </c>
      <c r="L588" s="80">
        <f t="shared" si="333"/>
        <v>-1369.1761121441994</v>
      </c>
      <c r="M588" s="80">
        <f t="shared" si="320"/>
        <v>0</v>
      </c>
      <c r="N588" s="80">
        <f t="shared" si="334"/>
        <v>0</v>
      </c>
      <c r="O588" s="81">
        <f t="shared" si="325"/>
        <v>-2475.2130879613783</v>
      </c>
      <c r="P588" s="79">
        <f t="shared" si="326"/>
        <v>1650354.7362919243</v>
      </c>
      <c r="R588">
        <f t="shared" ca="1" si="335"/>
        <v>704</v>
      </c>
      <c r="S588" s="78">
        <f t="shared" ca="1" si="336"/>
        <v>111.72</v>
      </c>
      <c r="T588" s="55">
        <f t="shared" ca="1" si="327"/>
        <v>0</v>
      </c>
      <c r="U588" s="78">
        <f t="shared" ca="1" si="342"/>
        <v>2.7389054743691302E-5</v>
      </c>
      <c r="V588" s="79">
        <f t="shared" ca="1" si="337"/>
        <v>73.387790309168167</v>
      </c>
      <c r="W588" s="79">
        <f t="shared" ca="1" si="328"/>
        <v>0.50061432473662104</v>
      </c>
      <c r="X588" s="80">
        <f t="shared" ca="1" si="343"/>
        <v>-5.4778109487382603E-4</v>
      </c>
      <c r="Y588" s="80">
        <f t="shared" ca="1" si="344"/>
        <v>-6.1156491924306812E-2</v>
      </c>
      <c r="Z588" s="80">
        <f t="shared" ca="1" si="338"/>
        <v>0</v>
      </c>
      <c r="AA588" s="80">
        <f t="shared" ca="1" si="345"/>
        <v>0</v>
      </c>
      <c r="AB588" s="81">
        <f t="shared" ca="1" si="329"/>
        <v>-6.7793746768475383E-2</v>
      </c>
      <c r="AC588" s="79">
        <f t="shared" ca="1" si="330"/>
        <v>73.758906614117123</v>
      </c>
      <c r="AE588" s="35"/>
      <c r="AF588" s="35"/>
      <c r="AR588" s="69">
        <f t="shared" si="339"/>
        <v>49</v>
      </c>
      <c r="AS588" s="70">
        <f t="shared" si="346"/>
        <v>585</v>
      </c>
      <c r="AT588" s="71">
        <f t="shared" si="321"/>
        <v>1.8238023321884119E-2</v>
      </c>
      <c r="AU588" s="72">
        <f t="shared" si="331"/>
        <v>6.8214933659622723E-3</v>
      </c>
      <c r="AV588" s="73">
        <f t="shared" si="340"/>
        <v>1.0068214933659623</v>
      </c>
      <c r="AW588" s="74">
        <f>PRODUCT(AV$4:AV588)</f>
        <v>53.358023810217105</v>
      </c>
    </row>
    <row r="589" spans="5:49">
      <c r="E589">
        <f t="shared" si="319"/>
        <v>586</v>
      </c>
      <c r="F589" s="64">
        <f t="shared" si="341"/>
        <v>103.749999999998</v>
      </c>
      <c r="G589" s="55">
        <f t="shared" si="322"/>
        <v>0</v>
      </c>
      <c r="H589" s="78">
        <f t="shared" si="347"/>
        <v>1</v>
      </c>
      <c r="I589" s="79">
        <f t="shared" si="332"/>
        <v>1650354.7362919243</v>
      </c>
      <c r="J589" s="79">
        <f t="shared" si="323"/>
        <v>11257.883885099776</v>
      </c>
      <c r="K589" s="80">
        <f t="shared" si="324"/>
        <v>-20</v>
      </c>
      <c r="L589" s="80">
        <f t="shared" si="333"/>
        <v>-1375.2956135766037</v>
      </c>
      <c r="M589" s="80">
        <f t="shared" si="320"/>
        <v>0</v>
      </c>
      <c r="N589" s="80">
        <f t="shared" si="334"/>
        <v>0</v>
      </c>
      <c r="O589" s="81">
        <f t="shared" si="325"/>
        <v>-2475.2130879613783</v>
      </c>
      <c r="P589" s="79">
        <f t="shared" si="326"/>
        <v>1657742.1114754861</v>
      </c>
      <c r="R589">
        <f t="shared" ca="1" si="335"/>
        <v>705</v>
      </c>
      <c r="S589" s="78">
        <f t="shared" ca="1" si="336"/>
        <v>111.8</v>
      </c>
      <c r="T589" s="55">
        <f t="shared" ca="1" si="327"/>
        <v>0</v>
      </c>
      <c r="U589" s="78">
        <f t="shared" ca="1" si="342"/>
        <v>2.7389054743691302E-5</v>
      </c>
      <c r="V589" s="79">
        <f t="shared" ca="1" si="337"/>
        <v>73.758906614117123</v>
      </c>
      <c r="W589" s="79">
        <f t="shared" ca="1" si="328"/>
        <v>0.50314589214883076</v>
      </c>
      <c r="X589" s="80">
        <f t="shared" ca="1" si="343"/>
        <v>-5.4778109487382603E-4</v>
      </c>
      <c r="Y589" s="80">
        <f t="shared" ca="1" si="344"/>
        <v>-6.1465755511764274E-2</v>
      </c>
      <c r="Z589" s="80">
        <f t="shared" ca="1" si="338"/>
        <v>0</v>
      </c>
      <c r="AA589" s="80">
        <f t="shared" ca="1" si="345"/>
        <v>0</v>
      </c>
      <c r="AB589" s="81">
        <f t="shared" ca="1" si="329"/>
        <v>-6.7793746768475383E-2</v>
      </c>
      <c r="AC589" s="79">
        <f t="shared" ca="1" si="330"/>
        <v>74.132245222890845</v>
      </c>
      <c r="AE589" s="35"/>
      <c r="AF589" s="35"/>
      <c r="AR589" s="69">
        <f t="shared" si="339"/>
        <v>49</v>
      </c>
      <c r="AS589" s="70">
        <f t="shared" si="346"/>
        <v>586</v>
      </c>
      <c r="AT589" s="71">
        <f t="shared" si="321"/>
        <v>1.8113612766785622E-2</v>
      </c>
      <c r="AU589" s="72">
        <f t="shared" si="331"/>
        <v>6.8214933659622723E-3</v>
      </c>
      <c r="AV589" s="73">
        <f t="shared" si="340"/>
        <v>1.0068214933659623</v>
      </c>
      <c r="AW589" s="74">
        <f>PRODUCT(AV$4:AV589)</f>
        <v>53.722005215659358</v>
      </c>
    </row>
    <row r="590" spans="5:49">
      <c r="E590">
        <f t="shared" si="319"/>
        <v>587</v>
      </c>
      <c r="F590" s="64">
        <f t="shared" si="341"/>
        <v>103.83333333333132</v>
      </c>
      <c r="G590" s="55">
        <f t="shared" si="322"/>
        <v>0</v>
      </c>
      <c r="H590" s="78">
        <f t="shared" si="347"/>
        <v>1</v>
      </c>
      <c r="I590" s="79">
        <f t="shared" si="332"/>
        <v>1657742.1114754861</v>
      </c>
      <c r="J590" s="79">
        <f t="shared" si="323"/>
        <v>11308.276815906318</v>
      </c>
      <c r="K590" s="80">
        <f t="shared" si="324"/>
        <v>-20</v>
      </c>
      <c r="L590" s="80">
        <f t="shared" si="333"/>
        <v>-1381.4517595629052</v>
      </c>
      <c r="M590" s="80">
        <f t="shared" si="320"/>
        <v>0</v>
      </c>
      <c r="N590" s="80">
        <f t="shared" si="334"/>
        <v>0</v>
      </c>
      <c r="O590" s="81">
        <f t="shared" si="325"/>
        <v>-2475.2130879613783</v>
      </c>
      <c r="P590" s="79">
        <f t="shared" si="326"/>
        <v>1665173.7234438683</v>
      </c>
      <c r="R590">
        <f t="shared" ca="1" si="335"/>
        <v>706</v>
      </c>
      <c r="S590" s="78">
        <f t="shared" ca="1" si="336"/>
        <v>111.88</v>
      </c>
      <c r="T590" s="55">
        <f t="shared" ca="1" si="327"/>
        <v>0</v>
      </c>
      <c r="U590" s="78">
        <f t="shared" ca="1" si="342"/>
        <v>2.7389054743691302E-5</v>
      </c>
      <c r="V590" s="79">
        <f t="shared" ca="1" si="337"/>
        <v>74.132245222890845</v>
      </c>
      <c r="W590" s="79">
        <f t="shared" ca="1" si="328"/>
        <v>0.50569261899183826</v>
      </c>
      <c r="X590" s="80">
        <f t="shared" ca="1" si="343"/>
        <v>-5.4778109487382603E-4</v>
      </c>
      <c r="Y590" s="80">
        <f t="shared" ca="1" si="344"/>
        <v>-6.177687101907571E-2</v>
      </c>
      <c r="Z590" s="80">
        <f t="shared" ca="1" si="338"/>
        <v>0</v>
      </c>
      <c r="AA590" s="80">
        <f t="shared" ca="1" si="345"/>
        <v>0</v>
      </c>
      <c r="AB590" s="81">
        <f t="shared" ca="1" si="329"/>
        <v>-6.7793746768475383E-2</v>
      </c>
      <c r="AC590" s="79">
        <f t="shared" ca="1" si="330"/>
        <v>74.507819443000258</v>
      </c>
      <c r="AE590" s="35"/>
      <c r="AF590" s="35"/>
      <c r="AR590" s="69">
        <f t="shared" si="339"/>
        <v>49</v>
      </c>
      <c r="AS590" s="70">
        <f t="shared" si="346"/>
        <v>587</v>
      </c>
      <c r="AT590" s="71">
        <f t="shared" si="321"/>
        <v>1.7990050877463384E-2</v>
      </c>
      <c r="AU590" s="72">
        <f t="shared" si="331"/>
        <v>6.8214933659622723E-3</v>
      </c>
      <c r="AV590" s="73">
        <f t="shared" si="340"/>
        <v>1.0068214933659623</v>
      </c>
      <c r="AW590" s="74">
        <f>PRODUCT(AV$4:AV590)</f>
        <v>54.088469517844167</v>
      </c>
    </row>
    <row r="591" spans="5:49">
      <c r="E591">
        <f t="shared" si="319"/>
        <v>588</v>
      </c>
      <c r="F591" s="64">
        <f t="shared" si="341"/>
        <v>103.91666666666465</v>
      </c>
      <c r="G591" s="55">
        <f t="shared" si="322"/>
        <v>0</v>
      </c>
      <c r="H591" s="78">
        <f t="shared" si="347"/>
        <v>1</v>
      </c>
      <c r="I591" s="79">
        <f t="shared" si="332"/>
        <v>1665173.7234438683</v>
      </c>
      <c r="J591" s="79">
        <f t="shared" si="323"/>
        <v>11358.971507647044</v>
      </c>
      <c r="K591" s="80">
        <f t="shared" si="324"/>
        <v>-20</v>
      </c>
      <c r="L591" s="80">
        <f t="shared" si="333"/>
        <v>-1387.6447695365571</v>
      </c>
      <c r="M591" s="80">
        <f t="shared" si="320"/>
        <v>0</v>
      </c>
      <c r="N591" s="80">
        <f t="shared" si="334"/>
        <v>0</v>
      </c>
      <c r="O591" s="81">
        <f t="shared" si="325"/>
        <v>-2475.2130879613783</v>
      </c>
      <c r="P591" s="79">
        <f t="shared" si="326"/>
        <v>1672649.8370940175</v>
      </c>
      <c r="R591">
        <f t="shared" ca="1" si="335"/>
        <v>707</v>
      </c>
      <c r="S591" s="78">
        <f t="shared" ca="1" si="336"/>
        <v>111.96</v>
      </c>
      <c r="T591" s="55">
        <f t="shared" ca="1" si="327"/>
        <v>0</v>
      </c>
      <c r="U591" s="78">
        <f t="shared" ca="1" si="342"/>
        <v>2.7389054743691302E-5</v>
      </c>
      <c r="V591" s="79">
        <f t="shared" ca="1" si="337"/>
        <v>74.507819443000258</v>
      </c>
      <c r="W591" s="79">
        <f t="shared" ca="1" si="328"/>
        <v>0.50825459604274104</v>
      </c>
      <c r="X591" s="80">
        <f t="shared" ca="1" si="343"/>
        <v>-5.4778109487382603E-4</v>
      </c>
      <c r="Y591" s="80">
        <f t="shared" ca="1" si="344"/>
        <v>-6.2089849535833554E-2</v>
      </c>
      <c r="Z591" s="80">
        <f t="shared" ca="1" si="338"/>
        <v>0</v>
      </c>
      <c r="AA591" s="80">
        <f t="shared" ca="1" si="345"/>
        <v>0</v>
      </c>
      <c r="AB591" s="81">
        <f t="shared" ca="1" si="329"/>
        <v>-6.7793746768475383E-2</v>
      </c>
      <c r="AC591" s="79">
        <f t="shared" ca="1" si="330"/>
        <v>74.885642661643814</v>
      </c>
      <c r="AE591" s="35"/>
      <c r="AF591" s="35"/>
      <c r="AR591" s="69">
        <f t="shared" si="339"/>
        <v>49</v>
      </c>
      <c r="AS591" s="70">
        <f t="shared" si="346"/>
        <v>588</v>
      </c>
      <c r="AT591" s="71">
        <f t="shared" si="321"/>
        <v>1.7867331864749442E-2</v>
      </c>
      <c r="AU591" s="72">
        <f t="shared" si="331"/>
        <v>6.8214933659622723E-3</v>
      </c>
      <c r="AV591" s="73">
        <f t="shared" si="340"/>
        <v>1.0068214933659623</v>
      </c>
      <c r="AW591" s="74">
        <f>PRODUCT(AV$4:AV591)</f>
        <v>54.457433653835196</v>
      </c>
    </row>
    <row r="592" spans="5:49">
      <c r="E592">
        <f t="shared" ref="E592:E655" si="348">E591+1</f>
        <v>589</v>
      </c>
      <c r="F592" s="64">
        <f t="shared" si="341"/>
        <v>103.99999999999798</v>
      </c>
      <c r="G592" s="55">
        <f t="shared" si="322"/>
        <v>0</v>
      </c>
      <c r="H592" s="78">
        <f t="shared" si="347"/>
        <v>1</v>
      </c>
      <c r="I592" s="79">
        <f t="shared" si="332"/>
        <v>1672649.8370940175</v>
      </c>
      <c r="J592" s="79">
        <f t="shared" si="323"/>
        <v>11409.969767314717</v>
      </c>
      <c r="K592" s="80">
        <f t="shared" si="324"/>
        <v>-20</v>
      </c>
      <c r="L592" s="80">
        <f t="shared" si="333"/>
        <v>-1393.8748642450148</v>
      </c>
      <c r="M592" s="80">
        <f t="shared" ref="M592:M655" si="349">IF(OR(I591+O591=0,K591=0),0,-IF(MOD(E592-1,12)=0,1,0)*I592*($C$17))</f>
        <v>-12544.87377820513</v>
      </c>
      <c r="N592" s="80">
        <f t="shared" si="334"/>
        <v>0</v>
      </c>
      <c r="O592" s="81">
        <f t="shared" si="325"/>
        <v>-2475.2130879613783</v>
      </c>
      <c r="P592" s="79">
        <f t="shared" si="326"/>
        <v>1667625.8451309206</v>
      </c>
      <c r="R592">
        <f t="shared" ca="1" si="335"/>
        <v>708</v>
      </c>
      <c r="S592" s="78">
        <f t="shared" ca="1" si="336"/>
        <v>112.04</v>
      </c>
      <c r="T592" s="55">
        <f t="shared" ca="1" si="327"/>
        <v>0</v>
      </c>
      <c r="U592" s="78">
        <f t="shared" ca="1" si="342"/>
        <v>2.7389054743691302E-5</v>
      </c>
      <c r="V592" s="79">
        <f t="shared" ca="1" si="337"/>
        <v>74.885642661643814</v>
      </c>
      <c r="W592" s="79">
        <f t="shared" ca="1" si="328"/>
        <v>0.51083191462222455</v>
      </c>
      <c r="X592" s="80">
        <f t="shared" ca="1" si="343"/>
        <v>-5.4778109487382603E-4</v>
      </c>
      <c r="Y592" s="80">
        <f t="shared" ca="1" si="344"/>
        <v>-6.2404702218036519E-2</v>
      </c>
      <c r="Z592" s="80">
        <f t="shared" ca="1" si="338"/>
        <v>0</v>
      </c>
      <c r="AA592" s="80">
        <f t="shared" ca="1" si="345"/>
        <v>0</v>
      </c>
      <c r="AB592" s="81">
        <f t="shared" ca="1" si="329"/>
        <v>-6.7793746768475383E-2</v>
      </c>
      <c r="AC592" s="79">
        <f t="shared" ca="1" si="330"/>
        <v>75.265728346184659</v>
      </c>
      <c r="AE592" s="35"/>
      <c r="AF592" s="35"/>
      <c r="AR592" s="69">
        <f t="shared" si="339"/>
        <v>50</v>
      </c>
      <c r="AS592" s="70">
        <f t="shared" si="346"/>
        <v>589</v>
      </c>
      <c r="AT592" s="71">
        <f t="shared" si="321"/>
        <v>1.7745449978966609E-2</v>
      </c>
      <c r="AU592" s="72">
        <f t="shared" si="331"/>
        <v>6.8214933659622723E-3</v>
      </c>
      <c r="AV592" s="73">
        <f t="shared" si="340"/>
        <v>1.0068214933659623</v>
      </c>
      <c r="AW592" s="74">
        <f>PRODUCT(AV$4:AV592)</f>
        <v>54.828914676232166</v>
      </c>
    </row>
    <row r="593" spans="5:49">
      <c r="E593">
        <f t="shared" si="348"/>
        <v>590</v>
      </c>
      <c r="F593" s="64">
        <f t="shared" si="341"/>
        <v>104.08333333333131</v>
      </c>
      <c r="G593" s="55">
        <f t="shared" si="322"/>
        <v>0</v>
      </c>
      <c r="H593" s="78">
        <f t="shared" si="347"/>
        <v>1</v>
      </c>
      <c r="I593" s="79">
        <f t="shared" si="332"/>
        <v>1667625.8451309206</v>
      </c>
      <c r="J593" s="79">
        <f t="shared" si="323"/>
        <v>11375.698639467802</v>
      </c>
      <c r="K593" s="80">
        <f t="shared" si="324"/>
        <v>-20</v>
      </c>
      <c r="L593" s="80">
        <f t="shared" si="333"/>
        <v>-1389.6882042757672</v>
      </c>
      <c r="M593" s="80">
        <f t="shared" si="349"/>
        <v>0</v>
      </c>
      <c r="N593" s="80">
        <f t="shared" si="334"/>
        <v>0</v>
      </c>
      <c r="O593" s="81">
        <f t="shared" si="325"/>
        <v>-2475.2130879613783</v>
      </c>
      <c r="P593" s="79">
        <f t="shared" si="326"/>
        <v>1675116.6424781515</v>
      </c>
      <c r="R593">
        <f t="shared" ca="1" si="335"/>
        <v>709</v>
      </c>
      <c r="S593" s="78">
        <f t="shared" ca="1" si="336"/>
        <v>112.12</v>
      </c>
      <c r="T593" s="55">
        <f t="shared" ca="1" si="327"/>
        <v>0</v>
      </c>
      <c r="U593" s="78">
        <f t="shared" ca="1" si="342"/>
        <v>2.7389054743691302E-5</v>
      </c>
      <c r="V593" s="79">
        <f t="shared" ca="1" si="337"/>
        <v>75.265728346184659</v>
      </c>
      <c r="W593" s="79">
        <f t="shared" ca="1" si="328"/>
        <v>0.51342466659781716</v>
      </c>
      <c r="X593" s="80">
        <f t="shared" ca="1" si="343"/>
        <v>-5.4778109487382603E-4</v>
      </c>
      <c r="Y593" s="80">
        <f t="shared" ca="1" si="344"/>
        <v>-6.2721440288487224E-2</v>
      </c>
      <c r="Z593" s="80">
        <f t="shared" ca="1" si="338"/>
        <v>-0.56449296259638493</v>
      </c>
      <c r="AA593" s="80">
        <f t="shared" ca="1" si="345"/>
        <v>0</v>
      </c>
      <c r="AB593" s="81">
        <f t="shared" ca="1" si="329"/>
        <v>-6.7793746768475383E-2</v>
      </c>
      <c r="AC593" s="79">
        <f t="shared" ca="1" si="330"/>
        <v>75.083597082034245</v>
      </c>
      <c r="AE593" s="35"/>
      <c r="AF593" s="35"/>
      <c r="AR593" s="69">
        <f t="shared" si="339"/>
        <v>50</v>
      </c>
      <c r="AS593" s="70">
        <f t="shared" si="346"/>
        <v>590</v>
      </c>
      <c r="AT593" s="71">
        <f t="shared" si="321"/>
        <v>1.7624399509659074E-2</v>
      </c>
      <c r="AU593" s="72">
        <f t="shared" si="331"/>
        <v>6.8214933659622723E-3</v>
      </c>
      <c r="AV593" s="73">
        <f t="shared" si="340"/>
        <v>1.0068214933659623</v>
      </c>
      <c r="AW593" s="74">
        <f>PRODUCT(AV$4:AV593)</f>
        <v>55.202929753958998</v>
      </c>
    </row>
    <row r="594" spans="5:49">
      <c r="E594">
        <f t="shared" si="348"/>
        <v>591</v>
      </c>
      <c r="F594" s="64">
        <f t="shared" si="341"/>
        <v>104.16666666666464</v>
      </c>
      <c r="G594" s="55">
        <f t="shared" si="322"/>
        <v>0</v>
      </c>
      <c r="H594" s="78">
        <f t="shared" si="347"/>
        <v>1</v>
      </c>
      <c r="I594" s="79">
        <f t="shared" si="332"/>
        <v>1675116.6424781515</v>
      </c>
      <c r="J594" s="79">
        <f t="shared" si="323"/>
        <v>11426.797063877706</v>
      </c>
      <c r="K594" s="80">
        <f t="shared" si="324"/>
        <v>-20</v>
      </c>
      <c r="L594" s="80">
        <f t="shared" si="333"/>
        <v>-1395.9305353984596</v>
      </c>
      <c r="M594" s="80">
        <f t="shared" si="349"/>
        <v>0</v>
      </c>
      <c r="N594" s="80">
        <f t="shared" si="334"/>
        <v>0</v>
      </c>
      <c r="O594" s="81">
        <f t="shared" si="325"/>
        <v>-2475.2130879613783</v>
      </c>
      <c r="P594" s="79">
        <f t="shared" si="326"/>
        <v>1682652.2959186696</v>
      </c>
      <c r="R594">
        <f t="shared" ca="1" si="335"/>
        <v>710</v>
      </c>
      <c r="S594" s="78">
        <f t="shared" ca="1" si="336"/>
        <v>112.2</v>
      </c>
      <c r="T594" s="55">
        <f t="shared" ca="1" si="327"/>
        <v>0</v>
      </c>
      <c r="U594" s="78">
        <f t="shared" ca="1" si="342"/>
        <v>2.7389054743691302E-5</v>
      </c>
      <c r="V594" s="79">
        <f t="shared" ca="1" si="337"/>
        <v>75.083597082034245</v>
      </c>
      <c r="W594" s="79">
        <f t="shared" ca="1" si="328"/>
        <v>0.5121822593876808</v>
      </c>
      <c r="X594" s="80">
        <f t="shared" ca="1" si="343"/>
        <v>-5.4778109487382603E-4</v>
      </c>
      <c r="Y594" s="80">
        <f t="shared" ca="1" si="344"/>
        <v>-6.2569664235028535E-2</v>
      </c>
      <c r="Z594" s="80">
        <f t="shared" ca="1" si="338"/>
        <v>0</v>
      </c>
      <c r="AA594" s="80">
        <f t="shared" ca="1" si="345"/>
        <v>0</v>
      </c>
      <c r="AB594" s="81">
        <f t="shared" ca="1" si="329"/>
        <v>-6.7793746768475383E-2</v>
      </c>
      <c r="AC594" s="79">
        <f t="shared" ca="1" si="330"/>
        <v>75.46486814932355</v>
      </c>
      <c r="AE594" s="35"/>
      <c r="AF594" s="35"/>
      <c r="AR594" s="69">
        <f t="shared" si="339"/>
        <v>50</v>
      </c>
      <c r="AS594" s="70">
        <f t="shared" si="346"/>
        <v>591</v>
      </c>
      <c r="AT594" s="71">
        <f t="shared" si="321"/>
        <v>1.7504174785324865E-2</v>
      </c>
      <c r="AU594" s="72">
        <f t="shared" si="331"/>
        <v>6.8214933659622723E-3</v>
      </c>
      <c r="AV594" s="73">
        <f t="shared" si="340"/>
        <v>1.0068214933659623</v>
      </c>
      <c r="AW594" s="74">
        <f>PRODUCT(AV$4:AV594)</f>
        <v>55.579496173057308</v>
      </c>
    </row>
    <row r="595" spans="5:49">
      <c r="E595">
        <f t="shared" si="348"/>
        <v>592</v>
      </c>
      <c r="F595" s="64">
        <f t="shared" si="341"/>
        <v>104.24999999999797</v>
      </c>
      <c r="G595" s="55">
        <f t="shared" si="322"/>
        <v>0</v>
      </c>
      <c r="H595" s="78">
        <f t="shared" si="347"/>
        <v>1</v>
      </c>
      <c r="I595" s="79">
        <f t="shared" si="332"/>
        <v>1682652.2959186696</v>
      </c>
      <c r="J595" s="79">
        <f t="shared" si="323"/>
        <v>11478.201473830391</v>
      </c>
      <c r="K595" s="80">
        <f t="shared" si="324"/>
        <v>-20</v>
      </c>
      <c r="L595" s="80">
        <f t="shared" si="333"/>
        <v>-1402.2102465988914</v>
      </c>
      <c r="M595" s="80">
        <f t="shared" si="349"/>
        <v>0</v>
      </c>
      <c r="N595" s="80">
        <f t="shared" si="334"/>
        <v>0</v>
      </c>
      <c r="O595" s="81">
        <f t="shared" si="325"/>
        <v>-2475.2130879613783</v>
      </c>
      <c r="P595" s="79">
        <f t="shared" si="326"/>
        <v>1690233.0740579399</v>
      </c>
      <c r="R595">
        <f t="shared" ca="1" si="335"/>
        <v>711</v>
      </c>
      <c r="S595" s="78">
        <f t="shared" ca="1" si="336"/>
        <v>112.28</v>
      </c>
      <c r="T595" s="55">
        <f t="shared" ca="1" si="327"/>
        <v>0</v>
      </c>
      <c r="U595" s="78">
        <f t="shared" ca="1" si="342"/>
        <v>2.7389054743691302E-5</v>
      </c>
      <c r="V595" s="79">
        <f t="shared" ca="1" si="337"/>
        <v>75.46486814932355</v>
      </c>
      <c r="W595" s="79">
        <f t="shared" ca="1" si="328"/>
        <v>0.51478309744382822</v>
      </c>
      <c r="X595" s="80">
        <f t="shared" ca="1" si="343"/>
        <v>-5.4778109487382603E-4</v>
      </c>
      <c r="Y595" s="80">
        <f t="shared" ca="1" si="344"/>
        <v>-6.2887390124436296E-2</v>
      </c>
      <c r="Z595" s="80">
        <f t="shared" ca="1" si="338"/>
        <v>0</v>
      </c>
      <c r="AA595" s="80">
        <f t="shared" ca="1" si="345"/>
        <v>0</v>
      </c>
      <c r="AB595" s="81">
        <f t="shared" ca="1" si="329"/>
        <v>-6.7793746768475383E-2</v>
      </c>
      <c r="AC595" s="79">
        <f t="shared" ca="1" si="330"/>
        <v>75.848422328779591</v>
      </c>
      <c r="AE595" s="35"/>
      <c r="AF595" s="35"/>
      <c r="AR595" s="69">
        <f t="shared" si="339"/>
        <v>50</v>
      </c>
      <c r="AS595" s="70">
        <f t="shared" si="346"/>
        <v>592</v>
      </c>
      <c r="AT595" s="71">
        <f t="shared" si="321"/>
        <v>1.7384770173150127E-2</v>
      </c>
      <c r="AU595" s="72">
        <f t="shared" si="331"/>
        <v>6.8214933659622723E-3</v>
      </c>
      <c r="AV595" s="73">
        <f t="shared" si="340"/>
        <v>1.0068214933659623</v>
      </c>
      <c r="AW595" s="74">
        <f>PRODUCT(AV$4:AV595)</f>
        <v>55.958631337485343</v>
      </c>
    </row>
    <row r="596" spans="5:49">
      <c r="E596">
        <f t="shared" si="348"/>
        <v>593</v>
      </c>
      <c r="F596" s="64">
        <f t="shared" si="341"/>
        <v>104.3333333333313</v>
      </c>
      <c r="G596" s="55">
        <f t="shared" si="322"/>
        <v>0</v>
      </c>
      <c r="H596" s="78">
        <f t="shared" si="347"/>
        <v>1</v>
      </c>
      <c r="I596" s="79">
        <f t="shared" si="332"/>
        <v>1690233.0740579399</v>
      </c>
      <c r="J596" s="79">
        <f t="shared" si="323"/>
        <v>11529.913701616255</v>
      </c>
      <c r="K596" s="80">
        <f t="shared" si="324"/>
        <v>-20</v>
      </c>
      <c r="L596" s="80">
        <f t="shared" si="333"/>
        <v>-1408.52756171495</v>
      </c>
      <c r="M596" s="80">
        <f t="shared" si="349"/>
        <v>0</v>
      </c>
      <c r="N596" s="80">
        <f t="shared" si="334"/>
        <v>0</v>
      </c>
      <c r="O596" s="81">
        <f t="shared" si="325"/>
        <v>-2475.2130879613783</v>
      </c>
      <c r="P596" s="79">
        <f t="shared" si="326"/>
        <v>1697859.24710988</v>
      </c>
      <c r="R596">
        <f t="shared" ca="1" si="335"/>
        <v>712</v>
      </c>
      <c r="S596" s="78">
        <f t="shared" ca="1" si="336"/>
        <v>112.36</v>
      </c>
      <c r="T596" s="55">
        <f t="shared" ca="1" si="327"/>
        <v>0</v>
      </c>
      <c r="U596" s="78">
        <f t="shared" ca="1" si="342"/>
        <v>2.7389054743691302E-5</v>
      </c>
      <c r="V596" s="79">
        <f t="shared" ca="1" si="337"/>
        <v>75.848422328779591</v>
      </c>
      <c r="W596" s="79">
        <f t="shared" ca="1" si="328"/>
        <v>0.51739950973447468</v>
      </c>
      <c r="X596" s="80">
        <f t="shared" ca="1" si="343"/>
        <v>-5.4778109487382603E-4</v>
      </c>
      <c r="Y596" s="80">
        <f t="shared" ca="1" si="344"/>
        <v>-6.3207018607316326E-2</v>
      </c>
      <c r="Z596" s="80">
        <f t="shared" ca="1" si="338"/>
        <v>0</v>
      </c>
      <c r="AA596" s="80">
        <f t="shared" ca="1" si="345"/>
        <v>0</v>
      </c>
      <c r="AB596" s="81">
        <f t="shared" ca="1" si="329"/>
        <v>-6.7793746768475383E-2</v>
      </c>
      <c r="AC596" s="79">
        <f t="shared" ca="1" si="330"/>
        <v>76.234273292043397</v>
      </c>
      <c r="AE596" s="35"/>
      <c r="AF596" s="35"/>
      <c r="AR596" s="69">
        <f t="shared" si="339"/>
        <v>50</v>
      </c>
      <c r="AS596" s="70">
        <f t="shared" si="346"/>
        <v>593</v>
      </c>
      <c r="AT596" s="71">
        <f t="shared" si="321"/>
        <v>1.7266180078745204E-2</v>
      </c>
      <c r="AU596" s="72">
        <f t="shared" si="331"/>
        <v>6.8214933659622723E-3</v>
      </c>
      <c r="AV596" s="73">
        <f t="shared" si="340"/>
        <v>1.0068214933659623</v>
      </c>
      <c r="AW596" s="74">
        <f>PRODUCT(AV$4:AV596)</f>
        <v>56.340352769922326</v>
      </c>
    </row>
    <row r="597" spans="5:49">
      <c r="E597">
        <f t="shared" si="348"/>
        <v>594</v>
      </c>
      <c r="F597" s="64">
        <f t="shared" si="341"/>
        <v>104.41666666666463</v>
      </c>
      <c r="G597" s="55">
        <f t="shared" si="322"/>
        <v>0</v>
      </c>
      <c r="H597" s="78">
        <f t="shared" si="347"/>
        <v>1</v>
      </c>
      <c r="I597" s="79">
        <f t="shared" si="332"/>
        <v>1697859.24710988</v>
      </c>
      <c r="J597" s="79">
        <f t="shared" si="323"/>
        <v>11581.935590497744</v>
      </c>
      <c r="K597" s="80">
        <f t="shared" si="324"/>
        <v>-20</v>
      </c>
      <c r="L597" s="80">
        <f t="shared" si="333"/>
        <v>-1414.8827059249002</v>
      </c>
      <c r="M597" s="80">
        <f t="shared" si="349"/>
        <v>0</v>
      </c>
      <c r="N597" s="80">
        <f t="shared" si="334"/>
        <v>0</v>
      </c>
      <c r="O597" s="81">
        <f t="shared" si="325"/>
        <v>-2475.2130879613783</v>
      </c>
      <c r="P597" s="79">
        <f t="shared" si="326"/>
        <v>1705531.0869064915</v>
      </c>
      <c r="R597">
        <f t="shared" ca="1" si="335"/>
        <v>713</v>
      </c>
      <c r="S597" s="78">
        <f t="shared" ca="1" si="336"/>
        <v>112.44</v>
      </c>
      <c r="T597" s="55">
        <f t="shared" ca="1" si="327"/>
        <v>0</v>
      </c>
      <c r="U597" s="78">
        <f t="shared" ca="1" si="342"/>
        <v>2.7389054743691302E-5</v>
      </c>
      <c r="V597" s="79">
        <f t="shared" ca="1" si="337"/>
        <v>76.234273292043397</v>
      </c>
      <c r="W597" s="79">
        <f t="shared" ca="1" si="328"/>
        <v>0.52003158952062889</v>
      </c>
      <c r="X597" s="80">
        <f t="shared" ca="1" si="343"/>
        <v>-5.4778109487382603E-4</v>
      </c>
      <c r="Y597" s="80">
        <f t="shared" ca="1" si="344"/>
        <v>-6.3528561076702836E-2</v>
      </c>
      <c r="Z597" s="80">
        <f t="shared" ca="1" si="338"/>
        <v>0</v>
      </c>
      <c r="AA597" s="80">
        <f t="shared" ca="1" si="345"/>
        <v>0</v>
      </c>
      <c r="AB597" s="81">
        <f t="shared" ca="1" si="329"/>
        <v>-6.7793746768475383E-2</v>
      </c>
      <c r="AC597" s="79">
        <f t="shared" ca="1" si="330"/>
        <v>76.622434792623963</v>
      </c>
      <c r="AE597" s="35"/>
      <c r="AF597" s="35"/>
      <c r="AR597" s="69">
        <f t="shared" si="339"/>
        <v>50</v>
      </c>
      <c r="AS597" s="70">
        <f t="shared" si="346"/>
        <v>594</v>
      </c>
      <c r="AT597" s="71">
        <f t="shared" si="321"/>
        <v>1.7148398945882534E-2</v>
      </c>
      <c r="AU597" s="72">
        <f t="shared" si="331"/>
        <v>6.8214933659622723E-3</v>
      </c>
      <c r="AV597" s="73">
        <f t="shared" si="340"/>
        <v>1.0068214933659623</v>
      </c>
      <c r="AW597" s="74">
        <f>PRODUCT(AV$4:AV597)</f>
        <v>56.724678112578324</v>
      </c>
    </row>
    <row r="598" spans="5:49">
      <c r="E598">
        <f t="shared" si="348"/>
        <v>595</v>
      </c>
      <c r="F598" s="64">
        <f t="shared" si="341"/>
        <v>104.49999999999795</v>
      </c>
      <c r="G598" s="55">
        <f t="shared" si="322"/>
        <v>0</v>
      </c>
      <c r="H598" s="78">
        <f t="shared" si="347"/>
        <v>1</v>
      </c>
      <c r="I598" s="79">
        <f t="shared" si="332"/>
        <v>1705531.0869064915</v>
      </c>
      <c r="J598" s="79">
        <f t="shared" si="323"/>
        <v>11634.268994775055</v>
      </c>
      <c r="K598" s="80">
        <f t="shared" si="324"/>
        <v>-20</v>
      </c>
      <c r="L598" s="80">
        <f t="shared" si="333"/>
        <v>-1421.2759057554097</v>
      </c>
      <c r="M598" s="80">
        <f t="shared" si="349"/>
        <v>0</v>
      </c>
      <c r="N598" s="80">
        <f t="shared" si="334"/>
        <v>0</v>
      </c>
      <c r="O598" s="81">
        <f t="shared" si="325"/>
        <v>-2475.2130879613783</v>
      </c>
      <c r="P598" s="79">
        <f t="shared" si="326"/>
        <v>1713248.86690755</v>
      </c>
      <c r="R598">
        <f t="shared" ca="1" si="335"/>
        <v>714</v>
      </c>
      <c r="S598" s="78">
        <f t="shared" ca="1" si="336"/>
        <v>112.52</v>
      </c>
      <c r="T598" s="55">
        <f t="shared" ca="1" si="327"/>
        <v>0</v>
      </c>
      <c r="U598" s="78">
        <f t="shared" ca="1" si="342"/>
        <v>2.7389054743691302E-5</v>
      </c>
      <c r="V598" s="79">
        <f t="shared" ca="1" si="337"/>
        <v>76.622434792623963</v>
      </c>
      <c r="W598" s="79">
        <f t="shared" ca="1" si="328"/>
        <v>0.52267943062176114</v>
      </c>
      <c r="X598" s="80">
        <f t="shared" ca="1" si="343"/>
        <v>-5.4778109487382603E-4</v>
      </c>
      <c r="Y598" s="80">
        <f t="shared" ca="1" si="344"/>
        <v>-6.385202899385331E-2</v>
      </c>
      <c r="Z598" s="80">
        <f t="shared" ca="1" si="338"/>
        <v>0</v>
      </c>
      <c r="AA598" s="80">
        <f t="shared" ca="1" si="345"/>
        <v>0</v>
      </c>
      <c r="AB598" s="81">
        <f t="shared" ca="1" si="329"/>
        <v>-6.7793746768475383E-2</v>
      </c>
      <c r="AC598" s="79">
        <f t="shared" ca="1" si="330"/>
        <v>77.012920666388524</v>
      </c>
      <c r="AE598" s="35"/>
      <c r="AF598" s="35"/>
      <c r="AR598" s="69">
        <f t="shared" si="339"/>
        <v>50</v>
      </c>
      <c r="AS598" s="70">
        <f t="shared" si="346"/>
        <v>595</v>
      </c>
      <c r="AT598" s="71">
        <f t="shared" si="321"/>
        <v>1.7031421256236322E-2</v>
      </c>
      <c r="AU598" s="72">
        <f t="shared" si="331"/>
        <v>6.8214933659622723E-3</v>
      </c>
      <c r="AV598" s="73">
        <f t="shared" si="340"/>
        <v>1.0068214933659623</v>
      </c>
      <c r="AW598" s="74">
        <f>PRODUCT(AV$4:AV598)</f>
        <v>57.111625128009621</v>
      </c>
    </row>
    <row r="599" spans="5:49">
      <c r="E599">
        <f t="shared" si="348"/>
        <v>596</v>
      </c>
      <c r="F599" s="64">
        <f t="shared" si="341"/>
        <v>104.58333333333128</v>
      </c>
      <c r="G599" s="55">
        <f t="shared" si="322"/>
        <v>0</v>
      </c>
      <c r="H599" s="78">
        <f t="shared" si="347"/>
        <v>1</v>
      </c>
      <c r="I599" s="79">
        <f t="shared" si="332"/>
        <v>1713248.86690755</v>
      </c>
      <c r="J599" s="79">
        <f t="shared" si="323"/>
        <v>11686.915779852232</v>
      </c>
      <c r="K599" s="80">
        <f t="shared" si="324"/>
        <v>-20</v>
      </c>
      <c r="L599" s="80">
        <f t="shared" si="333"/>
        <v>-1427.7073890896252</v>
      </c>
      <c r="M599" s="80">
        <f t="shared" si="349"/>
        <v>0</v>
      </c>
      <c r="N599" s="80">
        <f t="shared" si="334"/>
        <v>0</v>
      </c>
      <c r="O599" s="81">
        <f t="shared" si="325"/>
        <v>-2475.2130879613783</v>
      </c>
      <c r="P599" s="79">
        <f t="shared" si="326"/>
        <v>1721012.8622103515</v>
      </c>
      <c r="R599">
        <f t="shared" ca="1" si="335"/>
        <v>715</v>
      </c>
      <c r="S599" s="78">
        <f t="shared" ca="1" si="336"/>
        <v>112.6</v>
      </c>
      <c r="T599" s="55">
        <f t="shared" ca="1" si="327"/>
        <v>0</v>
      </c>
      <c r="U599" s="78">
        <f t="shared" ca="1" si="342"/>
        <v>2.7389054743691302E-5</v>
      </c>
      <c r="V599" s="79">
        <f t="shared" ca="1" si="337"/>
        <v>77.012920666388524</v>
      </c>
      <c r="W599" s="79">
        <f t="shared" ca="1" si="328"/>
        <v>0.52534312741914813</v>
      </c>
      <c r="X599" s="80">
        <f t="shared" ca="1" si="343"/>
        <v>-5.4778109487382603E-4</v>
      </c>
      <c r="Y599" s="80">
        <f t="shared" ca="1" si="344"/>
        <v>-6.4177433888657112E-2</v>
      </c>
      <c r="Z599" s="80">
        <f t="shared" ca="1" si="338"/>
        <v>0</v>
      </c>
      <c r="AA599" s="80">
        <f t="shared" ca="1" si="345"/>
        <v>0</v>
      </c>
      <c r="AB599" s="81">
        <f t="shared" ca="1" si="329"/>
        <v>-6.7793746768475383E-2</v>
      </c>
      <c r="AC599" s="79">
        <f t="shared" ca="1" si="330"/>
        <v>77.40574483205566</v>
      </c>
      <c r="AE599" s="35"/>
      <c r="AF599" s="35"/>
      <c r="AR599" s="69">
        <f t="shared" si="339"/>
        <v>50</v>
      </c>
      <c r="AS599" s="70">
        <f t="shared" si="346"/>
        <v>596</v>
      </c>
      <c r="AT599" s="71">
        <f t="shared" ref="AT599:AT662" si="350">(1-AU599)*AT598</f>
        <v>1.6915241529123996E-2</v>
      </c>
      <c r="AU599" s="72">
        <f t="shared" si="331"/>
        <v>6.8214933659622723E-3</v>
      </c>
      <c r="AV599" s="73">
        <f t="shared" si="340"/>
        <v>1.0068214933659623</v>
      </c>
      <c r="AW599" s="74">
        <f>PRODUCT(AV$4:AV599)</f>
        <v>57.50121169993966</v>
      </c>
    </row>
    <row r="600" spans="5:49">
      <c r="E600">
        <f t="shared" si="348"/>
        <v>597</v>
      </c>
      <c r="F600" s="64">
        <f t="shared" si="341"/>
        <v>104.66666666666461</v>
      </c>
      <c r="G600" s="55">
        <f t="shared" si="322"/>
        <v>0</v>
      </c>
      <c r="H600" s="78">
        <f t="shared" si="347"/>
        <v>1</v>
      </c>
      <c r="I600" s="79">
        <f t="shared" si="332"/>
        <v>1721012.8622103515</v>
      </c>
      <c r="J600" s="79">
        <f t="shared" si="323"/>
        <v>11739.877822303655</v>
      </c>
      <c r="K600" s="80">
        <f t="shared" si="324"/>
        <v>-20</v>
      </c>
      <c r="L600" s="80">
        <f t="shared" si="333"/>
        <v>-1434.177385175293</v>
      </c>
      <c r="M600" s="80">
        <f t="shared" si="349"/>
        <v>0</v>
      </c>
      <c r="N600" s="80">
        <f t="shared" si="334"/>
        <v>0</v>
      </c>
      <c r="O600" s="81">
        <f t="shared" si="325"/>
        <v>-2475.2130879613783</v>
      </c>
      <c r="P600" s="79">
        <f t="shared" si="326"/>
        <v>1728823.3495595185</v>
      </c>
      <c r="R600">
        <f t="shared" ca="1" si="335"/>
        <v>716</v>
      </c>
      <c r="S600" s="78">
        <f t="shared" ca="1" si="336"/>
        <v>112.68</v>
      </c>
      <c r="T600" s="55">
        <f t="shared" ca="1" si="327"/>
        <v>0</v>
      </c>
      <c r="U600" s="78">
        <f t="shared" ca="1" si="342"/>
        <v>2.7389054743691302E-5</v>
      </c>
      <c r="V600" s="79">
        <f t="shared" ca="1" si="337"/>
        <v>77.40574483205566</v>
      </c>
      <c r="W600" s="79">
        <f t="shared" ca="1" si="328"/>
        <v>0.5280227748592361</v>
      </c>
      <c r="X600" s="80">
        <f t="shared" ca="1" si="343"/>
        <v>-5.4778109487382603E-4</v>
      </c>
      <c r="Y600" s="80">
        <f t="shared" ca="1" si="344"/>
        <v>-6.4504787360046389E-2</v>
      </c>
      <c r="Z600" s="80">
        <f t="shared" ca="1" si="338"/>
        <v>0</v>
      </c>
      <c r="AA600" s="80">
        <f t="shared" ca="1" si="345"/>
        <v>0</v>
      </c>
      <c r="AB600" s="81">
        <f t="shared" ca="1" si="329"/>
        <v>-6.7793746768475383E-2</v>
      </c>
      <c r="AC600" s="79">
        <f t="shared" ca="1" si="330"/>
        <v>77.800921291691495</v>
      </c>
      <c r="AE600" s="35"/>
      <c r="AF600" s="35"/>
      <c r="AR600" s="69">
        <f t="shared" si="339"/>
        <v>50</v>
      </c>
      <c r="AS600" s="70">
        <f t="shared" si="346"/>
        <v>597</v>
      </c>
      <c r="AT600" s="71">
        <f t="shared" si="350"/>
        <v>1.6799854321249426E-2</v>
      </c>
      <c r="AU600" s="72">
        <f t="shared" si="331"/>
        <v>6.8214933659622723E-3</v>
      </c>
      <c r="AV600" s="73">
        <f t="shared" si="340"/>
        <v>1.0068214933659623</v>
      </c>
      <c r="AW600" s="74">
        <f>PRODUCT(AV$4:AV600)</f>
        <v>57.893455834085593</v>
      </c>
    </row>
    <row r="601" spans="5:49">
      <c r="E601">
        <f t="shared" si="348"/>
        <v>598</v>
      </c>
      <c r="F601" s="64">
        <f t="shared" si="341"/>
        <v>104.74999999999794</v>
      </c>
      <c r="G601" s="55">
        <f t="shared" si="322"/>
        <v>0</v>
      </c>
      <c r="H601" s="78">
        <f t="shared" si="347"/>
        <v>1</v>
      </c>
      <c r="I601" s="79">
        <f t="shared" si="332"/>
        <v>1728823.3495595185</v>
      </c>
      <c r="J601" s="79">
        <f t="shared" si="323"/>
        <v>11793.157009940929</v>
      </c>
      <c r="K601" s="80">
        <f t="shared" si="324"/>
        <v>-20</v>
      </c>
      <c r="L601" s="80">
        <f t="shared" si="333"/>
        <v>-1440.6861246329322</v>
      </c>
      <c r="M601" s="80">
        <f t="shared" si="349"/>
        <v>0</v>
      </c>
      <c r="N601" s="80">
        <f t="shared" si="334"/>
        <v>0</v>
      </c>
      <c r="O601" s="81">
        <f t="shared" si="325"/>
        <v>-2475.2130879613783</v>
      </c>
      <c r="P601" s="79">
        <f t="shared" si="326"/>
        <v>1736680.6073568652</v>
      </c>
      <c r="R601">
        <f t="shared" ca="1" si="335"/>
        <v>717</v>
      </c>
      <c r="S601" s="78">
        <f t="shared" ca="1" si="336"/>
        <v>112.76</v>
      </c>
      <c r="T601" s="55">
        <f t="shared" ca="1" si="327"/>
        <v>0</v>
      </c>
      <c r="U601" s="78">
        <f t="shared" ca="1" si="342"/>
        <v>2.7389054743691302E-5</v>
      </c>
      <c r="V601" s="79">
        <f t="shared" ca="1" si="337"/>
        <v>77.800921291691495</v>
      </c>
      <c r="W601" s="79">
        <f t="shared" ca="1" si="328"/>
        <v>0.53071846845702642</v>
      </c>
      <c r="X601" s="80">
        <f t="shared" ca="1" si="343"/>
        <v>-5.4778109487382603E-4</v>
      </c>
      <c r="Y601" s="80">
        <f t="shared" ca="1" si="344"/>
        <v>-6.4834101076409578E-2</v>
      </c>
      <c r="Z601" s="80">
        <f t="shared" ca="1" si="338"/>
        <v>0</v>
      </c>
      <c r="AA601" s="80">
        <f t="shared" ca="1" si="345"/>
        <v>0</v>
      </c>
      <c r="AB601" s="81">
        <f t="shared" ca="1" si="329"/>
        <v>-6.7793746768475383E-2</v>
      </c>
      <c r="AC601" s="79">
        <f t="shared" ca="1" si="330"/>
        <v>78.198464131208752</v>
      </c>
      <c r="AE601" s="35"/>
      <c r="AF601" s="35"/>
      <c r="AR601" s="69">
        <f t="shared" si="339"/>
        <v>50</v>
      </c>
      <c r="AS601" s="70">
        <f t="shared" si="346"/>
        <v>598</v>
      </c>
      <c r="AT601" s="71">
        <f t="shared" si="350"/>
        <v>1.6685254226447892E-2</v>
      </c>
      <c r="AU601" s="72">
        <f t="shared" si="331"/>
        <v>6.8214933659622723E-3</v>
      </c>
      <c r="AV601" s="73">
        <f t="shared" si="340"/>
        <v>1.0068214933659623</v>
      </c>
      <c r="AW601" s="74">
        <f>PRODUCT(AV$4:AV601)</f>
        <v>58.288375658990439</v>
      </c>
    </row>
    <row r="602" spans="5:49">
      <c r="E602">
        <f t="shared" si="348"/>
        <v>599</v>
      </c>
      <c r="F602" s="64">
        <f t="shared" si="341"/>
        <v>104.83333333333127</v>
      </c>
      <c r="G602" s="55">
        <f t="shared" si="322"/>
        <v>0</v>
      </c>
      <c r="H602" s="78">
        <f t="shared" si="347"/>
        <v>1</v>
      </c>
      <c r="I602" s="79">
        <f t="shared" si="332"/>
        <v>1736680.6073568652</v>
      </c>
      <c r="J602" s="79">
        <f t="shared" si="323"/>
        <v>11846.755241880186</v>
      </c>
      <c r="K602" s="80">
        <f t="shared" si="324"/>
        <v>-20</v>
      </c>
      <c r="L602" s="80">
        <f t="shared" si="333"/>
        <v>-1447.2338394640544</v>
      </c>
      <c r="M602" s="80">
        <f t="shared" si="349"/>
        <v>0</v>
      </c>
      <c r="N602" s="80">
        <f t="shared" si="334"/>
        <v>0</v>
      </c>
      <c r="O602" s="81">
        <f t="shared" si="325"/>
        <v>-2475.2130879613783</v>
      </c>
      <c r="P602" s="79">
        <f t="shared" si="326"/>
        <v>1744584.9156713199</v>
      </c>
      <c r="R602">
        <f t="shared" ca="1" si="335"/>
        <v>718</v>
      </c>
      <c r="S602" s="78">
        <f t="shared" ca="1" si="336"/>
        <v>112.84</v>
      </c>
      <c r="T602" s="55">
        <f t="shared" ca="1" si="327"/>
        <v>0</v>
      </c>
      <c r="U602" s="78">
        <f t="shared" ca="1" si="342"/>
        <v>2.7389054743691302E-5</v>
      </c>
      <c r="V602" s="79">
        <f t="shared" ca="1" si="337"/>
        <v>78.198464131208752</v>
      </c>
      <c r="W602" s="79">
        <f t="shared" ca="1" si="328"/>
        <v>0.53343030429947924</v>
      </c>
      <c r="X602" s="80">
        <f t="shared" ca="1" si="343"/>
        <v>-5.4778109487382603E-4</v>
      </c>
      <c r="Y602" s="80">
        <f t="shared" ca="1" si="344"/>
        <v>-6.5165386776007292E-2</v>
      </c>
      <c r="Z602" s="80">
        <f t="shared" ca="1" si="338"/>
        <v>0</v>
      </c>
      <c r="AA602" s="80">
        <f t="shared" ca="1" si="345"/>
        <v>0</v>
      </c>
      <c r="AB602" s="81">
        <f t="shared" ca="1" si="329"/>
        <v>-6.7793746768475383E-2</v>
      </c>
      <c r="AC602" s="79">
        <f t="shared" ca="1" si="330"/>
        <v>78.598387520868883</v>
      </c>
      <c r="AE602" s="35"/>
      <c r="AF602" s="35"/>
      <c r="AR602" s="69">
        <f t="shared" si="339"/>
        <v>50</v>
      </c>
      <c r="AS602" s="70">
        <f t="shared" si="346"/>
        <v>599</v>
      </c>
      <c r="AT602" s="71">
        <f t="shared" si="350"/>
        <v>1.6571435875432784E-2</v>
      </c>
      <c r="AU602" s="72">
        <f t="shared" si="331"/>
        <v>6.8214933659622723E-3</v>
      </c>
      <c r="AV602" s="73">
        <f t="shared" si="340"/>
        <v>1.0068214933659623</v>
      </c>
      <c r="AW602" s="74">
        <f>PRODUCT(AV$4:AV602)</f>
        <v>58.685989426860957</v>
      </c>
    </row>
    <row r="603" spans="5:49">
      <c r="E603">
        <f t="shared" si="348"/>
        <v>600</v>
      </c>
      <c r="F603" s="64">
        <f t="shared" si="341"/>
        <v>104.9166666666646</v>
      </c>
      <c r="G603" s="55">
        <f t="shared" si="322"/>
        <v>0</v>
      </c>
      <c r="H603" s="78">
        <f t="shared" si="347"/>
        <v>1</v>
      </c>
      <c r="I603" s="79">
        <f t="shared" si="332"/>
        <v>1744584.9156713199</v>
      </c>
      <c r="J603" s="79">
        <f t="shared" si="323"/>
        <v>11900.67442860976</v>
      </c>
      <c r="K603" s="80">
        <f t="shared" si="324"/>
        <v>-20</v>
      </c>
      <c r="L603" s="80">
        <f t="shared" si="333"/>
        <v>-1453.8207630594334</v>
      </c>
      <c r="M603" s="80">
        <f t="shared" si="349"/>
        <v>0</v>
      </c>
      <c r="N603" s="80">
        <f t="shared" si="334"/>
        <v>0</v>
      </c>
      <c r="O603" s="81">
        <f t="shared" si="325"/>
        <v>-2475.2130879613783</v>
      </c>
      <c r="P603" s="79">
        <f t="shared" si="326"/>
        <v>1752536.5562489089</v>
      </c>
      <c r="R603">
        <f t="shared" ca="1" si="335"/>
        <v>719</v>
      </c>
      <c r="S603" s="78">
        <f t="shared" ca="1" si="336"/>
        <v>112.92</v>
      </c>
      <c r="T603" s="55">
        <f t="shared" ca="1" si="327"/>
        <v>0</v>
      </c>
      <c r="U603" s="78">
        <f t="shared" ca="1" si="342"/>
        <v>2.7389054743691302E-5</v>
      </c>
      <c r="V603" s="79">
        <f t="shared" ca="1" si="337"/>
        <v>78.598387520868883</v>
      </c>
      <c r="W603" s="79">
        <f t="shared" ca="1" si="328"/>
        <v>0.53615837904893893</v>
      </c>
      <c r="X603" s="80">
        <f t="shared" ca="1" si="343"/>
        <v>-5.4778109487382603E-4</v>
      </c>
      <c r="Y603" s="80">
        <f t="shared" ca="1" si="344"/>
        <v>-6.5498656267390737E-2</v>
      </c>
      <c r="Z603" s="80">
        <f t="shared" ca="1" si="338"/>
        <v>0</v>
      </c>
      <c r="AA603" s="80">
        <f t="shared" ca="1" si="345"/>
        <v>0</v>
      </c>
      <c r="AB603" s="81">
        <f t="shared" ca="1" si="329"/>
        <v>-6.7793746768475383E-2</v>
      </c>
      <c r="AC603" s="79">
        <f t="shared" ca="1" si="330"/>
        <v>79.000705715787078</v>
      </c>
      <c r="AE603" s="35"/>
      <c r="AF603" s="35"/>
      <c r="AR603" s="69">
        <f t="shared" si="339"/>
        <v>50</v>
      </c>
      <c r="AS603" s="70">
        <f t="shared" si="346"/>
        <v>600</v>
      </c>
      <c r="AT603" s="71">
        <f t="shared" si="350"/>
        <v>1.645839393554405E-2</v>
      </c>
      <c r="AU603" s="72">
        <f t="shared" si="331"/>
        <v>6.8214933659622723E-3</v>
      </c>
      <c r="AV603" s="73">
        <f t="shared" si="340"/>
        <v>1.0068214933659623</v>
      </c>
      <c r="AW603" s="74">
        <f>PRODUCT(AV$4:AV603)</f>
        <v>59.086315514411218</v>
      </c>
    </row>
    <row r="604" spans="5:49">
      <c r="E604">
        <f t="shared" si="348"/>
        <v>601</v>
      </c>
      <c r="F604" s="64">
        <f t="shared" si="341"/>
        <v>104.99999999999793</v>
      </c>
      <c r="G604" s="55">
        <f t="shared" si="322"/>
        <v>0</v>
      </c>
      <c r="H604" s="78">
        <f t="shared" si="347"/>
        <v>1</v>
      </c>
      <c r="I604" s="79">
        <f t="shared" si="332"/>
        <v>1752536.5562489089</v>
      </c>
      <c r="J604" s="79">
        <f t="shared" si="323"/>
        <v>11954.916492058299</v>
      </c>
      <c r="K604" s="80">
        <f t="shared" si="324"/>
        <v>-20</v>
      </c>
      <c r="L604" s="80">
        <f t="shared" si="333"/>
        <v>-1460.4471302074242</v>
      </c>
      <c r="M604" s="80">
        <f t="shared" si="349"/>
        <v>-13144.024171866817</v>
      </c>
      <c r="N604" s="80">
        <f t="shared" si="334"/>
        <v>0</v>
      </c>
      <c r="O604" s="81">
        <f t="shared" si="325"/>
        <v>-2475.2130879613783</v>
      </c>
      <c r="P604" s="79">
        <f t="shared" si="326"/>
        <v>1747391.7883509316</v>
      </c>
      <c r="R604">
        <f t="shared" ca="1" si="335"/>
        <v>720</v>
      </c>
      <c r="S604" s="78">
        <f t="shared" ca="1" si="336"/>
        <v>113</v>
      </c>
      <c r="T604" s="55">
        <f t="shared" ca="1" si="327"/>
        <v>0</v>
      </c>
      <c r="U604" s="78">
        <f t="shared" ca="1" si="342"/>
        <v>2.7389054743691302E-5</v>
      </c>
      <c r="V604" s="79">
        <f t="shared" ca="1" si="337"/>
        <v>79.000705715787078</v>
      </c>
      <c r="W604" s="79">
        <f t="shared" ca="1" si="328"/>
        <v>0.53890278994657936</v>
      </c>
      <c r="X604" s="80">
        <f t="shared" ca="1" si="343"/>
        <v>-5.4778109487382603E-4</v>
      </c>
      <c r="Y604" s="80">
        <f t="shared" ca="1" si="344"/>
        <v>-6.583392142982257E-2</v>
      </c>
      <c r="Z604" s="80">
        <f t="shared" ca="1" si="338"/>
        <v>0</v>
      </c>
      <c r="AA604" s="80">
        <f t="shared" ca="1" si="345"/>
        <v>0</v>
      </c>
      <c r="AB604" s="81">
        <f t="shared" ca="1" si="329"/>
        <v>-6.7793746768475383E-2</v>
      </c>
      <c r="AC604" s="79">
        <f t="shared" ca="1" si="330"/>
        <v>79.405433056440472</v>
      </c>
      <c r="AE604" s="35"/>
      <c r="AF604" s="35"/>
      <c r="AR604" s="69">
        <f t="shared" si="339"/>
        <v>51</v>
      </c>
      <c r="AS604" s="70">
        <f t="shared" si="346"/>
        <v>601</v>
      </c>
      <c r="AT604" s="71">
        <f t="shared" si="350"/>
        <v>1.6346123110498344E-2</v>
      </c>
      <c r="AU604" s="72">
        <f t="shared" si="331"/>
        <v>6.8214933659622723E-3</v>
      </c>
      <c r="AV604" s="73">
        <f t="shared" si="340"/>
        <v>1.0068214933659623</v>
      </c>
      <c r="AW604" s="74">
        <f>PRODUCT(AV$4:AV604)</f>
        <v>59.489372423711927</v>
      </c>
    </row>
    <row r="605" spans="5:49">
      <c r="E605">
        <f t="shared" si="348"/>
        <v>602</v>
      </c>
      <c r="F605" s="64">
        <f t="shared" si="341"/>
        <v>105.08333333333125</v>
      </c>
      <c r="G605" s="55">
        <f t="shared" si="322"/>
        <v>0</v>
      </c>
      <c r="H605" s="78">
        <f t="shared" si="347"/>
        <v>1</v>
      </c>
      <c r="I605" s="79">
        <f t="shared" si="332"/>
        <v>1747391.7883509316</v>
      </c>
      <c r="J605" s="79">
        <f t="shared" si="323"/>
        <v>11919.821491972831</v>
      </c>
      <c r="K605" s="80">
        <f t="shared" si="324"/>
        <v>-20</v>
      </c>
      <c r="L605" s="80">
        <f t="shared" si="333"/>
        <v>-1456.1598236257764</v>
      </c>
      <c r="M605" s="80">
        <f t="shared" si="349"/>
        <v>0</v>
      </c>
      <c r="N605" s="80">
        <f t="shared" si="334"/>
        <v>0</v>
      </c>
      <c r="O605" s="81">
        <f t="shared" si="325"/>
        <v>-2475.2130879613783</v>
      </c>
      <c r="P605" s="79">
        <f t="shared" si="326"/>
        <v>1755360.2369313173</v>
      </c>
      <c r="R605">
        <f t="shared" ca="1" si="335"/>
        <v>721</v>
      </c>
      <c r="S605" s="78">
        <f t="shared" ca="1" si="336"/>
        <v>113.08</v>
      </c>
      <c r="T605" s="55">
        <f t="shared" ca="1" si="327"/>
        <v>0</v>
      </c>
      <c r="U605" s="78">
        <f t="shared" ca="1" si="342"/>
        <v>2.7389054743691302E-5</v>
      </c>
      <c r="V605" s="79">
        <f t="shared" ca="1" si="337"/>
        <v>79.405433056440472</v>
      </c>
      <c r="W605" s="79">
        <f t="shared" ca="1" si="328"/>
        <v>0.54166363481586999</v>
      </c>
      <c r="X605" s="80">
        <f t="shared" ca="1" si="343"/>
        <v>-5.4778109487382603E-4</v>
      </c>
      <c r="Y605" s="80">
        <f t="shared" ca="1" si="344"/>
        <v>-6.6171194213700393E-2</v>
      </c>
      <c r="Z605" s="80">
        <f t="shared" ca="1" si="338"/>
        <v>-0.59554074792330347</v>
      </c>
      <c r="AA605" s="80">
        <f t="shared" ca="1" si="345"/>
        <v>0</v>
      </c>
      <c r="AB605" s="81">
        <f t="shared" ca="1" si="329"/>
        <v>-6.7793746768475383E-2</v>
      </c>
      <c r="AC605" s="79">
        <f t="shared" ca="1" si="330"/>
        <v>79.217043221255992</v>
      </c>
      <c r="AE605" s="35"/>
      <c r="AF605" s="35"/>
      <c r="AR605" s="69">
        <f t="shared" si="339"/>
        <v>51</v>
      </c>
      <c r="AS605" s="70">
        <f t="shared" si="346"/>
        <v>602</v>
      </c>
      <c r="AT605" s="71">
        <f t="shared" si="350"/>
        <v>1.6234618140140877E-2</v>
      </c>
      <c r="AU605" s="72">
        <f t="shared" si="331"/>
        <v>6.8214933659622723E-3</v>
      </c>
      <c r="AV605" s="73">
        <f t="shared" si="340"/>
        <v>1.0068214933659623</v>
      </c>
      <c r="AW605" s="74">
        <f>PRODUCT(AV$4:AV605)</f>
        <v>59.895178783045537</v>
      </c>
    </row>
    <row r="606" spans="5:49">
      <c r="E606">
        <f t="shared" si="348"/>
        <v>603</v>
      </c>
      <c r="F606" s="64">
        <f t="shared" si="341"/>
        <v>105.16666666666458</v>
      </c>
      <c r="G606" s="55">
        <f t="shared" si="322"/>
        <v>0</v>
      </c>
      <c r="H606" s="78">
        <f t="shared" si="347"/>
        <v>1</v>
      </c>
      <c r="I606" s="79">
        <f t="shared" si="332"/>
        <v>1755360.2369313173</v>
      </c>
      <c r="J606" s="79">
        <f t="shared" si="323"/>
        <v>11974.178211100943</v>
      </c>
      <c r="K606" s="80">
        <f t="shared" si="324"/>
        <v>-20</v>
      </c>
      <c r="L606" s="80">
        <f t="shared" si="333"/>
        <v>-1462.8001974427646</v>
      </c>
      <c r="M606" s="80">
        <f t="shared" si="349"/>
        <v>0</v>
      </c>
      <c r="N606" s="80">
        <f t="shared" si="334"/>
        <v>0</v>
      </c>
      <c r="O606" s="81">
        <f t="shared" si="325"/>
        <v>-2475.2130879613783</v>
      </c>
      <c r="P606" s="79">
        <f t="shared" si="326"/>
        <v>1763376.401857014</v>
      </c>
      <c r="R606">
        <f t="shared" ca="1" si="335"/>
        <v>722</v>
      </c>
      <c r="S606" s="78">
        <f t="shared" ca="1" si="336"/>
        <v>113.16</v>
      </c>
      <c r="T606" s="55">
        <f t="shared" ca="1" si="327"/>
        <v>0</v>
      </c>
      <c r="U606" s="78">
        <f t="shared" ca="1" si="342"/>
        <v>2.7389054743691302E-5</v>
      </c>
      <c r="V606" s="79">
        <f t="shared" ca="1" si="337"/>
        <v>79.217043221255992</v>
      </c>
      <c r="W606" s="79">
        <f t="shared" ca="1" si="328"/>
        <v>0.54037853480494435</v>
      </c>
      <c r="X606" s="80">
        <f t="shared" ca="1" si="343"/>
        <v>-5.4778109487382603E-4</v>
      </c>
      <c r="Y606" s="80">
        <f t="shared" ca="1" si="344"/>
        <v>-6.6014202684379991E-2</v>
      </c>
      <c r="Z606" s="80">
        <f t="shared" ca="1" si="338"/>
        <v>0</v>
      </c>
      <c r="AA606" s="80">
        <f t="shared" ca="1" si="345"/>
        <v>0</v>
      </c>
      <c r="AB606" s="81">
        <f t="shared" ca="1" si="329"/>
        <v>-6.7793746768475383E-2</v>
      </c>
      <c r="AC606" s="79">
        <f t="shared" ca="1" si="330"/>
        <v>79.623066025513197</v>
      </c>
      <c r="AE606" s="35"/>
      <c r="AF606" s="35"/>
      <c r="AR606" s="69">
        <f t="shared" si="339"/>
        <v>51</v>
      </c>
      <c r="AS606" s="70">
        <f t="shared" si="346"/>
        <v>603</v>
      </c>
      <c r="AT606" s="71">
        <f t="shared" si="350"/>
        <v>1.6123873800198977E-2</v>
      </c>
      <c r="AU606" s="72">
        <f t="shared" si="331"/>
        <v>6.8214933659622723E-3</v>
      </c>
      <c r="AV606" s="73">
        <f t="shared" si="340"/>
        <v>1.0068214933659623</v>
      </c>
      <c r="AW606" s="74">
        <f>PRODUCT(AV$4:AV606)</f>
        <v>60.303753347767206</v>
      </c>
    </row>
    <row r="607" spans="5:49">
      <c r="E607">
        <f t="shared" si="348"/>
        <v>604</v>
      </c>
      <c r="F607" s="64">
        <f t="shared" si="341"/>
        <v>105.24999999999791</v>
      </c>
      <c r="G607" s="55">
        <f t="shared" si="322"/>
        <v>0</v>
      </c>
      <c r="H607" s="78">
        <f t="shared" si="347"/>
        <v>1</v>
      </c>
      <c r="I607" s="79">
        <f t="shared" si="332"/>
        <v>1763376.401857014</v>
      </c>
      <c r="J607" s="79">
        <f t="shared" si="323"/>
        <v>12028.860426962043</v>
      </c>
      <c r="K607" s="80">
        <f t="shared" si="324"/>
        <v>-20</v>
      </c>
      <c r="L607" s="80">
        <f t="shared" si="333"/>
        <v>-1469.480334880845</v>
      </c>
      <c r="M607" s="80">
        <f t="shared" si="349"/>
        <v>0</v>
      </c>
      <c r="N607" s="80">
        <f t="shared" si="334"/>
        <v>0</v>
      </c>
      <c r="O607" s="81">
        <f t="shared" si="325"/>
        <v>-2475.2130879613783</v>
      </c>
      <c r="P607" s="79">
        <f t="shared" si="326"/>
        <v>1771440.5688611341</v>
      </c>
      <c r="R607">
        <f t="shared" ca="1" si="335"/>
        <v>723</v>
      </c>
      <c r="S607" s="78">
        <f t="shared" ca="1" si="336"/>
        <v>113.24</v>
      </c>
      <c r="T607" s="55">
        <f t="shared" ca="1" si="327"/>
        <v>0</v>
      </c>
      <c r="U607" s="78">
        <f t="shared" ca="1" si="342"/>
        <v>2.7389054743691302E-5</v>
      </c>
      <c r="V607" s="79">
        <f t="shared" ca="1" si="337"/>
        <v>79.623066025513197</v>
      </c>
      <c r="W607" s="79">
        <f t="shared" ca="1" si="328"/>
        <v>0.5431482166706143</v>
      </c>
      <c r="X607" s="80">
        <f t="shared" ca="1" si="343"/>
        <v>-5.4778109487382603E-4</v>
      </c>
      <c r="Y607" s="80">
        <f t="shared" ca="1" si="344"/>
        <v>-6.6352555021261E-2</v>
      </c>
      <c r="Z607" s="80">
        <f t="shared" ca="1" si="338"/>
        <v>0</v>
      </c>
      <c r="AA607" s="80">
        <f t="shared" ca="1" si="345"/>
        <v>0</v>
      </c>
      <c r="AB607" s="81">
        <f t="shared" ca="1" si="329"/>
        <v>-6.7793746768475383E-2</v>
      </c>
      <c r="AC607" s="79">
        <f t="shared" ca="1" si="330"/>
        <v>80.031520159299205</v>
      </c>
      <c r="AE607" s="35"/>
      <c r="AF607" s="35"/>
      <c r="AR607" s="69">
        <f t="shared" si="339"/>
        <v>51</v>
      </c>
      <c r="AS607" s="70">
        <f t="shared" si="346"/>
        <v>604</v>
      </c>
      <c r="AT607" s="71">
        <f t="shared" si="350"/>
        <v>1.6013884902037305E-2</v>
      </c>
      <c r="AU607" s="72">
        <f t="shared" si="331"/>
        <v>6.8214933659622723E-3</v>
      </c>
      <c r="AV607" s="73">
        <f t="shared" si="340"/>
        <v>1.0068214933659623</v>
      </c>
      <c r="AW607" s="74">
        <f>PRODUCT(AV$4:AV607)</f>
        <v>60.715115001171625</v>
      </c>
    </row>
    <row r="608" spans="5:49">
      <c r="E608">
        <f t="shared" si="348"/>
        <v>605</v>
      </c>
      <c r="F608" s="64">
        <f t="shared" si="341"/>
        <v>105.33333333333124</v>
      </c>
      <c r="G608" s="55">
        <f t="shared" si="322"/>
        <v>0</v>
      </c>
      <c r="H608" s="78">
        <f t="shared" si="347"/>
        <v>1</v>
      </c>
      <c r="I608" s="79">
        <f t="shared" si="332"/>
        <v>1771440.5688611341</v>
      </c>
      <c r="J608" s="79">
        <f t="shared" si="323"/>
        <v>12083.870088682661</v>
      </c>
      <c r="K608" s="80">
        <f t="shared" si="324"/>
        <v>-20</v>
      </c>
      <c r="L608" s="80">
        <f t="shared" si="333"/>
        <v>-1476.2004740509451</v>
      </c>
      <c r="M608" s="80">
        <f t="shared" si="349"/>
        <v>0</v>
      </c>
      <c r="N608" s="80">
        <f t="shared" si="334"/>
        <v>0</v>
      </c>
      <c r="O608" s="81">
        <f t="shared" si="325"/>
        <v>-2475.2130879613783</v>
      </c>
      <c r="P608" s="79">
        <f t="shared" si="326"/>
        <v>1779553.0253878045</v>
      </c>
      <c r="R608">
        <f t="shared" ca="1" si="335"/>
        <v>724</v>
      </c>
      <c r="S608" s="78">
        <f t="shared" ca="1" si="336"/>
        <v>113.32</v>
      </c>
      <c r="T608" s="55">
        <f t="shared" ca="1" si="327"/>
        <v>0</v>
      </c>
      <c r="U608" s="78">
        <f t="shared" ca="1" si="342"/>
        <v>2.7389054743691302E-5</v>
      </c>
      <c r="V608" s="79">
        <f t="shared" ca="1" si="337"/>
        <v>80.031520159299205</v>
      </c>
      <c r="W608" s="79">
        <f t="shared" ca="1" si="328"/>
        <v>0.54593448383453536</v>
      </c>
      <c r="X608" s="80">
        <f t="shared" ca="1" si="343"/>
        <v>-5.4778109487382603E-4</v>
      </c>
      <c r="Y608" s="80">
        <f t="shared" ca="1" si="344"/>
        <v>-6.6692933466082682E-2</v>
      </c>
      <c r="Z608" s="80">
        <f t="shared" ca="1" si="338"/>
        <v>0</v>
      </c>
      <c r="AA608" s="80">
        <f t="shared" ca="1" si="345"/>
        <v>0</v>
      </c>
      <c r="AB608" s="81">
        <f t="shared" ca="1" si="329"/>
        <v>-6.7793746768475383E-2</v>
      </c>
      <c r="AC608" s="79">
        <f t="shared" ca="1" si="330"/>
        <v>80.442420181804295</v>
      </c>
      <c r="AE608" s="35"/>
      <c r="AF608" s="35"/>
      <c r="AR608" s="69">
        <f t="shared" si="339"/>
        <v>51</v>
      </c>
      <c r="AS608" s="70">
        <f t="shared" si="346"/>
        <v>605</v>
      </c>
      <c r="AT608" s="71">
        <f t="shared" si="350"/>
        <v>1.5904646292414774E-2</v>
      </c>
      <c r="AU608" s="72">
        <f t="shared" si="331"/>
        <v>6.8214933659622723E-3</v>
      </c>
      <c r="AV608" s="73">
        <f t="shared" si="340"/>
        <v>1.0068214933659623</v>
      </c>
      <c r="AW608" s="74">
        <f>PRODUCT(AV$4:AV608)</f>
        <v>61.129282755365757</v>
      </c>
    </row>
    <row r="609" spans="5:49">
      <c r="E609">
        <f t="shared" si="348"/>
        <v>606</v>
      </c>
      <c r="F609" s="64">
        <f t="shared" si="341"/>
        <v>105.41666666666457</v>
      </c>
      <c r="G609" s="55">
        <f t="shared" si="322"/>
        <v>0</v>
      </c>
      <c r="H609" s="78">
        <f t="shared" si="347"/>
        <v>1</v>
      </c>
      <c r="I609" s="79">
        <f t="shared" si="332"/>
        <v>1779553.0253878045</v>
      </c>
      <c r="J609" s="79">
        <f t="shared" si="323"/>
        <v>12139.209157060999</v>
      </c>
      <c r="K609" s="80">
        <f t="shared" si="324"/>
        <v>-20</v>
      </c>
      <c r="L609" s="80">
        <f t="shared" si="333"/>
        <v>-1482.9608544898372</v>
      </c>
      <c r="M609" s="80">
        <f t="shared" si="349"/>
        <v>0</v>
      </c>
      <c r="N609" s="80">
        <f t="shared" si="334"/>
        <v>0</v>
      </c>
      <c r="O609" s="81">
        <f t="shared" si="325"/>
        <v>-2475.2130879613783</v>
      </c>
      <c r="P609" s="79">
        <f t="shared" si="326"/>
        <v>1787714.0606024144</v>
      </c>
      <c r="R609">
        <f t="shared" ca="1" si="335"/>
        <v>725</v>
      </c>
      <c r="S609" s="78">
        <f t="shared" ca="1" si="336"/>
        <v>113.4</v>
      </c>
      <c r="T609" s="55">
        <f t="shared" ca="1" si="327"/>
        <v>0</v>
      </c>
      <c r="U609" s="78">
        <f t="shared" ca="1" si="342"/>
        <v>2.7389054743691302E-5</v>
      </c>
      <c r="V609" s="79">
        <f t="shared" ca="1" si="337"/>
        <v>80.442420181804295</v>
      </c>
      <c r="W609" s="79">
        <f t="shared" ca="1" si="328"/>
        <v>0.54873743561212762</v>
      </c>
      <c r="X609" s="80">
        <f t="shared" ca="1" si="343"/>
        <v>-5.4778109487382603E-4</v>
      </c>
      <c r="Y609" s="80">
        <f t="shared" ca="1" si="344"/>
        <v>-6.7035350151503581E-2</v>
      </c>
      <c r="Z609" s="80">
        <f t="shared" ca="1" si="338"/>
        <v>0</v>
      </c>
      <c r="AA609" s="80">
        <f t="shared" ca="1" si="345"/>
        <v>0</v>
      </c>
      <c r="AB609" s="81">
        <f t="shared" ca="1" si="329"/>
        <v>-6.7793746768475383E-2</v>
      </c>
      <c r="AC609" s="79">
        <f t="shared" ca="1" si="330"/>
        <v>80.855780739401567</v>
      </c>
      <c r="AE609" s="35"/>
      <c r="AF609" s="35"/>
      <c r="AR609" s="69">
        <f t="shared" si="339"/>
        <v>51</v>
      </c>
      <c r="AS609" s="70">
        <f t="shared" si="346"/>
        <v>606</v>
      </c>
      <c r="AT609" s="71">
        <f t="shared" si="350"/>
        <v>1.5796152853243092E-2</v>
      </c>
      <c r="AU609" s="72">
        <f t="shared" si="331"/>
        <v>6.8214933659622723E-3</v>
      </c>
      <c r="AV609" s="73">
        <f t="shared" si="340"/>
        <v>1.0068214933659623</v>
      </c>
      <c r="AW609" s="74">
        <f>PRODUCT(AV$4:AV609)</f>
        <v>61.546275752147515</v>
      </c>
    </row>
    <row r="610" spans="5:49">
      <c r="E610">
        <f t="shared" si="348"/>
        <v>607</v>
      </c>
      <c r="F610" s="64">
        <f t="shared" si="341"/>
        <v>105.4999999999979</v>
      </c>
      <c r="G610" s="55">
        <f t="shared" si="322"/>
        <v>0</v>
      </c>
      <c r="H610" s="78">
        <f t="shared" si="347"/>
        <v>1</v>
      </c>
      <c r="I610" s="79">
        <f t="shared" si="332"/>
        <v>1787714.0606024144</v>
      </c>
      <c r="J610" s="79">
        <f t="shared" si="323"/>
        <v>12194.879604636846</v>
      </c>
      <c r="K610" s="80">
        <f t="shared" si="324"/>
        <v>-20</v>
      </c>
      <c r="L610" s="80">
        <f t="shared" si="333"/>
        <v>-1489.7617171686788</v>
      </c>
      <c r="M610" s="80">
        <f t="shared" si="349"/>
        <v>0</v>
      </c>
      <c r="N610" s="80">
        <f t="shared" si="334"/>
        <v>0</v>
      </c>
      <c r="O610" s="81">
        <f t="shared" si="325"/>
        <v>-2475.2130879613783</v>
      </c>
      <c r="P610" s="79">
        <f t="shared" si="326"/>
        <v>1795923.9654019214</v>
      </c>
      <c r="R610">
        <f t="shared" ca="1" si="335"/>
        <v>726</v>
      </c>
      <c r="S610" s="78">
        <f t="shared" ca="1" si="336"/>
        <v>113.48</v>
      </c>
      <c r="T610" s="55">
        <f t="shared" ca="1" si="327"/>
        <v>0</v>
      </c>
      <c r="U610" s="78">
        <f t="shared" ca="1" si="342"/>
        <v>2.7389054743691302E-5</v>
      </c>
      <c r="V610" s="79">
        <f t="shared" ca="1" si="337"/>
        <v>80.855780739401567</v>
      </c>
      <c r="W610" s="79">
        <f t="shared" ca="1" si="328"/>
        <v>0.55155717191352782</v>
      </c>
      <c r="X610" s="80">
        <f t="shared" ca="1" si="343"/>
        <v>-5.4778109487382603E-4</v>
      </c>
      <c r="Y610" s="80">
        <f t="shared" ca="1" si="344"/>
        <v>-6.7379817282834639E-2</v>
      </c>
      <c r="Z610" s="80">
        <f t="shared" ca="1" si="338"/>
        <v>0</v>
      </c>
      <c r="AA610" s="80">
        <f t="shared" ca="1" si="345"/>
        <v>0</v>
      </c>
      <c r="AB610" s="81">
        <f t="shared" ca="1" si="329"/>
        <v>-6.7793746768475383E-2</v>
      </c>
      <c r="AC610" s="79">
        <f t="shared" ca="1" si="330"/>
        <v>81.271616566168902</v>
      </c>
      <c r="AE610" s="35"/>
      <c r="AF610" s="35"/>
      <c r="AR610" s="69">
        <f t="shared" si="339"/>
        <v>51</v>
      </c>
      <c r="AS610" s="70">
        <f t="shared" si="346"/>
        <v>607</v>
      </c>
      <c r="AT610" s="71">
        <f t="shared" si="350"/>
        <v>1.5688399501346966E-2</v>
      </c>
      <c r="AU610" s="72">
        <f t="shared" si="331"/>
        <v>6.8214933659622723E-3</v>
      </c>
      <c r="AV610" s="73">
        <f t="shared" si="340"/>
        <v>1.0068214933659623</v>
      </c>
      <c r="AW610" s="74">
        <f>PRODUCT(AV$4:AV610)</f>
        <v>61.966113263890477</v>
      </c>
    </row>
    <row r="611" spans="5:49">
      <c r="E611">
        <f t="shared" si="348"/>
        <v>608</v>
      </c>
      <c r="F611" s="64">
        <f t="shared" si="341"/>
        <v>105.58333333333123</v>
      </c>
      <c r="G611" s="55">
        <f t="shared" si="322"/>
        <v>0</v>
      </c>
      <c r="H611" s="78">
        <f t="shared" si="347"/>
        <v>1</v>
      </c>
      <c r="I611" s="79">
        <f t="shared" si="332"/>
        <v>1795923.9654019214</v>
      </c>
      <c r="J611" s="79">
        <f t="shared" si="323"/>
        <v>12250.883415761864</v>
      </c>
      <c r="K611" s="80">
        <f t="shared" si="324"/>
        <v>-20</v>
      </c>
      <c r="L611" s="80">
        <f t="shared" si="333"/>
        <v>-1496.6033045016013</v>
      </c>
      <c r="M611" s="80">
        <f t="shared" si="349"/>
        <v>0</v>
      </c>
      <c r="N611" s="80">
        <f t="shared" si="334"/>
        <v>0</v>
      </c>
      <c r="O611" s="81">
        <f t="shared" si="325"/>
        <v>-2475.2130879613783</v>
      </c>
      <c r="P611" s="79">
        <f t="shared" si="326"/>
        <v>1804183.0324252204</v>
      </c>
      <c r="R611">
        <f t="shared" ca="1" si="335"/>
        <v>727</v>
      </c>
      <c r="S611" s="78">
        <f t="shared" ca="1" si="336"/>
        <v>113.56</v>
      </c>
      <c r="T611" s="55">
        <f t="shared" ca="1" si="327"/>
        <v>0</v>
      </c>
      <c r="U611" s="78">
        <f t="shared" ca="1" si="342"/>
        <v>2.7389054743691302E-5</v>
      </c>
      <c r="V611" s="79">
        <f t="shared" ca="1" si="337"/>
        <v>81.271616566168902</v>
      </c>
      <c r="W611" s="79">
        <f t="shared" ca="1" si="328"/>
        <v>0.55439379324715066</v>
      </c>
      <c r="X611" s="80">
        <f t="shared" ca="1" si="343"/>
        <v>-5.4778109487382603E-4</v>
      </c>
      <c r="Y611" s="80">
        <f t="shared" ca="1" si="344"/>
        <v>-6.7726347138474086E-2</v>
      </c>
      <c r="Z611" s="80">
        <f t="shared" ca="1" si="338"/>
        <v>0</v>
      </c>
      <c r="AA611" s="80">
        <f t="shared" ca="1" si="345"/>
        <v>0</v>
      </c>
      <c r="AB611" s="81">
        <f t="shared" ca="1" si="329"/>
        <v>-6.7793746768475383E-2</v>
      </c>
      <c r="AC611" s="79">
        <f t="shared" ca="1" si="330"/>
        <v>81.689942484414217</v>
      </c>
      <c r="AE611" s="35"/>
      <c r="AF611" s="35"/>
      <c r="AR611" s="69">
        <f t="shared" si="339"/>
        <v>51</v>
      </c>
      <c r="AS611" s="70">
        <f t="shared" si="346"/>
        <v>608</v>
      </c>
      <c r="AT611" s="71">
        <f t="shared" si="350"/>
        <v>1.5581381188225963E-2</v>
      </c>
      <c r="AU611" s="72">
        <f t="shared" si="331"/>
        <v>6.8214933659622723E-3</v>
      </c>
      <c r="AV611" s="73">
        <f t="shared" si="340"/>
        <v>1.0068214933659623</v>
      </c>
      <c r="AW611" s="74">
        <f>PRODUCT(AV$4:AV611)</f>
        <v>62.388814694434572</v>
      </c>
    </row>
    <row r="612" spans="5:49">
      <c r="E612">
        <f t="shared" si="348"/>
        <v>609</v>
      </c>
      <c r="F612" s="64">
        <f t="shared" si="341"/>
        <v>105.66666666666455</v>
      </c>
      <c r="G612" s="55">
        <f t="shared" si="322"/>
        <v>0</v>
      </c>
      <c r="H612" s="78">
        <f t="shared" si="347"/>
        <v>1</v>
      </c>
      <c r="I612" s="79">
        <f t="shared" si="332"/>
        <v>1804183.0324252204</v>
      </c>
      <c r="J612" s="79">
        <f t="shared" si="323"/>
        <v>12307.222586670336</v>
      </c>
      <c r="K612" s="80">
        <f t="shared" si="324"/>
        <v>-20</v>
      </c>
      <c r="L612" s="80">
        <f t="shared" si="333"/>
        <v>-1503.4858603543505</v>
      </c>
      <c r="M612" s="80">
        <f t="shared" si="349"/>
        <v>0</v>
      </c>
      <c r="N612" s="80">
        <f t="shared" si="334"/>
        <v>0</v>
      </c>
      <c r="O612" s="81">
        <f t="shared" si="325"/>
        <v>-2475.2130879613783</v>
      </c>
      <c r="P612" s="79">
        <f t="shared" si="326"/>
        <v>1812491.5560635752</v>
      </c>
      <c r="R612">
        <f t="shared" ca="1" si="335"/>
        <v>728</v>
      </c>
      <c r="S612" s="78">
        <f t="shared" ca="1" si="336"/>
        <v>113.64</v>
      </c>
      <c r="T612" s="55">
        <f t="shared" ca="1" si="327"/>
        <v>0</v>
      </c>
      <c r="U612" s="78">
        <f t="shared" ca="1" si="342"/>
        <v>2.7389054743691302E-5</v>
      </c>
      <c r="V612" s="79">
        <f t="shared" ca="1" si="337"/>
        <v>81.689942484414217</v>
      </c>
      <c r="W612" s="79">
        <f t="shared" ca="1" si="328"/>
        <v>0.55724740072327117</v>
      </c>
      <c r="X612" s="80">
        <f t="shared" ca="1" si="343"/>
        <v>-5.4778109487382603E-4</v>
      </c>
      <c r="Y612" s="80">
        <f t="shared" ca="1" si="344"/>
        <v>-6.8074952070345182E-2</v>
      </c>
      <c r="Z612" s="80">
        <f t="shared" ca="1" si="338"/>
        <v>0</v>
      </c>
      <c r="AA612" s="80">
        <f t="shared" ca="1" si="345"/>
        <v>0</v>
      </c>
      <c r="AB612" s="81">
        <f t="shared" ca="1" si="329"/>
        <v>-6.7793746768475383E-2</v>
      </c>
      <c r="AC612" s="79">
        <f t="shared" ca="1" si="330"/>
        <v>82.110773405203787</v>
      </c>
      <c r="AE612" s="35"/>
      <c r="AF612" s="35"/>
      <c r="AR612" s="69">
        <f t="shared" si="339"/>
        <v>51</v>
      </c>
      <c r="AS612" s="70">
        <f t="shared" si="346"/>
        <v>609</v>
      </c>
      <c r="AT612" s="71">
        <f t="shared" si="350"/>
        <v>1.547509289981795E-2</v>
      </c>
      <c r="AU612" s="72">
        <f t="shared" si="331"/>
        <v>6.8214933659622723E-3</v>
      </c>
      <c r="AV612" s="73">
        <f t="shared" si="340"/>
        <v>1.0068214933659623</v>
      </c>
      <c r="AW612" s="74">
        <f>PRODUCT(AV$4:AV612)</f>
        <v>62.814399579982904</v>
      </c>
    </row>
    <row r="613" spans="5:49">
      <c r="E613">
        <f t="shared" si="348"/>
        <v>610</v>
      </c>
      <c r="F613" s="64">
        <f t="shared" si="341"/>
        <v>105.74999999999788</v>
      </c>
      <c r="G613" s="55">
        <f t="shared" si="322"/>
        <v>0</v>
      </c>
      <c r="H613" s="78">
        <f t="shared" si="347"/>
        <v>1</v>
      </c>
      <c r="I613" s="79">
        <f t="shared" si="332"/>
        <v>1812491.5560635752</v>
      </c>
      <c r="J613" s="79">
        <f t="shared" si="323"/>
        <v>12363.899125550313</v>
      </c>
      <c r="K613" s="80">
        <f t="shared" si="324"/>
        <v>-20</v>
      </c>
      <c r="L613" s="80">
        <f t="shared" si="333"/>
        <v>-1510.4096300529795</v>
      </c>
      <c r="M613" s="80">
        <f t="shared" si="349"/>
        <v>0</v>
      </c>
      <c r="N613" s="80">
        <f t="shared" si="334"/>
        <v>0</v>
      </c>
      <c r="O613" s="81">
        <f t="shared" si="325"/>
        <v>-2475.2130879613783</v>
      </c>
      <c r="P613" s="79">
        <f t="shared" si="326"/>
        <v>1820849.8324711113</v>
      </c>
      <c r="R613">
        <f t="shared" ca="1" si="335"/>
        <v>729</v>
      </c>
      <c r="S613" s="78">
        <f t="shared" ca="1" si="336"/>
        <v>113.72</v>
      </c>
      <c r="T613" s="55">
        <f t="shared" ca="1" si="327"/>
        <v>0</v>
      </c>
      <c r="U613" s="78">
        <f t="shared" ca="1" si="342"/>
        <v>2.7389054743691302E-5</v>
      </c>
      <c r="V613" s="79">
        <f t="shared" ca="1" si="337"/>
        <v>82.110773405203787</v>
      </c>
      <c r="W613" s="79">
        <f t="shared" ca="1" si="328"/>
        <v>0.56011809605762897</v>
      </c>
      <c r="X613" s="80">
        <f t="shared" ca="1" si="343"/>
        <v>-5.4778109487382603E-4</v>
      </c>
      <c r="Y613" s="80">
        <f t="shared" ca="1" si="344"/>
        <v>-6.8425644504336497E-2</v>
      </c>
      <c r="Z613" s="80">
        <f t="shared" ca="1" si="338"/>
        <v>0</v>
      </c>
      <c r="AA613" s="80">
        <f t="shared" ca="1" si="345"/>
        <v>0</v>
      </c>
      <c r="AB613" s="81">
        <f t="shared" ca="1" si="329"/>
        <v>-6.7793746768475383E-2</v>
      </c>
      <c r="AC613" s="79">
        <f t="shared" ca="1" si="330"/>
        <v>82.534124328893739</v>
      </c>
      <c r="AE613" s="35"/>
      <c r="AF613" s="35"/>
      <c r="AR613" s="69">
        <f t="shared" si="339"/>
        <v>51</v>
      </c>
      <c r="AS613" s="70">
        <f t="shared" si="346"/>
        <v>610</v>
      </c>
      <c r="AT613" s="71">
        <f t="shared" si="350"/>
        <v>1.5369529656264192E-2</v>
      </c>
      <c r="AU613" s="72">
        <f t="shared" si="331"/>
        <v>6.8214933659622723E-3</v>
      </c>
      <c r="AV613" s="73">
        <f t="shared" si="340"/>
        <v>1.0068214933659623</v>
      </c>
      <c r="AW613" s="74">
        <f>PRODUCT(AV$4:AV613)</f>
        <v>63.242887590004663</v>
      </c>
    </row>
    <row r="614" spans="5:49">
      <c r="E614">
        <f t="shared" si="348"/>
        <v>611</v>
      </c>
      <c r="F614" s="64">
        <f t="shared" si="341"/>
        <v>105.83333333333121</v>
      </c>
      <c r="G614" s="55">
        <f t="shared" si="322"/>
        <v>0</v>
      </c>
      <c r="H614" s="78">
        <f t="shared" si="347"/>
        <v>1</v>
      </c>
      <c r="I614" s="79">
        <f t="shared" si="332"/>
        <v>1820849.8324711113</v>
      </c>
      <c r="J614" s="79">
        <f t="shared" si="323"/>
        <v>12420.915052615201</v>
      </c>
      <c r="K614" s="80">
        <f t="shared" si="324"/>
        <v>-20</v>
      </c>
      <c r="L614" s="80">
        <f t="shared" si="333"/>
        <v>-1517.3748603925928</v>
      </c>
      <c r="M614" s="80">
        <f t="shared" si="349"/>
        <v>0</v>
      </c>
      <c r="N614" s="80">
        <f t="shared" si="334"/>
        <v>0</v>
      </c>
      <c r="O614" s="81">
        <f t="shared" si="325"/>
        <v>-2475.2130879613783</v>
      </c>
      <c r="P614" s="79">
        <f t="shared" si="326"/>
        <v>1829258.1595753725</v>
      </c>
      <c r="R614">
        <f t="shared" ca="1" si="335"/>
        <v>730</v>
      </c>
      <c r="S614" s="78">
        <f t="shared" ca="1" si="336"/>
        <v>113.8</v>
      </c>
      <c r="T614" s="55">
        <f t="shared" ca="1" si="327"/>
        <v>0</v>
      </c>
      <c r="U614" s="78">
        <f t="shared" ca="1" si="342"/>
        <v>2.7389054743691302E-5</v>
      </c>
      <c r="V614" s="79">
        <f t="shared" ca="1" si="337"/>
        <v>82.534124328893739</v>
      </c>
      <c r="W614" s="79">
        <f t="shared" ca="1" si="328"/>
        <v>0.56300598157505399</v>
      </c>
      <c r="X614" s="80">
        <f t="shared" ca="1" si="343"/>
        <v>-5.4778109487382603E-4</v>
      </c>
      <c r="Y614" s="80">
        <f t="shared" ca="1" si="344"/>
        <v>-6.8778436940744786E-2</v>
      </c>
      <c r="Z614" s="80">
        <f t="shared" ca="1" si="338"/>
        <v>0</v>
      </c>
      <c r="AA614" s="80">
        <f t="shared" ca="1" si="345"/>
        <v>0</v>
      </c>
      <c r="AB614" s="81">
        <f t="shared" ca="1" si="329"/>
        <v>-6.7793746768475383E-2</v>
      </c>
      <c r="AC614" s="79">
        <f t="shared" ca="1" si="330"/>
        <v>82.960010345664699</v>
      </c>
      <c r="AE614" s="35"/>
      <c r="AF614" s="35"/>
      <c r="AR614" s="69">
        <f t="shared" si="339"/>
        <v>51</v>
      </c>
      <c r="AS614" s="70">
        <f t="shared" si="346"/>
        <v>611</v>
      </c>
      <c r="AT614" s="71">
        <f t="shared" si="350"/>
        <v>1.5264686511676026E-2</v>
      </c>
      <c r="AU614" s="72">
        <f t="shared" si="331"/>
        <v>6.8214933659622723E-3</v>
      </c>
      <c r="AV614" s="73">
        <f t="shared" si="340"/>
        <v>1.0068214933659623</v>
      </c>
      <c r="AW614" s="74">
        <f>PRODUCT(AV$4:AV614)</f>
        <v>63.674298528144178</v>
      </c>
    </row>
    <row r="615" spans="5:49">
      <c r="E615">
        <f t="shared" si="348"/>
        <v>612</v>
      </c>
      <c r="F615" s="64">
        <f t="shared" si="341"/>
        <v>105.91666666666454</v>
      </c>
      <c r="G615" s="55">
        <f t="shared" si="322"/>
        <v>0</v>
      </c>
      <c r="H615" s="78">
        <f t="shared" si="347"/>
        <v>1</v>
      </c>
      <c r="I615" s="79">
        <f t="shared" si="332"/>
        <v>1829258.1595753725</v>
      </c>
      <c r="J615" s="79">
        <f t="shared" si="323"/>
        <v>12478.27240017576</v>
      </c>
      <c r="K615" s="80">
        <f t="shared" si="324"/>
        <v>-20</v>
      </c>
      <c r="L615" s="80">
        <f t="shared" si="333"/>
        <v>-1524.3817996461439</v>
      </c>
      <c r="M615" s="80">
        <f t="shared" si="349"/>
        <v>0</v>
      </c>
      <c r="N615" s="80">
        <f t="shared" si="334"/>
        <v>0</v>
      </c>
      <c r="O615" s="81">
        <f t="shared" si="325"/>
        <v>-2475.2130879613783</v>
      </c>
      <c r="P615" s="79">
        <f t="shared" si="326"/>
        <v>1837716.8370879407</v>
      </c>
      <c r="R615">
        <f t="shared" ca="1" si="335"/>
        <v>731</v>
      </c>
      <c r="S615" s="78">
        <f t="shared" ca="1" si="336"/>
        <v>113.88</v>
      </c>
      <c r="T615" s="55">
        <f t="shared" ca="1" si="327"/>
        <v>0</v>
      </c>
      <c r="U615" s="78">
        <f t="shared" ca="1" si="342"/>
        <v>2.7389054743691302E-5</v>
      </c>
      <c r="V615" s="79">
        <f t="shared" ca="1" si="337"/>
        <v>82.960010345664699</v>
      </c>
      <c r="W615" s="79">
        <f t="shared" ca="1" si="328"/>
        <v>0.56591116021311327</v>
      </c>
      <c r="X615" s="80">
        <f t="shared" ca="1" si="343"/>
        <v>-5.4778109487382603E-4</v>
      </c>
      <c r="Y615" s="80">
        <f t="shared" ca="1" si="344"/>
        <v>-6.9133341954720581E-2</v>
      </c>
      <c r="Z615" s="80">
        <f t="shared" ca="1" si="338"/>
        <v>0</v>
      </c>
      <c r="AA615" s="80">
        <f t="shared" ca="1" si="345"/>
        <v>0</v>
      </c>
      <c r="AB615" s="81">
        <f t="shared" ca="1" si="329"/>
        <v>-6.7793746768475383E-2</v>
      </c>
      <c r="AC615" s="79">
        <f t="shared" ca="1" si="330"/>
        <v>83.38844663605974</v>
      </c>
      <c r="AE615" s="35"/>
      <c r="AF615" s="35"/>
      <c r="AR615" s="69">
        <f t="shared" si="339"/>
        <v>51</v>
      </c>
      <c r="AS615" s="70">
        <f t="shared" si="346"/>
        <v>612</v>
      </c>
      <c r="AT615" s="71">
        <f t="shared" si="350"/>
        <v>1.5160558553903134E-2</v>
      </c>
      <c r="AU615" s="72">
        <f t="shared" si="331"/>
        <v>6.8214933659622723E-3</v>
      </c>
      <c r="AV615" s="73">
        <f t="shared" si="340"/>
        <v>1.0068214933659623</v>
      </c>
      <c r="AW615" s="74">
        <f>PRODUCT(AV$4:AV615)</f>
        <v>64.10865233313622</v>
      </c>
    </row>
    <row r="616" spans="5:49">
      <c r="E616">
        <f t="shared" si="348"/>
        <v>613</v>
      </c>
      <c r="F616" s="64">
        <f t="shared" si="341"/>
        <v>105.99999999999787</v>
      </c>
      <c r="G616" s="55">
        <f t="shared" si="322"/>
        <v>0</v>
      </c>
      <c r="H616" s="78">
        <f t="shared" si="347"/>
        <v>1</v>
      </c>
      <c r="I616" s="79">
        <f t="shared" si="332"/>
        <v>1837716.8370879407</v>
      </c>
      <c r="J616" s="79">
        <f t="shared" si="323"/>
        <v>12535.973212712557</v>
      </c>
      <c r="K616" s="80">
        <f t="shared" si="324"/>
        <v>-20</v>
      </c>
      <c r="L616" s="80">
        <f t="shared" si="333"/>
        <v>-1531.4306975732841</v>
      </c>
      <c r="M616" s="80">
        <f t="shared" si="349"/>
        <v>-13782.876278159554</v>
      </c>
      <c r="N616" s="80">
        <f t="shared" si="334"/>
        <v>0</v>
      </c>
      <c r="O616" s="81">
        <f t="shared" si="325"/>
        <v>-2475.2130879613783</v>
      </c>
      <c r="P616" s="79">
        <f t="shared" si="326"/>
        <v>1832443.290236959</v>
      </c>
      <c r="R616">
        <f t="shared" ca="1" si="335"/>
        <v>732</v>
      </c>
      <c r="S616" s="78">
        <f t="shared" ca="1" si="336"/>
        <v>113.96</v>
      </c>
      <c r="T616" s="55">
        <f t="shared" ca="1" si="327"/>
        <v>0</v>
      </c>
      <c r="U616" s="78">
        <f t="shared" ca="1" si="342"/>
        <v>2.7389054743691302E-5</v>
      </c>
      <c r="V616" s="79">
        <f t="shared" ca="1" si="337"/>
        <v>83.38844663605974</v>
      </c>
      <c r="W616" s="79">
        <f t="shared" ca="1" si="328"/>
        <v>0.56883373552578043</v>
      </c>
      <c r="X616" s="80">
        <f t="shared" ca="1" si="343"/>
        <v>-5.4778109487382603E-4</v>
      </c>
      <c r="Y616" s="80">
        <f t="shared" ca="1" si="344"/>
        <v>-6.9490372196716457E-2</v>
      </c>
      <c r="Z616" s="80">
        <f t="shared" ca="1" si="338"/>
        <v>0</v>
      </c>
      <c r="AA616" s="80">
        <f t="shared" ca="1" si="345"/>
        <v>0</v>
      </c>
      <c r="AB616" s="81">
        <f t="shared" ca="1" si="329"/>
        <v>-6.7793746768475383E-2</v>
      </c>
      <c r="AC616" s="79">
        <f t="shared" ca="1" si="330"/>
        <v>83.819448471525462</v>
      </c>
      <c r="AE616" s="35"/>
      <c r="AF616" s="35"/>
      <c r="AR616" s="69">
        <f t="shared" si="339"/>
        <v>52</v>
      </c>
      <c r="AS616" s="70">
        <f t="shared" si="346"/>
        <v>613</v>
      </c>
      <c r="AT616" s="71">
        <f t="shared" si="350"/>
        <v>1.5057140904303401E-2</v>
      </c>
      <c r="AU616" s="72">
        <f t="shared" si="331"/>
        <v>6.8214933659622723E-3</v>
      </c>
      <c r="AV616" s="73">
        <f t="shared" si="340"/>
        <v>1.0068214933659623</v>
      </c>
      <c r="AW616" s="74">
        <f>PRODUCT(AV$4:AV616)</f>
        <v>64.545969079727485</v>
      </c>
    </row>
    <row r="617" spans="5:49">
      <c r="E617">
        <f t="shared" si="348"/>
        <v>614</v>
      </c>
      <c r="F617" s="64">
        <f t="shared" si="341"/>
        <v>106.0833333333312</v>
      </c>
      <c r="G617" s="55">
        <f t="shared" si="322"/>
        <v>0</v>
      </c>
      <c r="H617" s="78">
        <f t="shared" si="347"/>
        <v>1</v>
      </c>
      <c r="I617" s="79">
        <f t="shared" si="332"/>
        <v>1832443.290236959</v>
      </c>
      <c r="J617" s="79">
        <f t="shared" si="323"/>
        <v>12499.999747853495</v>
      </c>
      <c r="K617" s="80">
        <f t="shared" si="324"/>
        <v>-20</v>
      </c>
      <c r="L617" s="80">
        <f t="shared" si="333"/>
        <v>-1527.0360751974658</v>
      </c>
      <c r="M617" s="80">
        <f t="shared" si="349"/>
        <v>0</v>
      </c>
      <c r="N617" s="80">
        <f t="shared" si="334"/>
        <v>0</v>
      </c>
      <c r="O617" s="81">
        <f t="shared" si="325"/>
        <v>-2475.2130879613783</v>
      </c>
      <c r="P617" s="79">
        <f t="shared" si="326"/>
        <v>1840921.0408216538</v>
      </c>
      <c r="R617">
        <f t="shared" ca="1" si="335"/>
        <v>733</v>
      </c>
      <c r="S617" s="78">
        <f t="shared" ca="1" si="336"/>
        <v>114.04</v>
      </c>
      <c r="T617" s="55">
        <f t="shared" ca="1" si="327"/>
        <v>0</v>
      </c>
      <c r="U617" s="78">
        <f t="shared" ca="1" si="342"/>
        <v>2.7389054743691302E-5</v>
      </c>
      <c r="V617" s="79">
        <f t="shared" ca="1" si="337"/>
        <v>83.819448471525462</v>
      </c>
      <c r="W617" s="79">
        <f t="shared" ca="1" si="328"/>
        <v>0.57177381168712749</v>
      </c>
      <c r="X617" s="80">
        <f t="shared" ca="1" si="343"/>
        <v>-5.4778109487382603E-4</v>
      </c>
      <c r="Y617" s="80">
        <f t="shared" ca="1" si="344"/>
        <v>-6.9849540392937892E-2</v>
      </c>
      <c r="Z617" s="80">
        <f t="shared" ca="1" si="338"/>
        <v>-0.62864586353644092</v>
      </c>
      <c r="AA617" s="80">
        <f t="shared" ca="1" si="345"/>
        <v>0</v>
      </c>
      <c r="AB617" s="81">
        <f t="shared" ca="1" si="329"/>
        <v>-6.7793746768475383E-2</v>
      </c>
      <c r="AC617" s="79">
        <f t="shared" ca="1" si="330"/>
        <v>83.624385351419861</v>
      </c>
      <c r="AE617" s="35"/>
      <c r="AF617" s="35"/>
      <c r="AR617" s="69">
        <f t="shared" si="339"/>
        <v>52</v>
      </c>
      <c r="AS617" s="70">
        <f t="shared" si="346"/>
        <v>614</v>
      </c>
      <c r="AT617" s="71">
        <f t="shared" si="350"/>
        <v>1.4954428717514337E-2</v>
      </c>
      <c r="AU617" s="72">
        <f t="shared" si="331"/>
        <v>6.8214933659622723E-3</v>
      </c>
      <c r="AV617" s="73">
        <f t="shared" si="340"/>
        <v>1.0068214933659623</v>
      </c>
      <c r="AW617" s="74">
        <f>PRODUCT(AV$4:AV617)</f>
        <v>64.986268979604446</v>
      </c>
    </row>
    <row r="618" spans="5:49">
      <c r="E618">
        <f t="shared" si="348"/>
        <v>615</v>
      </c>
      <c r="F618" s="64">
        <f t="shared" si="341"/>
        <v>106.16666666666453</v>
      </c>
      <c r="G618" s="55">
        <f t="shared" si="322"/>
        <v>0</v>
      </c>
      <c r="H618" s="78">
        <f t="shared" si="347"/>
        <v>1</v>
      </c>
      <c r="I618" s="79">
        <f t="shared" si="332"/>
        <v>1840921.0408216538</v>
      </c>
      <c r="J618" s="79">
        <f t="shared" si="323"/>
        <v>12557.830667225273</v>
      </c>
      <c r="K618" s="80">
        <f t="shared" si="324"/>
        <v>-20</v>
      </c>
      <c r="L618" s="80">
        <f t="shared" si="333"/>
        <v>-1534.1008673513782</v>
      </c>
      <c r="M618" s="80">
        <f t="shared" si="349"/>
        <v>0</v>
      </c>
      <c r="N618" s="80">
        <f t="shared" si="334"/>
        <v>0</v>
      </c>
      <c r="O618" s="81">
        <f t="shared" si="325"/>
        <v>-2475.2130879613783</v>
      </c>
      <c r="P618" s="79">
        <f t="shared" si="326"/>
        <v>1849449.5575335664</v>
      </c>
      <c r="R618">
        <f t="shared" ca="1" si="335"/>
        <v>734</v>
      </c>
      <c r="S618" s="78">
        <f t="shared" ca="1" si="336"/>
        <v>114.12</v>
      </c>
      <c r="T618" s="55">
        <f t="shared" ca="1" si="327"/>
        <v>0</v>
      </c>
      <c r="U618" s="78">
        <f t="shared" ca="1" si="342"/>
        <v>2.7389054743691302E-5</v>
      </c>
      <c r="V618" s="79">
        <f t="shared" ca="1" si="337"/>
        <v>83.624385351419861</v>
      </c>
      <c r="W618" s="79">
        <f t="shared" ca="1" si="328"/>
        <v>0.57044318990738319</v>
      </c>
      <c r="X618" s="80">
        <f t="shared" ca="1" si="343"/>
        <v>-5.4778109487382603E-4</v>
      </c>
      <c r="Y618" s="80">
        <f t="shared" ca="1" si="344"/>
        <v>-6.9686987792849889E-2</v>
      </c>
      <c r="Z618" s="80">
        <f t="shared" ca="1" si="338"/>
        <v>0</v>
      </c>
      <c r="AA618" s="80">
        <f t="shared" ca="1" si="345"/>
        <v>0</v>
      </c>
      <c r="AB618" s="81">
        <f t="shared" ca="1" si="329"/>
        <v>-6.7793746768475383E-2</v>
      </c>
      <c r="AC618" s="79">
        <f t="shared" ca="1" si="330"/>
        <v>84.056800025671038</v>
      </c>
      <c r="AE618" s="35"/>
      <c r="AF618" s="35"/>
      <c r="AR618" s="69">
        <f t="shared" si="339"/>
        <v>52</v>
      </c>
      <c r="AS618" s="70">
        <f t="shared" si="346"/>
        <v>615</v>
      </c>
      <c r="AT618" s="71">
        <f t="shared" si="350"/>
        <v>1.4852417181226056E-2</v>
      </c>
      <c r="AU618" s="72">
        <f t="shared" si="331"/>
        <v>6.8214933659622723E-3</v>
      </c>
      <c r="AV618" s="73">
        <f t="shared" si="340"/>
        <v>1.0068214933659623</v>
      </c>
      <c r="AW618" s="74">
        <f>PRODUCT(AV$4:AV618)</f>
        <v>65.429572382327464</v>
      </c>
    </row>
    <row r="619" spans="5:49">
      <c r="E619">
        <f t="shared" si="348"/>
        <v>616</v>
      </c>
      <c r="F619" s="64">
        <f t="shared" si="341"/>
        <v>106.24999999999785</v>
      </c>
      <c r="G619" s="55">
        <f t="shared" si="322"/>
        <v>0</v>
      </c>
      <c r="H619" s="78">
        <f t="shared" si="347"/>
        <v>1</v>
      </c>
      <c r="I619" s="79">
        <f t="shared" si="332"/>
        <v>1849449.5575335664</v>
      </c>
      <c r="J619" s="79">
        <f t="shared" si="323"/>
        <v>12616.007887397083</v>
      </c>
      <c r="K619" s="80">
        <f t="shared" si="324"/>
        <v>-20</v>
      </c>
      <c r="L619" s="80">
        <f t="shared" si="333"/>
        <v>-1541.2079646113054</v>
      </c>
      <c r="M619" s="80">
        <f t="shared" si="349"/>
        <v>0</v>
      </c>
      <c r="N619" s="80">
        <f t="shared" si="334"/>
        <v>0</v>
      </c>
      <c r="O619" s="81">
        <f t="shared" si="325"/>
        <v>-2475.2130879613783</v>
      </c>
      <c r="P619" s="79">
        <f t="shared" si="326"/>
        <v>1858029.144368391</v>
      </c>
      <c r="R619">
        <f t="shared" ca="1" si="335"/>
        <v>735</v>
      </c>
      <c r="S619" s="78">
        <f t="shared" ca="1" si="336"/>
        <v>114.2</v>
      </c>
      <c r="T619" s="55">
        <f t="shared" ca="1" si="327"/>
        <v>0</v>
      </c>
      <c r="U619" s="78">
        <f t="shared" ca="1" si="342"/>
        <v>2.7389054743691302E-5</v>
      </c>
      <c r="V619" s="79">
        <f t="shared" ca="1" si="337"/>
        <v>84.056800025671038</v>
      </c>
      <c r="W619" s="79">
        <f t="shared" ca="1" si="328"/>
        <v>0.57339290373913232</v>
      </c>
      <c r="X619" s="80">
        <f t="shared" ca="1" si="343"/>
        <v>-5.4778109487382603E-4</v>
      </c>
      <c r="Y619" s="80">
        <f t="shared" ca="1" si="344"/>
        <v>-7.0047333354725863E-2</v>
      </c>
      <c r="Z619" s="80">
        <f t="shared" ca="1" si="338"/>
        <v>0</v>
      </c>
      <c r="AA619" s="80">
        <f t="shared" ca="1" si="345"/>
        <v>0</v>
      </c>
      <c r="AB619" s="81">
        <f t="shared" ca="1" si="329"/>
        <v>-6.7793746768475383E-2</v>
      </c>
      <c r="AC619" s="79">
        <f t="shared" ca="1" si="330"/>
        <v>84.491804068192096</v>
      </c>
      <c r="AE619" s="35"/>
      <c r="AF619" s="35"/>
      <c r="AR619" s="69">
        <f t="shared" si="339"/>
        <v>52</v>
      </c>
      <c r="AS619" s="70">
        <f t="shared" si="346"/>
        <v>616</v>
      </c>
      <c r="AT619" s="71">
        <f t="shared" si="350"/>
        <v>1.4751101515955819E-2</v>
      </c>
      <c r="AU619" s="72">
        <f t="shared" si="331"/>
        <v>6.8214933659622723E-3</v>
      </c>
      <c r="AV619" s="73">
        <f t="shared" si="340"/>
        <v>1.0068214933659623</v>
      </c>
      <c r="AW619" s="74">
        <f>PRODUCT(AV$4:AV619)</f>
        <v>65.875899776271254</v>
      </c>
    </row>
    <row r="620" spans="5:49">
      <c r="E620">
        <f t="shared" si="348"/>
        <v>617</v>
      </c>
      <c r="F620" s="64">
        <f t="shared" si="341"/>
        <v>106.33333333333118</v>
      </c>
      <c r="G620" s="55">
        <f t="shared" si="322"/>
        <v>0</v>
      </c>
      <c r="H620" s="78">
        <f t="shared" si="347"/>
        <v>1</v>
      </c>
      <c r="I620" s="79">
        <f t="shared" si="332"/>
        <v>1858029.144368391</v>
      </c>
      <c r="J620" s="79">
        <f t="shared" si="323"/>
        <v>12674.533482073537</v>
      </c>
      <c r="K620" s="80">
        <f t="shared" si="324"/>
        <v>-20</v>
      </c>
      <c r="L620" s="80">
        <f t="shared" si="333"/>
        <v>-1548.3576203069927</v>
      </c>
      <c r="M620" s="80">
        <f t="shared" si="349"/>
        <v>0</v>
      </c>
      <c r="N620" s="80">
        <f t="shared" si="334"/>
        <v>0</v>
      </c>
      <c r="O620" s="81">
        <f t="shared" si="325"/>
        <v>-2475.2130879613783</v>
      </c>
      <c r="P620" s="79">
        <f t="shared" si="326"/>
        <v>1866660.1071421963</v>
      </c>
      <c r="R620">
        <f t="shared" ca="1" si="335"/>
        <v>736</v>
      </c>
      <c r="S620" s="78">
        <f t="shared" ca="1" si="336"/>
        <v>114.28</v>
      </c>
      <c r="T620" s="55">
        <f t="shared" ca="1" si="327"/>
        <v>0</v>
      </c>
      <c r="U620" s="78">
        <f t="shared" ca="1" si="342"/>
        <v>2.7389054743691302E-5</v>
      </c>
      <c r="V620" s="79">
        <f t="shared" ca="1" si="337"/>
        <v>84.491804068192096</v>
      </c>
      <c r="W620" s="79">
        <f t="shared" ca="1" si="328"/>
        <v>0.57636028092935654</v>
      </c>
      <c r="X620" s="80">
        <f t="shared" ca="1" si="343"/>
        <v>-5.4778109487382603E-4</v>
      </c>
      <c r="Y620" s="80">
        <f t="shared" ca="1" si="344"/>
        <v>-7.0409836723493421E-2</v>
      </c>
      <c r="Z620" s="80">
        <f t="shared" ca="1" si="338"/>
        <v>0</v>
      </c>
      <c r="AA620" s="80">
        <f t="shared" ca="1" si="345"/>
        <v>0</v>
      </c>
      <c r="AB620" s="81">
        <f t="shared" ca="1" si="329"/>
        <v>-6.7793746768475383E-2</v>
      </c>
      <c r="AC620" s="79">
        <f t="shared" ca="1" si="330"/>
        <v>84.929412984534594</v>
      </c>
      <c r="AE620" s="35"/>
      <c r="AF620" s="35"/>
      <c r="AR620" s="69">
        <f t="shared" si="339"/>
        <v>52</v>
      </c>
      <c r="AS620" s="70">
        <f t="shared" si="346"/>
        <v>617</v>
      </c>
      <c r="AT620" s="71">
        <f t="shared" si="350"/>
        <v>1.465047697482409E-2</v>
      </c>
      <c r="AU620" s="72">
        <f t="shared" si="331"/>
        <v>6.8214933659622723E-3</v>
      </c>
      <c r="AV620" s="73">
        <f t="shared" si="340"/>
        <v>1.0068214933659623</v>
      </c>
      <c r="AW620" s="74">
        <f>PRODUCT(AV$4:AV620)</f>
        <v>66.325271789571886</v>
      </c>
    </row>
    <row r="621" spans="5:49">
      <c r="E621">
        <f t="shared" si="348"/>
        <v>618</v>
      </c>
      <c r="F621" s="64">
        <f t="shared" si="341"/>
        <v>106.41666666666451</v>
      </c>
      <c r="G621" s="55">
        <f t="shared" si="322"/>
        <v>0</v>
      </c>
      <c r="H621" s="78">
        <f t="shared" si="347"/>
        <v>1</v>
      </c>
      <c r="I621" s="79">
        <f t="shared" si="332"/>
        <v>1866660.1071421963</v>
      </c>
      <c r="J621" s="79">
        <f t="shared" si="323"/>
        <v>12733.409537376916</v>
      </c>
      <c r="K621" s="80">
        <f t="shared" si="324"/>
        <v>-20</v>
      </c>
      <c r="L621" s="80">
        <f t="shared" si="333"/>
        <v>-1555.5500892851637</v>
      </c>
      <c r="M621" s="80">
        <f t="shared" si="349"/>
        <v>0</v>
      </c>
      <c r="N621" s="80">
        <f t="shared" si="334"/>
        <v>0</v>
      </c>
      <c r="O621" s="81">
        <f t="shared" si="325"/>
        <v>-2475.2130879613783</v>
      </c>
      <c r="P621" s="79">
        <f t="shared" si="326"/>
        <v>1875342.7535023266</v>
      </c>
      <c r="R621">
        <f t="shared" ca="1" si="335"/>
        <v>737</v>
      </c>
      <c r="S621" s="78">
        <f t="shared" ca="1" si="336"/>
        <v>114.36</v>
      </c>
      <c r="T621" s="55">
        <f t="shared" ca="1" si="327"/>
        <v>0</v>
      </c>
      <c r="U621" s="78">
        <f t="shared" ca="1" si="342"/>
        <v>2.7389054743691302E-5</v>
      </c>
      <c r="V621" s="79">
        <f t="shared" ca="1" si="337"/>
        <v>84.929412984534594</v>
      </c>
      <c r="W621" s="79">
        <f t="shared" ca="1" si="328"/>
        <v>0.57934542724907279</v>
      </c>
      <c r="X621" s="80">
        <f t="shared" ca="1" si="343"/>
        <v>-5.4778109487382603E-4</v>
      </c>
      <c r="Y621" s="80">
        <f t="shared" ca="1" si="344"/>
        <v>-7.0774510820445502E-2</v>
      </c>
      <c r="Z621" s="80">
        <f t="shared" ca="1" si="338"/>
        <v>0</v>
      </c>
      <c r="AA621" s="80">
        <f t="shared" ca="1" si="345"/>
        <v>0</v>
      </c>
      <c r="AB621" s="81">
        <f t="shared" ca="1" si="329"/>
        <v>-6.7793746768475383E-2</v>
      </c>
      <c r="AC621" s="79">
        <f t="shared" ca="1" si="330"/>
        <v>85.369642373099865</v>
      </c>
      <c r="AE621" s="35"/>
      <c r="AF621" s="35"/>
      <c r="AR621" s="69">
        <f t="shared" si="339"/>
        <v>52</v>
      </c>
      <c r="AS621" s="70">
        <f t="shared" si="346"/>
        <v>618</v>
      </c>
      <c r="AT621" s="71">
        <f t="shared" si="350"/>
        <v>1.4550538843332145E-2</v>
      </c>
      <c r="AU621" s="72">
        <f t="shared" si="331"/>
        <v>6.8214933659622723E-3</v>
      </c>
      <c r="AV621" s="73">
        <f t="shared" si="340"/>
        <v>1.0068214933659623</v>
      </c>
      <c r="AW621" s="74">
        <f>PRODUCT(AV$4:AV621)</f>
        <v>66.777709191080092</v>
      </c>
    </row>
    <row r="622" spans="5:49">
      <c r="E622">
        <f t="shared" si="348"/>
        <v>619</v>
      </c>
      <c r="F622" s="64">
        <f t="shared" si="341"/>
        <v>106.49999999999784</v>
      </c>
      <c r="G622" s="55">
        <f t="shared" si="322"/>
        <v>0</v>
      </c>
      <c r="H622" s="78">
        <f t="shared" si="347"/>
        <v>1</v>
      </c>
      <c r="I622" s="79">
        <f t="shared" si="332"/>
        <v>1875342.7535023266</v>
      </c>
      <c r="J622" s="79">
        <f t="shared" si="323"/>
        <v>12792.638151921541</v>
      </c>
      <c r="K622" s="80">
        <f t="shared" si="324"/>
        <v>-20</v>
      </c>
      <c r="L622" s="80">
        <f t="shared" si="333"/>
        <v>-1562.7856279186055</v>
      </c>
      <c r="M622" s="80">
        <f t="shared" si="349"/>
        <v>0</v>
      </c>
      <c r="N622" s="80">
        <f t="shared" si="334"/>
        <v>0</v>
      </c>
      <c r="O622" s="81">
        <f t="shared" si="325"/>
        <v>-2475.2130879613783</v>
      </c>
      <c r="P622" s="79">
        <f t="shared" si="326"/>
        <v>1884077.3929383683</v>
      </c>
      <c r="R622">
        <f t="shared" ca="1" si="335"/>
        <v>738</v>
      </c>
      <c r="S622" s="78">
        <f t="shared" ca="1" si="336"/>
        <v>114.44</v>
      </c>
      <c r="T622" s="55">
        <f t="shared" ca="1" si="327"/>
        <v>0</v>
      </c>
      <c r="U622" s="78">
        <f t="shared" ca="1" si="342"/>
        <v>2.7389054743691302E-5</v>
      </c>
      <c r="V622" s="79">
        <f t="shared" ca="1" si="337"/>
        <v>85.369642373099865</v>
      </c>
      <c r="W622" s="79">
        <f t="shared" ca="1" si="328"/>
        <v>0.58234844910267247</v>
      </c>
      <c r="X622" s="80">
        <f t="shared" ca="1" si="343"/>
        <v>-5.4778109487382603E-4</v>
      </c>
      <c r="Y622" s="80">
        <f t="shared" ca="1" si="344"/>
        <v>-7.1141368644249886E-2</v>
      </c>
      <c r="Z622" s="80">
        <f t="shared" ca="1" si="338"/>
        <v>0</v>
      </c>
      <c r="AA622" s="80">
        <f t="shared" ca="1" si="345"/>
        <v>0</v>
      </c>
      <c r="AB622" s="81">
        <f t="shared" ca="1" si="329"/>
        <v>-6.7793746768475383E-2</v>
      </c>
      <c r="AC622" s="79">
        <f t="shared" ca="1" si="330"/>
        <v>85.812507925694931</v>
      </c>
      <c r="AE622" s="35"/>
      <c r="AF622" s="35"/>
      <c r="AR622" s="69">
        <f t="shared" si="339"/>
        <v>52</v>
      </c>
      <c r="AS622" s="70">
        <f t="shared" si="346"/>
        <v>619</v>
      </c>
      <c r="AT622" s="71">
        <f t="shared" si="350"/>
        <v>1.4451282439141179E-2</v>
      </c>
      <c r="AU622" s="72">
        <f t="shared" si="331"/>
        <v>6.8214933659622723E-3</v>
      </c>
      <c r="AV622" s="73">
        <f t="shared" si="340"/>
        <v>1.0068214933659623</v>
      </c>
      <c r="AW622" s="74">
        <f>PRODUCT(AV$4:AV622)</f>
        <v>67.233232891321208</v>
      </c>
    </row>
    <row r="623" spans="5:49">
      <c r="E623">
        <f t="shared" si="348"/>
        <v>620</v>
      </c>
      <c r="F623" s="64">
        <f t="shared" si="341"/>
        <v>106.58333333333117</v>
      </c>
      <c r="G623" s="55">
        <f t="shared" si="322"/>
        <v>0</v>
      </c>
      <c r="H623" s="78">
        <f t="shared" si="347"/>
        <v>1</v>
      </c>
      <c r="I623" s="79">
        <f t="shared" si="332"/>
        <v>1884077.3929383683</v>
      </c>
      <c r="J623" s="79">
        <f t="shared" si="323"/>
        <v>12852.221436888572</v>
      </c>
      <c r="K623" s="80">
        <f t="shared" si="324"/>
        <v>-20</v>
      </c>
      <c r="L623" s="80">
        <f t="shared" si="333"/>
        <v>-1570.0644941153071</v>
      </c>
      <c r="M623" s="80">
        <f t="shared" si="349"/>
        <v>0</v>
      </c>
      <c r="N623" s="80">
        <f t="shared" si="334"/>
        <v>0</v>
      </c>
      <c r="O623" s="81">
        <f t="shared" si="325"/>
        <v>-2475.2130879613783</v>
      </c>
      <c r="P623" s="79">
        <f t="shared" si="326"/>
        <v>1892864.3367931803</v>
      </c>
      <c r="R623">
        <f t="shared" ca="1" si="335"/>
        <v>739</v>
      </c>
      <c r="S623" s="78">
        <f t="shared" ca="1" si="336"/>
        <v>114.52</v>
      </c>
      <c r="T623" s="55">
        <f t="shared" ca="1" si="327"/>
        <v>0</v>
      </c>
      <c r="U623" s="78">
        <f t="shared" ca="1" si="342"/>
        <v>2.7389054743691302E-5</v>
      </c>
      <c r="V623" s="79">
        <f t="shared" ca="1" si="337"/>
        <v>85.812507925694931</v>
      </c>
      <c r="W623" s="79">
        <f t="shared" ca="1" si="328"/>
        <v>0.58536945353171288</v>
      </c>
      <c r="X623" s="80">
        <f t="shared" ca="1" si="343"/>
        <v>-5.4778109487382603E-4</v>
      </c>
      <c r="Y623" s="80">
        <f t="shared" ca="1" si="344"/>
        <v>-7.1510423271412452E-2</v>
      </c>
      <c r="Z623" s="80">
        <f t="shared" ca="1" si="338"/>
        <v>0</v>
      </c>
      <c r="AA623" s="80">
        <f t="shared" ca="1" si="345"/>
        <v>0</v>
      </c>
      <c r="AB623" s="81">
        <f t="shared" ca="1" si="329"/>
        <v>-6.7793746768475383E-2</v>
      </c>
      <c r="AC623" s="79">
        <f t="shared" ca="1" si="330"/>
        <v>86.258025428091884</v>
      </c>
      <c r="AE623" s="35"/>
      <c r="AF623" s="35"/>
      <c r="AR623" s="69">
        <f t="shared" si="339"/>
        <v>52</v>
      </c>
      <c r="AS623" s="70">
        <f t="shared" si="346"/>
        <v>620</v>
      </c>
      <c r="AT623" s="71">
        <f t="shared" si="350"/>
        <v>1.4352703111852931E-2</v>
      </c>
      <c r="AU623" s="72">
        <f t="shared" si="331"/>
        <v>6.8214933659622723E-3</v>
      </c>
      <c r="AV623" s="73">
        <f t="shared" si="340"/>
        <v>1.0068214933659623</v>
      </c>
      <c r="AW623" s="74">
        <f>PRODUCT(AV$4:AV623)</f>
        <v>67.691863943461556</v>
      </c>
    </row>
    <row r="624" spans="5:49">
      <c r="E624">
        <f t="shared" si="348"/>
        <v>621</v>
      </c>
      <c r="F624" s="64">
        <f t="shared" si="341"/>
        <v>106.6666666666645</v>
      </c>
      <c r="G624" s="55">
        <f t="shared" si="322"/>
        <v>0</v>
      </c>
      <c r="H624" s="78">
        <f t="shared" si="347"/>
        <v>1</v>
      </c>
      <c r="I624" s="79">
        <f t="shared" si="332"/>
        <v>1892864.3367931803</v>
      </c>
      <c r="J624" s="79">
        <f t="shared" si="323"/>
        <v>12912.161516101256</v>
      </c>
      <c r="K624" s="80">
        <f t="shared" si="324"/>
        <v>-20</v>
      </c>
      <c r="L624" s="80">
        <f t="shared" si="333"/>
        <v>-1577.3869473276504</v>
      </c>
      <c r="M624" s="80">
        <f t="shared" si="349"/>
        <v>0</v>
      </c>
      <c r="N624" s="80">
        <f t="shared" si="334"/>
        <v>0</v>
      </c>
      <c r="O624" s="81">
        <f t="shared" si="325"/>
        <v>-2475.2130879613783</v>
      </c>
      <c r="P624" s="79">
        <f t="shared" si="326"/>
        <v>1901703.8982739926</v>
      </c>
      <c r="R624">
        <f t="shared" ca="1" si="335"/>
        <v>740</v>
      </c>
      <c r="S624" s="78">
        <f t="shared" ca="1" si="336"/>
        <v>114.6</v>
      </c>
      <c r="T624" s="55">
        <f t="shared" ca="1" si="327"/>
        <v>0</v>
      </c>
      <c r="U624" s="78">
        <f t="shared" ca="1" si="342"/>
        <v>2.7389054743691302E-5</v>
      </c>
      <c r="V624" s="79">
        <f t="shared" ca="1" si="337"/>
        <v>86.258025428091884</v>
      </c>
      <c r="W624" s="79">
        <f t="shared" ca="1" si="328"/>
        <v>0.58840854821873378</v>
      </c>
      <c r="X624" s="80">
        <f t="shared" ca="1" si="343"/>
        <v>-5.4778109487382603E-4</v>
      </c>
      <c r="Y624" s="80">
        <f t="shared" ca="1" si="344"/>
        <v>-7.1881687856743245E-2</v>
      </c>
      <c r="Z624" s="80">
        <f t="shared" ca="1" si="338"/>
        <v>0</v>
      </c>
      <c r="AA624" s="80">
        <f t="shared" ca="1" si="345"/>
        <v>0</v>
      </c>
      <c r="AB624" s="81">
        <f t="shared" ca="1" si="329"/>
        <v>-6.7793746768475383E-2</v>
      </c>
      <c r="AC624" s="79">
        <f t="shared" ca="1" si="330"/>
        <v>86.706210760590523</v>
      </c>
      <c r="AE624" s="35"/>
      <c r="AF624" s="35"/>
      <c r="AR624" s="69">
        <f t="shared" si="339"/>
        <v>52</v>
      </c>
      <c r="AS624" s="70">
        <f t="shared" si="346"/>
        <v>621</v>
      </c>
      <c r="AT624" s="71">
        <f t="shared" si="350"/>
        <v>1.4254796242791801E-2</v>
      </c>
      <c r="AU624" s="72">
        <f t="shared" si="331"/>
        <v>6.8214933659622723E-3</v>
      </c>
      <c r="AV624" s="73">
        <f t="shared" si="340"/>
        <v>1.0068214933659623</v>
      </c>
      <c r="AW624" s="74">
        <f>PRODUCT(AV$4:AV624)</f>
        <v>68.153623544281501</v>
      </c>
    </row>
    <row r="625" spans="5:49">
      <c r="E625">
        <f t="shared" si="348"/>
        <v>622</v>
      </c>
      <c r="F625" s="64">
        <f t="shared" si="341"/>
        <v>106.74999999999783</v>
      </c>
      <c r="G625" s="55">
        <f t="shared" si="322"/>
        <v>0</v>
      </c>
      <c r="H625" s="78">
        <f t="shared" si="347"/>
        <v>1</v>
      </c>
      <c r="I625" s="79">
        <f t="shared" si="332"/>
        <v>1901703.8982739926</v>
      </c>
      <c r="J625" s="79">
        <f t="shared" si="323"/>
        <v>12972.460526100633</v>
      </c>
      <c r="K625" s="80">
        <f t="shared" si="324"/>
        <v>-20</v>
      </c>
      <c r="L625" s="80">
        <f t="shared" si="333"/>
        <v>-1584.7532485616605</v>
      </c>
      <c r="M625" s="80">
        <f t="shared" si="349"/>
        <v>0</v>
      </c>
      <c r="N625" s="80">
        <f t="shared" si="334"/>
        <v>0</v>
      </c>
      <c r="O625" s="81">
        <f t="shared" si="325"/>
        <v>-2475.2130879613783</v>
      </c>
      <c r="P625" s="79">
        <f t="shared" si="326"/>
        <v>1910596.3924635702</v>
      </c>
      <c r="R625">
        <f t="shared" ca="1" si="335"/>
        <v>741</v>
      </c>
      <c r="S625" s="78">
        <f t="shared" ca="1" si="336"/>
        <v>114.68</v>
      </c>
      <c r="T625" s="55">
        <f t="shared" ca="1" si="327"/>
        <v>0</v>
      </c>
      <c r="U625" s="78">
        <f t="shared" ca="1" si="342"/>
        <v>2.7389054743691302E-5</v>
      </c>
      <c r="V625" s="79">
        <f t="shared" ca="1" si="337"/>
        <v>86.706210760590523</v>
      </c>
      <c r="W625" s="79">
        <f t="shared" ca="1" si="328"/>
        <v>0.59146584149109482</v>
      </c>
      <c r="X625" s="80">
        <f t="shared" ca="1" si="343"/>
        <v>-5.4778109487382603E-4</v>
      </c>
      <c r="Y625" s="80">
        <f t="shared" ca="1" si="344"/>
        <v>-7.2255175633825441E-2</v>
      </c>
      <c r="Z625" s="80">
        <f t="shared" ca="1" si="338"/>
        <v>0</v>
      </c>
      <c r="AA625" s="80">
        <f t="shared" ca="1" si="345"/>
        <v>0</v>
      </c>
      <c r="AB625" s="81">
        <f t="shared" ca="1" si="329"/>
        <v>-6.7793746768475383E-2</v>
      </c>
      <c r="AC625" s="79">
        <f t="shared" ca="1" si="330"/>
        <v>87.157079898584442</v>
      </c>
      <c r="AE625" s="35"/>
      <c r="AF625" s="35"/>
      <c r="AR625" s="69">
        <f t="shared" si="339"/>
        <v>52</v>
      </c>
      <c r="AS625" s="70">
        <f t="shared" si="346"/>
        <v>622</v>
      </c>
      <c r="AT625" s="71">
        <f t="shared" si="350"/>
        <v>1.4157557244788453E-2</v>
      </c>
      <c r="AU625" s="72">
        <f t="shared" si="331"/>
        <v>6.8214933659622723E-3</v>
      </c>
      <c r="AV625" s="73">
        <f t="shared" si="340"/>
        <v>1.0068214933659623</v>
      </c>
      <c r="AW625" s="74">
        <f>PRODUCT(AV$4:AV625)</f>
        <v>68.61853303515511</v>
      </c>
    </row>
    <row r="626" spans="5:49">
      <c r="E626">
        <f t="shared" si="348"/>
        <v>623</v>
      </c>
      <c r="F626" s="64">
        <f t="shared" si="341"/>
        <v>106.83333333333115</v>
      </c>
      <c r="G626" s="55">
        <f t="shared" si="322"/>
        <v>0</v>
      </c>
      <c r="H626" s="78">
        <f t="shared" si="347"/>
        <v>1</v>
      </c>
      <c r="I626" s="79">
        <f t="shared" si="332"/>
        <v>1910596.3924635702</v>
      </c>
      <c r="J626" s="79">
        <f t="shared" si="323"/>
        <v>13033.120616221695</v>
      </c>
      <c r="K626" s="80">
        <f t="shared" si="324"/>
        <v>-20</v>
      </c>
      <c r="L626" s="80">
        <f t="shared" si="333"/>
        <v>-1592.1636603863087</v>
      </c>
      <c r="M626" s="80">
        <f t="shared" si="349"/>
        <v>0</v>
      </c>
      <c r="N626" s="80">
        <f t="shared" si="334"/>
        <v>0</v>
      </c>
      <c r="O626" s="81">
        <f t="shared" si="325"/>
        <v>-2475.2130879613783</v>
      </c>
      <c r="P626" s="79">
        <f t="shared" si="326"/>
        <v>1919542.1363314444</v>
      </c>
      <c r="R626">
        <f t="shared" ca="1" si="335"/>
        <v>742</v>
      </c>
      <c r="S626" s="78">
        <f t="shared" ca="1" si="336"/>
        <v>114.76</v>
      </c>
      <c r="T626" s="55">
        <f t="shared" ca="1" si="327"/>
        <v>0</v>
      </c>
      <c r="U626" s="78">
        <f t="shared" ca="1" si="342"/>
        <v>2.7389054743691302E-5</v>
      </c>
      <c r="V626" s="79">
        <f t="shared" ca="1" si="337"/>
        <v>87.157079898584442</v>
      </c>
      <c r="W626" s="79">
        <f t="shared" ca="1" si="328"/>
        <v>0.59454144232483752</v>
      </c>
      <c r="X626" s="80">
        <f t="shared" ca="1" si="343"/>
        <v>-5.4778109487382603E-4</v>
      </c>
      <c r="Y626" s="80">
        <f t="shared" ca="1" si="344"/>
        <v>-7.2630899915487046E-2</v>
      </c>
      <c r="Z626" s="80">
        <f t="shared" ca="1" si="338"/>
        <v>0</v>
      </c>
      <c r="AA626" s="80">
        <f t="shared" ca="1" si="345"/>
        <v>0</v>
      </c>
      <c r="AB626" s="81">
        <f t="shared" ca="1" si="329"/>
        <v>-6.7793746768475383E-2</v>
      </c>
      <c r="AC626" s="79">
        <f t="shared" ca="1" si="330"/>
        <v>87.610648913130447</v>
      </c>
      <c r="AE626" s="35"/>
      <c r="AF626" s="35"/>
      <c r="AR626" s="69">
        <f t="shared" si="339"/>
        <v>52</v>
      </c>
      <c r="AS626" s="70">
        <f t="shared" si="346"/>
        <v>623</v>
      </c>
      <c r="AT626" s="71">
        <f t="shared" si="350"/>
        <v>1.4060981561964897E-2</v>
      </c>
      <c r="AU626" s="72">
        <f t="shared" si="331"/>
        <v>6.8214933659622723E-3</v>
      </c>
      <c r="AV626" s="73">
        <f t="shared" si="340"/>
        <v>1.0068214933659623</v>
      </c>
      <c r="AW626" s="74">
        <f>PRODUCT(AV$4:AV626)</f>
        <v>69.086613903036479</v>
      </c>
    </row>
    <row r="627" spans="5:49">
      <c r="E627">
        <f t="shared" si="348"/>
        <v>624</v>
      </c>
      <c r="F627" s="64">
        <f t="shared" si="341"/>
        <v>106.91666666666448</v>
      </c>
      <c r="G627" s="55">
        <f t="shared" si="322"/>
        <v>0</v>
      </c>
      <c r="H627" s="78">
        <f t="shared" si="347"/>
        <v>1</v>
      </c>
      <c r="I627" s="79">
        <f t="shared" si="332"/>
        <v>1919542.1363314444</v>
      </c>
      <c r="J627" s="79">
        <f t="shared" si="323"/>
        <v>13094.143948669995</v>
      </c>
      <c r="K627" s="80">
        <f t="shared" si="324"/>
        <v>-20</v>
      </c>
      <c r="L627" s="80">
        <f t="shared" si="333"/>
        <v>-1599.6184469428704</v>
      </c>
      <c r="M627" s="80">
        <f t="shared" si="349"/>
        <v>0</v>
      </c>
      <c r="N627" s="80">
        <f t="shared" si="334"/>
        <v>0</v>
      </c>
      <c r="O627" s="81">
        <f t="shared" si="325"/>
        <v>-2475.2130879613783</v>
      </c>
      <c r="P627" s="79">
        <f t="shared" si="326"/>
        <v>1928541.4487452102</v>
      </c>
      <c r="R627">
        <f t="shared" ca="1" si="335"/>
        <v>743</v>
      </c>
      <c r="S627" s="78">
        <f t="shared" ca="1" si="336"/>
        <v>114.84</v>
      </c>
      <c r="T627" s="55">
        <f t="shared" ca="1" si="327"/>
        <v>0</v>
      </c>
      <c r="U627" s="78">
        <f t="shared" ca="1" si="342"/>
        <v>2.7389054743691302E-5</v>
      </c>
      <c r="V627" s="79">
        <f t="shared" ca="1" si="337"/>
        <v>87.610648913130447</v>
      </c>
      <c r="W627" s="79">
        <f t="shared" ca="1" si="328"/>
        <v>0.59763546034856907</v>
      </c>
      <c r="X627" s="80">
        <f t="shared" ca="1" si="343"/>
        <v>-5.4778109487382603E-4</v>
      </c>
      <c r="Y627" s="80">
        <f t="shared" ca="1" si="344"/>
        <v>-7.3008874094275381E-2</v>
      </c>
      <c r="Z627" s="80">
        <f t="shared" ca="1" si="338"/>
        <v>0</v>
      </c>
      <c r="AA627" s="80">
        <f t="shared" ca="1" si="345"/>
        <v>0</v>
      </c>
      <c r="AB627" s="81">
        <f t="shared" ca="1" si="329"/>
        <v>-6.7793746768475383E-2</v>
      </c>
      <c r="AC627" s="79">
        <f t="shared" ca="1" si="330"/>
        <v>88.066933971521394</v>
      </c>
      <c r="AE627" s="35"/>
      <c r="AF627" s="35"/>
      <c r="AR627" s="69">
        <f t="shared" si="339"/>
        <v>52</v>
      </c>
      <c r="AS627" s="70">
        <f t="shared" si="346"/>
        <v>624</v>
      </c>
      <c r="AT627" s="71">
        <f t="shared" si="350"/>
        <v>1.3965064669521035E-2</v>
      </c>
      <c r="AU627" s="72">
        <f t="shared" si="331"/>
        <v>6.8214933659622723E-3</v>
      </c>
      <c r="AV627" s="73">
        <f t="shared" si="340"/>
        <v>1.0068214933659623</v>
      </c>
      <c r="AW627" s="74">
        <f>PRODUCT(AV$4:AV627)</f>
        <v>69.557887781452834</v>
      </c>
    </row>
    <row r="628" spans="5:49">
      <c r="E628">
        <f t="shared" si="348"/>
        <v>625</v>
      </c>
      <c r="F628" s="64">
        <f t="shared" si="341"/>
        <v>106.99999999999781</v>
      </c>
      <c r="G628" s="55">
        <f t="shared" si="322"/>
        <v>0</v>
      </c>
      <c r="H628" s="78">
        <f t="shared" si="347"/>
        <v>1</v>
      </c>
      <c r="I628" s="79">
        <f t="shared" si="332"/>
        <v>1928541.4487452102</v>
      </c>
      <c r="J628" s="79">
        <f t="shared" si="323"/>
        <v>13155.532698598721</v>
      </c>
      <c r="K628" s="80">
        <f t="shared" si="324"/>
        <v>-20</v>
      </c>
      <c r="L628" s="80">
        <f t="shared" si="333"/>
        <v>-1607.117873954342</v>
      </c>
      <c r="M628" s="80">
        <f t="shared" si="349"/>
        <v>-14464.060865589076</v>
      </c>
      <c r="N628" s="80">
        <f t="shared" si="334"/>
        <v>0</v>
      </c>
      <c r="O628" s="81">
        <f t="shared" si="325"/>
        <v>-2475.2130879613783</v>
      </c>
      <c r="P628" s="79">
        <f t="shared" si="326"/>
        <v>1923130.589616304</v>
      </c>
      <c r="R628">
        <f t="shared" ca="1" si="335"/>
        <v>744</v>
      </c>
      <c r="S628" s="78">
        <f t="shared" ca="1" si="336"/>
        <v>114.92</v>
      </c>
      <c r="T628" s="55">
        <f t="shared" ca="1" si="327"/>
        <v>0</v>
      </c>
      <c r="U628" s="78">
        <f t="shared" ca="1" si="342"/>
        <v>2.7389054743691302E-5</v>
      </c>
      <c r="V628" s="79">
        <f t="shared" ca="1" si="337"/>
        <v>88.066933971521394</v>
      </c>
      <c r="W628" s="79">
        <f t="shared" ca="1" si="328"/>
        <v>0.60074800584737065</v>
      </c>
      <c r="X628" s="80">
        <f t="shared" ca="1" si="343"/>
        <v>-5.4778109487382603E-4</v>
      </c>
      <c r="Y628" s="80">
        <f t="shared" ca="1" si="344"/>
        <v>-7.3389111642934504E-2</v>
      </c>
      <c r="Z628" s="80">
        <f t="shared" ca="1" si="338"/>
        <v>0</v>
      </c>
      <c r="AA628" s="80">
        <f t="shared" ca="1" si="345"/>
        <v>0</v>
      </c>
      <c r="AB628" s="81">
        <f t="shared" ca="1" si="329"/>
        <v>-6.7793746768475383E-2</v>
      </c>
      <c r="AC628" s="79">
        <f t="shared" ca="1" si="330"/>
        <v>88.525951337862466</v>
      </c>
      <c r="AE628" s="35"/>
      <c r="AF628" s="35"/>
      <c r="AR628" s="69">
        <f t="shared" si="339"/>
        <v>53</v>
      </c>
      <c r="AS628" s="70">
        <f t="shared" si="346"/>
        <v>625</v>
      </c>
      <c r="AT628" s="71">
        <f t="shared" si="350"/>
        <v>1.3869802073522662E-2</v>
      </c>
      <c r="AU628" s="72">
        <f t="shared" si="331"/>
        <v>6.8214933659622723E-3</v>
      </c>
      <c r="AV628" s="73">
        <f t="shared" si="340"/>
        <v>1.0068214933659623</v>
      </c>
      <c r="AW628" s="74">
        <f>PRODUCT(AV$4:AV628)</f>
        <v>70.032376451504362</v>
      </c>
    </row>
    <row r="629" spans="5:49">
      <c r="E629">
        <f t="shared" si="348"/>
        <v>626</v>
      </c>
      <c r="F629" s="64">
        <f t="shared" si="341"/>
        <v>107.08333333333114</v>
      </c>
      <c r="G629" s="55">
        <f t="shared" si="322"/>
        <v>0</v>
      </c>
      <c r="H629" s="78">
        <f t="shared" si="347"/>
        <v>1</v>
      </c>
      <c r="I629" s="79">
        <f t="shared" si="332"/>
        <v>1923130.589616304</v>
      </c>
      <c r="J629" s="79">
        <f t="shared" si="323"/>
        <v>13118.62255894673</v>
      </c>
      <c r="K629" s="80">
        <f t="shared" si="324"/>
        <v>-20</v>
      </c>
      <c r="L629" s="80">
        <f t="shared" si="333"/>
        <v>-1602.6088246802535</v>
      </c>
      <c r="M629" s="80">
        <f t="shared" si="349"/>
        <v>0</v>
      </c>
      <c r="N629" s="80">
        <f t="shared" si="334"/>
        <v>0</v>
      </c>
      <c r="O629" s="81">
        <f t="shared" si="325"/>
        <v>-2475.2130879613783</v>
      </c>
      <c r="P629" s="79">
        <f t="shared" si="326"/>
        <v>1932151.3902626091</v>
      </c>
      <c r="R629">
        <f t="shared" ca="1" si="335"/>
        <v>745</v>
      </c>
      <c r="S629" s="78">
        <f t="shared" ca="1" si="336"/>
        <v>115</v>
      </c>
      <c r="T629" s="55">
        <f t="shared" ca="1" si="327"/>
        <v>0</v>
      </c>
      <c r="U629" s="78">
        <f t="shared" ca="1" si="342"/>
        <v>2.7389054743691302E-5</v>
      </c>
      <c r="V629" s="79">
        <f t="shared" ca="1" si="337"/>
        <v>88.525951337862466</v>
      </c>
      <c r="W629" s="79">
        <f t="shared" ca="1" si="328"/>
        <v>0.60387918976672772</v>
      </c>
      <c r="X629" s="80">
        <f t="shared" ca="1" si="343"/>
        <v>-5.4778109487382603E-4</v>
      </c>
      <c r="Y629" s="80">
        <f t="shared" ca="1" si="344"/>
        <v>-7.37716261148854E-2</v>
      </c>
      <c r="Z629" s="80">
        <f t="shared" ca="1" si="338"/>
        <v>-0.6639446350339685</v>
      </c>
      <c r="AA629" s="80">
        <f t="shared" ca="1" si="345"/>
        <v>0</v>
      </c>
      <c r="AB629" s="81">
        <f t="shared" ca="1" si="329"/>
        <v>-6.7793746768475383E-2</v>
      </c>
      <c r="AC629" s="79">
        <f t="shared" ca="1" si="330"/>
        <v>88.323772738616981</v>
      </c>
      <c r="AE629" s="35"/>
      <c r="AF629" s="35"/>
      <c r="AR629" s="69">
        <f t="shared" si="339"/>
        <v>53</v>
      </c>
      <c r="AS629" s="70">
        <f t="shared" si="346"/>
        <v>626</v>
      </c>
      <c r="AT629" s="71">
        <f t="shared" si="350"/>
        <v>1.3775189310690918E-2</v>
      </c>
      <c r="AU629" s="72">
        <f t="shared" si="331"/>
        <v>6.8214933659622723E-3</v>
      </c>
      <c r="AV629" s="73">
        <f t="shared" si="340"/>
        <v>1.0068214933659623</v>
      </c>
      <c r="AW629" s="74">
        <f>PRODUCT(AV$4:AV629)</f>
        <v>70.510101842870867</v>
      </c>
    </row>
    <row r="630" spans="5:49">
      <c r="E630">
        <f t="shared" si="348"/>
        <v>627</v>
      </c>
      <c r="F630" s="64">
        <f t="shared" si="341"/>
        <v>107.16666666666447</v>
      </c>
      <c r="G630" s="55">
        <f t="shared" si="322"/>
        <v>0</v>
      </c>
      <c r="H630" s="78">
        <f t="shared" si="347"/>
        <v>1</v>
      </c>
      <c r="I630" s="79">
        <f t="shared" si="332"/>
        <v>1932151.3902626091</v>
      </c>
      <c r="J630" s="79">
        <f t="shared" si="323"/>
        <v>13180.157890711169</v>
      </c>
      <c r="K630" s="80">
        <f t="shared" si="324"/>
        <v>-20</v>
      </c>
      <c r="L630" s="80">
        <f t="shared" si="333"/>
        <v>-1610.1261585521743</v>
      </c>
      <c r="M630" s="80">
        <f t="shared" si="349"/>
        <v>0</v>
      </c>
      <c r="N630" s="80">
        <f t="shared" si="334"/>
        <v>0</v>
      </c>
      <c r="O630" s="81">
        <f t="shared" si="325"/>
        <v>-2475.2130879613783</v>
      </c>
      <c r="P630" s="79">
        <f t="shared" si="326"/>
        <v>1941226.2089068068</v>
      </c>
      <c r="R630">
        <f t="shared" ca="1" si="335"/>
        <v>746</v>
      </c>
      <c r="S630" s="78">
        <f t="shared" ca="1" si="336"/>
        <v>115.08</v>
      </c>
      <c r="T630" s="55">
        <f t="shared" ca="1" si="327"/>
        <v>0</v>
      </c>
      <c r="U630" s="78">
        <f t="shared" ca="1" si="342"/>
        <v>2.7389054743691302E-5</v>
      </c>
      <c r="V630" s="79">
        <f t="shared" ca="1" si="337"/>
        <v>88.323772738616981</v>
      </c>
      <c r="W630" s="79">
        <f t="shared" ca="1" si="328"/>
        <v>0.60250002979323514</v>
      </c>
      <c r="X630" s="80">
        <f t="shared" ca="1" si="343"/>
        <v>-5.4778109487382603E-4</v>
      </c>
      <c r="Y630" s="80">
        <f t="shared" ca="1" si="344"/>
        <v>-7.3603143948847483E-2</v>
      </c>
      <c r="Z630" s="80">
        <f t="shared" ca="1" si="338"/>
        <v>0</v>
      </c>
      <c r="AA630" s="80">
        <f t="shared" ca="1" si="345"/>
        <v>0</v>
      </c>
      <c r="AB630" s="81">
        <f t="shared" ca="1" si="329"/>
        <v>-6.7793746768475383E-2</v>
      </c>
      <c r="AC630" s="79">
        <f t="shared" ca="1" si="330"/>
        <v>88.784328096598017</v>
      </c>
      <c r="AE630" s="35"/>
      <c r="AF630" s="35"/>
      <c r="AR630" s="69">
        <f t="shared" si="339"/>
        <v>53</v>
      </c>
      <c r="AS630" s="70">
        <f t="shared" si="346"/>
        <v>627</v>
      </c>
      <c r="AT630" s="71">
        <f t="shared" si="350"/>
        <v>1.3681221948193165E-2</v>
      </c>
      <c r="AU630" s="72">
        <f t="shared" si="331"/>
        <v>6.8214933659622723E-3</v>
      </c>
      <c r="AV630" s="73">
        <f t="shared" si="340"/>
        <v>1.0068214933659623</v>
      </c>
      <c r="AW630" s="74">
        <f>PRODUCT(AV$4:AV630)</f>
        <v>70.991086034825329</v>
      </c>
    </row>
    <row r="631" spans="5:49">
      <c r="E631">
        <f t="shared" si="348"/>
        <v>628</v>
      </c>
      <c r="F631" s="64">
        <f t="shared" si="341"/>
        <v>107.2499999999978</v>
      </c>
      <c r="G631" s="55">
        <f t="shared" si="322"/>
        <v>0</v>
      </c>
      <c r="H631" s="78">
        <f t="shared" si="347"/>
        <v>1</v>
      </c>
      <c r="I631" s="79">
        <f t="shared" si="332"/>
        <v>1941226.2089068068</v>
      </c>
      <c r="J631" s="79">
        <f t="shared" si="323"/>
        <v>13242.061705889875</v>
      </c>
      <c r="K631" s="80">
        <f t="shared" si="324"/>
        <v>-20</v>
      </c>
      <c r="L631" s="80">
        <f t="shared" si="333"/>
        <v>-1617.6885074223392</v>
      </c>
      <c r="M631" s="80">
        <f t="shared" si="349"/>
        <v>0</v>
      </c>
      <c r="N631" s="80">
        <f t="shared" si="334"/>
        <v>0</v>
      </c>
      <c r="O631" s="81">
        <f t="shared" si="325"/>
        <v>-2475.2130879613783</v>
      </c>
      <c r="P631" s="79">
        <f t="shared" si="326"/>
        <v>1950355.369017313</v>
      </c>
      <c r="R631">
        <f t="shared" ca="1" si="335"/>
        <v>747</v>
      </c>
      <c r="S631" s="78">
        <f t="shared" ca="1" si="336"/>
        <v>115.16</v>
      </c>
      <c r="T631" s="55">
        <f t="shared" ca="1" si="327"/>
        <v>0</v>
      </c>
      <c r="U631" s="78">
        <f t="shared" ca="1" si="342"/>
        <v>2.7389054743691302E-5</v>
      </c>
      <c r="V631" s="79">
        <f t="shared" ca="1" si="337"/>
        <v>88.784328096598017</v>
      </c>
      <c r="W631" s="79">
        <f t="shared" ca="1" si="328"/>
        <v>0.60564170511236115</v>
      </c>
      <c r="X631" s="80">
        <f t="shared" ca="1" si="343"/>
        <v>-5.4778109487382603E-4</v>
      </c>
      <c r="Y631" s="80">
        <f t="shared" ca="1" si="344"/>
        <v>-7.3986940080498359E-2</v>
      </c>
      <c r="Z631" s="80">
        <f t="shared" ca="1" si="338"/>
        <v>0</v>
      </c>
      <c r="AA631" s="80">
        <f t="shared" ca="1" si="345"/>
        <v>0</v>
      </c>
      <c r="AB631" s="81">
        <f t="shared" ca="1" si="329"/>
        <v>-6.7793746768475383E-2</v>
      </c>
      <c r="AC631" s="79">
        <f t="shared" ca="1" si="330"/>
        <v>89.247641333766524</v>
      </c>
      <c r="AE631" s="35"/>
      <c r="AF631" s="35"/>
      <c r="AR631" s="69">
        <f t="shared" si="339"/>
        <v>53</v>
      </c>
      <c r="AS631" s="70">
        <f t="shared" si="346"/>
        <v>628</v>
      </c>
      <c r="AT631" s="71">
        <f t="shared" si="350"/>
        <v>1.3587895583435308E-2</v>
      </c>
      <c r="AU631" s="72">
        <f t="shared" si="331"/>
        <v>6.8214933659622723E-3</v>
      </c>
      <c r="AV631" s="73">
        <f t="shared" si="340"/>
        <v>1.0068214933659623</v>
      </c>
      <c r="AW631" s="74">
        <f>PRODUCT(AV$4:AV631)</f>
        <v>71.475351257254346</v>
      </c>
    </row>
    <row r="632" spans="5:49">
      <c r="E632">
        <f t="shared" si="348"/>
        <v>629</v>
      </c>
      <c r="F632" s="64">
        <f t="shared" si="341"/>
        <v>107.33333333333113</v>
      </c>
      <c r="G632" s="55">
        <f t="shared" si="322"/>
        <v>0</v>
      </c>
      <c r="H632" s="78">
        <f t="shared" si="347"/>
        <v>1</v>
      </c>
      <c r="I632" s="79">
        <f t="shared" si="332"/>
        <v>1950355.369017313</v>
      </c>
      <c r="J632" s="79">
        <f t="shared" si="323"/>
        <v>13304.3362110205</v>
      </c>
      <c r="K632" s="80">
        <f t="shared" si="324"/>
        <v>-20</v>
      </c>
      <c r="L632" s="80">
        <f t="shared" si="333"/>
        <v>-1625.2961408477609</v>
      </c>
      <c r="M632" s="80">
        <f t="shared" si="349"/>
        <v>0</v>
      </c>
      <c r="N632" s="80">
        <f t="shared" si="334"/>
        <v>0</v>
      </c>
      <c r="O632" s="81">
        <f t="shared" si="325"/>
        <v>-2475.2130879613783</v>
      </c>
      <c r="P632" s="79">
        <f t="shared" si="326"/>
        <v>1959539.1959995246</v>
      </c>
      <c r="R632">
        <f t="shared" ca="1" si="335"/>
        <v>748</v>
      </c>
      <c r="S632" s="78">
        <f t="shared" ca="1" si="336"/>
        <v>115.24</v>
      </c>
      <c r="T632" s="55">
        <f t="shared" ca="1" si="327"/>
        <v>0</v>
      </c>
      <c r="U632" s="78">
        <f t="shared" ca="1" si="342"/>
        <v>2.7389054743691302E-5</v>
      </c>
      <c r="V632" s="79">
        <f t="shared" ca="1" si="337"/>
        <v>89.247641333766524</v>
      </c>
      <c r="W632" s="79">
        <f t="shared" ca="1" si="328"/>
        <v>0.60880219328606866</v>
      </c>
      <c r="X632" s="80">
        <f t="shared" ca="1" si="343"/>
        <v>-5.4778109487382603E-4</v>
      </c>
      <c r="Y632" s="80">
        <f t="shared" ca="1" si="344"/>
        <v>-7.4373034444805447E-2</v>
      </c>
      <c r="Z632" s="80">
        <f t="shared" ca="1" si="338"/>
        <v>0</v>
      </c>
      <c r="AA632" s="80">
        <f t="shared" ca="1" si="345"/>
        <v>0</v>
      </c>
      <c r="AB632" s="81">
        <f t="shared" ca="1" si="329"/>
        <v>-6.7793746768475383E-2</v>
      </c>
      <c r="AC632" s="79">
        <f t="shared" ca="1" si="330"/>
        <v>89.713728964744433</v>
      </c>
      <c r="AE632" s="35"/>
      <c r="AF632" s="35"/>
      <c r="AR632" s="69">
        <f t="shared" si="339"/>
        <v>53</v>
      </c>
      <c r="AS632" s="70">
        <f t="shared" si="346"/>
        <v>629</v>
      </c>
      <c r="AT632" s="71">
        <f t="shared" si="350"/>
        <v>1.3495205843855516E-2</v>
      </c>
      <c r="AU632" s="72">
        <f t="shared" si="331"/>
        <v>6.8214933659622723E-3</v>
      </c>
      <c r="AV632" s="73">
        <f t="shared" si="340"/>
        <v>1.0068214933659623</v>
      </c>
      <c r="AW632" s="74">
        <f>PRODUCT(AV$4:AV632)</f>
        <v>71.96291989168553</v>
      </c>
    </row>
    <row r="633" spans="5:49">
      <c r="E633">
        <f t="shared" si="348"/>
        <v>630</v>
      </c>
      <c r="F633" s="64">
        <f t="shared" si="341"/>
        <v>107.41666666666445</v>
      </c>
      <c r="G633" s="55">
        <f t="shared" si="322"/>
        <v>0</v>
      </c>
      <c r="H633" s="78">
        <f t="shared" si="347"/>
        <v>1</v>
      </c>
      <c r="I633" s="79">
        <f t="shared" si="332"/>
        <v>1959539.1959995246</v>
      </c>
      <c r="J633" s="79">
        <f t="shared" si="323"/>
        <v>13366.983625853802</v>
      </c>
      <c r="K633" s="80">
        <f t="shared" si="324"/>
        <v>-20</v>
      </c>
      <c r="L633" s="80">
        <f t="shared" si="333"/>
        <v>-1632.9493299996038</v>
      </c>
      <c r="M633" s="80">
        <f t="shared" si="349"/>
        <v>0</v>
      </c>
      <c r="N633" s="80">
        <f t="shared" si="334"/>
        <v>0</v>
      </c>
      <c r="O633" s="81">
        <f t="shared" si="325"/>
        <v>-2475.2130879613783</v>
      </c>
      <c r="P633" s="79">
        <f t="shared" si="326"/>
        <v>1968778.0172074176</v>
      </c>
      <c r="R633">
        <f t="shared" ca="1" si="335"/>
        <v>749</v>
      </c>
      <c r="S633" s="78">
        <f t="shared" ca="1" si="336"/>
        <v>115.32</v>
      </c>
      <c r="T633" s="55">
        <f t="shared" ca="1" si="327"/>
        <v>0</v>
      </c>
      <c r="U633" s="78">
        <f t="shared" ca="1" si="342"/>
        <v>2.7389054743691302E-5</v>
      </c>
      <c r="V633" s="79">
        <f t="shared" ca="1" si="337"/>
        <v>89.713728964744433</v>
      </c>
      <c r="W633" s="79">
        <f t="shared" ca="1" si="328"/>
        <v>0.61198160696874149</v>
      </c>
      <c r="X633" s="80">
        <f t="shared" ca="1" si="343"/>
        <v>-5.4778109487382603E-4</v>
      </c>
      <c r="Y633" s="80">
        <f t="shared" ca="1" si="344"/>
        <v>-7.4761440803953694E-2</v>
      </c>
      <c r="Z633" s="80">
        <f t="shared" ca="1" si="338"/>
        <v>0</v>
      </c>
      <c r="AA633" s="80">
        <f t="shared" ca="1" si="345"/>
        <v>0</v>
      </c>
      <c r="AB633" s="81">
        <f t="shared" ca="1" si="329"/>
        <v>-6.7793746768475383E-2</v>
      </c>
      <c r="AC633" s="79">
        <f t="shared" ca="1" si="330"/>
        <v>90.182607603045867</v>
      </c>
      <c r="AE633" s="35"/>
      <c r="AF633" s="35"/>
      <c r="AR633" s="69">
        <f t="shared" si="339"/>
        <v>53</v>
      </c>
      <c r="AS633" s="70">
        <f t="shared" si="346"/>
        <v>630</v>
      </c>
      <c r="AT633" s="71">
        <f t="shared" si="350"/>
        <v>1.3403148386719362E-2</v>
      </c>
      <c r="AU633" s="72">
        <f t="shared" si="331"/>
        <v>6.8214933659622723E-3</v>
      </c>
      <c r="AV633" s="73">
        <f t="shared" si="340"/>
        <v>1.0068214933659623</v>
      </c>
      <c r="AW633" s="74">
        <f>PRODUCT(AV$4:AV633)</f>
        <v>72.453814472321938</v>
      </c>
    </row>
    <row r="634" spans="5:49">
      <c r="E634">
        <f t="shared" si="348"/>
        <v>631</v>
      </c>
      <c r="F634" s="64">
        <f t="shared" si="341"/>
        <v>107.49999999999778</v>
      </c>
      <c r="G634" s="55">
        <f t="shared" si="322"/>
        <v>0</v>
      </c>
      <c r="H634" s="78">
        <f t="shared" si="347"/>
        <v>1</v>
      </c>
      <c r="I634" s="79">
        <f t="shared" si="332"/>
        <v>1968778.0172074176</v>
      </c>
      <c r="J634" s="79">
        <f t="shared" si="323"/>
        <v>13430.006183432755</v>
      </c>
      <c r="K634" s="80">
        <f t="shared" si="324"/>
        <v>-20</v>
      </c>
      <c r="L634" s="80">
        <f t="shared" si="333"/>
        <v>-1640.6483476728481</v>
      </c>
      <c r="M634" s="80">
        <f t="shared" si="349"/>
        <v>0</v>
      </c>
      <c r="N634" s="80">
        <f t="shared" si="334"/>
        <v>0</v>
      </c>
      <c r="O634" s="81">
        <f t="shared" si="325"/>
        <v>-2475.2130879613783</v>
      </c>
      <c r="P634" s="79">
        <f t="shared" si="326"/>
        <v>1978072.1619552162</v>
      </c>
      <c r="R634">
        <f t="shared" ca="1" si="335"/>
        <v>750</v>
      </c>
      <c r="S634" s="78">
        <f t="shared" ca="1" si="336"/>
        <v>115.4</v>
      </c>
      <c r="T634" s="55">
        <f t="shared" ca="1" si="327"/>
        <v>0</v>
      </c>
      <c r="U634" s="78">
        <f t="shared" ca="1" si="342"/>
        <v>2.7389054743691302E-5</v>
      </c>
      <c r="V634" s="79">
        <f t="shared" ca="1" si="337"/>
        <v>90.182607603045867</v>
      </c>
      <c r="W634" s="79">
        <f t="shared" ca="1" si="328"/>
        <v>0.61518005948935617</v>
      </c>
      <c r="X634" s="80">
        <f t="shared" ca="1" si="343"/>
        <v>-5.4778109487382603E-4</v>
      </c>
      <c r="Y634" s="80">
        <f t="shared" ca="1" si="344"/>
        <v>-7.5152173002538222E-2</v>
      </c>
      <c r="Z634" s="80">
        <f t="shared" ca="1" si="338"/>
        <v>0</v>
      </c>
      <c r="AA634" s="80">
        <f t="shared" ca="1" si="345"/>
        <v>0</v>
      </c>
      <c r="AB634" s="81">
        <f t="shared" ca="1" si="329"/>
        <v>-6.7793746768475383E-2</v>
      </c>
      <c r="AC634" s="79">
        <f t="shared" ca="1" si="330"/>
        <v>90.654293961669339</v>
      </c>
      <c r="AE634" s="35"/>
      <c r="AF634" s="35"/>
      <c r="AR634" s="69">
        <f t="shared" si="339"/>
        <v>53</v>
      </c>
      <c r="AS634" s="70">
        <f t="shared" si="346"/>
        <v>631</v>
      </c>
      <c r="AT634" s="71">
        <f t="shared" si="350"/>
        <v>1.3311718898916348E-2</v>
      </c>
      <c r="AU634" s="72">
        <f t="shared" si="331"/>
        <v>6.8214933659622723E-3</v>
      </c>
      <c r="AV634" s="73">
        <f t="shared" si="340"/>
        <v>1.0068214933659623</v>
      </c>
      <c r="AW634" s="74">
        <f>PRODUCT(AV$4:AV634)</f>
        <v>72.948057687083548</v>
      </c>
    </row>
    <row r="635" spans="5:49">
      <c r="E635">
        <f t="shared" si="348"/>
        <v>632</v>
      </c>
      <c r="F635" s="64">
        <f t="shared" si="341"/>
        <v>107.58333333333111</v>
      </c>
      <c r="G635" s="55">
        <f t="shared" si="322"/>
        <v>0</v>
      </c>
      <c r="H635" s="78">
        <f t="shared" si="347"/>
        <v>1</v>
      </c>
      <c r="I635" s="79">
        <f t="shared" si="332"/>
        <v>1978072.1619552162</v>
      </c>
      <c r="J635" s="79">
        <f t="shared" si="323"/>
        <v>13493.406130172158</v>
      </c>
      <c r="K635" s="80">
        <f t="shared" si="324"/>
        <v>-20</v>
      </c>
      <c r="L635" s="80">
        <f t="shared" si="333"/>
        <v>-1648.3934682960137</v>
      </c>
      <c r="M635" s="80">
        <f t="shared" si="349"/>
        <v>0</v>
      </c>
      <c r="N635" s="80">
        <f t="shared" si="334"/>
        <v>0</v>
      </c>
      <c r="O635" s="81">
        <f t="shared" si="325"/>
        <v>-2475.2130879613783</v>
      </c>
      <c r="P635" s="79">
        <f t="shared" si="326"/>
        <v>1987421.961529131</v>
      </c>
      <c r="R635">
        <f t="shared" ca="1" si="335"/>
        <v>751</v>
      </c>
      <c r="S635" s="78">
        <f t="shared" ca="1" si="336"/>
        <v>115.48</v>
      </c>
      <c r="T635" s="55">
        <f t="shared" ca="1" si="327"/>
        <v>0</v>
      </c>
      <c r="U635" s="78">
        <f t="shared" ca="1" si="342"/>
        <v>2.7389054743691302E-5</v>
      </c>
      <c r="V635" s="79">
        <f t="shared" ca="1" si="337"/>
        <v>90.654293961669339</v>
      </c>
      <c r="W635" s="79">
        <f t="shared" ca="1" si="328"/>
        <v>0.61839766485552106</v>
      </c>
      <c r="X635" s="80">
        <f t="shared" ca="1" si="343"/>
        <v>-5.4778109487382603E-4</v>
      </c>
      <c r="Y635" s="80">
        <f t="shared" ca="1" si="344"/>
        <v>-7.5545244968057784E-2</v>
      </c>
      <c r="Z635" s="80">
        <f t="shared" ca="1" si="338"/>
        <v>0</v>
      </c>
      <c r="AA635" s="80">
        <f t="shared" ca="1" si="345"/>
        <v>0</v>
      </c>
      <c r="AB635" s="81">
        <f t="shared" ca="1" si="329"/>
        <v>-6.7793746768475383E-2</v>
      </c>
      <c r="AC635" s="79">
        <f t="shared" ca="1" si="330"/>
        <v>91.128804853693453</v>
      </c>
      <c r="AE635" s="35"/>
      <c r="AF635" s="35"/>
      <c r="AR635" s="69">
        <f t="shared" si="339"/>
        <v>53</v>
      </c>
      <c r="AS635" s="70">
        <f t="shared" si="346"/>
        <v>632</v>
      </c>
      <c r="AT635" s="71">
        <f t="shared" si="350"/>
        <v>1.3220913096757835E-2</v>
      </c>
      <c r="AU635" s="72">
        <f t="shared" si="331"/>
        <v>6.8214933659622723E-3</v>
      </c>
      <c r="AV635" s="73">
        <f t="shared" si="340"/>
        <v>1.0068214933659623</v>
      </c>
      <c r="AW635" s="74">
        <f>PRODUCT(AV$4:AV635)</f>
        <v>73.445672378655814</v>
      </c>
    </row>
    <row r="636" spans="5:49">
      <c r="E636">
        <f t="shared" si="348"/>
        <v>633</v>
      </c>
      <c r="F636" s="64">
        <f t="shared" si="341"/>
        <v>107.66666666666444</v>
      </c>
      <c r="G636" s="55">
        <f t="shared" si="322"/>
        <v>0</v>
      </c>
      <c r="H636" s="78">
        <f t="shared" si="347"/>
        <v>1</v>
      </c>
      <c r="I636" s="79">
        <f t="shared" si="332"/>
        <v>1987421.961529131</v>
      </c>
      <c r="J636" s="79">
        <f t="shared" si="323"/>
        <v>13557.185725938694</v>
      </c>
      <c r="K636" s="80">
        <f t="shared" si="324"/>
        <v>-20</v>
      </c>
      <c r="L636" s="80">
        <f t="shared" si="333"/>
        <v>-1656.1849679409427</v>
      </c>
      <c r="M636" s="80">
        <f t="shared" si="349"/>
        <v>0</v>
      </c>
      <c r="N636" s="80">
        <f t="shared" si="334"/>
        <v>0</v>
      </c>
      <c r="O636" s="81">
        <f t="shared" si="325"/>
        <v>-2475.2130879613783</v>
      </c>
      <c r="P636" s="79">
        <f t="shared" si="326"/>
        <v>1996827.7491991676</v>
      </c>
      <c r="R636">
        <f t="shared" ca="1" si="335"/>
        <v>752</v>
      </c>
      <c r="S636" s="78">
        <f t="shared" ca="1" si="336"/>
        <v>115.56</v>
      </c>
      <c r="T636" s="55">
        <f t="shared" ca="1" si="327"/>
        <v>0</v>
      </c>
      <c r="U636" s="78">
        <f t="shared" ca="1" si="342"/>
        <v>2.7389054743691302E-5</v>
      </c>
      <c r="V636" s="79">
        <f t="shared" ca="1" si="337"/>
        <v>91.128804853693453</v>
      </c>
      <c r="W636" s="79">
        <f t="shared" ca="1" si="328"/>
        <v>0.62163453775754041</v>
      </c>
      <c r="X636" s="80">
        <f t="shared" ca="1" si="343"/>
        <v>-5.4778109487382603E-4</v>
      </c>
      <c r="Y636" s="80">
        <f t="shared" ca="1" si="344"/>
        <v>-7.594067071141121E-2</v>
      </c>
      <c r="Z636" s="80">
        <f t="shared" ca="1" si="338"/>
        <v>0</v>
      </c>
      <c r="AA636" s="80">
        <f t="shared" ca="1" si="345"/>
        <v>0</v>
      </c>
      <c r="AB636" s="81">
        <f t="shared" ca="1" si="329"/>
        <v>-6.7793746768475383E-2</v>
      </c>
      <c r="AC636" s="79">
        <f t="shared" ca="1" si="330"/>
        <v>91.606157192876225</v>
      </c>
      <c r="AE636" s="35"/>
      <c r="AF636" s="35"/>
      <c r="AR636" s="69">
        <f t="shared" si="339"/>
        <v>53</v>
      </c>
      <c r="AS636" s="70">
        <f t="shared" si="346"/>
        <v>633</v>
      </c>
      <c r="AT636" s="71">
        <f t="shared" si="350"/>
        <v>1.3130726725776337E-2</v>
      </c>
      <c r="AU636" s="72">
        <f t="shared" si="331"/>
        <v>6.8214933659622723E-3</v>
      </c>
      <c r="AV636" s="73">
        <f t="shared" si="340"/>
        <v>1.0068214933659623</v>
      </c>
      <c r="AW636" s="74">
        <f>PRODUCT(AV$4:AV636)</f>
        <v>73.946681545545459</v>
      </c>
    </row>
    <row r="637" spans="5:49">
      <c r="E637">
        <f t="shared" si="348"/>
        <v>634</v>
      </c>
      <c r="F637" s="64">
        <f t="shared" si="341"/>
        <v>107.74999999999777</v>
      </c>
      <c r="G637" s="55">
        <f t="shared" si="322"/>
        <v>0</v>
      </c>
      <c r="H637" s="78">
        <f t="shared" si="347"/>
        <v>1</v>
      </c>
      <c r="I637" s="79">
        <f t="shared" si="332"/>
        <v>1996827.7491991676</v>
      </c>
      <c r="J637" s="79">
        <f t="shared" si="323"/>
        <v>13621.347244131497</v>
      </c>
      <c r="K637" s="80">
        <f t="shared" si="324"/>
        <v>-20</v>
      </c>
      <c r="L637" s="80">
        <f t="shared" si="333"/>
        <v>-1664.0231243326398</v>
      </c>
      <c r="M637" s="80">
        <f t="shared" si="349"/>
        <v>0</v>
      </c>
      <c r="N637" s="80">
        <f t="shared" si="334"/>
        <v>0</v>
      </c>
      <c r="O637" s="81">
        <f t="shared" si="325"/>
        <v>-2475.2130879613783</v>
      </c>
      <c r="P637" s="79">
        <f t="shared" si="326"/>
        <v>2006289.8602310054</v>
      </c>
      <c r="R637">
        <f t="shared" ca="1" si="335"/>
        <v>753</v>
      </c>
      <c r="S637" s="78">
        <f t="shared" ca="1" si="336"/>
        <v>115.64</v>
      </c>
      <c r="T637" s="55">
        <f t="shared" ca="1" si="327"/>
        <v>0</v>
      </c>
      <c r="U637" s="78">
        <f t="shared" ca="1" si="342"/>
        <v>2.7389054743691302E-5</v>
      </c>
      <c r="V637" s="79">
        <f t="shared" ca="1" si="337"/>
        <v>91.606157192876225</v>
      </c>
      <c r="W637" s="79">
        <f t="shared" ca="1" si="328"/>
        <v>0.62489079357250221</v>
      </c>
      <c r="X637" s="80">
        <f t="shared" ca="1" si="343"/>
        <v>-5.4778109487382603E-4</v>
      </c>
      <c r="Y637" s="80">
        <f t="shared" ca="1" si="344"/>
        <v>-7.6338464327396854E-2</v>
      </c>
      <c r="Z637" s="80">
        <f t="shared" ca="1" si="338"/>
        <v>0</v>
      </c>
      <c r="AA637" s="80">
        <f t="shared" ca="1" si="345"/>
        <v>0</v>
      </c>
      <c r="AB637" s="81">
        <f t="shared" ca="1" si="329"/>
        <v>-6.7793746768475383E-2</v>
      </c>
      <c r="AC637" s="79">
        <f t="shared" ca="1" si="330"/>
        <v>92.086367994257984</v>
      </c>
      <c r="AE637" s="35"/>
      <c r="AF637" s="35"/>
      <c r="AR637" s="69">
        <f t="shared" si="339"/>
        <v>53</v>
      </c>
      <c r="AS637" s="70">
        <f t="shared" si="346"/>
        <v>634</v>
      </c>
      <c r="AT637" s="71">
        <f t="shared" si="350"/>
        <v>1.304115556052619E-2</v>
      </c>
      <c r="AU637" s="72">
        <f t="shared" si="331"/>
        <v>6.8214933659622723E-3</v>
      </c>
      <c r="AV637" s="73">
        <f t="shared" si="340"/>
        <v>1.0068214933659623</v>
      </c>
      <c r="AW637" s="74">
        <f>PRODUCT(AV$4:AV637)</f>
        <v>74.451108343143318</v>
      </c>
    </row>
    <row r="638" spans="5:49">
      <c r="E638">
        <f t="shared" si="348"/>
        <v>635</v>
      </c>
      <c r="F638" s="64">
        <f t="shared" si="341"/>
        <v>107.8333333333311</v>
      </c>
      <c r="G638" s="55">
        <f t="shared" si="322"/>
        <v>0</v>
      </c>
      <c r="H638" s="78">
        <f t="shared" si="347"/>
        <v>1</v>
      </c>
      <c r="I638" s="79">
        <f t="shared" si="332"/>
        <v>2006289.8602310054</v>
      </c>
      <c r="J638" s="79">
        <f t="shared" si="323"/>
        <v>13685.892971763178</v>
      </c>
      <c r="K638" s="80">
        <f t="shared" si="324"/>
        <v>-20</v>
      </c>
      <c r="L638" s="80">
        <f t="shared" si="333"/>
        <v>-1671.9082168591713</v>
      </c>
      <c r="M638" s="80">
        <f t="shared" si="349"/>
        <v>0</v>
      </c>
      <c r="N638" s="80">
        <f t="shared" si="334"/>
        <v>0</v>
      </c>
      <c r="O638" s="81">
        <f t="shared" si="325"/>
        <v>-2475.2130879613783</v>
      </c>
      <c r="P638" s="79">
        <f t="shared" si="326"/>
        <v>2015808.631897948</v>
      </c>
      <c r="R638">
        <f t="shared" ca="1" si="335"/>
        <v>754</v>
      </c>
      <c r="S638" s="78">
        <f t="shared" ca="1" si="336"/>
        <v>115.72</v>
      </c>
      <c r="T638" s="55">
        <f t="shared" ca="1" si="327"/>
        <v>0</v>
      </c>
      <c r="U638" s="78">
        <f t="shared" ca="1" si="342"/>
        <v>2.7389054743691302E-5</v>
      </c>
      <c r="V638" s="79">
        <f t="shared" ca="1" si="337"/>
        <v>92.086367994257984</v>
      </c>
      <c r="W638" s="79">
        <f t="shared" ca="1" si="328"/>
        <v>0.62816654836839136</v>
      </c>
      <c r="X638" s="80">
        <f t="shared" ca="1" si="343"/>
        <v>-5.4778109487382603E-4</v>
      </c>
      <c r="Y638" s="80">
        <f t="shared" ca="1" si="344"/>
        <v>-7.6738639995214991E-2</v>
      </c>
      <c r="Z638" s="80">
        <f t="shared" ca="1" si="338"/>
        <v>0</v>
      </c>
      <c r="AA638" s="80">
        <f t="shared" ca="1" si="345"/>
        <v>0</v>
      </c>
      <c r="AB638" s="81">
        <f t="shared" ca="1" si="329"/>
        <v>-6.7793746768475383E-2</v>
      </c>
      <c r="AC638" s="79">
        <f t="shared" ca="1" si="330"/>
        <v>92.569454374767815</v>
      </c>
      <c r="AE638" s="35"/>
      <c r="AF638" s="35"/>
      <c r="AR638" s="69">
        <f t="shared" si="339"/>
        <v>53</v>
      </c>
      <c r="AS638" s="70">
        <f t="shared" si="346"/>
        <v>635</v>
      </c>
      <c r="AT638" s="71">
        <f t="shared" si="350"/>
        <v>1.2952195404385579E-2</v>
      </c>
      <c r="AU638" s="72">
        <f t="shared" si="331"/>
        <v>6.8214933659622723E-3</v>
      </c>
      <c r="AV638" s="73">
        <f t="shared" si="340"/>
        <v>1.0068214933659623</v>
      </c>
      <c r="AW638" s="74">
        <f>PRODUCT(AV$4:AV638)</f>
        <v>74.958976084794614</v>
      </c>
    </row>
    <row r="639" spans="5:49">
      <c r="E639">
        <f t="shared" si="348"/>
        <v>636</v>
      </c>
      <c r="F639" s="64">
        <f t="shared" si="341"/>
        <v>107.91666666666443</v>
      </c>
      <c r="G639" s="55">
        <f t="shared" si="322"/>
        <v>0</v>
      </c>
      <c r="H639" s="78">
        <f t="shared" si="347"/>
        <v>1</v>
      </c>
      <c r="I639" s="79">
        <f t="shared" si="332"/>
        <v>2015808.631897948</v>
      </c>
      <c r="J639" s="79">
        <f t="shared" si="323"/>
        <v>13750.825209541335</v>
      </c>
      <c r="K639" s="80">
        <f t="shared" si="324"/>
        <v>-20</v>
      </c>
      <c r="L639" s="80">
        <f t="shared" si="333"/>
        <v>-1679.8405265816234</v>
      </c>
      <c r="M639" s="80">
        <f t="shared" si="349"/>
        <v>0</v>
      </c>
      <c r="N639" s="80">
        <f t="shared" si="334"/>
        <v>0</v>
      </c>
      <c r="O639" s="81">
        <f t="shared" si="325"/>
        <v>-2475.2130879613783</v>
      </c>
      <c r="P639" s="79">
        <f t="shared" si="326"/>
        <v>2025384.4034929464</v>
      </c>
      <c r="R639">
        <f t="shared" ca="1" si="335"/>
        <v>755</v>
      </c>
      <c r="S639" s="78">
        <f t="shared" ca="1" si="336"/>
        <v>115.8</v>
      </c>
      <c r="T639" s="55">
        <f t="shared" ca="1" si="327"/>
        <v>0</v>
      </c>
      <c r="U639" s="78">
        <f t="shared" ca="1" si="342"/>
        <v>2.7389054743691302E-5</v>
      </c>
      <c r="V639" s="79">
        <f t="shared" ca="1" si="337"/>
        <v>92.569454374767815</v>
      </c>
      <c r="W639" s="79">
        <f t="shared" ca="1" si="328"/>
        <v>0.63146191890822589</v>
      </c>
      <c r="X639" s="80">
        <f t="shared" ca="1" si="343"/>
        <v>-5.4778109487382603E-4</v>
      </c>
      <c r="Y639" s="80">
        <f t="shared" ca="1" si="344"/>
        <v>-7.7141211978973181E-2</v>
      </c>
      <c r="Z639" s="80">
        <f t="shared" ca="1" si="338"/>
        <v>0</v>
      </c>
      <c r="AA639" s="80">
        <f t="shared" ca="1" si="345"/>
        <v>0</v>
      </c>
      <c r="AB639" s="81">
        <f t="shared" ca="1" si="329"/>
        <v>-6.7793746768475383E-2</v>
      </c>
      <c r="AC639" s="79">
        <f t="shared" ca="1" si="330"/>
        <v>93.055433553833723</v>
      </c>
      <c r="AE639" s="35"/>
      <c r="AF639" s="35"/>
      <c r="AR639" s="69">
        <f t="shared" si="339"/>
        <v>53</v>
      </c>
      <c r="AS639" s="70">
        <f t="shared" si="346"/>
        <v>636</v>
      </c>
      <c r="AT639" s="71">
        <f t="shared" si="350"/>
        <v>1.2863842089359916E-2</v>
      </c>
      <c r="AU639" s="72">
        <f t="shared" si="331"/>
        <v>6.8214933659622723E-3</v>
      </c>
      <c r="AV639" s="73">
        <f t="shared" si="340"/>
        <v>1.0068214933659623</v>
      </c>
      <c r="AW639" s="74">
        <f>PRODUCT(AV$4:AV639)</f>
        <v>75.470308242876371</v>
      </c>
    </row>
    <row r="640" spans="5:49">
      <c r="E640">
        <f t="shared" si="348"/>
        <v>637</v>
      </c>
      <c r="F640" s="64">
        <f t="shared" si="341"/>
        <v>107.99999999999775</v>
      </c>
      <c r="G640" s="55">
        <f t="shared" si="322"/>
        <v>0</v>
      </c>
      <c r="H640" s="78">
        <f t="shared" si="347"/>
        <v>1</v>
      </c>
      <c r="I640" s="79">
        <f t="shared" si="332"/>
        <v>2025384.4034929464</v>
      </c>
      <c r="J640" s="79">
        <f t="shared" si="323"/>
        <v>13816.146271950589</v>
      </c>
      <c r="K640" s="80">
        <f t="shared" si="324"/>
        <v>-20</v>
      </c>
      <c r="L640" s="80">
        <f t="shared" si="333"/>
        <v>-1687.820336244122</v>
      </c>
      <c r="M640" s="80">
        <f t="shared" si="349"/>
        <v>-15190.383026197098</v>
      </c>
      <c r="N640" s="80">
        <f t="shared" si="334"/>
        <v>0</v>
      </c>
      <c r="O640" s="81">
        <f t="shared" si="325"/>
        <v>-2475.2130879613783</v>
      </c>
      <c r="P640" s="79">
        <f t="shared" si="326"/>
        <v>2019827.1333144945</v>
      </c>
      <c r="R640">
        <f t="shared" ca="1" si="335"/>
        <v>756</v>
      </c>
      <c r="S640" s="78">
        <f t="shared" ca="1" si="336"/>
        <v>115.88</v>
      </c>
      <c r="T640" s="55">
        <f t="shared" ca="1" si="327"/>
        <v>0</v>
      </c>
      <c r="U640" s="78">
        <f t="shared" ca="1" si="342"/>
        <v>2.7389054743691302E-5</v>
      </c>
      <c r="V640" s="79">
        <f t="shared" ca="1" si="337"/>
        <v>93.055433553833723</v>
      </c>
      <c r="W640" s="79">
        <f t="shared" ca="1" si="328"/>
        <v>0.63477702265421976</v>
      </c>
      <c r="X640" s="80">
        <f t="shared" ca="1" si="343"/>
        <v>-5.4778109487382603E-4</v>
      </c>
      <c r="Y640" s="80">
        <f t="shared" ca="1" si="344"/>
        <v>-7.7546194628194773E-2</v>
      </c>
      <c r="Z640" s="80">
        <f t="shared" ca="1" si="338"/>
        <v>0</v>
      </c>
      <c r="AA640" s="80">
        <f t="shared" ca="1" si="345"/>
        <v>0</v>
      </c>
      <c r="AB640" s="81">
        <f t="shared" ca="1" si="329"/>
        <v>-6.7793746768475383E-2</v>
      </c>
      <c r="AC640" s="79">
        <f t="shared" ca="1" si="330"/>
        <v>93.544322853996391</v>
      </c>
      <c r="AE640" s="35"/>
      <c r="AF640" s="35"/>
      <c r="AR640" s="69">
        <f t="shared" si="339"/>
        <v>54</v>
      </c>
      <c r="AS640" s="70">
        <f t="shared" si="346"/>
        <v>637</v>
      </c>
      <c r="AT640" s="71">
        <f t="shared" si="350"/>
        <v>1.2776091475886561E-2</v>
      </c>
      <c r="AU640" s="72">
        <f t="shared" si="331"/>
        <v>6.8214933659622723E-3</v>
      </c>
      <c r="AV640" s="73">
        <f t="shared" si="340"/>
        <v>1.0068214933659623</v>
      </c>
      <c r="AW640" s="74">
        <f>PRODUCT(AV$4:AV640)</f>
        <v>75.985128449882282</v>
      </c>
    </row>
    <row r="641" spans="5:49">
      <c r="E641">
        <f t="shared" si="348"/>
        <v>638</v>
      </c>
      <c r="F641" s="64">
        <f t="shared" si="341"/>
        <v>108.08333333333108</v>
      </c>
      <c r="G641" s="55">
        <f t="shared" si="322"/>
        <v>0</v>
      </c>
      <c r="H641" s="78">
        <f t="shared" si="347"/>
        <v>1</v>
      </c>
      <c r="I641" s="79">
        <f t="shared" si="332"/>
        <v>2019827.1333144945</v>
      </c>
      <c r="J641" s="79">
        <f t="shared" si="323"/>
        <v>13778.237390295419</v>
      </c>
      <c r="K641" s="80">
        <f t="shared" si="324"/>
        <v>-20</v>
      </c>
      <c r="L641" s="80">
        <f t="shared" si="333"/>
        <v>-1683.189277762079</v>
      </c>
      <c r="M641" s="80">
        <f t="shared" si="349"/>
        <v>0</v>
      </c>
      <c r="N641" s="80">
        <f t="shared" si="334"/>
        <v>0</v>
      </c>
      <c r="O641" s="81">
        <f t="shared" si="325"/>
        <v>-2475.2130879613783</v>
      </c>
      <c r="P641" s="79">
        <f t="shared" si="326"/>
        <v>2029426.9683390665</v>
      </c>
      <c r="R641">
        <f t="shared" ca="1" si="335"/>
        <v>757</v>
      </c>
      <c r="S641" s="78">
        <f t="shared" ca="1" si="336"/>
        <v>115.96</v>
      </c>
      <c r="T641" s="55">
        <f t="shared" ca="1" si="327"/>
        <v>0</v>
      </c>
      <c r="U641" s="78">
        <f t="shared" ca="1" si="342"/>
        <v>2.7389054743691302E-5</v>
      </c>
      <c r="V641" s="79">
        <f t="shared" ca="1" si="337"/>
        <v>93.544322853996391</v>
      </c>
      <c r="W641" s="79">
        <f t="shared" ca="1" si="328"/>
        <v>0.63811197777196937</v>
      </c>
      <c r="X641" s="80">
        <f t="shared" ca="1" si="343"/>
        <v>-5.4778109487382603E-4</v>
      </c>
      <c r="Y641" s="80">
        <f t="shared" ca="1" si="344"/>
        <v>-7.7953602378330336E-2</v>
      </c>
      <c r="Z641" s="80">
        <f t="shared" ca="1" si="338"/>
        <v>-0.70158242140497296</v>
      </c>
      <c r="AA641" s="80">
        <f t="shared" ca="1" si="345"/>
        <v>0</v>
      </c>
      <c r="AB641" s="81">
        <f t="shared" ca="1" si="329"/>
        <v>-6.7793746768475383E-2</v>
      </c>
      <c r="AC641" s="79">
        <f t="shared" ca="1" si="330"/>
        <v>93.3345572801217</v>
      </c>
      <c r="AE641" s="35"/>
      <c r="AF641" s="35"/>
      <c r="AR641" s="69">
        <f t="shared" si="339"/>
        <v>54</v>
      </c>
      <c r="AS641" s="70">
        <f t="shared" si="346"/>
        <v>638</v>
      </c>
      <c r="AT641" s="71">
        <f t="shared" si="350"/>
        <v>1.2688939452640874E-2</v>
      </c>
      <c r="AU641" s="72">
        <f t="shared" si="331"/>
        <v>6.8214933659622723E-3</v>
      </c>
      <c r="AV641" s="73">
        <f t="shared" si="340"/>
        <v>1.0068214933659623</v>
      </c>
      <c r="AW641" s="74">
        <f>PRODUCT(AV$4:AV641)</f>
        <v>76.503460499514944</v>
      </c>
    </row>
    <row r="642" spans="5:49">
      <c r="E642">
        <f t="shared" si="348"/>
        <v>639</v>
      </c>
      <c r="F642" s="64">
        <f t="shared" si="341"/>
        <v>108.16666666666441</v>
      </c>
      <c r="G642" s="55">
        <f t="shared" si="322"/>
        <v>0</v>
      </c>
      <c r="H642" s="78">
        <f t="shared" si="347"/>
        <v>1</v>
      </c>
      <c r="I642" s="79">
        <f t="shared" si="332"/>
        <v>2029426.9683390665</v>
      </c>
      <c r="J642" s="79">
        <f t="shared" si="323"/>
        <v>13843.722601229869</v>
      </c>
      <c r="K642" s="80">
        <f t="shared" si="324"/>
        <v>-20</v>
      </c>
      <c r="L642" s="80">
        <f t="shared" si="333"/>
        <v>-1691.1891402825556</v>
      </c>
      <c r="M642" s="80">
        <f t="shared" si="349"/>
        <v>0</v>
      </c>
      <c r="N642" s="80">
        <f t="shared" si="334"/>
        <v>0</v>
      </c>
      <c r="O642" s="81">
        <f t="shared" si="325"/>
        <v>-2475.2130879613783</v>
      </c>
      <c r="P642" s="79">
        <f t="shared" si="326"/>
        <v>2039084.2887120524</v>
      </c>
      <c r="R642">
        <f t="shared" ca="1" si="335"/>
        <v>758</v>
      </c>
      <c r="S642" s="78">
        <f t="shared" ca="1" si="336"/>
        <v>116.04</v>
      </c>
      <c r="T642" s="55">
        <f t="shared" ca="1" si="327"/>
        <v>0</v>
      </c>
      <c r="U642" s="78">
        <f t="shared" ca="1" si="342"/>
        <v>2.7389054743691302E-5</v>
      </c>
      <c r="V642" s="79">
        <f t="shared" ca="1" si="337"/>
        <v>93.3345572801217</v>
      </c>
      <c r="W642" s="79">
        <f t="shared" ca="1" si="328"/>
        <v>0.63668106330137586</v>
      </c>
      <c r="X642" s="80">
        <f t="shared" ca="1" si="343"/>
        <v>-5.4778109487382603E-4</v>
      </c>
      <c r="Y642" s="80">
        <f t="shared" ca="1" si="344"/>
        <v>-7.7778797733434754E-2</v>
      </c>
      <c r="Z642" s="80">
        <f t="shared" ca="1" si="338"/>
        <v>0</v>
      </c>
      <c r="AA642" s="80">
        <f t="shared" ca="1" si="345"/>
        <v>0</v>
      </c>
      <c r="AB642" s="81">
        <f t="shared" ca="1" si="329"/>
        <v>-6.7793746768475383E-2</v>
      </c>
      <c r="AC642" s="79">
        <f t="shared" ca="1" si="330"/>
        <v>93.825118017826298</v>
      </c>
      <c r="AE642" s="35"/>
      <c r="AF642" s="35"/>
      <c r="AR642" s="69">
        <f t="shared" si="339"/>
        <v>54</v>
      </c>
      <c r="AS642" s="70">
        <f t="shared" si="346"/>
        <v>639</v>
      </c>
      <c r="AT642" s="71">
        <f t="shared" si="350"/>
        <v>1.2602381936343587E-2</v>
      </c>
      <c r="AU642" s="72">
        <f t="shared" si="331"/>
        <v>6.8214933659622723E-3</v>
      </c>
      <c r="AV642" s="73">
        <f t="shared" si="340"/>
        <v>1.0068214933659623</v>
      </c>
      <c r="AW642" s="74">
        <f>PRODUCT(AV$4:AV642)</f>
        <v>77.025328347785546</v>
      </c>
    </row>
    <row r="643" spans="5:49">
      <c r="E643">
        <f t="shared" si="348"/>
        <v>640</v>
      </c>
      <c r="F643" s="64">
        <f t="shared" si="341"/>
        <v>108.24999999999774</v>
      </c>
      <c r="G643" s="55">
        <f t="shared" si="322"/>
        <v>0</v>
      </c>
      <c r="H643" s="78">
        <f t="shared" si="347"/>
        <v>1</v>
      </c>
      <c r="I643" s="79">
        <f t="shared" si="332"/>
        <v>2039084.2887120524</v>
      </c>
      <c r="J643" s="79">
        <f t="shared" si="323"/>
        <v>13909.599948087163</v>
      </c>
      <c r="K643" s="80">
        <f t="shared" si="324"/>
        <v>-20</v>
      </c>
      <c r="L643" s="80">
        <f t="shared" si="333"/>
        <v>-1699.2369072600438</v>
      </c>
      <c r="M643" s="80">
        <f t="shared" si="349"/>
        <v>0</v>
      </c>
      <c r="N643" s="80">
        <f t="shared" si="334"/>
        <v>0</v>
      </c>
      <c r="O643" s="81">
        <f t="shared" si="325"/>
        <v>-2475.2130879613783</v>
      </c>
      <c r="P643" s="79">
        <f t="shared" si="326"/>
        <v>2048799.4386649183</v>
      </c>
      <c r="R643">
        <f t="shared" ca="1" si="335"/>
        <v>759</v>
      </c>
      <c r="S643" s="78">
        <f t="shared" ca="1" si="336"/>
        <v>116.12</v>
      </c>
      <c r="T643" s="55">
        <f t="shared" ca="1" si="327"/>
        <v>0</v>
      </c>
      <c r="U643" s="78">
        <f t="shared" ca="1" si="342"/>
        <v>2.7389054743691302E-5</v>
      </c>
      <c r="V643" s="79">
        <f t="shared" ca="1" si="337"/>
        <v>93.825118017826298</v>
      </c>
      <c r="W643" s="79">
        <f t="shared" ca="1" si="328"/>
        <v>0.64002742011922931</v>
      </c>
      <c r="X643" s="80">
        <f t="shared" ca="1" si="343"/>
        <v>-5.4778109487382603E-4</v>
      </c>
      <c r="Y643" s="80">
        <f t="shared" ca="1" si="344"/>
        <v>-7.8187598348188586E-2</v>
      </c>
      <c r="Z643" s="80">
        <f t="shared" ca="1" si="338"/>
        <v>0</v>
      </c>
      <c r="AA643" s="80">
        <f t="shared" ca="1" si="345"/>
        <v>0</v>
      </c>
      <c r="AB643" s="81">
        <f t="shared" ca="1" si="329"/>
        <v>-6.7793746768475383E-2</v>
      </c>
      <c r="AC643" s="79">
        <f t="shared" ca="1" si="330"/>
        <v>94.318616311733976</v>
      </c>
      <c r="AE643" s="35"/>
      <c r="AF643" s="35"/>
      <c r="AR643" s="69">
        <f t="shared" si="339"/>
        <v>54</v>
      </c>
      <c r="AS643" s="70">
        <f t="shared" si="346"/>
        <v>640</v>
      </c>
      <c r="AT643" s="71">
        <f t="shared" si="350"/>
        <v>1.2516414871569497E-2</v>
      </c>
      <c r="AU643" s="72">
        <f t="shared" si="331"/>
        <v>6.8214933659622723E-3</v>
      </c>
      <c r="AV643" s="73">
        <f t="shared" si="340"/>
        <v>1.0068214933659623</v>
      </c>
      <c r="AW643" s="74">
        <f>PRODUCT(AV$4:AV643)</f>
        <v>77.550756114121029</v>
      </c>
    </row>
    <row r="644" spans="5:49">
      <c r="E644">
        <f t="shared" si="348"/>
        <v>641</v>
      </c>
      <c r="F644" s="64">
        <f t="shared" si="341"/>
        <v>108.33333333333107</v>
      </c>
      <c r="G644" s="55">
        <f t="shared" ref="G644:G707" si="351">(1-(1-IF(F644&gt;$AJ$90,0,VLOOKUP(ROUND(F644,0),$AJ$4:$AK$90,2,FALSE)))^(1/12))*0</f>
        <v>0</v>
      </c>
      <c r="H644" s="78">
        <f t="shared" si="347"/>
        <v>1</v>
      </c>
      <c r="I644" s="79">
        <f t="shared" si="332"/>
        <v>2048799.4386649183</v>
      </c>
      <c r="J644" s="79">
        <f t="shared" ref="J644:J707" si="352">(I644)*$AU644</f>
        <v>13975.871779039968</v>
      </c>
      <c r="K644" s="80">
        <f t="shared" ref="K644:K707" si="353">IF(I644=0,0,-$C$19)*H644</f>
        <v>-20</v>
      </c>
      <c r="L644" s="80">
        <f t="shared" si="333"/>
        <v>-1707.3328655540986</v>
      </c>
      <c r="M644" s="80">
        <f t="shared" si="349"/>
        <v>0</v>
      </c>
      <c r="N644" s="80">
        <f t="shared" si="334"/>
        <v>0</v>
      </c>
      <c r="O644" s="81">
        <f t="shared" ref="O644:O707" si="354">-MIN(
IF(MOD(E644-1,IF($C$7="Annual",12,1))=0,1,0)
*IF(F644&lt;=$C$6,H644*$C$5*$C$4/IF($C$7="Monthly",12,1),$C$12),I644)</f>
        <v>-2475.2130879613783</v>
      </c>
      <c r="P644" s="79">
        <f t="shared" ref="P644:P707" si="355">SUM(I644:O644)</f>
        <v>2058572.7644904428</v>
      </c>
      <c r="R644">
        <f t="shared" ca="1" si="335"/>
        <v>760</v>
      </c>
      <c r="S644" s="78">
        <f t="shared" ca="1" si="336"/>
        <v>116.2</v>
      </c>
      <c r="T644" s="55">
        <f t="shared" ref="T644:T707" ca="1" si="356">(1-(1-IF(S644&gt;$AJ$90,0,VLOOKUP(ROUND(S644,0),$AJ$4:$AK$90,2,FALSE)))^(1/12))</f>
        <v>0</v>
      </c>
      <c r="U644" s="78">
        <f t="shared" ca="1" si="342"/>
        <v>2.7389054743691302E-5</v>
      </c>
      <c r="V644" s="79">
        <f t="shared" ca="1" si="337"/>
        <v>94.318616311733976</v>
      </c>
      <c r="W644" s="79">
        <f t="shared" ref="W644:W707" ca="1" si="357">(V644)*$AU644</f>
        <v>0.64339381545723429</v>
      </c>
      <c r="X644" s="80">
        <f t="shared" ca="1" si="343"/>
        <v>-5.4778109487382603E-4</v>
      </c>
      <c r="Y644" s="80">
        <f t="shared" ca="1" si="344"/>
        <v>-7.859884692644499E-2</v>
      </c>
      <c r="Z644" s="80">
        <f t="shared" ca="1" si="338"/>
        <v>0</v>
      </c>
      <c r="AA644" s="80">
        <f t="shared" ca="1" si="345"/>
        <v>0</v>
      </c>
      <c r="AB644" s="81">
        <f t="shared" ref="AB644:AB707" ca="1" si="358">-MIN(IF(MOD(R644,IF($C$7="Annual",12,1))=0,1,0)*$C$39*U644/IF($C$7="Monthly",12,1),V644)</f>
        <v>-6.7793746768475383E-2</v>
      </c>
      <c r="AC644" s="79">
        <f t="shared" ref="AC644:AC707" ca="1" si="359">SUM(V644:AB644)</f>
        <v>94.815069752401413</v>
      </c>
      <c r="AE644" s="35"/>
      <c r="AF644" s="35"/>
      <c r="AR644" s="69">
        <f t="shared" si="339"/>
        <v>54</v>
      </c>
      <c r="AS644" s="70">
        <f t="shared" si="346"/>
        <v>641</v>
      </c>
      <c r="AT644" s="71">
        <f t="shared" si="350"/>
        <v>1.2431034230557454E-2</v>
      </c>
      <c r="AU644" s="72">
        <f t="shared" ref="AU644:AU707" si="360">((1+$AH$21)^(1/12))-1</f>
        <v>6.8214933659622723E-3</v>
      </c>
      <c r="AV644" s="73">
        <f t="shared" si="340"/>
        <v>1.0068214933659623</v>
      </c>
      <c r="AW644" s="74">
        <f>PRODUCT(AV$4:AV644)</f>
        <v>78.079768082478864</v>
      </c>
    </row>
    <row r="645" spans="5:49">
      <c r="E645">
        <f t="shared" si="348"/>
        <v>642</v>
      </c>
      <c r="F645" s="64">
        <f t="shared" si="341"/>
        <v>108.4166666666644</v>
      </c>
      <c r="G645" s="55">
        <f t="shared" si="351"/>
        <v>0</v>
      </c>
      <c r="H645" s="78">
        <f t="shared" si="347"/>
        <v>1</v>
      </c>
      <c r="I645" s="79">
        <f t="shared" ref="I645:I708" si="361">MAX(P644,0)*(1-G645)</f>
        <v>2058572.7644904428</v>
      </c>
      <c r="J645" s="79">
        <f t="shared" si="352"/>
        <v>14042.540456322171</v>
      </c>
      <c r="K645" s="80">
        <f t="shared" si="353"/>
        <v>-20</v>
      </c>
      <c r="L645" s="80">
        <f t="shared" ref="L645:L708" si="362">IF(OR(I644+O644=0,K644=0),0,-I645*($C$16/12))</f>
        <v>-1715.4773037420357</v>
      </c>
      <c r="M645" s="80">
        <f t="shared" si="349"/>
        <v>0</v>
      </c>
      <c r="N645" s="80">
        <f t="shared" ref="N645:N708" si="363">IF(OR(I644+O644=0,K644=0),0,-I645*($C$18*(1+$C$20))/12)</f>
        <v>0</v>
      </c>
      <c r="O645" s="81">
        <f t="shared" si="354"/>
        <v>-2475.2130879613783</v>
      </c>
      <c r="P645" s="79">
        <f t="shared" si="355"/>
        <v>2068404.6145550618</v>
      </c>
      <c r="R645">
        <f t="shared" ref="R645:R708" ca="1" si="364">R644+1</f>
        <v>761</v>
      </c>
      <c r="S645" s="78">
        <f t="shared" ref="S645:S708" ca="1" si="365">ROUND((R645-R644)/12+S644,2)</f>
        <v>116.28</v>
      </c>
      <c r="T645" s="55">
        <f t="shared" ca="1" si="356"/>
        <v>0</v>
      </c>
      <c r="U645" s="78">
        <f t="shared" ca="1" si="342"/>
        <v>2.7389054743691302E-5</v>
      </c>
      <c r="V645" s="79">
        <f t="shared" ref="V645:V708" ca="1" si="366">MAX(AC644,0)*(1-T645)</f>
        <v>94.815069752401413</v>
      </c>
      <c r="W645" s="79">
        <f t="shared" ca="1" si="357"/>
        <v>0.64678036930925631</v>
      </c>
      <c r="X645" s="80">
        <f t="shared" ca="1" si="343"/>
        <v>-5.4778109487382603E-4</v>
      </c>
      <c r="Y645" s="80">
        <f t="shared" ca="1" si="344"/>
        <v>-7.9012558127001184E-2</v>
      </c>
      <c r="Z645" s="80">
        <f t="shared" ref="Z645:Z708" ca="1" si="367">-IF(MOD(R645-1,12)=0,1,0)*V645*($C$17)</f>
        <v>0</v>
      </c>
      <c r="AA645" s="80">
        <f t="shared" ca="1" si="345"/>
        <v>0</v>
      </c>
      <c r="AB645" s="81">
        <f t="shared" ca="1" si="358"/>
        <v>-6.7793746768475383E-2</v>
      </c>
      <c r="AC645" s="79">
        <f t="shared" ca="1" si="359"/>
        <v>95.31449603572031</v>
      </c>
      <c r="AE645" s="35"/>
      <c r="AF645" s="35"/>
      <c r="AR645" s="69">
        <f t="shared" ref="AR645:AR708" si="368">ROUNDDOWN((AS645-1)/12,0)+1</f>
        <v>54</v>
      </c>
      <c r="AS645" s="70">
        <f t="shared" si="346"/>
        <v>642</v>
      </c>
      <c r="AT645" s="71">
        <f t="shared" si="350"/>
        <v>1.2346236013021657E-2</v>
      </c>
      <c r="AU645" s="72">
        <f t="shared" si="360"/>
        <v>6.8214933659622723E-3</v>
      </c>
      <c r="AV645" s="73">
        <f t="shared" ref="AV645:AV708" si="369">(1+AU645)</f>
        <v>1.0068214933659623</v>
      </c>
      <c r="AW645" s="74">
        <f>PRODUCT(AV$4:AV645)</f>
        <v>78.61238870246936</v>
      </c>
    </row>
    <row r="646" spans="5:49">
      <c r="E646">
        <f t="shared" si="348"/>
        <v>643</v>
      </c>
      <c r="F646" s="64">
        <f t="shared" ref="F646:F709" si="370">(E646-E645)/12+F645</f>
        <v>108.49999999999773</v>
      </c>
      <c r="G646" s="55">
        <f t="shared" si="351"/>
        <v>0</v>
      </c>
      <c r="H646" s="78">
        <f t="shared" si="347"/>
        <v>1</v>
      </c>
      <c r="I646" s="79">
        <f t="shared" si="361"/>
        <v>2068404.6145550618</v>
      </c>
      <c r="J646" s="79">
        <f t="shared" si="352"/>
        <v>14109.608356313105</v>
      </c>
      <c r="K646" s="80">
        <f t="shared" si="353"/>
        <v>-20</v>
      </c>
      <c r="L646" s="80">
        <f t="shared" si="362"/>
        <v>-1723.6705121292182</v>
      </c>
      <c r="M646" s="80">
        <f t="shared" si="349"/>
        <v>0</v>
      </c>
      <c r="N646" s="80">
        <f t="shared" si="363"/>
        <v>0</v>
      </c>
      <c r="O646" s="81">
        <f t="shared" si="354"/>
        <v>-2475.2130879613783</v>
      </c>
      <c r="P646" s="79">
        <f t="shared" si="355"/>
        <v>2078295.3393112842</v>
      </c>
      <c r="R646">
        <f t="shared" ca="1" si="364"/>
        <v>762</v>
      </c>
      <c r="S646" s="78">
        <f t="shared" ca="1" si="365"/>
        <v>116.36</v>
      </c>
      <c r="T646" s="55">
        <f t="shared" ca="1" si="356"/>
        <v>0</v>
      </c>
      <c r="U646" s="78">
        <f t="shared" ref="U646:U709" ca="1" si="371">U645*(1-T646)</f>
        <v>2.7389054743691302E-5</v>
      </c>
      <c r="V646" s="79">
        <f t="shared" ca="1" si="366"/>
        <v>95.31449603572031</v>
      </c>
      <c r="W646" s="79">
        <f t="shared" ca="1" si="357"/>
        <v>0.65018720238770344</v>
      </c>
      <c r="X646" s="80">
        <f t="shared" ref="X646:X709" ca="1" si="372">IF(V646=0,0,-$C$19)*U646</f>
        <v>-5.4778109487382603E-4</v>
      </c>
      <c r="Y646" s="80">
        <f t="shared" ref="Y646:Y709" ca="1" si="373">IF(OR(V645+AB645=0,X645=0),0,-V646*($C$16/12))</f>
        <v>-7.94287466964336E-2</v>
      </c>
      <c r="Z646" s="80">
        <f t="shared" ca="1" si="367"/>
        <v>0</v>
      </c>
      <c r="AA646" s="80">
        <f t="shared" ref="AA646:AA709" ca="1" si="374">IF(OR(V645+AB645=0,X645=0),0,-V646*($C$18*(1+$C$20))/12)</f>
        <v>0</v>
      </c>
      <c r="AB646" s="81">
        <f t="shared" ca="1" si="358"/>
        <v>-6.7793746768475383E-2</v>
      </c>
      <c r="AC646" s="79">
        <f t="shared" ca="1" si="359"/>
        <v>95.816912963548219</v>
      </c>
      <c r="AE646" s="35"/>
      <c r="AF646" s="35"/>
      <c r="AR646" s="69">
        <f t="shared" si="368"/>
        <v>54</v>
      </c>
      <c r="AS646" s="70">
        <f t="shared" ref="AS646:AS709" si="375">AS645+1</f>
        <v>643</v>
      </c>
      <c r="AT646" s="71">
        <f t="shared" si="350"/>
        <v>1.2262016245964225E-2</v>
      </c>
      <c r="AU646" s="72">
        <f t="shared" si="360"/>
        <v>6.8214933659622723E-3</v>
      </c>
      <c r="AV646" s="73">
        <f t="shared" si="369"/>
        <v>1.0068214933659623</v>
      </c>
      <c r="AW646" s="74">
        <f>PRODUCT(AV$4:AV646)</f>
        <v>79.148642590485707</v>
      </c>
    </row>
    <row r="647" spans="5:49">
      <c r="E647">
        <f t="shared" si="348"/>
        <v>644</v>
      </c>
      <c r="F647" s="64">
        <f t="shared" si="370"/>
        <v>108.58333333333105</v>
      </c>
      <c r="G647" s="55">
        <f t="shared" si="351"/>
        <v>0</v>
      </c>
      <c r="H647" s="78">
        <f t="shared" ref="H647:H710" si="376">H646*(1-G647)</f>
        <v>1</v>
      </c>
      <c r="I647" s="79">
        <f t="shared" si="361"/>
        <v>2078295.3393112842</v>
      </c>
      <c r="J647" s="79">
        <f t="shared" si="352"/>
        <v>14177.077869622235</v>
      </c>
      <c r="K647" s="80">
        <f t="shared" si="353"/>
        <v>-20</v>
      </c>
      <c r="L647" s="80">
        <f t="shared" si="362"/>
        <v>-1731.9127827594036</v>
      </c>
      <c r="M647" s="80">
        <f t="shared" si="349"/>
        <v>0</v>
      </c>
      <c r="N647" s="80">
        <f t="shared" si="363"/>
        <v>0</v>
      </c>
      <c r="O647" s="81">
        <f t="shared" si="354"/>
        <v>-2475.2130879613783</v>
      </c>
      <c r="P647" s="79">
        <f t="shared" si="355"/>
        <v>2088245.2913101858</v>
      </c>
      <c r="R647">
        <f t="shared" ca="1" si="364"/>
        <v>763</v>
      </c>
      <c r="S647" s="78">
        <f t="shared" ca="1" si="365"/>
        <v>116.44</v>
      </c>
      <c r="T647" s="55">
        <f t="shared" ca="1" si="356"/>
        <v>0</v>
      </c>
      <c r="U647" s="78">
        <f t="shared" ca="1" si="371"/>
        <v>2.7389054743691302E-5</v>
      </c>
      <c r="V647" s="79">
        <f t="shared" ca="1" si="366"/>
        <v>95.816912963548219</v>
      </c>
      <c r="W647" s="79">
        <f t="shared" ca="1" si="357"/>
        <v>0.65361443612782866</v>
      </c>
      <c r="X647" s="80">
        <f t="shared" ca="1" si="372"/>
        <v>-5.4778109487382603E-4</v>
      </c>
      <c r="Y647" s="80">
        <f t="shared" ca="1" si="373"/>
        <v>-7.9847427469623519E-2</v>
      </c>
      <c r="Z647" s="80">
        <f t="shared" ca="1" si="367"/>
        <v>0</v>
      </c>
      <c r="AA647" s="80">
        <f t="shared" ca="1" si="374"/>
        <v>0</v>
      </c>
      <c r="AB647" s="81">
        <f t="shared" ca="1" si="358"/>
        <v>-6.7793746768475383E-2</v>
      </c>
      <c r="AC647" s="79">
        <f t="shared" ca="1" si="359"/>
        <v>96.32233844434306</v>
      </c>
      <c r="AE647" s="35"/>
      <c r="AF647" s="35"/>
      <c r="AR647" s="69">
        <f t="shared" si="368"/>
        <v>54</v>
      </c>
      <c r="AS647" s="70">
        <f t="shared" si="375"/>
        <v>644</v>
      </c>
      <c r="AT647" s="71">
        <f t="shared" si="350"/>
        <v>1.2178370983489058E-2</v>
      </c>
      <c r="AU647" s="72">
        <f t="shared" si="360"/>
        <v>6.8214933659622723E-3</v>
      </c>
      <c r="AV647" s="73">
        <f t="shared" si="369"/>
        <v>1.0068214933659623</v>
      </c>
      <c r="AW647" s="74">
        <f>PRODUCT(AV$4:AV647)</f>
        <v>79.688554530841628</v>
      </c>
    </row>
    <row r="648" spans="5:49">
      <c r="E648">
        <f t="shared" si="348"/>
        <v>645</v>
      </c>
      <c r="F648" s="64">
        <f t="shared" si="370"/>
        <v>108.66666666666438</v>
      </c>
      <c r="G648" s="55">
        <f t="shared" si="351"/>
        <v>0</v>
      </c>
      <c r="H648" s="78">
        <f t="shared" si="376"/>
        <v>1</v>
      </c>
      <c r="I648" s="79">
        <f t="shared" si="361"/>
        <v>2088245.2913101858</v>
      </c>
      <c r="J648" s="79">
        <f t="shared" si="352"/>
        <v>14244.951401174385</v>
      </c>
      <c r="K648" s="80">
        <f t="shared" si="353"/>
        <v>-20</v>
      </c>
      <c r="L648" s="80">
        <f t="shared" si="362"/>
        <v>-1740.2044094251548</v>
      </c>
      <c r="M648" s="80">
        <f t="shared" si="349"/>
        <v>0</v>
      </c>
      <c r="N648" s="80">
        <f t="shared" si="363"/>
        <v>0</v>
      </c>
      <c r="O648" s="81">
        <f t="shared" si="354"/>
        <v>-2475.2130879613783</v>
      </c>
      <c r="P648" s="79">
        <f t="shared" si="355"/>
        <v>2098254.8252139734</v>
      </c>
      <c r="R648">
        <f t="shared" ca="1" si="364"/>
        <v>764</v>
      </c>
      <c r="S648" s="78">
        <f t="shared" ca="1" si="365"/>
        <v>116.52</v>
      </c>
      <c r="T648" s="55">
        <f t="shared" ca="1" si="356"/>
        <v>0</v>
      </c>
      <c r="U648" s="78">
        <f t="shared" ca="1" si="371"/>
        <v>2.7389054743691302E-5</v>
      </c>
      <c r="V648" s="79">
        <f t="shared" ca="1" si="366"/>
        <v>96.32233844434306</v>
      </c>
      <c r="W648" s="79">
        <f t="shared" ca="1" si="357"/>
        <v>0.6570621926920589</v>
      </c>
      <c r="X648" s="80">
        <f t="shared" ca="1" si="372"/>
        <v>-5.4778109487382603E-4</v>
      </c>
      <c r="Y648" s="80">
        <f t="shared" ca="1" si="373"/>
        <v>-8.0268615370285887E-2</v>
      </c>
      <c r="Z648" s="80">
        <f t="shared" ca="1" si="367"/>
        <v>0</v>
      </c>
      <c r="AA648" s="80">
        <f t="shared" ca="1" si="374"/>
        <v>0</v>
      </c>
      <c r="AB648" s="81">
        <f t="shared" ca="1" si="358"/>
        <v>-6.7793746768475383E-2</v>
      </c>
      <c r="AC648" s="79">
        <f t="shared" ca="1" si="359"/>
        <v>96.830790493801473</v>
      </c>
      <c r="AE648" s="35"/>
      <c r="AF648" s="35"/>
      <c r="AR648" s="69">
        <f t="shared" si="368"/>
        <v>54</v>
      </c>
      <c r="AS648" s="70">
        <f t="shared" si="375"/>
        <v>645</v>
      </c>
      <c r="AT648" s="71">
        <f t="shared" si="350"/>
        <v>1.2095296306616961E-2</v>
      </c>
      <c r="AU648" s="72">
        <f t="shared" si="360"/>
        <v>6.8214933659622723E-3</v>
      </c>
      <c r="AV648" s="73">
        <f t="shared" si="369"/>
        <v>1.0068214933659623</v>
      </c>
      <c r="AW648" s="74">
        <f>PRODUCT(AV$4:AV648)</f>
        <v>80.232149476916888</v>
      </c>
    </row>
    <row r="649" spans="5:49">
      <c r="E649">
        <f t="shared" si="348"/>
        <v>646</v>
      </c>
      <c r="F649" s="64">
        <f t="shared" si="370"/>
        <v>108.74999999999771</v>
      </c>
      <c r="G649" s="55">
        <f t="shared" si="351"/>
        <v>0</v>
      </c>
      <c r="H649" s="78">
        <f t="shared" si="376"/>
        <v>1</v>
      </c>
      <c r="I649" s="79">
        <f t="shared" si="361"/>
        <v>2098254.8252139734</v>
      </c>
      <c r="J649" s="79">
        <f t="shared" si="352"/>
        <v>14313.231370295447</v>
      </c>
      <c r="K649" s="80">
        <f t="shared" si="353"/>
        <v>-20</v>
      </c>
      <c r="L649" s="80">
        <f t="shared" si="362"/>
        <v>-1748.5456876783112</v>
      </c>
      <c r="M649" s="80">
        <f t="shared" si="349"/>
        <v>0</v>
      </c>
      <c r="N649" s="80">
        <f t="shared" si="363"/>
        <v>0</v>
      </c>
      <c r="O649" s="81">
        <f t="shared" si="354"/>
        <v>-2475.2130879613783</v>
      </c>
      <c r="P649" s="79">
        <f t="shared" si="355"/>
        <v>2108324.297808629</v>
      </c>
      <c r="R649">
        <f t="shared" ca="1" si="364"/>
        <v>765</v>
      </c>
      <c r="S649" s="78">
        <f t="shared" ca="1" si="365"/>
        <v>116.6</v>
      </c>
      <c r="T649" s="55">
        <f t="shared" ca="1" si="356"/>
        <v>0</v>
      </c>
      <c r="U649" s="78">
        <f t="shared" ca="1" si="371"/>
        <v>2.7389054743691302E-5</v>
      </c>
      <c r="V649" s="79">
        <f t="shared" ca="1" si="366"/>
        <v>96.830790493801473</v>
      </c>
      <c r="W649" s="79">
        <f t="shared" ca="1" si="357"/>
        <v>0.66053059497434941</v>
      </c>
      <c r="X649" s="80">
        <f t="shared" ca="1" si="372"/>
        <v>-5.4778109487382603E-4</v>
      </c>
      <c r="Y649" s="80">
        <f t="shared" ca="1" si="373"/>
        <v>-8.0692325411501231E-2</v>
      </c>
      <c r="Z649" s="80">
        <f t="shared" ca="1" si="367"/>
        <v>0</v>
      </c>
      <c r="AA649" s="80">
        <f t="shared" ca="1" si="374"/>
        <v>0</v>
      </c>
      <c r="AB649" s="81">
        <f t="shared" ca="1" si="358"/>
        <v>-6.7793746768475383E-2</v>
      </c>
      <c r="AC649" s="79">
        <f t="shared" ca="1" si="359"/>
        <v>97.342287235500962</v>
      </c>
      <c r="AE649" s="35"/>
      <c r="AF649" s="35"/>
      <c r="AR649" s="69">
        <f t="shared" si="368"/>
        <v>54</v>
      </c>
      <c r="AS649" s="70">
        <f t="shared" si="375"/>
        <v>646</v>
      </c>
      <c r="AT649" s="71">
        <f t="shared" si="350"/>
        <v>1.2012788323102026E-2</v>
      </c>
      <c r="AU649" s="72">
        <f t="shared" si="360"/>
        <v>6.8214933659622723E-3</v>
      </c>
      <c r="AV649" s="73">
        <f t="shared" si="369"/>
        <v>1.0068214933659623</v>
      </c>
      <c r="AW649" s="74">
        <f>PRODUCT(AV$4:AV649)</f>
        <v>80.779452552310573</v>
      </c>
    </row>
    <row r="650" spans="5:49">
      <c r="E650">
        <f t="shared" si="348"/>
        <v>647</v>
      </c>
      <c r="F650" s="64">
        <f t="shared" si="370"/>
        <v>108.83333333333104</v>
      </c>
      <c r="G650" s="55">
        <f t="shared" si="351"/>
        <v>0</v>
      </c>
      <c r="H650" s="78">
        <f t="shared" si="376"/>
        <v>1</v>
      </c>
      <c r="I650" s="79">
        <f t="shared" si="361"/>
        <v>2108324.297808629</v>
      </c>
      <c r="J650" s="79">
        <f t="shared" si="352"/>
        <v>14381.920210798629</v>
      </c>
      <c r="K650" s="80">
        <f t="shared" si="353"/>
        <v>-20</v>
      </c>
      <c r="L650" s="80">
        <f t="shared" si="362"/>
        <v>-1756.9369148405242</v>
      </c>
      <c r="M650" s="80">
        <f t="shared" si="349"/>
        <v>0</v>
      </c>
      <c r="N650" s="80">
        <f t="shared" si="363"/>
        <v>0</v>
      </c>
      <c r="O650" s="81">
        <f t="shared" si="354"/>
        <v>-2475.2130879613783</v>
      </c>
      <c r="P650" s="79">
        <f t="shared" si="355"/>
        <v>2118454.0680166255</v>
      </c>
      <c r="R650">
        <f t="shared" ca="1" si="364"/>
        <v>766</v>
      </c>
      <c r="S650" s="78">
        <f t="shared" ca="1" si="365"/>
        <v>116.68</v>
      </c>
      <c r="T650" s="55">
        <f t="shared" ca="1" si="356"/>
        <v>0</v>
      </c>
      <c r="U650" s="78">
        <f t="shared" ca="1" si="371"/>
        <v>2.7389054743691302E-5</v>
      </c>
      <c r="V650" s="79">
        <f t="shared" ca="1" si="366"/>
        <v>97.342287235500962</v>
      </c>
      <c r="W650" s="79">
        <f t="shared" ca="1" si="357"/>
        <v>0.66401976660456374</v>
      </c>
      <c r="X650" s="80">
        <f t="shared" ca="1" si="372"/>
        <v>-5.4778109487382603E-4</v>
      </c>
      <c r="Y650" s="80">
        <f t="shared" ca="1" si="373"/>
        <v>-8.1118572696250807E-2</v>
      </c>
      <c r="Z650" s="80">
        <f t="shared" ca="1" si="367"/>
        <v>0</v>
      </c>
      <c r="AA650" s="80">
        <f t="shared" ca="1" si="374"/>
        <v>0</v>
      </c>
      <c r="AB650" s="81">
        <f t="shared" ca="1" si="358"/>
        <v>-6.7793746768475383E-2</v>
      </c>
      <c r="AC650" s="79">
        <f t="shared" ca="1" si="359"/>
        <v>97.856846901545921</v>
      </c>
      <c r="AE650" s="35"/>
      <c r="AF650" s="35"/>
      <c r="AR650" s="69">
        <f t="shared" si="368"/>
        <v>54</v>
      </c>
      <c r="AS650" s="70">
        <f t="shared" si="375"/>
        <v>647</v>
      </c>
      <c r="AT650" s="71">
        <f t="shared" si="350"/>
        <v>1.1930843167249277E-2</v>
      </c>
      <c r="AU650" s="72">
        <f t="shared" si="360"/>
        <v>6.8214933659622723E-3</v>
      </c>
      <c r="AV650" s="73">
        <f t="shared" si="369"/>
        <v>1.0068214933659623</v>
      </c>
      <c r="AW650" s="74">
        <f>PRODUCT(AV$4:AV650)</f>
        <v>81.330489052002221</v>
      </c>
    </row>
    <row r="651" spans="5:49">
      <c r="E651">
        <f t="shared" si="348"/>
        <v>648</v>
      </c>
      <c r="F651" s="64">
        <f t="shared" si="370"/>
        <v>108.91666666666437</v>
      </c>
      <c r="G651" s="55">
        <f t="shared" si="351"/>
        <v>0</v>
      </c>
      <c r="H651" s="78">
        <f t="shared" si="376"/>
        <v>1</v>
      </c>
      <c r="I651" s="79">
        <f t="shared" si="361"/>
        <v>2118454.0680166255</v>
      </c>
      <c r="J651" s="79">
        <f t="shared" si="352"/>
        <v>14451.020371071199</v>
      </c>
      <c r="K651" s="80">
        <f t="shared" si="353"/>
        <v>-20</v>
      </c>
      <c r="L651" s="80">
        <f t="shared" si="362"/>
        <v>-1765.3783900138546</v>
      </c>
      <c r="M651" s="80">
        <f t="shared" si="349"/>
        <v>0</v>
      </c>
      <c r="N651" s="80">
        <f t="shared" si="363"/>
        <v>0</v>
      </c>
      <c r="O651" s="81">
        <f t="shared" si="354"/>
        <v>-2475.2130879613783</v>
      </c>
      <c r="P651" s="79">
        <f t="shared" si="355"/>
        <v>2128644.4969097213</v>
      </c>
      <c r="R651">
        <f t="shared" ca="1" si="364"/>
        <v>767</v>
      </c>
      <c r="S651" s="78">
        <f t="shared" ca="1" si="365"/>
        <v>116.76</v>
      </c>
      <c r="T651" s="55">
        <f t="shared" ca="1" si="356"/>
        <v>0</v>
      </c>
      <c r="U651" s="78">
        <f t="shared" ca="1" si="371"/>
        <v>2.7389054743691302E-5</v>
      </c>
      <c r="V651" s="79">
        <f t="shared" ca="1" si="366"/>
        <v>97.856846901545921</v>
      </c>
      <c r="W651" s="79">
        <f t="shared" ca="1" si="357"/>
        <v>0.66752983195288129</v>
      </c>
      <c r="X651" s="80">
        <f t="shared" ca="1" si="372"/>
        <v>-5.4778109487382603E-4</v>
      </c>
      <c r="Y651" s="80">
        <f t="shared" ca="1" si="373"/>
        <v>-8.1547372417954941E-2</v>
      </c>
      <c r="Z651" s="80">
        <f t="shared" ca="1" si="367"/>
        <v>0</v>
      </c>
      <c r="AA651" s="80">
        <f t="shared" ca="1" si="374"/>
        <v>0</v>
      </c>
      <c r="AB651" s="81">
        <f t="shared" ca="1" si="358"/>
        <v>-6.7793746768475383E-2</v>
      </c>
      <c r="AC651" s="79">
        <f t="shared" ca="1" si="359"/>
        <v>98.374487833217486</v>
      </c>
      <c r="AE651" s="35"/>
      <c r="AF651" s="35"/>
      <c r="AR651" s="69">
        <f t="shared" si="368"/>
        <v>54</v>
      </c>
      <c r="AS651" s="70">
        <f t="shared" si="375"/>
        <v>648</v>
      </c>
      <c r="AT651" s="71">
        <f t="shared" si="350"/>
        <v>1.1849456999733549E-2</v>
      </c>
      <c r="AU651" s="72">
        <f t="shared" si="360"/>
        <v>6.8214933659622723E-3</v>
      </c>
      <c r="AV651" s="73">
        <f t="shared" si="369"/>
        <v>1.0068214933659623</v>
      </c>
      <c r="AW651" s="74">
        <f>PRODUCT(AV$4:AV651)</f>
        <v>81.885284443520916</v>
      </c>
    </row>
    <row r="652" spans="5:49">
      <c r="E652">
        <f t="shared" si="348"/>
        <v>649</v>
      </c>
      <c r="F652" s="64">
        <f t="shared" si="370"/>
        <v>108.9999999999977</v>
      </c>
      <c r="G652" s="55">
        <f t="shared" si="351"/>
        <v>0</v>
      </c>
      <c r="H652" s="78">
        <f t="shared" si="376"/>
        <v>1</v>
      </c>
      <c r="I652" s="79">
        <f t="shared" si="361"/>
        <v>2128644.4969097213</v>
      </c>
      <c r="J652" s="79">
        <f t="shared" si="352"/>
        <v>14520.534314161763</v>
      </c>
      <c r="K652" s="80">
        <f t="shared" si="353"/>
        <v>-20</v>
      </c>
      <c r="L652" s="80">
        <f t="shared" si="362"/>
        <v>-1773.8704140914344</v>
      </c>
      <c r="M652" s="80">
        <f t="shared" si="349"/>
        <v>-15964.83372682291</v>
      </c>
      <c r="N652" s="80">
        <f t="shared" si="363"/>
        <v>0</v>
      </c>
      <c r="O652" s="81">
        <f t="shared" si="354"/>
        <v>-2475.2130879613783</v>
      </c>
      <c r="P652" s="79">
        <f t="shared" si="355"/>
        <v>2122931.1139950072</v>
      </c>
      <c r="R652">
        <f t="shared" ca="1" si="364"/>
        <v>768</v>
      </c>
      <c r="S652" s="78">
        <f t="shared" ca="1" si="365"/>
        <v>116.84</v>
      </c>
      <c r="T652" s="55">
        <f t="shared" ca="1" si="356"/>
        <v>0</v>
      </c>
      <c r="U652" s="78">
        <f t="shared" ca="1" si="371"/>
        <v>2.7389054743691302E-5</v>
      </c>
      <c r="V652" s="79">
        <f t="shared" ca="1" si="366"/>
        <v>98.374487833217486</v>
      </c>
      <c r="W652" s="79">
        <f t="shared" ca="1" si="357"/>
        <v>0.67106091613422936</v>
      </c>
      <c r="X652" s="80">
        <f t="shared" ca="1" si="372"/>
        <v>-5.4778109487382603E-4</v>
      </c>
      <c r="Y652" s="80">
        <f t="shared" ca="1" si="373"/>
        <v>-8.1978739861014574E-2</v>
      </c>
      <c r="Z652" s="80">
        <f t="shared" ca="1" si="367"/>
        <v>0</v>
      </c>
      <c r="AA652" s="80">
        <f t="shared" ca="1" si="374"/>
        <v>0</v>
      </c>
      <c r="AB652" s="81">
        <f t="shared" ca="1" si="358"/>
        <v>-6.7793746768475383E-2</v>
      </c>
      <c r="AC652" s="79">
        <f t="shared" ca="1" si="359"/>
        <v>98.895228481627342</v>
      </c>
      <c r="AE652" s="35"/>
      <c r="AF652" s="35"/>
      <c r="AR652" s="69">
        <f t="shared" si="368"/>
        <v>55</v>
      </c>
      <c r="AS652" s="70">
        <f t="shared" si="375"/>
        <v>649</v>
      </c>
      <c r="AT652" s="71">
        <f t="shared" si="350"/>
        <v>1.1768626007419611E-2</v>
      </c>
      <c r="AU652" s="72">
        <f t="shared" si="360"/>
        <v>6.8214933659622723E-3</v>
      </c>
      <c r="AV652" s="73">
        <f t="shared" si="369"/>
        <v>1.0068214933659623</v>
      </c>
      <c r="AW652" s="74">
        <f>PRODUCT(AV$4:AV652)</f>
        <v>82.443864368122334</v>
      </c>
    </row>
    <row r="653" spans="5:49">
      <c r="E653">
        <f t="shared" si="348"/>
        <v>650</v>
      </c>
      <c r="F653" s="64">
        <f t="shared" si="370"/>
        <v>109.08333333333103</v>
      </c>
      <c r="G653" s="55">
        <f t="shared" si="351"/>
        <v>0</v>
      </c>
      <c r="H653" s="78">
        <f t="shared" si="376"/>
        <v>1</v>
      </c>
      <c r="I653" s="79">
        <f t="shared" si="361"/>
        <v>2122931.1139950072</v>
      </c>
      <c r="J653" s="79">
        <f t="shared" si="352"/>
        <v>14481.560510511837</v>
      </c>
      <c r="K653" s="80">
        <f t="shared" si="353"/>
        <v>-20</v>
      </c>
      <c r="L653" s="80">
        <f t="shared" si="362"/>
        <v>-1769.1092616625062</v>
      </c>
      <c r="M653" s="80">
        <f t="shared" si="349"/>
        <v>0</v>
      </c>
      <c r="N653" s="80">
        <f t="shared" si="363"/>
        <v>0</v>
      </c>
      <c r="O653" s="81">
        <f t="shared" si="354"/>
        <v>-2475.2130879613783</v>
      </c>
      <c r="P653" s="79">
        <f t="shared" si="355"/>
        <v>2133148.352155895</v>
      </c>
      <c r="R653">
        <f t="shared" ca="1" si="364"/>
        <v>769</v>
      </c>
      <c r="S653" s="78">
        <f t="shared" ca="1" si="365"/>
        <v>116.92</v>
      </c>
      <c r="T653" s="55">
        <f t="shared" ca="1" si="356"/>
        <v>0</v>
      </c>
      <c r="U653" s="78">
        <f t="shared" ca="1" si="371"/>
        <v>2.7389054743691302E-5</v>
      </c>
      <c r="V653" s="79">
        <f t="shared" ca="1" si="366"/>
        <v>98.895228481627342</v>
      </c>
      <c r="W653" s="79">
        <f t="shared" ca="1" si="357"/>
        <v>0.67461314501274405</v>
      </c>
      <c r="X653" s="80">
        <f t="shared" ca="1" si="372"/>
        <v>-5.4778109487382603E-4</v>
      </c>
      <c r="Y653" s="80">
        <f t="shared" ca="1" si="373"/>
        <v>-8.2412690401356126E-2</v>
      </c>
      <c r="Z653" s="80">
        <f t="shared" ca="1" si="367"/>
        <v>-0.74171421361220502</v>
      </c>
      <c r="AA653" s="80">
        <f t="shared" ca="1" si="374"/>
        <v>0</v>
      </c>
      <c r="AB653" s="81">
        <f t="shared" ca="1" si="358"/>
        <v>-6.7793746768475383E-2</v>
      </c>
      <c r="AC653" s="79">
        <f t="shared" ca="1" si="359"/>
        <v>98.677373194763177</v>
      </c>
      <c r="AE653" s="35"/>
      <c r="AF653" s="35"/>
      <c r="AR653" s="69">
        <f t="shared" si="368"/>
        <v>55</v>
      </c>
      <c r="AS653" s="70">
        <f t="shared" si="375"/>
        <v>650</v>
      </c>
      <c r="AT653" s="71">
        <f t="shared" si="350"/>
        <v>1.1688346403183506E-2</v>
      </c>
      <c r="AU653" s="72">
        <f t="shared" si="360"/>
        <v>6.8214933659622723E-3</v>
      </c>
      <c r="AV653" s="73">
        <f t="shared" si="369"/>
        <v>1.0068214933659623</v>
      </c>
      <c r="AW653" s="74">
        <f>PRODUCT(AV$4:AV653)</f>
        <v>83.006254641973769</v>
      </c>
    </row>
    <row r="654" spans="5:49">
      <c r="E654">
        <f t="shared" si="348"/>
        <v>651</v>
      </c>
      <c r="F654" s="64">
        <f t="shared" si="370"/>
        <v>109.16666666666436</v>
      </c>
      <c r="G654" s="55">
        <f t="shared" si="351"/>
        <v>0</v>
      </c>
      <c r="H654" s="78">
        <f t="shared" si="376"/>
        <v>1</v>
      </c>
      <c r="I654" s="79">
        <f t="shared" si="361"/>
        <v>2133148.352155895</v>
      </c>
      <c r="J654" s="79">
        <f t="shared" si="352"/>
        <v>14551.257332844791</v>
      </c>
      <c r="K654" s="80">
        <f t="shared" si="353"/>
        <v>-20</v>
      </c>
      <c r="L654" s="80">
        <f t="shared" si="362"/>
        <v>-1777.6236267965792</v>
      </c>
      <c r="M654" s="80">
        <f t="shared" si="349"/>
        <v>0</v>
      </c>
      <c r="N654" s="80">
        <f t="shared" si="363"/>
        <v>0</v>
      </c>
      <c r="O654" s="81">
        <f t="shared" si="354"/>
        <v>-2475.2130879613783</v>
      </c>
      <c r="P654" s="79">
        <f t="shared" si="355"/>
        <v>2143426.7727739816</v>
      </c>
      <c r="R654">
        <f t="shared" ca="1" si="364"/>
        <v>770</v>
      </c>
      <c r="S654" s="78">
        <f t="shared" ca="1" si="365"/>
        <v>117</v>
      </c>
      <c r="T654" s="55">
        <f t="shared" ca="1" si="356"/>
        <v>0</v>
      </c>
      <c r="U654" s="78">
        <f t="shared" ca="1" si="371"/>
        <v>2.7389054743691302E-5</v>
      </c>
      <c r="V654" s="79">
        <f t="shared" ca="1" si="366"/>
        <v>98.677373194763177</v>
      </c>
      <c r="W654" s="79">
        <f t="shared" ca="1" si="357"/>
        <v>0.67312704661866041</v>
      </c>
      <c r="X654" s="80">
        <f t="shared" ca="1" si="372"/>
        <v>-5.4778109487382603E-4</v>
      </c>
      <c r="Y654" s="80">
        <f t="shared" ca="1" si="373"/>
        <v>-8.2231144328969316E-2</v>
      </c>
      <c r="Z654" s="80">
        <f t="shared" ca="1" si="367"/>
        <v>0</v>
      </c>
      <c r="AA654" s="80">
        <f t="shared" ca="1" si="374"/>
        <v>0</v>
      </c>
      <c r="AB654" s="81">
        <f t="shared" ca="1" si="358"/>
        <v>-6.7793746768475383E-2</v>
      </c>
      <c r="AC654" s="79">
        <f t="shared" ca="1" si="359"/>
        <v>99.199927569189512</v>
      </c>
      <c r="AE654" s="35"/>
      <c r="AF654" s="35"/>
      <c r="AR654" s="69">
        <f t="shared" si="368"/>
        <v>55</v>
      </c>
      <c r="AS654" s="70">
        <f t="shared" si="375"/>
        <v>651</v>
      </c>
      <c r="AT654" s="71">
        <f t="shared" si="350"/>
        <v>1.1608614425735121E-2</v>
      </c>
      <c r="AU654" s="72">
        <f t="shared" si="360"/>
        <v>6.8214933659622723E-3</v>
      </c>
      <c r="AV654" s="73">
        <f t="shared" si="369"/>
        <v>1.0068214933659623</v>
      </c>
      <c r="AW654" s="74">
        <f>PRODUCT(AV$4:AV654)</f>
        <v>83.572481257347363</v>
      </c>
    </row>
    <row r="655" spans="5:49">
      <c r="E655">
        <f t="shared" si="348"/>
        <v>652</v>
      </c>
      <c r="F655" s="64">
        <f t="shared" si="370"/>
        <v>109.24999999999768</v>
      </c>
      <c r="G655" s="55">
        <f t="shared" si="351"/>
        <v>0</v>
      </c>
      <c r="H655" s="78">
        <f t="shared" si="376"/>
        <v>1</v>
      </c>
      <c r="I655" s="79">
        <f t="shared" si="361"/>
        <v>2143426.7727739816</v>
      </c>
      <c r="J655" s="79">
        <f t="shared" si="352"/>
        <v>14621.371510903638</v>
      </c>
      <c r="K655" s="80">
        <f t="shared" si="353"/>
        <v>-20</v>
      </c>
      <c r="L655" s="80">
        <f t="shared" si="362"/>
        <v>-1786.1889773116513</v>
      </c>
      <c r="M655" s="80">
        <f t="shared" si="349"/>
        <v>0</v>
      </c>
      <c r="N655" s="80">
        <f t="shared" si="363"/>
        <v>0</v>
      </c>
      <c r="O655" s="81">
        <f t="shared" si="354"/>
        <v>-2475.2130879613783</v>
      </c>
      <c r="P655" s="79">
        <f t="shared" si="355"/>
        <v>2153766.742219612</v>
      </c>
      <c r="R655">
        <f t="shared" ca="1" si="364"/>
        <v>771</v>
      </c>
      <c r="S655" s="78">
        <f t="shared" ca="1" si="365"/>
        <v>117.08</v>
      </c>
      <c r="T655" s="55">
        <f t="shared" ca="1" si="356"/>
        <v>0</v>
      </c>
      <c r="U655" s="78">
        <f t="shared" ca="1" si="371"/>
        <v>2.7389054743691302E-5</v>
      </c>
      <c r="V655" s="79">
        <f t="shared" ca="1" si="366"/>
        <v>99.199927569189512</v>
      </c>
      <c r="W655" s="79">
        <f t="shared" ca="1" si="357"/>
        <v>0.67669164781716418</v>
      </c>
      <c r="X655" s="80">
        <f t="shared" ca="1" si="372"/>
        <v>-5.4778109487382603E-4</v>
      </c>
      <c r="Y655" s="80">
        <f t="shared" ca="1" si="373"/>
        <v>-8.266660630765793E-2</v>
      </c>
      <c r="Z655" s="80">
        <f t="shared" ca="1" si="367"/>
        <v>0</v>
      </c>
      <c r="AA655" s="80">
        <f t="shared" ca="1" si="374"/>
        <v>0</v>
      </c>
      <c r="AB655" s="81">
        <f t="shared" ca="1" si="358"/>
        <v>-6.7793746768475383E-2</v>
      </c>
      <c r="AC655" s="79">
        <f t="shared" ca="1" si="359"/>
        <v>99.72561108283567</v>
      </c>
      <c r="AE655" s="35"/>
      <c r="AF655" s="35"/>
      <c r="AR655" s="69">
        <f t="shared" si="368"/>
        <v>55</v>
      </c>
      <c r="AS655" s="70">
        <f t="shared" si="375"/>
        <v>652</v>
      </c>
      <c r="AT655" s="71">
        <f t="shared" si="350"/>
        <v>1.1529426339441954E-2</v>
      </c>
      <c r="AU655" s="72">
        <f t="shared" si="360"/>
        <v>6.8214933659622723E-3</v>
      </c>
      <c r="AV655" s="73">
        <f t="shared" si="369"/>
        <v>1.0068214933659623</v>
      </c>
      <c r="AW655" s="74">
        <f>PRODUCT(AV$4:AV655)</f>
        <v>84.142570383821365</v>
      </c>
    </row>
    <row r="656" spans="5:49">
      <c r="E656">
        <f t="shared" ref="E656:E719" si="377">E655+1</f>
        <v>653</v>
      </c>
      <c r="F656" s="64">
        <f t="shared" si="370"/>
        <v>109.33333333333101</v>
      </c>
      <c r="G656" s="55">
        <f t="shared" si="351"/>
        <v>0</v>
      </c>
      <c r="H656" s="78">
        <f t="shared" si="376"/>
        <v>1</v>
      </c>
      <c r="I656" s="79">
        <f t="shared" si="361"/>
        <v>2153766.742219612</v>
      </c>
      <c r="J656" s="79">
        <f t="shared" si="352"/>
        <v>14691.905543881259</v>
      </c>
      <c r="K656" s="80">
        <f t="shared" si="353"/>
        <v>-20</v>
      </c>
      <c r="L656" s="80">
        <f t="shared" si="362"/>
        <v>-1794.8056185163434</v>
      </c>
      <c r="M656" s="80">
        <f t="shared" ref="M656:M719" si="378">IF(OR(I655+O655=0,K655=0),0,-IF(MOD(E656-1,12)=0,1,0)*I656*($C$17))</f>
        <v>0</v>
      </c>
      <c r="N656" s="80">
        <f t="shared" si="363"/>
        <v>0</v>
      </c>
      <c r="O656" s="81">
        <f t="shared" si="354"/>
        <v>-2475.2130879613783</v>
      </c>
      <c r="P656" s="79">
        <f t="shared" si="355"/>
        <v>2164168.6290570158</v>
      </c>
      <c r="R656">
        <f t="shared" ca="1" si="364"/>
        <v>772</v>
      </c>
      <c r="S656" s="78">
        <f t="shared" ca="1" si="365"/>
        <v>117.16</v>
      </c>
      <c r="T656" s="55">
        <f t="shared" ca="1" si="356"/>
        <v>0</v>
      </c>
      <c r="U656" s="78">
        <f t="shared" ca="1" si="371"/>
        <v>2.7389054743691302E-5</v>
      </c>
      <c r="V656" s="79">
        <f t="shared" ca="1" si="366"/>
        <v>99.72561108283567</v>
      </c>
      <c r="W656" s="79">
        <f t="shared" ca="1" si="357"/>
        <v>0.68027759441809721</v>
      </c>
      <c r="X656" s="80">
        <f t="shared" ca="1" si="372"/>
        <v>-5.4778109487382603E-4</v>
      </c>
      <c r="Y656" s="80">
        <f t="shared" ca="1" si="373"/>
        <v>-8.3104675902363062E-2</v>
      </c>
      <c r="Z656" s="80">
        <f t="shared" ca="1" si="367"/>
        <v>0</v>
      </c>
      <c r="AA656" s="80">
        <f t="shared" ca="1" si="374"/>
        <v>0</v>
      </c>
      <c r="AB656" s="81">
        <f t="shared" ca="1" si="358"/>
        <v>-6.7793746768475383E-2</v>
      </c>
      <c r="AC656" s="79">
        <f t="shared" ca="1" si="359"/>
        <v>100.25444247348806</v>
      </c>
      <c r="AE656" s="35"/>
      <c r="AF656" s="35"/>
      <c r="AR656" s="69">
        <f t="shared" si="368"/>
        <v>55</v>
      </c>
      <c r="AS656" s="70">
        <f t="shared" si="375"/>
        <v>653</v>
      </c>
      <c r="AT656" s="71">
        <f t="shared" si="350"/>
        <v>1.14507784341541E-2</v>
      </c>
      <c r="AU656" s="72">
        <f t="shared" si="360"/>
        <v>6.8214933659622723E-3</v>
      </c>
      <c r="AV656" s="73">
        <f t="shared" si="369"/>
        <v>1.0068214933659623</v>
      </c>
      <c r="AW656" s="74">
        <f>PRODUCT(AV$4:AV656)</f>
        <v>84.716548369489615</v>
      </c>
    </row>
    <row r="657" spans="5:49">
      <c r="E657">
        <f t="shared" si="377"/>
        <v>654</v>
      </c>
      <c r="F657" s="64">
        <f t="shared" si="370"/>
        <v>109.41666666666434</v>
      </c>
      <c r="G657" s="55">
        <f t="shared" si="351"/>
        <v>0</v>
      </c>
      <c r="H657" s="78">
        <f t="shared" si="376"/>
        <v>1</v>
      </c>
      <c r="I657" s="79">
        <f t="shared" si="361"/>
        <v>2164168.6290570158</v>
      </c>
      <c r="J657" s="79">
        <f t="shared" si="352"/>
        <v>14762.861945936098</v>
      </c>
      <c r="K657" s="80">
        <f t="shared" si="353"/>
        <v>-20</v>
      </c>
      <c r="L657" s="80">
        <f t="shared" si="362"/>
        <v>-1803.4738575475133</v>
      </c>
      <c r="M657" s="80">
        <f t="shared" si="378"/>
        <v>0</v>
      </c>
      <c r="N657" s="80">
        <f t="shared" si="363"/>
        <v>0</v>
      </c>
      <c r="O657" s="81">
        <f t="shared" si="354"/>
        <v>-2475.2130879613783</v>
      </c>
      <c r="P657" s="79">
        <f t="shared" si="355"/>
        <v>2174632.8040574426</v>
      </c>
      <c r="R657">
        <f t="shared" ca="1" si="364"/>
        <v>773</v>
      </c>
      <c r="S657" s="78">
        <f t="shared" ca="1" si="365"/>
        <v>117.24</v>
      </c>
      <c r="T657" s="55">
        <f t="shared" ca="1" si="356"/>
        <v>0</v>
      </c>
      <c r="U657" s="78">
        <f t="shared" ca="1" si="371"/>
        <v>2.7389054743691302E-5</v>
      </c>
      <c r="V657" s="79">
        <f t="shared" ca="1" si="366"/>
        <v>100.25444247348806</v>
      </c>
      <c r="W657" s="79">
        <f t="shared" ca="1" si="357"/>
        <v>0.68388501424114501</v>
      </c>
      <c r="X657" s="80">
        <f t="shared" ca="1" si="372"/>
        <v>-5.4778109487382603E-4</v>
      </c>
      <c r="Y657" s="80">
        <f t="shared" ca="1" si="373"/>
        <v>-8.3545368727906716E-2</v>
      </c>
      <c r="Z657" s="80">
        <f t="shared" ca="1" si="367"/>
        <v>0</v>
      </c>
      <c r="AA657" s="80">
        <f t="shared" ca="1" si="374"/>
        <v>0</v>
      </c>
      <c r="AB657" s="81">
        <f t="shared" ca="1" si="358"/>
        <v>-6.7793746768475383E-2</v>
      </c>
      <c r="AC657" s="79">
        <f t="shared" ca="1" si="359"/>
        <v>100.78644059113793</v>
      </c>
      <c r="AE657" s="35"/>
      <c r="AF657" s="35"/>
      <c r="AR657" s="69">
        <f t="shared" si="368"/>
        <v>55</v>
      </c>
      <c r="AS657" s="70">
        <f t="shared" si="375"/>
        <v>654</v>
      </c>
      <c r="AT657" s="71">
        <f t="shared" si="350"/>
        <v>1.1372667025030413E-2</v>
      </c>
      <c r="AU657" s="72">
        <f t="shared" si="360"/>
        <v>6.8214933659622723E-3</v>
      </c>
      <c r="AV657" s="73">
        <f t="shared" si="369"/>
        <v>1.0068214933659623</v>
      </c>
      <c r="AW657" s="74">
        <f>PRODUCT(AV$4:AV657)</f>
        <v>85.294441742179316</v>
      </c>
    </row>
    <row r="658" spans="5:49">
      <c r="E658">
        <f t="shared" si="377"/>
        <v>655</v>
      </c>
      <c r="F658" s="64">
        <f t="shared" si="370"/>
        <v>109.49999999999767</v>
      </c>
      <c r="G658" s="55">
        <f t="shared" si="351"/>
        <v>0</v>
      </c>
      <c r="H658" s="78">
        <f t="shared" si="376"/>
        <v>1</v>
      </c>
      <c r="I658" s="79">
        <f t="shared" si="361"/>
        <v>2174632.8040574426</v>
      </c>
      <c r="J658" s="79">
        <f t="shared" si="352"/>
        <v>14834.243246281778</v>
      </c>
      <c r="K658" s="80">
        <f t="shared" si="353"/>
        <v>-20</v>
      </c>
      <c r="L658" s="80">
        <f t="shared" si="362"/>
        <v>-1812.1940033812023</v>
      </c>
      <c r="M658" s="80">
        <f t="shared" si="378"/>
        <v>0</v>
      </c>
      <c r="N658" s="80">
        <f t="shared" si="363"/>
        <v>0</v>
      </c>
      <c r="O658" s="81">
        <f t="shared" si="354"/>
        <v>-2475.2130879613783</v>
      </c>
      <c r="P658" s="79">
        <f t="shared" si="355"/>
        <v>2185159.6402123817</v>
      </c>
      <c r="R658">
        <f t="shared" ca="1" si="364"/>
        <v>774</v>
      </c>
      <c r="S658" s="78">
        <f t="shared" ca="1" si="365"/>
        <v>117.32</v>
      </c>
      <c r="T658" s="55">
        <f t="shared" ca="1" si="356"/>
        <v>0</v>
      </c>
      <c r="U658" s="78">
        <f t="shared" ca="1" si="371"/>
        <v>2.7389054743691302E-5</v>
      </c>
      <c r="V658" s="79">
        <f t="shared" ca="1" si="366"/>
        <v>100.78644059113793</v>
      </c>
      <c r="W658" s="79">
        <f t="shared" ca="1" si="357"/>
        <v>0.68751403587139803</v>
      </c>
      <c r="X658" s="80">
        <f t="shared" ca="1" si="372"/>
        <v>-5.4778109487382603E-4</v>
      </c>
      <c r="Y658" s="80">
        <f t="shared" ca="1" si="373"/>
        <v>-8.3988700492614948E-2</v>
      </c>
      <c r="Z658" s="80">
        <f t="shared" ca="1" si="367"/>
        <v>0</v>
      </c>
      <c r="AA658" s="80">
        <f t="shared" ca="1" si="374"/>
        <v>0</v>
      </c>
      <c r="AB658" s="81">
        <f t="shared" ca="1" si="358"/>
        <v>-6.7793746768475383E-2</v>
      </c>
      <c r="AC658" s="79">
        <f t="shared" ca="1" si="359"/>
        <v>101.32162439865337</v>
      </c>
      <c r="AE658" s="35"/>
      <c r="AF658" s="35"/>
      <c r="AR658" s="69">
        <f t="shared" si="368"/>
        <v>55</v>
      </c>
      <c r="AS658" s="70">
        <f t="shared" si="375"/>
        <v>655</v>
      </c>
      <c r="AT658" s="71">
        <f t="shared" si="350"/>
        <v>1.129508845236587E-2</v>
      </c>
      <c r="AU658" s="72">
        <f t="shared" si="360"/>
        <v>6.8214933659622723E-3</v>
      </c>
      <c r="AV658" s="73">
        <f t="shared" si="369"/>
        <v>1.0068214933659623</v>
      </c>
      <c r="AW658" s="74">
        <f>PRODUCT(AV$4:AV658)</f>
        <v>85.876277210677046</v>
      </c>
    </row>
    <row r="659" spans="5:49">
      <c r="E659">
        <f t="shared" si="377"/>
        <v>656</v>
      </c>
      <c r="F659" s="64">
        <f t="shared" si="370"/>
        <v>109.583333333331</v>
      </c>
      <c r="G659" s="55">
        <f t="shared" si="351"/>
        <v>0</v>
      </c>
      <c r="H659" s="78">
        <f t="shared" si="376"/>
        <v>1</v>
      </c>
      <c r="I659" s="79">
        <f t="shared" si="361"/>
        <v>2185159.6402123817</v>
      </c>
      <c r="J659" s="79">
        <f t="shared" si="352"/>
        <v>14906.051989277268</v>
      </c>
      <c r="K659" s="80">
        <f t="shared" si="353"/>
        <v>-20</v>
      </c>
      <c r="L659" s="80">
        <f t="shared" si="362"/>
        <v>-1820.9663668436515</v>
      </c>
      <c r="M659" s="80">
        <f t="shared" si="378"/>
        <v>0</v>
      </c>
      <c r="N659" s="80">
        <f t="shared" si="363"/>
        <v>0</v>
      </c>
      <c r="O659" s="81">
        <f t="shared" si="354"/>
        <v>-2475.2130879613783</v>
      </c>
      <c r="P659" s="79">
        <f t="shared" si="355"/>
        <v>2195749.5127468538</v>
      </c>
      <c r="R659">
        <f t="shared" ca="1" si="364"/>
        <v>775</v>
      </c>
      <c r="S659" s="78">
        <f t="shared" ca="1" si="365"/>
        <v>117.4</v>
      </c>
      <c r="T659" s="55">
        <f t="shared" ca="1" si="356"/>
        <v>0</v>
      </c>
      <c r="U659" s="78">
        <f t="shared" ca="1" si="371"/>
        <v>2.7389054743691302E-5</v>
      </c>
      <c r="V659" s="79">
        <f t="shared" ca="1" si="366"/>
        <v>101.32162439865337</v>
      </c>
      <c r="W659" s="79">
        <f t="shared" ca="1" si="357"/>
        <v>0.69116478866393505</v>
      </c>
      <c r="X659" s="80">
        <f t="shared" ca="1" si="372"/>
        <v>-5.4778109487382603E-4</v>
      </c>
      <c r="Y659" s="80">
        <f t="shared" ca="1" si="373"/>
        <v>-8.4434686998877809E-2</v>
      </c>
      <c r="Z659" s="80">
        <f t="shared" ca="1" si="367"/>
        <v>0</v>
      </c>
      <c r="AA659" s="80">
        <f t="shared" ca="1" si="374"/>
        <v>0</v>
      </c>
      <c r="AB659" s="81">
        <f t="shared" ca="1" si="358"/>
        <v>-6.7793746768475383E-2</v>
      </c>
      <c r="AC659" s="79">
        <f t="shared" ca="1" si="359"/>
        <v>101.86001297245508</v>
      </c>
      <c r="AE659" s="35"/>
      <c r="AF659" s="35"/>
      <c r="AR659" s="69">
        <f t="shared" si="368"/>
        <v>55</v>
      </c>
      <c r="AS659" s="70">
        <f t="shared" si="375"/>
        <v>656</v>
      </c>
      <c r="AT659" s="71">
        <f t="shared" si="350"/>
        <v>1.1218039081420099E-2</v>
      </c>
      <c r="AU659" s="72">
        <f t="shared" si="360"/>
        <v>6.8214933659622723E-3</v>
      </c>
      <c r="AV659" s="73">
        <f t="shared" si="369"/>
        <v>1.0068214933659623</v>
      </c>
      <c r="AW659" s="74">
        <f>PRODUCT(AV$4:AV659)</f>
        <v>86.462081665963211</v>
      </c>
    </row>
    <row r="660" spans="5:49">
      <c r="E660">
        <f t="shared" si="377"/>
        <v>657</v>
      </c>
      <c r="F660" s="64">
        <f t="shared" si="370"/>
        <v>109.66666666666433</v>
      </c>
      <c r="G660" s="55">
        <f t="shared" si="351"/>
        <v>0</v>
      </c>
      <c r="H660" s="78">
        <f t="shared" si="376"/>
        <v>1</v>
      </c>
      <c r="I660" s="79">
        <f t="shared" si="361"/>
        <v>2195749.5127468538</v>
      </c>
      <c r="J660" s="79">
        <f t="shared" si="352"/>
        <v>14978.290734517555</v>
      </c>
      <c r="K660" s="80">
        <f t="shared" si="353"/>
        <v>-20</v>
      </c>
      <c r="L660" s="80">
        <f t="shared" si="362"/>
        <v>-1829.7912606223783</v>
      </c>
      <c r="M660" s="80">
        <f t="shared" si="378"/>
        <v>0</v>
      </c>
      <c r="N660" s="80">
        <f t="shared" si="363"/>
        <v>0</v>
      </c>
      <c r="O660" s="81">
        <f t="shared" si="354"/>
        <v>-2475.2130879613783</v>
      </c>
      <c r="P660" s="79">
        <f t="shared" si="355"/>
        <v>2206402.7991327872</v>
      </c>
      <c r="R660">
        <f t="shared" ca="1" si="364"/>
        <v>776</v>
      </c>
      <c r="S660" s="78">
        <f t="shared" ca="1" si="365"/>
        <v>117.48</v>
      </c>
      <c r="T660" s="55">
        <f t="shared" ca="1" si="356"/>
        <v>0</v>
      </c>
      <c r="U660" s="78">
        <f t="shared" ca="1" si="371"/>
        <v>2.7389054743691302E-5</v>
      </c>
      <c r="V660" s="79">
        <f t="shared" ca="1" si="366"/>
        <v>101.86001297245508</v>
      </c>
      <c r="W660" s="79">
        <f t="shared" ca="1" si="357"/>
        <v>0.69483740274843331</v>
      </c>
      <c r="X660" s="80">
        <f t="shared" ca="1" si="372"/>
        <v>-5.4778109487382603E-4</v>
      </c>
      <c r="Y660" s="80">
        <f t="shared" ca="1" si="373"/>
        <v>-8.4883344143712569E-2</v>
      </c>
      <c r="Z660" s="80">
        <f t="shared" ca="1" si="367"/>
        <v>0</v>
      </c>
      <c r="AA660" s="80">
        <f t="shared" ca="1" si="374"/>
        <v>0</v>
      </c>
      <c r="AB660" s="81">
        <f t="shared" ca="1" si="358"/>
        <v>-6.7793746768475383E-2</v>
      </c>
      <c r="AC660" s="79">
        <f t="shared" ca="1" si="359"/>
        <v>102.40162550319644</v>
      </c>
      <c r="AE660" s="35"/>
      <c r="AF660" s="35"/>
      <c r="AR660" s="69">
        <f t="shared" si="368"/>
        <v>55</v>
      </c>
      <c r="AS660" s="70">
        <f t="shared" si="375"/>
        <v>657</v>
      </c>
      <c r="AT660" s="71">
        <f t="shared" si="350"/>
        <v>1.1141515302247086E-2</v>
      </c>
      <c r="AU660" s="72">
        <f t="shared" si="360"/>
        <v>6.8214933659622723E-3</v>
      </c>
      <c r="AV660" s="73">
        <f t="shared" si="369"/>
        <v>1.0068214933659623</v>
      </c>
      <c r="AW660" s="74">
        <f>PRODUCT(AV$4:AV660)</f>
        <v>87.051882182454861</v>
      </c>
    </row>
    <row r="661" spans="5:49">
      <c r="E661">
        <f t="shared" si="377"/>
        <v>658</v>
      </c>
      <c r="F661" s="64">
        <f t="shared" si="370"/>
        <v>109.74999999999766</v>
      </c>
      <c r="G661" s="55">
        <f t="shared" si="351"/>
        <v>0</v>
      </c>
      <c r="H661" s="78">
        <f t="shared" si="376"/>
        <v>1</v>
      </c>
      <c r="I661" s="79">
        <f t="shared" si="361"/>
        <v>2206402.7991327872</v>
      </c>
      <c r="J661" s="79">
        <f t="shared" si="352"/>
        <v>15050.962056924896</v>
      </c>
      <c r="K661" s="80">
        <f t="shared" si="353"/>
        <v>-20</v>
      </c>
      <c r="L661" s="80">
        <f t="shared" si="362"/>
        <v>-1838.6689992773227</v>
      </c>
      <c r="M661" s="80">
        <f t="shared" si="378"/>
        <v>0</v>
      </c>
      <c r="N661" s="80">
        <f t="shared" si="363"/>
        <v>0</v>
      </c>
      <c r="O661" s="81">
        <f t="shared" si="354"/>
        <v>-2475.2130879613783</v>
      </c>
      <c r="P661" s="79">
        <f t="shared" si="355"/>
        <v>2217119.8791024731</v>
      </c>
      <c r="R661">
        <f t="shared" ca="1" si="364"/>
        <v>777</v>
      </c>
      <c r="S661" s="78">
        <f t="shared" ca="1" si="365"/>
        <v>117.56</v>
      </c>
      <c r="T661" s="55">
        <f t="shared" ca="1" si="356"/>
        <v>0</v>
      </c>
      <c r="U661" s="78">
        <f t="shared" ca="1" si="371"/>
        <v>2.7389054743691302E-5</v>
      </c>
      <c r="V661" s="79">
        <f t="shared" ca="1" si="366"/>
        <v>102.40162550319644</v>
      </c>
      <c r="W661" s="79">
        <f t="shared" ca="1" si="357"/>
        <v>0.69853200903380752</v>
      </c>
      <c r="X661" s="80">
        <f t="shared" ca="1" si="372"/>
        <v>-5.4778109487382603E-4</v>
      </c>
      <c r="Y661" s="80">
        <f t="shared" ca="1" si="373"/>
        <v>-8.5334687919330368E-2</v>
      </c>
      <c r="Z661" s="80">
        <f t="shared" ca="1" si="367"/>
        <v>0</v>
      </c>
      <c r="AA661" s="80">
        <f t="shared" ca="1" si="374"/>
        <v>0</v>
      </c>
      <c r="AB661" s="81">
        <f t="shared" ca="1" si="358"/>
        <v>-6.7793746768475383E-2</v>
      </c>
      <c r="AC661" s="79">
        <f t="shared" ca="1" si="359"/>
        <v>102.94648129644757</v>
      </c>
      <c r="AE661" s="35"/>
      <c r="AF661" s="35"/>
      <c r="AR661" s="69">
        <f t="shared" si="368"/>
        <v>55</v>
      </c>
      <c r="AS661" s="70">
        <f t="shared" si="375"/>
        <v>658</v>
      </c>
      <c r="AT661" s="71">
        <f t="shared" si="350"/>
        <v>1.106551352952604E-2</v>
      </c>
      <c r="AU661" s="72">
        <f t="shared" si="360"/>
        <v>6.8214933659622723E-3</v>
      </c>
      <c r="AV661" s="73">
        <f t="shared" si="369"/>
        <v>1.0068214933659623</v>
      </c>
      <c r="AW661" s="74">
        <f>PRODUCT(AV$4:AV661)</f>
        <v>87.645706019257005</v>
      </c>
    </row>
    <row r="662" spans="5:49">
      <c r="E662">
        <f t="shared" si="377"/>
        <v>659</v>
      </c>
      <c r="F662" s="64">
        <f t="shared" si="370"/>
        <v>109.83333333333098</v>
      </c>
      <c r="G662" s="55">
        <f t="shared" si="351"/>
        <v>0</v>
      </c>
      <c r="H662" s="78">
        <f t="shared" si="376"/>
        <v>1</v>
      </c>
      <c r="I662" s="79">
        <f t="shared" si="361"/>
        <v>2217119.8791024731</v>
      </c>
      <c r="J662" s="79">
        <f t="shared" si="352"/>
        <v>15124.068546840595</v>
      </c>
      <c r="K662" s="80">
        <f t="shared" si="353"/>
        <v>-20</v>
      </c>
      <c r="L662" s="80">
        <f t="shared" si="362"/>
        <v>-1847.599899252061</v>
      </c>
      <c r="M662" s="80">
        <f t="shared" si="378"/>
        <v>0</v>
      </c>
      <c r="N662" s="80">
        <f t="shared" si="363"/>
        <v>0</v>
      </c>
      <c r="O662" s="81">
        <f t="shared" si="354"/>
        <v>-2475.2130879613783</v>
      </c>
      <c r="P662" s="79">
        <f t="shared" si="355"/>
        <v>2227901.1346621001</v>
      </c>
      <c r="R662">
        <f t="shared" ca="1" si="364"/>
        <v>778</v>
      </c>
      <c r="S662" s="78">
        <f t="shared" ca="1" si="365"/>
        <v>117.64</v>
      </c>
      <c r="T662" s="55">
        <f t="shared" ca="1" si="356"/>
        <v>0</v>
      </c>
      <c r="U662" s="78">
        <f t="shared" ca="1" si="371"/>
        <v>2.7389054743691302E-5</v>
      </c>
      <c r="V662" s="79">
        <f t="shared" ca="1" si="366"/>
        <v>102.94648129644757</v>
      </c>
      <c r="W662" s="79">
        <f t="shared" ca="1" si="357"/>
        <v>0.70224873921287623</v>
      </c>
      <c r="X662" s="80">
        <f t="shared" ca="1" si="372"/>
        <v>-5.4778109487382603E-4</v>
      </c>
      <c r="Y662" s="80">
        <f t="shared" ca="1" si="373"/>
        <v>-8.5788734413706311E-2</v>
      </c>
      <c r="Z662" s="80">
        <f t="shared" ca="1" si="367"/>
        <v>0</v>
      </c>
      <c r="AA662" s="80">
        <f t="shared" ca="1" si="374"/>
        <v>0</v>
      </c>
      <c r="AB662" s="81">
        <f t="shared" ca="1" si="358"/>
        <v>-6.7793746768475383E-2</v>
      </c>
      <c r="AC662" s="79">
        <f t="shared" ca="1" si="359"/>
        <v>103.49459977338338</v>
      </c>
      <c r="AE662" s="35"/>
      <c r="AF662" s="35"/>
      <c r="AR662" s="69">
        <f t="shared" si="368"/>
        <v>55</v>
      </c>
      <c r="AS662" s="70">
        <f t="shared" si="375"/>
        <v>659</v>
      </c>
      <c r="AT662" s="71">
        <f t="shared" si="350"/>
        <v>1.0990030202393412E-2</v>
      </c>
      <c r="AU662" s="72">
        <f t="shared" si="360"/>
        <v>6.8214933659622723E-3</v>
      </c>
      <c r="AV662" s="73">
        <f t="shared" si="369"/>
        <v>1.0068214933659623</v>
      </c>
      <c r="AW662" s="74">
        <f>PRODUCT(AV$4:AV662)</f>
        <v>88.243580621422453</v>
      </c>
    </row>
    <row r="663" spans="5:49">
      <c r="E663">
        <f t="shared" si="377"/>
        <v>660</v>
      </c>
      <c r="F663" s="64">
        <f t="shared" si="370"/>
        <v>109.91666666666431</v>
      </c>
      <c r="G663" s="55">
        <f t="shared" si="351"/>
        <v>0</v>
      </c>
      <c r="H663" s="78">
        <f t="shared" si="376"/>
        <v>1</v>
      </c>
      <c r="I663" s="79">
        <f t="shared" si="361"/>
        <v>2227901.1346621001</v>
      </c>
      <c r="J663" s="79">
        <f t="shared" si="352"/>
        <v>15197.612810117334</v>
      </c>
      <c r="K663" s="80">
        <f t="shared" si="353"/>
        <v>-20</v>
      </c>
      <c r="L663" s="80">
        <f t="shared" si="362"/>
        <v>-1856.5842788850834</v>
      </c>
      <c r="M663" s="80">
        <f t="shared" si="378"/>
        <v>0</v>
      </c>
      <c r="N663" s="80">
        <f t="shared" si="363"/>
        <v>0</v>
      </c>
      <c r="O663" s="81">
        <f t="shared" si="354"/>
        <v>-2475.2130879613783</v>
      </c>
      <c r="P663" s="79">
        <f t="shared" si="355"/>
        <v>2238746.9501053705</v>
      </c>
      <c r="R663">
        <f t="shared" ca="1" si="364"/>
        <v>779</v>
      </c>
      <c r="S663" s="78">
        <f t="shared" ca="1" si="365"/>
        <v>117.72</v>
      </c>
      <c r="T663" s="55">
        <f t="shared" ca="1" si="356"/>
        <v>0</v>
      </c>
      <c r="U663" s="78">
        <f t="shared" ca="1" si="371"/>
        <v>2.7389054743691302E-5</v>
      </c>
      <c r="V663" s="79">
        <f t="shared" ca="1" si="366"/>
        <v>103.49459977338338</v>
      </c>
      <c r="W663" s="79">
        <f t="shared" ca="1" si="357"/>
        <v>0.70598772576705526</v>
      </c>
      <c r="X663" s="80">
        <f t="shared" ca="1" si="372"/>
        <v>-5.4778109487382603E-4</v>
      </c>
      <c r="Y663" s="80">
        <f t="shared" ca="1" si="373"/>
        <v>-8.6245499811152829E-2</v>
      </c>
      <c r="Z663" s="80">
        <f t="shared" ca="1" si="367"/>
        <v>0</v>
      </c>
      <c r="AA663" s="80">
        <f t="shared" ca="1" si="374"/>
        <v>0</v>
      </c>
      <c r="AB663" s="81">
        <f t="shared" ca="1" si="358"/>
        <v>-6.7793746768475383E-2</v>
      </c>
      <c r="AC663" s="79">
        <f t="shared" ca="1" si="359"/>
        <v>104.04600047147594</v>
      </c>
      <c r="AE663" s="35"/>
      <c r="AF663" s="35"/>
      <c r="AR663" s="69">
        <f t="shared" si="368"/>
        <v>55</v>
      </c>
      <c r="AS663" s="70">
        <f t="shared" si="375"/>
        <v>660</v>
      </c>
      <c r="AT663" s="71">
        <f t="shared" ref="AT663:AT726" si="379">(1-AU663)*AT662</f>
        <v>1.0915061784276061E-2</v>
      </c>
      <c r="AU663" s="72">
        <f t="shared" si="360"/>
        <v>6.8214933659622723E-3</v>
      </c>
      <c r="AV663" s="73">
        <f t="shared" si="369"/>
        <v>1.0068214933659623</v>
      </c>
      <c r="AW663" s="74">
        <f>PRODUCT(AV$4:AV663)</f>
        <v>88.845533621220241</v>
      </c>
    </row>
    <row r="664" spans="5:49">
      <c r="E664">
        <f t="shared" si="377"/>
        <v>661</v>
      </c>
      <c r="F664" s="64">
        <f t="shared" si="370"/>
        <v>109.99999999999764</v>
      </c>
      <c r="G664" s="55">
        <f t="shared" si="351"/>
        <v>0</v>
      </c>
      <c r="H664" s="78">
        <f t="shared" si="376"/>
        <v>1</v>
      </c>
      <c r="I664" s="79">
        <f t="shared" si="361"/>
        <v>2238746.9501053705</v>
      </c>
      <c r="J664" s="79">
        <f t="shared" si="352"/>
        <v>15271.597468212056</v>
      </c>
      <c r="K664" s="80">
        <f t="shared" si="353"/>
        <v>-20</v>
      </c>
      <c r="L664" s="80">
        <f t="shared" si="362"/>
        <v>-1865.6224584211423</v>
      </c>
      <c r="M664" s="80">
        <f t="shared" si="378"/>
        <v>-16790.602125790279</v>
      </c>
      <c r="N664" s="80">
        <f t="shared" si="363"/>
        <v>0</v>
      </c>
      <c r="O664" s="81">
        <f t="shared" si="354"/>
        <v>-2475.2130879613783</v>
      </c>
      <c r="P664" s="79">
        <f t="shared" si="355"/>
        <v>2232867.1099014096</v>
      </c>
      <c r="R664">
        <f t="shared" ca="1" si="364"/>
        <v>780</v>
      </c>
      <c r="S664" s="78">
        <f t="shared" ca="1" si="365"/>
        <v>117.8</v>
      </c>
      <c r="T664" s="55">
        <f t="shared" ca="1" si="356"/>
        <v>0</v>
      </c>
      <c r="U664" s="78">
        <f t="shared" ca="1" si="371"/>
        <v>2.7389054743691302E-5</v>
      </c>
      <c r="V664" s="79">
        <f t="shared" ca="1" si="366"/>
        <v>104.04600047147594</v>
      </c>
      <c r="W664" s="79">
        <f t="shared" ca="1" si="357"/>
        <v>0.70974910197108054</v>
      </c>
      <c r="X664" s="80">
        <f t="shared" ca="1" si="372"/>
        <v>-5.4778109487382603E-4</v>
      </c>
      <c r="Y664" s="80">
        <f t="shared" ca="1" si="373"/>
        <v>-8.6705000392896622E-2</v>
      </c>
      <c r="Z664" s="80">
        <f t="shared" ca="1" si="367"/>
        <v>0</v>
      </c>
      <c r="AA664" s="80">
        <f t="shared" ca="1" si="374"/>
        <v>0</v>
      </c>
      <c r="AB664" s="81">
        <f t="shared" ca="1" si="358"/>
        <v>-6.7793746768475383E-2</v>
      </c>
      <c r="AC664" s="79">
        <f t="shared" ca="1" si="359"/>
        <v>104.60070304519077</v>
      </c>
      <c r="AE664" s="35"/>
      <c r="AF664" s="35"/>
      <c r="AR664" s="69">
        <f t="shared" si="368"/>
        <v>56</v>
      </c>
      <c r="AS664" s="70">
        <f t="shared" si="375"/>
        <v>661</v>
      </c>
      <c r="AT664" s="71">
        <f t="shared" si="379"/>
        <v>1.0840604762725553E-2</v>
      </c>
      <c r="AU664" s="72">
        <f t="shared" si="360"/>
        <v>6.8214933659622723E-3</v>
      </c>
      <c r="AV664" s="73">
        <f t="shared" si="369"/>
        <v>1.0068214933659623</v>
      </c>
      <c r="AW664" s="74">
        <f>PRODUCT(AV$4:AV664)</f>
        <v>89.451592839412768</v>
      </c>
    </row>
    <row r="665" spans="5:49">
      <c r="E665">
        <f t="shared" si="377"/>
        <v>662</v>
      </c>
      <c r="F665" s="64">
        <f t="shared" si="370"/>
        <v>110.08333333333097</v>
      </c>
      <c r="G665" s="55">
        <f t="shared" si="351"/>
        <v>0</v>
      </c>
      <c r="H665" s="78">
        <f t="shared" si="376"/>
        <v>1</v>
      </c>
      <c r="I665" s="79">
        <f t="shared" si="361"/>
        <v>2232867.1099014096</v>
      </c>
      <c r="J665" s="79">
        <f t="shared" si="352"/>
        <v>15231.488177267818</v>
      </c>
      <c r="K665" s="80">
        <f t="shared" si="353"/>
        <v>-20</v>
      </c>
      <c r="L665" s="80">
        <f t="shared" si="362"/>
        <v>-1860.7225915845081</v>
      </c>
      <c r="M665" s="80">
        <f t="shared" si="378"/>
        <v>0</v>
      </c>
      <c r="N665" s="80">
        <f t="shared" si="363"/>
        <v>0</v>
      </c>
      <c r="O665" s="81">
        <f t="shared" si="354"/>
        <v>-2475.2130879613783</v>
      </c>
      <c r="P665" s="79">
        <f t="shared" si="355"/>
        <v>2243742.6623991313</v>
      </c>
      <c r="R665">
        <f t="shared" ca="1" si="364"/>
        <v>781</v>
      </c>
      <c r="S665" s="78">
        <f t="shared" ca="1" si="365"/>
        <v>117.88</v>
      </c>
      <c r="T665" s="55">
        <f t="shared" ca="1" si="356"/>
        <v>0</v>
      </c>
      <c r="U665" s="78">
        <f t="shared" ca="1" si="371"/>
        <v>2.7389054743691302E-5</v>
      </c>
      <c r="V665" s="79">
        <f t="shared" ca="1" si="366"/>
        <v>104.60070304519077</v>
      </c>
      <c r="W665" s="79">
        <f t="shared" ca="1" si="357"/>
        <v>0.71353300189775848</v>
      </c>
      <c r="X665" s="80">
        <f t="shared" ca="1" si="372"/>
        <v>-5.4778109487382603E-4</v>
      </c>
      <c r="Y665" s="80">
        <f t="shared" ca="1" si="373"/>
        <v>-8.7167252537658974E-2</v>
      </c>
      <c r="Z665" s="80">
        <f t="shared" ca="1" si="367"/>
        <v>-0.78450527283893079</v>
      </c>
      <c r="AA665" s="80">
        <f t="shared" ca="1" si="374"/>
        <v>0</v>
      </c>
      <c r="AB665" s="81">
        <f t="shared" ca="1" si="358"/>
        <v>-6.7793746768475383E-2</v>
      </c>
      <c r="AC665" s="79">
        <f t="shared" ca="1" si="359"/>
        <v>104.37422199384859</v>
      </c>
      <c r="AE665" s="35"/>
      <c r="AF665" s="35"/>
      <c r="AR665" s="69">
        <f t="shared" si="368"/>
        <v>56</v>
      </c>
      <c r="AS665" s="70">
        <f t="shared" si="375"/>
        <v>662</v>
      </c>
      <c r="AT665" s="71">
        <f t="shared" si="379"/>
        <v>1.0766655649253602E-2</v>
      </c>
      <c r="AU665" s="72">
        <f t="shared" si="360"/>
        <v>6.8214933659622723E-3</v>
      </c>
      <c r="AV665" s="73">
        <f t="shared" si="369"/>
        <v>1.0068214933659623</v>
      </c>
      <c r="AW665" s="74">
        <f>PRODUCT(AV$4:AV665)</f>
        <v>90.061786286541576</v>
      </c>
    </row>
    <row r="666" spans="5:49">
      <c r="E666">
        <f t="shared" si="377"/>
        <v>663</v>
      </c>
      <c r="F666" s="64">
        <f t="shared" si="370"/>
        <v>110.1666666666643</v>
      </c>
      <c r="G666" s="55">
        <f t="shared" si="351"/>
        <v>0</v>
      </c>
      <c r="H666" s="78">
        <f t="shared" si="376"/>
        <v>1</v>
      </c>
      <c r="I666" s="79">
        <f t="shared" si="361"/>
        <v>2243742.6623991313</v>
      </c>
      <c r="J666" s="79">
        <f t="shared" si="352"/>
        <v>15305.6756864822</v>
      </c>
      <c r="K666" s="80">
        <f t="shared" si="353"/>
        <v>-20</v>
      </c>
      <c r="L666" s="80">
        <f t="shared" si="362"/>
        <v>-1869.7855519992763</v>
      </c>
      <c r="M666" s="80">
        <f t="shared" si="378"/>
        <v>0</v>
      </c>
      <c r="N666" s="80">
        <f t="shared" si="363"/>
        <v>0</v>
      </c>
      <c r="O666" s="81">
        <f t="shared" si="354"/>
        <v>-2475.2130879613783</v>
      </c>
      <c r="P666" s="79">
        <f t="shared" si="355"/>
        <v>2254683.3394456529</v>
      </c>
      <c r="R666">
        <f t="shared" ca="1" si="364"/>
        <v>782</v>
      </c>
      <c r="S666" s="78">
        <f t="shared" ca="1" si="365"/>
        <v>117.96</v>
      </c>
      <c r="T666" s="55">
        <f t="shared" ca="1" si="356"/>
        <v>0</v>
      </c>
      <c r="U666" s="78">
        <f t="shared" ca="1" si="371"/>
        <v>2.7389054743691302E-5</v>
      </c>
      <c r="V666" s="79">
        <f t="shared" ca="1" si="366"/>
        <v>104.37422199384859</v>
      </c>
      <c r="W666" s="79">
        <f t="shared" ca="1" si="357"/>
        <v>0.71198806290851169</v>
      </c>
      <c r="X666" s="80">
        <f t="shared" ca="1" si="372"/>
        <v>-5.4778109487382603E-4</v>
      </c>
      <c r="Y666" s="80">
        <f t="shared" ca="1" si="373"/>
        <v>-8.6978518328207161E-2</v>
      </c>
      <c r="Z666" s="80">
        <f t="shared" ca="1" si="367"/>
        <v>0</v>
      </c>
      <c r="AA666" s="80">
        <f t="shared" ca="1" si="374"/>
        <v>0</v>
      </c>
      <c r="AB666" s="81">
        <f t="shared" ca="1" si="358"/>
        <v>-6.7793746768475383E-2</v>
      </c>
      <c r="AC666" s="79">
        <f t="shared" ca="1" si="359"/>
        <v>104.93089001056555</v>
      </c>
      <c r="AE666" s="35"/>
      <c r="AF666" s="35"/>
      <c r="AR666" s="69">
        <f t="shared" si="368"/>
        <v>56</v>
      </c>
      <c r="AS666" s="70">
        <f t="shared" si="375"/>
        <v>663</v>
      </c>
      <c r="AT666" s="71">
        <f t="shared" si="379"/>
        <v>1.0693210979168619E-2</v>
      </c>
      <c r="AU666" s="72">
        <f t="shared" si="360"/>
        <v>6.8214933659622723E-3</v>
      </c>
      <c r="AV666" s="73">
        <f t="shared" si="369"/>
        <v>1.0068214933659623</v>
      </c>
      <c r="AW666" s="74">
        <f>PRODUCT(AV$4:AV666)</f>
        <v>90.676142164221929</v>
      </c>
    </row>
    <row r="667" spans="5:49">
      <c r="E667">
        <f t="shared" si="377"/>
        <v>664</v>
      </c>
      <c r="F667" s="64">
        <f t="shared" si="370"/>
        <v>110.24999999999763</v>
      </c>
      <c r="G667" s="55">
        <f t="shared" si="351"/>
        <v>0</v>
      </c>
      <c r="H667" s="78">
        <f t="shared" si="376"/>
        <v>1</v>
      </c>
      <c r="I667" s="79">
        <f t="shared" si="361"/>
        <v>2254683.3394456529</v>
      </c>
      <c r="J667" s="79">
        <f t="shared" si="352"/>
        <v>15380.307442374184</v>
      </c>
      <c r="K667" s="80">
        <f t="shared" si="353"/>
        <v>-20</v>
      </c>
      <c r="L667" s="80">
        <f t="shared" si="362"/>
        <v>-1878.9027828713774</v>
      </c>
      <c r="M667" s="80">
        <f t="shared" si="378"/>
        <v>0</v>
      </c>
      <c r="N667" s="80">
        <f t="shared" si="363"/>
        <v>0</v>
      </c>
      <c r="O667" s="81">
        <f t="shared" si="354"/>
        <v>-2475.2130879613783</v>
      </c>
      <c r="P667" s="79">
        <f t="shared" si="355"/>
        <v>2265689.531017194</v>
      </c>
      <c r="R667">
        <f t="shared" ca="1" si="364"/>
        <v>783</v>
      </c>
      <c r="S667" s="78">
        <f t="shared" ca="1" si="365"/>
        <v>118.04</v>
      </c>
      <c r="T667" s="55">
        <f t="shared" ca="1" si="356"/>
        <v>0</v>
      </c>
      <c r="U667" s="78">
        <f t="shared" ca="1" si="371"/>
        <v>2.7389054743691302E-5</v>
      </c>
      <c r="V667" s="79">
        <f t="shared" ca="1" si="366"/>
        <v>104.93089001056555</v>
      </c>
      <c r="W667" s="79">
        <f t="shared" ca="1" si="357"/>
        <v>0.71578537009158971</v>
      </c>
      <c r="X667" s="80">
        <f t="shared" ca="1" si="372"/>
        <v>-5.4778109487382603E-4</v>
      </c>
      <c r="Y667" s="80">
        <f t="shared" ca="1" si="373"/>
        <v>-8.7442408342137956E-2</v>
      </c>
      <c r="Z667" s="80">
        <f t="shared" ca="1" si="367"/>
        <v>0</v>
      </c>
      <c r="AA667" s="80">
        <f t="shared" ca="1" si="374"/>
        <v>0</v>
      </c>
      <c r="AB667" s="81">
        <f t="shared" ca="1" si="358"/>
        <v>-6.7793746768475383E-2</v>
      </c>
      <c r="AC667" s="79">
        <f t="shared" ca="1" si="359"/>
        <v>105.49089144445165</v>
      </c>
      <c r="AE667" s="35"/>
      <c r="AF667" s="35"/>
      <c r="AR667" s="69">
        <f t="shared" si="368"/>
        <v>56</v>
      </c>
      <c r="AS667" s="70">
        <f t="shared" si="375"/>
        <v>664</v>
      </c>
      <c r="AT667" s="71">
        <f t="shared" si="379"/>
        <v>1.0620267311413386E-2</v>
      </c>
      <c r="AU667" s="72">
        <f t="shared" si="360"/>
        <v>6.8214933659622723E-3</v>
      </c>
      <c r="AV667" s="73">
        <f t="shared" si="369"/>
        <v>1.0068214933659623</v>
      </c>
      <c r="AW667" s="74">
        <f>PRODUCT(AV$4:AV667)</f>
        <v>91.294688866446222</v>
      </c>
    </row>
    <row r="668" spans="5:49">
      <c r="E668">
        <f t="shared" si="377"/>
        <v>665</v>
      </c>
      <c r="F668" s="64">
        <f t="shared" si="370"/>
        <v>110.33333333333096</v>
      </c>
      <c r="G668" s="55">
        <f t="shared" si="351"/>
        <v>0</v>
      </c>
      <c r="H668" s="78">
        <f t="shared" si="376"/>
        <v>1</v>
      </c>
      <c r="I668" s="79">
        <f t="shared" si="361"/>
        <v>2265689.531017194</v>
      </c>
      <c r="J668" s="79">
        <f t="shared" si="352"/>
        <v>15455.386105163961</v>
      </c>
      <c r="K668" s="80">
        <f t="shared" si="353"/>
        <v>-20</v>
      </c>
      <c r="L668" s="80">
        <f t="shared" si="362"/>
        <v>-1888.0746091809951</v>
      </c>
      <c r="M668" s="80">
        <f t="shared" si="378"/>
        <v>0</v>
      </c>
      <c r="N668" s="80">
        <f t="shared" si="363"/>
        <v>0</v>
      </c>
      <c r="O668" s="81">
        <f t="shared" si="354"/>
        <v>-2475.2130879613783</v>
      </c>
      <c r="P668" s="79">
        <f t="shared" si="355"/>
        <v>2276761.6294252155</v>
      </c>
      <c r="R668">
        <f t="shared" ca="1" si="364"/>
        <v>784</v>
      </c>
      <c r="S668" s="78">
        <f t="shared" ca="1" si="365"/>
        <v>118.12</v>
      </c>
      <c r="T668" s="55">
        <f t="shared" ca="1" si="356"/>
        <v>0</v>
      </c>
      <c r="U668" s="78">
        <f t="shared" ca="1" si="371"/>
        <v>2.7389054743691302E-5</v>
      </c>
      <c r="V668" s="79">
        <f t="shared" ca="1" si="366"/>
        <v>105.49089144445165</v>
      </c>
      <c r="W668" s="79">
        <f t="shared" ca="1" si="357"/>
        <v>0.71960541615777318</v>
      </c>
      <c r="X668" s="80">
        <f t="shared" ca="1" si="372"/>
        <v>-5.4778109487382603E-4</v>
      </c>
      <c r="Y668" s="80">
        <f t="shared" ca="1" si="373"/>
        <v>-8.7909076203709718E-2</v>
      </c>
      <c r="Z668" s="80">
        <f t="shared" ca="1" si="367"/>
        <v>0</v>
      </c>
      <c r="AA668" s="80">
        <f t="shared" ca="1" si="374"/>
        <v>0</v>
      </c>
      <c r="AB668" s="81">
        <f t="shared" ca="1" si="358"/>
        <v>-6.7793746768475383E-2</v>
      </c>
      <c r="AC668" s="79">
        <f t="shared" ca="1" si="359"/>
        <v>106.05424625654236</v>
      </c>
      <c r="AE668" s="35"/>
      <c r="AF668" s="35"/>
      <c r="AR668" s="69">
        <f t="shared" si="368"/>
        <v>56</v>
      </c>
      <c r="AS668" s="70">
        <f t="shared" si="375"/>
        <v>665</v>
      </c>
      <c r="AT668" s="71">
        <f t="shared" si="379"/>
        <v>1.0547821228403833E-2</v>
      </c>
      <c r="AU668" s="72">
        <f t="shared" si="360"/>
        <v>6.8214933659622723E-3</v>
      </c>
      <c r="AV668" s="73">
        <f t="shared" si="369"/>
        <v>1.0068214933659623</v>
      </c>
      <c r="AW668" s="74">
        <f>PRODUCT(AV$4:AV668)</f>
        <v>91.917454980896281</v>
      </c>
    </row>
    <row r="669" spans="5:49">
      <c r="E669">
        <f t="shared" si="377"/>
        <v>666</v>
      </c>
      <c r="F669" s="64">
        <f t="shared" si="370"/>
        <v>110.41666666666428</v>
      </c>
      <c r="G669" s="55">
        <f t="shared" si="351"/>
        <v>0</v>
      </c>
      <c r="H669" s="78">
        <f t="shared" si="376"/>
        <v>1</v>
      </c>
      <c r="I669" s="79">
        <f t="shared" si="361"/>
        <v>2276761.6294252155</v>
      </c>
      <c r="J669" s="79">
        <f t="shared" si="352"/>
        <v>15530.914351001562</v>
      </c>
      <c r="K669" s="80">
        <f t="shared" si="353"/>
        <v>-20</v>
      </c>
      <c r="L669" s="80">
        <f t="shared" si="362"/>
        <v>-1897.3013578543464</v>
      </c>
      <c r="M669" s="80">
        <f t="shared" si="378"/>
        <v>0</v>
      </c>
      <c r="N669" s="80">
        <f t="shared" si="363"/>
        <v>0</v>
      </c>
      <c r="O669" s="81">
        <f t="shared" si="354"/>
        <v>-2475.2130879613783</v>
      </c>
      <c r="P669" s="79">
        <f t="shared" si="355"/>
        <v>2287900.0293304012</v>
      </c>
      <c r="R669">
        <f t="shared" ca="1" si="364"/>
        <v>785</v>
      </c>
      <c r="S669" s="78">
        <f t="shared" ca="1" si="365"/>
        <v>118.2</v>
      </c>
      <c r="T669" s="55">
        <f t="shared" ca="1" si="356"/>
        <v>0</v>
      </c>
      <c r="U669" s="78">
        <f t="shared" ca="1" si="371"/>
        <v>2.7389054743691302E-5</v>
      </c>
      <c r="V669" s="79">
        <f t="shared" ca="1" si="366"/>
        <v>106.05424625654236</v>
      </c>
      <c r="W669" s="79">
        <f t="shared" ca="1" si="357"/>
        <v>0.72344833727113278</v>
      </c>
      <c r="X669" s="80">
        <f t="shared" ca="1" si="372"/>
        <v>-5.4778109487382603E-4</v>
      </c>
      <c r="Y669" s="80">
        <f t="shared" ca="1" si="373"/>
        <v>-8.8378538547118635E-2</v>
      </c>
      <c r="Z669" s="80">
        <f t="shared" ca="1" si="367"/>
        <v>0</v>
      </c>
      <c r="AA669" s="80">
        <f t="shared" ca="1" si="374"/>
        <v>0</v>
      </c>
      <c r="AB669" s="81">
        <f t="shared" ca="1" si="358"/>
        <v>-6.7793746768475383E-2</v>
      </c>
      <c r="AC669" s="79">
        <f t="shared" ca="1" si="359"/>
        <v>106.62097452740302</v>
      </c>
      <c r="AE669" s="35"/>
      <c r="AF669" s="35"/>
      <c r="AR669" s="69">
        <f t="shared" si="368"/>
        <v>56</v>
      </c>
      <c r="AS669" s="70">
        <f t="shared" si="375"/>
        <v>666</v>
      </c>
      <c r="AT669" s="71">
        <f t="shared" si="379"/>
        <v>1.047586933586892E-2</v>
      </c>
      <c r="AU669" s="72">
        <f t="shared" si="360"/>
        <v>6.8214933659622723E-3</v>
      </c>
      <c r="AV669" s="73">
        <f t="shared" si="369"/>
        <v>1.0068214933659623</v>
      </c>
      <c r="AW669" s="74">
        <f>PRODUCT(AV$4:AV669)</f>
        <v>92.544469290264601</v>
      </c>
    </row>
    <row r="670" spans="5:49">
      <c r="E670">
        <f t="shared" si="377"/>
        <v>667</v>
      </c>
      <c r="F670" s="64">
        <f t="shared" si="370"/>
        <v>110.49999999999761</v>
      </c>
      <c r="G670" s="55">
        <f t="shared" si="351"/>
        <v>0</v>
      </c>
      <c r="H670" s="78">
        <f t="shared" si="376"/>
        <v>1</v>
      </c>
      <c r="I670" s="79">
        <f t="shared" si="361"/>
        <v>2287900.0293304012</v>
      </c>
      <c r="J670" s="79">
        <f t="shared" si="352"/>
        <v>15606.894872062219</v>
      </c>
      <c r="K670" s="80">
        <f t="shared" si="353"/>
        <v>-20</v>
      </c>
      <c r="L670" s="80">
        <f t="shared" si="362"/>
        <v>-1906.5833577753344</v>
      </c>
      <c r="M670" s="80">
        <f t="shared" si="378"/>
        <v>0</v>
      </c>
      <c r="N670" s="80">
        <f t="shared" si="363"/>
        <v>0</v>
      </c>
      <c r="O670" s="81">
        <f t="shared" si="354"/>
        <v>-2475.2130879613783</v>
      </c>
      <c r="P670" s="79">
        <f t="shared" si="355"/>
        <v>2299105.1277567269</v>
      </c>
      <c r="R670">
        <f t="shared" ca="1" si="364"/>
        <v>786</v>
      </c>
      <c r="S670" s="78">
        <f t="shared" ca="1" si="365"/>
        <v>118.28</v>
      </c>
      <c r="T670" s="55">
        <f t="shared" ca="1" si="356"/>
        <v>0</v>
      </c>
      <c r="U670" s="78">
        <f t="shared" ca="1" si="371"/>
        <v>2.7389054743691302E-5</v>
      </c>
      <c r="V670" s="79">
        <f t="shared" ca="1" si="366"/>
        <v>106.62097452740302</v>
      </c>
      <c r="W670" s="79">
        <f t="shared" ca="1" si="357"/>
        <v>0.72731427041111207</v>
      </c>
      <c r="X670" s="80">
        <f t="shared" ca="1" si="372"/>
        <v>-5.4778109487382603E-4</v>
      </c>
      <c r="Y670" s="80">
        <f t="shared" ca="1" si="373"/>
        <v>-8.8850812106169186E-2</v>
      </c>
      <c r="Z670" s="80">
        <f t="shared" ca="1" si="367"/>
        <v>0</v>
      </c>
      <c r="AA670" s="80">
        <f t="shared" ca="1" si="374"/>
        <v>0</v>
      </c>
      <c r="AB670" s="81">
        <f t="shared" ca="1" si="358"/>
        <v>-6.7793746768475383E-2</v>
      </c>
      <c r="AC670" s="79">
        <f t="shared" ca="1" si="359"/>
        <v>107.19109645784461</v>
      </c>
      <c r="AE670" s="35"/>
      <c r="AF670" s="35"/>
      <c r="AR670" s="69">
        <f t="shared" si="368"/>
        <v>56</v>
      </c>
      <c r="AS670" s="70">
        <f t="shared" si="375"/>
        <v>667</v>
      </c>
      <c r="AT670" s="71">
        <f t="shared" si="379"/>
        <v>1.0404408262691603E-2</v>
      </c>
      <c r="AU670" s="72">
        <f t="shared" si="360"/>
        <v>6.8214933659622723E-3</v>
      </c>
      <c r="AV670" s="73">
        <f t="shared" si="369"/>
        <v>1.0068214933659623</v>
      </c>
      <c r="AW670" s="74">
        <f>PRODUCT(AV$4:AV670)</f>
        <v>93.175760773584642</v>
      </c>
    </row>
    <row r="671" spans="5:49">
      <c r="E671">
        <f t="shared" si="377"/>
        <v>668</v>
      </c>
      <c r="F671" s="64">
        <f t="shared" si="370"/>
        <v>110.58333333333094</v>
      </c>
      <c r="G671" s="55">
        <f t="shared" si="351"/>
        <v>0</v>
      </c>
      <c r="H671" s="78">
        <f t="shared" si="376"/>
        <v>1</v>
      </c>
      <c r="I671" s="79">
        <f t="shared" si="361"/>
        <v>2299105.1277567269</v>
      </c>
      <c r="J671" s="79">
        <f t="shared" si="352"/>
        <v>15683.330376642356</v>
      </c>
      <c r="K671" s="80">
        <f t="shared" si="353"/>
        <v>-20</v>
      </c>
      <c r="L671" s="80">
        <f t="shared" si="362"/>
        <v>-1915.9209397972725</v>
      </c>
      <c r="M671" s="80">
        <f t="shared" si="378"/>
        <v>0</v>
      </c>
      <c r="N671" s="80">
        <f t="shared" si="363"/>
        <v>0</v>
      </c>
      <c r="O671" s="81">
        <f t="shared" si="354"/>
        <v>-2475.2130879613783</v>
      </c>
      <c r="P671" s="79">
        <f t="shared" si="355"/>
        <v>2310377.3241056106</v>
      </c>
      <c r="R671">
        <f t="shared" ca="1" si="364"/>
        <v>787</v>
      </c>
      <c r="S671" s="78">
        <f t="shared" ca="1" si="365"/>
        <v>118.36</v>
      </c>
      <c r="T671" s="55">
        <f t="shared" ca="1" si="356"/>
        <v>0</v>
      </c>
      <c r="U671" s="78">
        <f t="shared" ca="1" si="371"/>
        <v>2.7389054743691302E-5</v>
      </c>
      <c r="V671" s="79">
        <f t="shared" ca="1" si="366"/>
        <v>107.19109645784461</v>
      </c>
      <c r="W671" s="79">
        <f t="shared" ca="1" si="357"/>
        <v>0.73120335337740905</v>
      </c>
      <c r="X671" s="80">
        <f t="shared" ca="1" si="372"/>
        <v>-5.4778109487382603E-4</v>
      </c>
      <c r="Y671" s="80">
        <f t="shared" ca="1" si="373"/>
        <v>-8.9325913714870517E-2</v>
      </c>
      <c r="Z671" s="80">
        <f t="shared" ca="1" si="367"/>
        <v>0</v>
      </c>
      <c r="AA671" s="80">
        <f t="shared" ca="1" si="374"/>
        <v>0</v>
      </c>
      <c r="AB671" s="81">
        <f t="shared" ca="1" si="358"/>
        <v>-6.7793746768475383E-2</v>
      </c>
      <c r="AC671" s="79">
        <f t="shared" ca="1" si="359"/>
        <v>107.76463236964379</v>
      </c>
      <c r="AE671" s="35"/>
      <c r="AF671" s="35"/>
      <c r="AR671" s="69">
        <f t="shared" si="368"/>
        <v>56</v>
      </c>
      <c r="AS671" s="70">
        <f t="shared" si="375"/>
        <v>668</v>
      </c>
      <c r="AT671" s="71">
        <f t="shared" si="379"/>
        <v>1.0333434660750889E-2</v>
      </c>
      <c r="AU671" s="72">
        <f t="shared" si="360"/>
        <v>6.8214933659622723E-3</v>
      </c>
      <c r="AV671" s="73">
        <f t="shared" si="369"/>
        <v>1.0068214933659623</v>
      </c>
      <c r="AW671" s="74">
        <f>PRODUCT(AV$4:AV671)</f>
        <v>93.811358607570142</v>
      </c>
    </row>
    <row r="672" spans="5:49">
      <c r="E672">
        <f t="shared" si="377"/>
        <v>669</v>
      </c>
      <c r="F672" s="64">
        <f t="shared" si="370"/>
        <v>110.66666666666427</v>
      </c>
      <c r="G672" s="55">
        <f t="shared" si="351"/>
        <v>0</v>
      </c>
      <c r="H672" s="78">
        <f t="shared" si="376"/>
        <v>1</v>
      </c>
      <c r="I672" s="79">
        <f t="shared" si="361"/>
        <v>2310377.3241056106</v>
      </c>
      <c r="J672" s="79">
        <f t="shared" si="352"/>
        <v>15760.223589256089</v>
      </c>
      <c r="K672" s="80">
        <f t="shared" si="353"/>
        <v>-20</v>
      </c>
      <c r="L672" s="80">
        <f t="shared" si="362"/>
        <v>-1925.3144367546756</v>
      </c>
      <c r="M672" s="80">
        <f t="shared" si="378"/>
        <v>0</v>
      </c>
      <c r="N672" s="80">
        <f t="shared" si="363"/>
        <v>0</v>
      </c>
      <c r="O672" s="81">
        <f t="shared" si="354"/>
        <v>-2475.2130879613783</v>
      </c>
      <c r="P672" s="79">
        <f t="shared" si="355"/>
        <v>2321717.0201701503</v>
      </c>
      <c r="R672">
        <f t="shared" ca="1" si="364"/>
        <v>788</v>
      </c>
      <c r="S672" s="78">
        <f t="shared" ca="1" si="365"/>
        <v>118.44</v>
      </c>
      <c r="T672" s="55">
        <f t="shared" ca="1" si="356"/>
        <v>0</v>
      </c>
      <c r="U672" s="78">
        <f t="shared" ca="1" si="371"/>
        <v>2.7389054743691302E-5</v>
      </c>
      <c r="V672" s="79">
        <f t="shared" ca="1" si="366"/>
        <v>107.76463236964379</v>
      </c>
      <c r="W672" s="79">
        <f t="shared" ca="1" si="357"/>
        <v>0.73511572479488829</v>
      </c>
      <c r="X672" s="80">
        <f t="shared" ca="1" si="372"/>
        <v>-5.4778109487382603E-4</v>
      </c>
      <c r="Y672" s="80">
        <f t="shared" ca="1" si="373"/>
        <v>-8.9803860308036498E-2</v>
      </c>
      <c r="Z672" s="80">
        <f t="shared" ca="1" si="367"/>
        <v>0</v>
      </c>
      <c r="AA672" s="80">
        <f t="shared" ca="1" si="374"/>
        <v>0</v>
      </c>
      <c r="AB672" s="81">
        <f t="shared" ca="1" si="358"/>
        <v>-6.7793746768475383E-2</v>
      </c>
      <c r="AC672" s="79">
        <f t="shared" ca="1" si="359"/>
        <v>108.3416027062673</v>
      </c>
      <c r="AE672" s="35"/>
      <c r="AF672" s="35"/>
      <c r="AR672" s="69">
        <f t="shared" si="368"/>
        <v>56</v>
      </c>
      <c r="AS672" s="70">
        <f t="shared" si="375"/>
        <v>669</v>
      </c>
      <c r="AT672" s="71">
        <f t="shared" si="379"/>
        <v>1.0262945204764971E-2</v>
      </c>
      <c r="AU672" s="72">
        <f t="shared" si="360"/>
        <v>6.8214933659622723E-3</v>
      </c>
      <c r="AV672" s="73">
        <f t="shared" si="369"/>
        <v>1.0068214933659623</v>
      </c>
      <c r="AW672" s="74">
        <f>PRODUCT(AV$4:AV672)</f>
        <v>94.451292167963587</v>
      </c>
    </row>
    <row r="673" spans="5:49">
      <c r="E673">
        <f t="shared" si="377"/>
        <v>670</v>
      </c>
      <c r="F673" s="64">
        <f t="shared" si="370"/>
        <v>110.7499999999976</v>
      </c>
      <c r="G673" s="55">
        <f t="shared" si="351"/>
        <v>0</v>
      </c>
      <c r="H673" s="78">
        <f t="shared" si="376"/>
        <v>1</v>
      </c>
      <c r="I673" s="79">
        <f t="shared" si="361"/>
        <v>2321717.0201701503</v>
      </c>
      <c r="J673" s="79">
        <f t="shared" si="352"/>
        <v>15837.577250732376</v>
      </c>
      <c r="K673" s="80">
        <f t="shared" si="353"/>
        <v>-20</v>
      </c>
      <c r="L673" s="80">
        <f t="shared" si="362"/>
        <v>-1934.7641834751255</v>
      </c>
      <c r="M673" s="80">
        <f t="shared" si="378"/>
        <v>0</v>
      </c>
      <c r="N673" s="80">
        <f t="shared" si="363"/>
        <v>0</v>
      </c>
      <c r="O673" s="81">
        <f t="shared" si="354"/>
        <v>-2475.2130879613783</v>
      </c>
      <c r="P673" s="79">
        <f t="shared" si="355"/>
        <v>2333124.6201494462</v>
      </c>
      <c r="R673">
        <f t="shared" ca="1" si="364"/>
        <v>789</v>
      </c>
      <c r="S673" s="78">
        <f t="shared" ca="1" si="365"/>
        <v>118.52</v>
      </c>
      <c r="T673" s="55">
        <f t="shared" ca="1" si="356"/>
        <v>0</v>
      </c>
      <c r="U673" s="78">
        <f t="shared" ca="1" si="371"/>
        <v>2.7389054743691302E-5</v>
      </c>
      <c r="V673" s="79">
        <f t="shared" ca="1" si="366"/>
        <v>108.3416027062673</v>
      </c>
      <c r="W673" s="79">
        <f t="shared" ca="1" si="357"/>
        <v>0.73905152411852248</v>
      </c>
      <c r="X673" s="80">
        <f t="shared" ca="1" si="372"/>
        <v>-5.4778109487382603E-4</v>
      </c>
      <c r="Y673" s="80">
        <f t="shared" ca="1" si="373"/>
        <v>-9.0284668921889424E-2</v>
      </c>
      <c r="Z673" s="80">
        <f t="shared" ca="1" si="367"/>
        <v>0</v>
      </c>
      <c r="AA673" s="80">
        <f t="shared" ca="1" si="374"/>
        <v>0</v>
      </c>
      <c r="AB673" s="81">
        <f t="shared" ca="1" si="358"/>
        <v>-6.7793746768475383E-2</v>
      </c>
      <c r="AC673" s="79">
        <f t="shared" ca="1" si="359"/>
        <v>108.92202803360057</v>
      </c>
      <c r="AE673" s="35"/>
      <c r="AF673" s="35"/>
      <c r="AR673" s="69">
        <f t="shared" si="368"/>
        <v>56</v>
      </c>
      <c r="AS673" s="70">
        <f t="shared" si="375"/>
        <v>670</v>
      </c>
      <c r="AT673" s="71">
        <f t="shared" si="379"/>
        <v>1.0192936592135432E-2</v>
      </c>
      <c r="AU673" s="72">
        <f t="shared" si="360"/>
        <v>6.8214933659622723E-3</v>
      </c>
      <c r="AV673" s="73">
        <f t="shared" si="369"/>
        <v>1.0068214933659623</v>
      </c>
      <c r="AW673" s="74">
        <f>PRODUCT(AV$4:AV673)</f>
        <v>95.095591030893914</v>
      </c>
    </row>
    <row r="674" spans="5:49">
      <c r="E674">
        <f t="shared" si="377"/>
        <v>671</v>
      </c>
      <c r="F674" s="64">
        <f t="shared" si="370"/>
        <v>110.83333333333093</v>
      </c>
      <c r="G674" s="55">
        <f t="shared" si="351"/>
        <v>0</v>
      </c>
      <c r="H674" s="78">
        <f t="shared" si="376"/>
        <v>1</v>
      </c>
      <c r="I674" s="79">
        <f t="shared" si="361"/>
        <v>2333124.6201494462</v>
      </c>
      <c r="J674" s="79">
        <f t="shared" si="352"/>
        <v>15915.394118312694</v>
      </c>
      <c r="K674" s="80">
        <f t="shared" si="353"/>
        <v>-20</v>
      </c>
      <c r="L674" s="80">
        <f t="shared" si="362"/>
        <v>-1944.2705167912052</v>
      </c>
      <c r="M674" s="80">
        <f t="shared" si="378"/>
        <v>0</v>
      </c>
      <c r="N674" s="80">
        <f t="shared" si="363"/>
        <v>0</v>
      </c>
      <c r="O674" s="81">
        <f t="shared" si="354"/>
        <v>-2475.2130879613783</v>
      </c>
      <c r="P674" s="79">
        <f t="shared" si="355"/>
        <v>2344600.530663006</v>
      </c>
      <c r="R674">
        <f t="shared" ca="1" si="364"/>
        <v>790</v>
      </c>
      <c r="S674" s="78">
        <f t="shared" ca="1" si="365"/>
        <v>118.6</v>
      </c>
      <c r="T674" s="55">
        <f t="shared" ca="1" si="356"/>
        <v>0</v>
      </c>
      <c r="U674" s="78">
        <f t="shared" ca="1" si="371"/>
        <v>2.7389054743691302E-5</v>
      </c>
      <c r="V674" s="79">
        <f t="shared" ca="1" si="366"/>
        <v>108.92202803360057</v>
      </c>
      <c r="W674" s="79">
        <f t="shared" ca="1" si="357"/>
        <v>0.74301089163836298</v>
      </c>
      <c r="X674" s="80">
        <f t="shared" ca="1" si="372"/>
        <v>-5.4778109487382603E-4</v>
      </c>
      <c r="Y674" s="80">
        <f t="shared" ca="1" si="373"/>
        <v>-9.0768356694667152E-2</v>
      </c>
      <c r="Z674" s="80">
        <f t="shared" ca="1" si="367"/>
        <v>0</v>
      </c>
      <c r="AA674" s="80">
        <f t="shared" ca="1" si="374"/>
        <v>0</v>
      </c>
      <c r="AB674" s="81">
        <f t="shared" ca="1" si="358"/>
        <v>-6.7793746768475383E-2</v>
      </c>
      <c r="AC674" s="79">
        <f t="shared" ca="1" si="359"/>
        <v>109.50592904068091</v>
      </c>
      <c r="AE674" s="35"/>
      <c r="AF674" s="35"/>
      <c r="AR674" s="69">
        <f t="shared" si="368"/>
        <v>56</v>
      </c>
      <c r="AS674" s="70">
        <f t="shared" si="375"/>
        <v>671</v>
      </c>
      <c r="AT674" s="71">
        <f t="shared" si="379"/>
        <v>1.0123405542792506E-2</v>
      </c>
      <c r="AU674" s="72">
        <f t="shared" si="360"/>
        <v>6.8214933659622723E-3</v>
      </c>
      <c r="AV674" s="73">
        <f t="shared" si="369"/>
        <v>1.0068214933659623</v>
      </c>
      <c r="AW674" s="74">
        <f>PRODUCT(AV$4:AV674)</f>
        <v>95.744284974243413</v>
      </c>
    </row>
    <row r="675" spans="5:49">
      <c r="E675">
        <f t="shared" si="377"/>
        <v>672</v>
      </c>
      <c r="F675" s="64">
        <f t="shared" si="370"/>
        <v>110.91666666666426</v>
      </c>
      <c r="G675" s="55">
        <f t="shared" si="351"/>
        <v>0</v>
      </c>
      <c r="H675" s="78">
        <f t="shared" si="376"/>
        <v>1</v>
      </c>
      <c r="I675" s="79">
        <f t="shared" si="361"/>
        <v>2344600.530663006</v>
      </c>
      <c r="J675" s="79">
        <f t="shared" si="352"/>
        <v>15993.676965749319</v>
      </c>
      <c r="K675" s="80">
        <f t="shared" si="353"/>
        <v>-20</v>
      </c>
      <c r="L675" s="80">
        <f t="shared" si="362"/>
        <v>-1953.8337755525051</v>
      </c>
      <c r="M675" s="80">
        <f t="shared" si="378"/>
        <v>0</v>
      </c>
      <c r="N675" s="80">
        <f t="shared" si="363"/>
        <v>0</v>
      </c>
      <c r="O675" s="81">
        <f t="shared" si="354"/>
        <v>-2475.2130879613783</v>
      </c>
      <c r="P675" s="79">
        <f t="shared" si="355"/>
        <v>2356145.1607652414</v>
      </c>
      <c r="R675">
        <f t="shared" ca="1" si="364"/>
        <v>791</v>
      </c>
      <c r="S675" s="78">
        <f t="shared" ca="1" si="365"/>
        <v>118.68</v>
      </c>
      <c r="T675" s="55">
        <f t="shared" ca="1" si="356"/>
        <v>0</v>
      </c>
      <c r="U675" s="78">
        <f t="shared" ca="1" si="371"/>
        <v>2.7389054743691302E-5</v>
      </c>
      <c r="V675" s="79">
        <f t="shared" ca="1" si="366"/>
        <v>109.50592904068091</v>
      </c>
      <c r="W675" s="79">
        <f t="shared" ca="1" si="357"/>
        <v>0.74699396848454014</v>
      </c>
      <c r="X675" s="80">
        <f t="shared" ca="1" si="372"/>
        <v>-5.4778109487382603E-4</v>
      </c>
      <c r="Y675" s="80">
        <f t="shared" ca="1" si="373"/>
        <v>-9.1254940867234097E-2</v>
      </c>
      <c r="Z675" s="80">
        <f t="shared" ca="1" si="367"/>
        <v>0</v>
      </c>
      <c r="AA675" s="80">
        <f t="shared" ca="1" si="374"/>
        <v>0</v>
      </c>
      <c r="AB675" s="81">
        <f t="shared" ca="1" si="358"/>
        <v>-6.7793746768475383E-2</v>
      </c>
      <c r="AC675" s="79">
        <f t="shared" ca="1" si="359"/>
        <v>110.09332654043487</v>
      </c>
      <c r="AE675" s="35"/>
      <c r="AF675" s="35"/>
      <c r="AR675" s="69">
        <f t="shared" si="368"/>
        <v>56</v>
      </c>
      <c r="AS675" s="70">
        <f t="shared" si="375"/>
        <v>672</v>
      </c>
      <c r="AT675" s="71">
        <f t="shared" si="379"/>
        <v>1.00543487990414E-2</v>
      </c>
      <c r="AU675" s="72">
        <f t="shared" si="360"/>
        <v>6.8214933659622723E-3</v>
      </c>
      <c r="AV675" s="73">
        <f t="shared" si="369"/>
        <v>1.0068214933659623</v>
      </c>
      <c r="AW675" s="74">
        <f>PRODUCT(AV$4:AV675)</f>
        <v>96.39740397902402</v>
      </c>
    </row>
    <row r="676" spans="5:49">
      <c r="E676">
        <f t="shared" si="377"/>
        <v>673</v>
      </c>
      <c r="F676" s="64">
        <f t="shared" si="370"/>
        <v>110.99999999999758</v>
      </c>
      <c r="G676" s="55">
        <f t="shared" si="351"/>
        <v>0</v>
      </c>
      <c r="H676" s="78">
        <f t="shared" si="376"/>
        <v>1</v>
      </c>
      <c r="I676" s="79">
        <f t="shared" si="361"/>
        <v>2356145.1607652414</v>
      </c>
      <c r="J676" s="79">
        <f t="shared" si="352"/>
        <v>16072.428583404206</v>
      </c>
      <c r="K676" s="80">
        <f t="shared" si="353"/>
        <v>-20</v>
      </c>
      <c r="L676" s="80">
        <f t="shared" si="362"/>
        <v>-1963.4543006377012</v>
      </c>
      <c r="M676" s="80">
        <f t="shared" si="378"/>
        <v>-17671.088705739308</v>
      </c>
      <c r="N676" s="80">
        <f t="shared" si="363"/>
        <v>0</v>
      </c>
      <c r="O676" s="81">
        <f t="shared" si="354"/>
        <v>-2475.2130879613783</v>
      </c>
      <c r="P676" s="79">
        <f t="shared" si="355"/>
        <v>2350087.8332543066</v>
      </c>
      <c r="R676">
        <f t="shared" ca="1" si="364"/>
        <v>792</v>
      </c>
      <c r="S676" s="78">
        <f t="shared" ca="1" si="365"/>
        <v>118.76</v>
      </c>
      <c r="T676" s="55">
        <f t="shared" ca="1" si="356"/>
        <v>0</v>
      </c>
      <c r="U676" s="78">
        <f t="shared" ca="1" si="371"/>
        <v>2.7389054743691302E-5</v>
      </c>
      <c r="V676" s="79">
        <f t="shared" ca="1" si="366"/>
        <v>110.09332654043487</v>
      </c>
      <c r="W676" s="79">
        <f t="shared" ca="1" si="357"/>
        <v>0.75100089663229463</v>
      </c>
      <c r="X676" s="80">
        <f t="shared" ca="1" si="372"/>
        <v>-5.4778109487382603E-4</v>
      </c>
      <c r="Y676" s="80">
        <f t="shared" ca="1" si="373"/>
        <v>-9.1744438783695731E-2</v>
      </c>
      <c r="Z676" s="80">
        <f t="shared" ca="1" si="367"/>
        <v>0</v>
      </c>
      <c r="AA676" s="80">
        <f t="shared" ca="1" si="374"/>
        <v>0</v>
      </c>
      <c r="AB676" s="81">
        <f t="shared" ca="1" si="358"/>
        <v>-6.7793746768475383E-2</v>
      </c>
      <c r="AC676" s="79">
        <f t="shared" ca="1" si="359"/>
        <v>110.68424147042012</v>
      </c>
      <c r="AE676" s="35"/>
      <c r="AF676" s="35"/>
      <c r="AR676" s="69">
        <f t="shared" si="368"/>
        <v>57</v>
      </c>
      <c r="AS676" s="70">
        <f t="shared" si="375"/>
        <v>673</v>
      </c>
      <c r="AT676" s="71">
        <f t="shared" si="379"/>
        <v>9.9857631254096687E-3</v>
      </c>
      <c r="AU676" s="72">
        <f t="shared" si="360"/>
        <v>6.8214933659622723E-3</v>
      </c>
      <c r="AV676" s="73">
        <f t="shared" si="369"/>
        <v>1.0068214933659623</v>
      </c>
      <c r="AW676" s="74">
        <f>PRODUCT(AV$4:AV676)</f>
        <v>97.054978230762913</v>
      </c>
    </row>
    <row r="677" spans="5:49">
      <c r="E677">
        <f t="shared" si="377"/>
        <v>674</v>
      </c>
      <c r="F677" s="64">
        <f t="shared" si="370"/>
        <v>111.08333333333091</v>
      </c>
      <c r="G677" s="55">
        <f t="shared" si="351"/>
        <v>0</v>
      </c>
      <c r="H677" s="78">
        <f t="shared" si="376"/>
        <v>1</v>
      </c>
      <c r="I677" s="79">
        <f t="shared" si="361"/>
        <v>2350087.8332543066</v>
      </c>
      <c r="J677" s="79">
        <f t="shared" si="352"/>
        <v>16031.108563972903</v>
      </c>
      <c r="K677" s="80">
        <f t="shared" si="353"/>
        <v>-20</v>
      </c>
      <c r="L677" s="80">
        <f t="shared" si="362"/>
        <v>-1958.4065277119223</v>
      </c>
      <c r="M677" s="80">
        <f t="shared" si="378"/>
        <v>0</v>
      </c>
      <c r="N677" s="80">
        <f t="shared" si="363"/>
        <v>0</v>
      </c>
      <c r="O677" s="81">
        <f t="shared" si="354"/>
        <v>-2475.2130879613783</v>
      </c>
      <c r="P677" s="79">
        <f t="shared" si="355"/>
        <v>2361665.3222026061</v>
      </c>
      <c r="R677">
        <f t="shared" ca="1" si="364"/>
        <v>793</v>
      </c>
      <c r="S677" s="78">
        <f t="shared" ca="1" si="365"/>
        <v>118.84</v>
      </c>
      <c r="T677" s="55">
        <f t="shared" ca="1" si="356"/>
        <v>0</v>
      </c>
      <c r="U677" s="78">
        <f t="shared" ca="1" si="371"/>
        <v>2.7389054743691302E-5</v>
      </c>
      <c r="V677" s="79">
        <f t="shared" ca="1" si="366"/>
        <v>110.68424147042012</v>
      </c>
      <c r="W677" s="79">
        <f t="shared" ca="1" si="357"/>
        <v>0.75503181890703708</v>
      </c>
      <c r="X677" s="80">
        <f t="shared" ca="1" si="372"/>
        <v>-5.4778109487382603E-4</v>
      </c>
      <c r="Y677" s="80">
        <f t="shared" ca="1" si="373"/>
        <v>-9.2236867892016766E-2</v>
      </c>
      <c r="Z677" s="80">
        <f t="shared" ca="1" si="367"/>
        <v>-0.83013181102815081</v>
      </c>
      <c r="AA677" s="80">
        <f t="shared" ca="1" si="374"/>
        <v>0</v>
      </c>
      <c r="AB677" s="81">
        <f t="shared" ca="1" si="358"/>
        <v>-6.7793746768475383E-2</v>
      </c>
      <c r="AC677" s="79">
        <f t="shared" ca="1" si="359"/>
        <v>110.44856308254364</v>
      </c>
      <c r="AE677" s="35"/>
      <c r="AF677" s="35"/>
      <c r="AR677" s="69">
        <f t="shared" si="368"/>
        <v>57</v>
      </c>
      <c r="AS677" s="70">
        <f t="shared" si="375"/>
        <v>674</v>
      </c>
      <c r="AT677" s="71">
        <f t="shared" si="379"/>
        <v>9.9176453084956154E-3</v>
      </c>
      <c r="AU677" s="72">
        <f t="shared" si="360"/>
        <v>6.8214933659622723E-3</v>
      </c>
      <c r="AV677" s="73">
        <f t="shared" si="369"/>
        <v>1.0068214933659623</v>
      </c>
      <c r="AW677" s="74">
        <f>PRODUCT(AV$4:AV677)</f>
        <v>97.717038120897669</v>
      </c>
    </row>
    <row r="678" spans="5:49">
      <c r="E678">
        <f t="shared" si="377"/>
        <v>675</v>
      </c>
      <c r="F678" s="64">
        <f t="shared" si="370"/>
        <v>111.16666666666424</v>
      </c>
      <c r="G678" s="55">
        <f t="shared" si="351"/>
        <v>0</v>
      </c>
      <c r="H678" s="78">
        <f t="shared" si="376"/>
        <v>1</v>
      </c>
      <c r="I678" s="79">
        <f t="shared" si="361"/>
        <v>2361665.3222026061</v>
      </c>
      <c r="J678" s="79">
        <f t="shared" si="352"/>
        <v>16110.08432802823</v>
      </c>
      <c r="K678" s="80">
        <f t="shared" si="353"/>
        <v>-20</v>
      </c>
      <c r="L678" s="80">
        <f t="shared" si="362"/>
        <v>-1968.0544351688386</v>
      </c>
      <c r="M678" s="80">
        <f t="shared" si="378"/>
        <v>0</v>
      </c>
      <c r="N678" s="80">
        <f t="shared" si="363"/>
        <v>0</v>
      </c>
      <c r="O678" s="81">
        <f t="shared" si="354"/>
        <v>-2475.2130879613783</v>
      </c>
      <c r="P678" s="79">
        <f t="shared" si="355"/>
        <v>2373312.1390075041</v>
      </c>
      <c r="R678">
        <f t="shared" ca="1" si="364"/>
        <v>794</v>
      </c>
      <c r="S678" s="78">
        <f t="shared" ca="1" si="365"/>
        <v>118.92</v>
      </c>
      <c r="T678" s="55">
        <f t="shared" ca="1" si="356"/>
        <v>0</v>
      </c>
      <c r="U678" s="78">
        <f t="shared" ca="1" si="371"/>
        <v>2.7389054743691302E-5</v>
      </c>
      <c r="V678" s="79">
        <f t="shared" ca="1" si="366"/>
        <v>110.44856308254364</v>
      </c>
      <c r="W678" s="79">
        <f t="shared" ca="1" si="357"/>
        <v>0.75342414034763705</v>
      </c>
      <c r="X678" s="80">
        <f t="shared" ca="1" si="372"/>
        <v>-5.4778109487382603E-4</v>
      </c>
      <c r="Y678" s="80">
        <f t="shared" ca="1" si="373"/>
        <v>-9.2040469235453046E-2</v>
      </c>
      <c r="Z678" s="80">
        <f t="shared" ca="1" si="367"/>
        <v>0</v>
      </c>
      <c r="AA678" s="80">
        <f t="shared" ca="1" si="374"/>
        <v>0</v>
      </c>
      <c r="AB678" s="81">
        <f t="shared" ca="1" si="358"/>
        <v>-6.7793746768475383E-2</v>
      </c>
      <c r="AC678" s="79">
        <f t="shared" ca="1" si="359"/>
        <v>111.04160522579247</v>
      </c>
      <c r="AE678" s="35"/>
      <c r="AF678" s="35"/>
      <c r="AR678" s="69">
        <f t="shared" si="368"/>
        <v>57</v>
      </c>
      <c r="AS678" s="70">
        <f t="shared" si="375"/>
        <v>675</v>
      </c>
      <c r="AT678" s="71">
        <f t="shared" si="379"/>
        <v>9.8499921568177464E-3</v>
      </c>
      <c r="AU678" s="72">
        <f t="shared" si="360"/>
        <v>6.8214933659622723E-3</v>
      </c>
      <c r="AV678" s="73">
        <f t="shared" si="369"/>
        <v>1.0068214933659623</v>
      </c>
      <c r="AW678" s="74">
        <f>PRODUCT(AV$4:AV678)</f>
        <v>98.383614248180862</v>
      </c>
    </row>
    <row r="679" spans="5:49">
      <c r="E679">
        <f t="shared" si="377"/>
        <v>676</v>
      </c>
      <c r="F679" s="64">
        <f t="shared" si="370"/>
        <v>111.24999999999757</v>
      </c>
      <c r="G679" s="55">
        <f t="shared" si="351"/>
        <v>0</v>
      </c>
      <c r="H679" s="78">
        <f t="shared" si="376"/>
        <v>1</v>
      </c>
      <c r="I679" s="79">
        <f t="shared" si="361"/>
        <v>2373312.1390075041</v>
      </c>
      <c r="J679" s="79">
        <f t="shared" si="352"/>
        <v>16189.533011597419</v>
      </c>
      <c r="K679" s="80">
        <f t="shared" si="353"/>
        <v>-20</v>
      </c>
      <c r="L679" s="80">
        <f t="shared" si="362"/>
        <v>-1977.7601158395869</v>
      </c>
      <c r="M679" s="80">
        <f t="shared" si="378"/>
        <v>0</v>
      </c>
      <c r="N679" s="80">
        <f t="shared" si="363"/>
        <v>0</v>
      </c>
      <c r="O679" s="81">
        <f t="shared" si="354"/>
        <v>-2475.2130879613783</v>
      </c>
      <c r="P679" s="79">
        <f t="shared" si="355"/>
        <v>2385028.6988153006</v>
      </c>
      <c r="R679">
        <f t="shared" ca="1" si="364"/>
        <v>795</v>
      </c>
      <c r="S679" s="78">
        <f t="shared" ca="1" si="365"/>
        <v>119</v>
      </c>
      <c r="T679" s="55">
        <f t="shared" ca="1" si="356"/>
        <v>0</v>
      </c>
      <c r="U679" s="78">
        <f t="shared" ca="1" si="371"/>
        <v>2.7389054743691302E-5</v>
      </c>
      <c r="V679" s="79">
        <f t="shared" ca="1" si="366"/>
        <v>111.04160522579247</v>
      </c>
      <c r="W679" s="79">
        <f t="shared" ca="1" si="357"/>
        <v>0.75746957339354493</v>
      </c>
      <c r="X679" s="80">
        <f t="shared" ca="1" si="372"/>
        <v>-5.4778109487382603E-4</v>
      </c>
      <c r="Y679" s="80">
        <f t="shared" ca="1" si="373"/>
        <v>-9.2534671021493722E-2</v>
      </c>
      <c r="Z679" s="80">
        <f t="shared" ca="1" si="367"/>
        <v>0</v>
      </c>
      <c r="AA679" s="80">
        <f t="shared" ca="1" si="374"/>
        <v>0</v>
      </c>
      <c r="AB679" s="81">
        <f t="shared" ca="1" si="358"/>
        <v>-6.7793746768475383E-2</v>
      </c>
      <c r="AC679" s="79">
        <f t="shared" ca="1" si="359"/>
        <v>111.63819860030117</v>
      </c>
      <c r="AE679" s="35"/>
      <c r="AF679" s="35"/>
      <c r="AR679" s="69">
        <f t="shared" si="368"/>
        <v>57</v>
      </c>
      <c r="AS679" s="70">
        <f t="shared" si="375"/>
        <v>676</v>
      </c>
      <c r="AT679" s="71">
        <f t="shared" si="379"/>
        <v>9.7828005006652344E-3</v>
      </c>
      <c r="AU679" s="72">
        <f t="shared" si="360"/>
        <v>6.8214933659622723E-3</v>
      </c>
      <c r="AV679" s="73">
        <f t="shared" si="369"/>
        <v>1.0068214933659623</v>
      </c>
      <c r="AW679" s="74">
        <f>PRODUCT(AV$4:AV679)</f>
        <v>99.054737420094213</v>
      </c>
    </row>
    <row r="680" spans="5:49">
      <c r="E680">
        <f t="shared" si="377"/>
        <v>677</v>
      </c>
      <c r="F680" s="64">
        <f t="shared" si="370"/>
        <v>111.3333333333309</v>
      </c>
      <c r="G680" s="55">
        <f t="shared" si="351"/>
        <v>0</v>
      </c>
      <c r="H680" s="78">
        <f t="shared" si="376"/>
        <v>1</v>
      </c>
      <c r="I680" s="79">
        <f t="shared" si="361"/>
        <v>2385028.6988153006</v>
      </c>
      <c r="J680" s="79">
        <f t="shared" si="352"/>
        <v>16269.457446598204</v>
      </c>
      <c r="K680" s="80">
        <f t="shared" si="353"/>
        <v>-20</v>
      </c>
      <c r="L680" s="80">
        <f t="shared" si="362"/>
        <v>-1987.5239156794173</v>
      </c>
      <c r="M680" s="80">
        <f t="shared" si="378"/>
        <v>0</v>
      </c>
      <c r="N680" s="80">
        <f t="shared" si="363"/>
        <v>0</v>
      </c>
      <c r="O680" s="81">
        <f t="shared" si="354"/>
        <v>-2475.2130879613783</v>
      </c>
      <c r="P680" s="79">
        <f t="shared" si="355"/>
        <v>2396815.4192582578</v>
      </c>
      <c r="R680">
        <f t="shared" ca="1" si="364"/>
        <v>796</v>
      </c>
      <c r="S680" s="78">
        <f t="shared" ca="1" si="365"/>
        <v>119.08</v>
      </c>
      <c r="T680" s="55">
        <f t="shared" ca="1" si="356"/>
        <v>0</v>
      </c>
      <c r="U680" s="78">
        <f t="shared" ca="1" si="371"/>
        <v>2.7389054743691302E-5</v>
      </c>
      <c r="V680" s="79">
        <f t="shared" ca="1" si="366"/>
        <v>111.63819860030117</v>
      </c>
      <c r="W680" s="79">
        <f t="shared" ca="1" si="357"/>
        <v>0.76153923113993305</v>
      </c>
      <c r="X680" s="80">
        <f t="shared" ca="1" si="372"/>
        <v>-5.4778109487382603E-4</v>
      </c>
      <c r="Y680" s="80">
        <f t="shared" ca="1" si="373"/>
        <v>-9.3031832166917641E-2</v>
      </c>
      <c r="Z680" s="80">
        <f t="shared" ca="1" si="367"/>
        <v>0</v>
      </c>
      <c r="AA680" s="80">
        <f t="shared" ca="1" si="374"/>
        <v>0</v>
      </c>
      <c r="AB680" s="81">
        <f t="shared" ca="1" si="358"/>
        <v>-6.7793746768475383E-2</v>
      </c>
      <c r="AC680" s="79">
        <f t="shared" ca="1" si="359"/>
        <v>112.23836447141083</v>
      </c>
      <c r="AE680" s="35"/>
      <c r="AF680" s="35"/>
      <c r="AR680" s="69">
        <f t="shared" si="368"/>
        <v>57</v>
      </c>
      <c r="AS680" s="70">
        <f t="shared" si="375"/>
        <v>677</v>
      </c>
      <c r="AT680" s="71">
        <f t="shared" si="379"/>
        <v>9.7160671919494148E-3</v>
      </c>
      <c r="AU680" s="72">
        <f t="shared" si="360"/>
        <v>6.8214933659622723E-3</v>
      </c>
      <c r="AV680" s="73">
        <f t="shared" si="369"/>
        <v>1.0068214933659623</v>
      </c>
      <c r="AW680" s="74">
        <f>PRODUCT(AV$4:AV680)</f>
        <v>99.730438654272518</v>
      </c>
    </row>
    <row r="681" spans="5:49">
      <c r="E681">
        <f t="shared" si="377"/>
        <v>678</v>
      </c>
      <c r="F681" s="64">
        <f t="shared" si="370"/>
        <v>111.41666666666423</v>
      </c>
      <c r="G681" s="55">
        <f t="shared" si="351"/>
        <v>0</v>
      </c>
      <c r="H681" s="78">
        <f t="shared" si="376"/>
        <v>1</v>
      </c>
      <c r="I681" s="79">
        <f t="shared" si="361"/>
        <v>2396815.4192582578</v>
      </c>
      <c r="J681" s="79">
        <f t="shared" si="352"/>
        <v>16349.860481906288</v>
      </c>
      <c r="K681" s="80">
        <f t="shared" si="353"/>
        <v>-20</v>
      </c>
      <c r="L681" s="80">
        <f t="shared" si="362"/>
        <v>-1997.346182715215</v>
      </c>
      <c r="M681" s="80">
        <f t="shared" si="378"/>
        <v>0</v>
      </c>
      <c r="N681" s="80">
        <f t="shared" si="363"/>
        <v>0</v>
      </c>
      <c r="O681" s="81">
        <f t="shared" si="354"/>
        <v>-2475.2130879613783</v>
      </c>
      <c r="P681" s="79">
        <f t="shared" si="355"/>
        <v>2408672.7204694874</v>
      </c>
      <c r="R681">
        <f t="shared" ca="1" si="364"/>
        <v>797</v>
      </c>
      <c r="S681" s="78">
        <f t="shared" ca="1" si="365"/>
        <v>119.16</v>
      </c>
      <c r="T681" s="55">
        <f t="shared" ca="1" si="356"/>
        <v>0</v>
      </c>
      <c r="U681" s="78">
        <f t="shared" ca="1" si="371"/>
        <v>2.7389054743691302E-5</v>
      </c>
      <c r="V681" s="79">
        <f t="shared" ca="1" si="366"/>
        <v>112.23836447141083</v>
      </c>
      <c r="W681" s="79">
        <f t="shared" ca="1" si="357"/>
        <v>0.76563325864818454</v>
      </c>
      <c r="X681" s="80">
        <f t="shared" ca="1" si="372"/>
        <v>-5.4778109487382603E-4</v>
      </c>
      <c r="Y681" s="80">
        <f t="shared" ca="1" si="373"/>
        <v>-9.3531970392842362E-2</v>
      </c>
      <c r="Z681" s="80">
        <f t="shared" ca="1" si="367"/>
        <v>0</v>
      </c>
      <c r="AA681" s="80">
        <f t="shared" ca="1" si="374"/>
        <v>0</v>
      </c>
      <c r="AB681" s="81">
        <f t="shared" ca="1" si="358"/>
        <v>-6.7793746768475383E-2</v>
      </c>
      <c r="AC681" s="79">
        <f t="shared" ca="1" si="359"/>
        <v>112.84212423180281</v>
      </c>
      <c r="AE681" s="35"/>
      <c r="AF681" s="35"/>
      <c r="AR681" s="69">
        <f t="shared" si="368"/>
        <v>57</v>
      </c>
      <c r="AS681" s="70">
        <f t="shared" si="375"/>
        <v>678</v>
      </c>
      <c r="AT681" s="71">
        <f t="shared" si="379"/>
        <v>9.6497891040562885E-3</v>
      </c>
      <c r="AU681" s="72">
        <f t="shared" si="360"/>
        <v>6.8214933659622723E-3</v>
      </c>
      <c r="AV681" s="73">
        <f t="shared" si="369"/>
        <v>1.0068214933659623</v>
      </c>
      <c r="AW681" s="74">
        <f>PRODUCT(AV$4:AV681)</f>
        <v>100.41074917993714</v>
      </c>
    </row>
    <row r="682" spans="5:49">
      <c r="E682">
        <f t="shared" si="377"/>
        <v>679</v>
      </c>
      <c r="F682" s="64">
        <f t="shared" si="370"/>
        <v>111.49999999999756</v>
      </c>
      <c r="G682" s="55">
        <f t="shared" si="351"/>
        <v>0</v>
      </c>
      <c r="H682" s="78">
        <f t="shared" si="376"/>
        <v>1</v>
      </c>
      <c r="I682" s="79">
        <f t="shared" si="361"/>
        <v>2408672.7204694874</v>
      </c>
      <c r="J682" s="79">
        <f t="shared" si="352"/>
        <v>16430.744983456905</v>
      </c>
      <c r="K682" s="80">
        <f t="shared" si="353"/>
        <v>-20</v>
      </c>
      <c r="L682" s="80">
        <f t="shared" si="362"/>
        <v>-2007.2272670579064</v>
      </c>
      <c r="M682" s="80">
        <f t="shared" si="378"/>
        <v>0</v>
      </c>
      <c r="N682" s="80">
        <f t="shared" si="363"/>
        <v>0</v>
      </c>
      <c r="O682" s="81">
        <f t="shared" si="354"/>
        <v>-2475.2130879613783</v>
      </c>
      <c r="P682" s="79">
        <f t="shared" si="355"/>
        <v>2420601.0250979248</v>
      </c>
      <c r="R682">
        <f t="shared" ca="1" si="364"/>
        <v>798</v>
      </c>
      <c r="S682" s="78">
        <f t="shared" ca="1" si="365"/>
        <v>119.24</v>
      </c>
      <c r="T682" s="55">
        <f t="shared" ca="1" si="356"/>
        <v>0</v>
      </c>
      <c r="U682" s="78">
        <f t="shared" ca="1" si="371"/>
        <v>2.7389054743691302E-5</v>
      </c>
      <c r="V682" s="79">
        <f t="shared" ca="1" si="366"/>
        <v>112.84212423180281</v>
      </c>
      <c r="W682" s="79">
        <f t="shared" ca="1" si="357"/>
        <v>0.76975180184833347</v>
      </c>
      <c r="X682" s="80">
        <f t="shared" ca="1" si="372"/>
        <v>-5.4778109487382603E-4</v>
      </c>
      <c r="Y682" s="80">
        <f t="shared" ca="1" si="373"/>
        <v>-9.403510352650235E-2</v>
      </c>
      <c r="Z682" s="80">
        <f t="shared" ca="1" si="367"/>
        <v>0</v>
      </c>
      <c r="AA682" s="80">
        <f t="shared" ca="1" si="374"/>
        <v>0</v>
      </c>
      <c r="AB682" s="81">
        <f t="shared" ca="1" si="358"/>
        <v>-6.7793746768475383E-2</v>
      </c>
      <c r="AC682" s="79">
        <f t="shared" ca="1" si="359"/>
        <v>113.44949940226128</v>
      </c>
      <c r="AE682" s="35"/>
      <c r="AF682" s="35"/>
      <c r="AR682" s="69">
        <f t="shared" si="368"/>
        <v>57</v>
      </c>
      <c r="AS682" s="70">
        <f t="shared" si="375"/>
        <v>679</v>
      </c>
      <c r="AT682" s="71">
        <f t="shared" si="379"/>
        <v>9.5839631317000337E-3</v>
      </c>
      <c r="AU682" s="72">
        <f t="shared" si="360"/>
        <v>6.8214933659622723E-3</v>
      </c>
      <c r="AV682" s="73">
        <f t="shared" si="369"/>
        <v>1.0068214933659623</v>
      </c>
      <c r="AW682" s="74">
        <f>PRODUCT(AV$4:AV682)</f>
        <v>101.09570043933938</v>
      </c>
    </row>
    <row r="683" spans="5:49">
      <c r="E683">
        <f t="shared" si="377"/>
        <v>680</v>
      </c>
      <c r="F683" s="64">
        <f t="shared" si="370"/>
        <v>111.58333333333088</v>
      </c>
      <c r="G683" s="55">
        <f t="shared" si="351"/>
        <v>0</v>
      </c>
      <c r="H683" s="78">
        <f t="shared" si="376"/>
        <v>1</v>
      </c>
      <c r="I683" s="79">
        <f t="shared" si="361"/>
        <v>2420601.0250979248</v>
      </c>
      <c r="J683" s="79">
        <f t="shared" si="352"/>
        <v>16512.113834346968</v>
      </c>
      <c r="K683" s="80">
        <f t="shared" si="353"/>
        <v>-20</v>
      </c>
      <c r="L683" s="80">
        <f t="shared" si="362"/>
        <v>-2017.1675209149373</v>
      </c>
      <c r="M683" s="80">
        <f t="shared" si="378"/>
        <v>0</v>
      </c>
      <c r="N683" s="80">
        <f t="shared" si="363"/>
        <v>0</v>
      </c>
      <c r="O683" s="81">
        <f t="shared" si="354"/>
        <v>-2475.2130879613783</v>
      </c>
      <c r="P683" s="79">
        <f t="shared" si="355"/>
        <v>2432600.7583233952</v>
      </c>
      <c r="R683">
        <f t="shared" ca="1" si="364"/>
        <v>799</v>
      </c>
      <c r="S683" s="78">
        <f t="shared" ca="1" si="365"/>
        <v>119.32</v>
      </c>
      <c r="T683" s="55">
        <f t="shared" ca="1" si="356"/>
        <v>0</v>
      </c>
      <c r="U683" s="78">
        <f t="shared" ca="1" si="371"/>
        <v>2.7389054743691302E-5</v>
      </c>
      <c r="V683" s="79">
        <f t="shared" ca="1" si="366"/>
        <v>113.44949940226128</v>
      </c>
      <c r="W683" s="79">
        <f t="shared" ca="1" si="357"/>
        <v>0.7738950075442661</v>
      </c>
      <c r="X683" s="80">
        <f t="shared" ca="1" si="372"/>
        <v>-5.4778109487382603E-4</v>
      </c>
      <c r="Y683" s="80">
        <f t="shared" ca="1" si="373"/>
        <v>-9.4541249501884403E-2</v>
      </c>
      <c r="Z683" s="80">
        <f t="shared" ca="1" si="367"/>
        <v>0</v>
      </c>
      <c r="AA683" s="80">
        <f t="shared" ca="1" si="374"/>
        <v>0</v>
      </c>
      <c r="AB683" s="81">
        <f t="shared" ca="1" si="358"/>
        <v>-6.7793746768475383E-2</v>
      </c>
      <c r="AC683" s="79">
        <f t="shared" ca="1" si="359"/>
        <v>114.06051163244031</v>
      </c>
      <c r="AE683" s="35"/>
      <c r="AF683" s="35"/>
      <c r="AR683" s="69">
        <f t="shared" si="368"/>
        <v>57</v>
      </c>
      <c r="AS683" s="70">
        <f t="shared" si="375"/>
        <v>680</v>
      </c>
      <c r="AT683" s="71">
        <f t="shared" si="379"/>
        <v>9.5185861907775143E-3</v>
      </c>
      <c r="AU683" s="72">
        <f t="shared" si="360"/>
        <v>6.8214933659622723E-3</v>
      </c>
      <c r="AV683" s="73">
        <f t="shared" si="369"/>
        <v>1.0068214933659623</v>
      </c>
      <c r="AW683" s="74">
        <f>PRODUCT(AV$4:AV683)</f>
        <v>101.78532408921365</v>
      </c>
    </row>
    <row r="684" spans="5:49">
      <c r="E684">
        <f t="shared" si="377"/>
        <v>681</v>
      </c>
      <c r="F684" s="64">
        <f t="shared" si="370"/>
        <v>111.66666666666421</v>
      </c>
      <c r="G684" s="55">
        <f t="shared" si="351"/>
        <v>0</v>
      </c>
      <c r="H684" s="78">
        <f t="shared" si="376"/>
        <v>1</v>
      </c>
      <c r="I684" s="79">
        <f t="shared" si="361"/>
        <v>2432600.7583233952</v>
      </c>
      <c r="J684" s="79">
        <f t="shared" si="352"/>
        <v>16593.969934937832</v>
      </c>
      <c r="K684" s="80">
        <f t="shared" si="353"/>
        <v>-20</v>
      </c>
      <c r="L684" s="80">
        <f t="shared" si="362"/>
        <v>-2027.1672986028295</v>
      </c>
      <c r="M684" s="80">
        <f t="shared" si="378"/>
        <v>0</v>
      </c>
      <c r="N684" s="80">
        <f t="shared" si="363"/>
        <v>0</v>
      </c>
      <c r="O684" s="81">
        <f t="shared" si="354"/>
        <v>-2475.2130879613783</v>
      </c>
      <c r="P684" s="79">
        <f t="shared" si="355"/>
        <v>2444672.3478717688</v>
      </c>
      <c r="R684">
        <f t="shared" ca="1" si="364"/>
        <v>800</v>
      </c>
      <c r="S684" s="78">
        <f t="shared" ca="1" si="365"/>
        <v>119.4</v>
      </c>
      <c r="T684" s="55">
        <f t="shared" ca="1" si="356"/>
        <v>0</v>
      </c>
      <c r="U684" s="78">
        <f t="shared" ca="1" si="371"/>
        <v>2.7389054743691302E-5</v>
      </c>
      <c r="V684" s="79">
        <f t="shared" ca="1" si="366"/>
        <v>114.06051163244031</v>
      </c>
      <c r="W684" s="79">
        <f t="shared" ca="1" si="357"/>
        <v>0.77806302341895417</v>
      </c>
      <c r="X684" s="80">
        <f t="shared" ca="1" si="372"/>
        <v>-5.4778109487382603E-4</v>
      </c>
      <c r="Y684" s="80">
        <f t="shared" ca="1" si="373"/>
        <v>-9.5050426360366924E-2</v>
      </c>
      <c r="Z684" s="80">
        <f t="shared" ca="1" si="367"/>
        <v>0</v>
      </c>
      <c r="AA684" s="80">
        <f t="shared" ca="1" si="374"/>
        <v>0</v>
      </c>
      <c r="AB684" s="81">
        <f t="shared" ca="1" si="358"/>
        <v>-6.7793746768475383E-2</v>
      </c>
      <c r="AC684" s="79">
        <f t="shared" ca="1" si="359"/>
        <v>114.67518270163553</v>
      </c>
      <c r="AE684" s="35"/>
      <c r="AF684" s="35"/>
      <c r="AR684" s="69">
        <f t="shared" si="368"/>
        <v>57</v>
      </c>
      <c r="AS684" s="70">
        <f t="shared" si="375"/>
        <v>681</v>
      </c>
      <c r="AT684" s="71">
        <f t="shared" si="379"/>
        <v>9.4536552182237846E-3</v>
      </c>
      <c r="AU684" s="72">
        <f t="shared" si="360"/>
        <v>6.8214933659622723E-3</v>
      </c>
      <c r="AV684" s="73">
        <f t="shared" si="369"/>
        <v>1.0068214933659623</v>
      </c>
      <c r="AW684" s="74">
        <f>PRODUCT(AV$4:AV684)</f>
        <v>102.47965200224054</v>
      </c>
    </row>
    <row r="685" spans="5:49">
      <c r="E685">
        <f t="shared" si="377"/>
        <v>682</v>
      </c>
      <c r="F685" s="64">
        <f t="shared" si="370"/>
        <v>111.74999999999754</v>
      </c>
      <c r="G685" s="55">
        <f t="shared" si="351"/>
        <v>0</v>
      </c>
      <c r="H685" s="78">
        <f t="shared" si="376"/>
        <v>1</v>
      </c>
      <c r="I685" s="79">
        <f t="shared" si="361"/>
        <v>2444672.3478717688</v>
      </c>
      <c r="J685" s="79">
        <f t="shared" si="352"/>
        <v>16676.316202958682</v>
      </c>
      <c r="K685" s="80">
        <f t="shared" si="353"/>
        <v>-20</v>
      </c>
      <c r="L685" s="80">
        <f t="shared" si="362"/>
        <v>-2037.2269565598074</v>
      </c>
      <c r="M685" s="80">
        <f t="shared" si="378"/>
        <v>0</v>
      </c>
      <c r="N685" s="80">
        <f t="shared" si="363"/>
        <v>0</v>
      </c>
      <c r="O685" s="81">
        <f t="shared" si="354"/>
        <v>-2475.2130879613783</v>
      </c>
      <c r="P685" s="79">
        <f t="shared" si="355"/>
        <v>2456816.224030206</v>
      </c>
      <c r="R685">
        <f t="shared" ca="1" si="364"/>
        <v>801</v>
      </c>
      <c r="S685" s="78">
        <f t="shared" ca="1" si="365"/>
        <v>119.48</v>
      </c>
      <c r="T685" s="55">
        <f t="shared" ca="1" si="356"/>
        <v>0</v>
      </c>
      <c r="U685" s="78">
        <f t="shared" ca="1" si="371"/>
        <v>2.7389054743691302E-5</v>
      </c>
      <c r="V685" s="79">
        <f t="shared" ca="1" si="366"/>
        <v>114.67518270163553</v>
      </c>
      <c r="W685" s="79">
        <f t="shared" ca="1" si="357"/>
        <v>0.78225599803971835</v>
      </c>
      <c r="X685" s="80">
        <f t="shared" ca="1" si="372"/>
        <v>-5.4778109487382603E-4</v>
      </c>
      <c r="Y685" s="80">
        <f t="shared" ca="1" si="373"/>
        <v>-9.5562652251362956E-2</v>
      </c>
      <c r="Z685" s="80">
        <f t="shared" ca="1" si="367"/>
        <v>0</v>
      </c>
      <c r="AA685" s="80">
        <f t="shared" ca="1" si="374"/>
        <v>0</v>
      </c>
      <c r="AB685" s="81">
        <f t="shared" ca="1" si="358"/>
        <v>-6.7793746768475383E-2</v>
      </c>
      <c r="AC685" s="79">
        <f t="shared" ca="1" si="359"/>
        <v>115.29353451956054</v>
      </c>
      <c r="AE685" s="35"/>
      <c r="AF685" s="35"/>
      <c r="AR685" s="69">
        <f t="shared" si="368"/>
        <v>57</v>
      </c>
      <c r="AS685" s="70">
        <f t="shared" si="375"/>
        <v>682</v>
      </c>
      <c r="AT685" s="71">
        <f t="shared" si="379"/>
        <v>9.389167171868577E-3</v>
      </c>
      <c r="AU685" s="72">
        <f t="shared" si="360"/>
        <v>6.8214933659622723E-3</v>
      </c>
      <c r="AV685" s="73">
        <f t="shared" si="369"/>
        <v>1.0068214933659623</v>
      </c>
      <c r="AW685" s="74">
        <f>PRODUCT(AV$4:AV685)</f>
        <v>103.17871626851995</v>
      </c>
    </row>
    <row r="686" spans="5:49">
      <c r="E686">
        <f t="shared" si="377"/>
        <v>683</v>
      </c>
      <c r="F686" s="64">
        <f t="shared" si="370"/>
        <v>111.83333333333087</v>
      </c>
      <c r="G686" s="55">
        <f t="shared" si="351"/>
        <v>0</v>
      </c>
      <c r="H686" s="78">
        <f t="shared" si="376"/>
        <v>1</v>
      </c>
      <c r="I686" s="79">
        <f t="shared" si="361"/>
        <v>2456816.224030206</v>
      </c>
      <c r="J686" s="79">
        <f t="shared" si="352"/>
        <v>16759.155573610529</v>
      </c>
      <c r="K686" s="80">
        <f t="shared" si="353"/>
        <v>-20</v>
      </c>
      <c r="L686" s="80">
        <f t="shared" si="362"/>
        <v>-2047.3468533585051</v>
      </c>
      <c r="M686" s="80">
        <f t="shared" si="378"/>
        <v>0</v>
      </c>
      <c r="N686" s="80">
        <f t="shared" si="363"/>
        <v>0</v>
      </c>
      <c r="O686" s="81">
        <f t="shared" si="354"/>
        <v>-2475.2130879613783</v>
      </c>
      <c r="P686" s="79">
        <f t="shared" si="355"/>
        <v>2469032.8196624964</v>
      </c>
      <c r="R686">
        <f t="shared" ca="1" si="364"/>
        <v>802</v>
      </c>
      <c r="S686" s="78">
        <f t="shared" ca="1" si="365"/>
        <v>119.56</v>
      </c>
      <c r="T686" s="55">
        <f t="shared" ca="1" si="356"/>
        <v>0</v>
      </c>
      <c r="U686" s="78">
        <f t="shared" ca="1" si="371"/>
        <v>2.7389054743691302E-5</v>
      </c>
      <c r="V686" s="79">
        <f t="shared" ca="1" si="366"/>
        <v>115.29353451956054</v>
      </c>
      <c r="W686" s="79">
        <f t="shared" ca="1" si="357"/>
        <v>0.78647408086352444</v>
      </c>
      <c r="X686" s="80">
        <f t="shared" ca="1" si="372"/>
        <v>-5.4778109487382603E-4</v>
      </c>
      <c r="Y686" s="80">
        <f t="shared" ca="1" si="373"/>
        <v>-9.6077945432967118E-2</v>
      </c>
      <c r="Z686" s="80">
        <f t="shared" ca="1" si="367"/>
        <v>0</v>
      </c>
      <c r="AA686" s="80">
        <f t="shared" ca="1" si="374"/>
        <v>0</v>
      </c>
      <c r="AB686" s="81">
        <f t="shared" ca="1" si="358"/>
        <v>-6.7793746768475383E-2</v>
      </c>
      <c r="AC686" s="79">
        <f t="shared" ca="1" si="359"/>
        <v>115.91558912712775</v>
      </c>
      <c r="AE686" s="35"/>
      <c r="AF686" s="35"/>
      <c r="AR686" s="69">
        <f t="shared" si="368"/>
        <v>57</v>
      </c>
      <c r="AS686" s="70">
        <f t="shared" si="375"/>
        <v>683</v>
      </c>
      <c r="AT686" s="71">
        <f t="shared" si="379"/>
        <v>9.3251190302937655E-3</v>
      </c>
      <c r="AU686" s="72">
        <f t="shared" si="360"/>
        <v>6.8214933659622723E-3</v>
      </c>
      <c r="AV686" s="73">
        <f t="shared" si="369"/>
        <v>1.0068214933659623</v>
      </c>
      <c r="AW686" s="74">
        <f>PRODUCT(AV$4:AV686)</f>
        <v>103.88254919705416</v>
      </c>
    </row>
    <row r="687" spans="5:49">
      <c r="E687">
        <f t="shared" si="377"/>
        <v>684</v>
      </c>
      <c r="F687" s="64">
        <f t="shared" si="370"/>
        <v>111.9166666666642</v>
      </c>
      <c r="G687" s="55">
        <f t="shared" si="351"/>
        <v>0</v>
      </c>
      <c r="H687" s="78">
        <f t="shared" si="376"/>
        <v>1</v>
      </c>
      <c r="I687" s="79">
        <f t="shared" si="361"/>
        <v>2469032.8196624964</v>
      </c>
      <c r="J687" s="79">
        <f t="shared" si="352"/>
        <v>16842.490999670841</v>
      </c>
      <c r="K687" s="80">
        <f t="shared" si="353"/>
        <v>-20</v>
      </c>
      <c r="L687" s="80">
        <f t="shared" si="362"/>
        <v>-2057.5273497187472</v>
      </c>
      <c r="M687" s="80">
        <f t="shared" si="378"/>
        <v>0</v>
      </c>
      <c r="N687" s="80">
        <f t="shared" si="363"/>
        <v>0</v>
      </c>
      <c r="O687" s="81">
        <f t="shared" si="354"/>
        <v>-2475.2130879613783</v>
      </c>
      <c r="P687" s="79">
        <f t="shared" si="355"/>
        <v>2481322.5702244868</v>
      </c>
      <c r="R687">
        <f t="shared" ca="1" si="364"/>
        <v>803</v>
      </c>
      <c r="S687" s="78">
        <f t="shared" ca="1" si="365"/>
        <v>119.64</v>
      </c>
      <c r="T687" s="55">
        <f t="shared" ca="1" si="356"/>
        <v>0</v>
      </c>
      <c r="U687" s="78">
        <f t="shared" ca="1" si="371"/>
        <v>2.7389054743691302E-5</v>
      </c>
      <c r="V687" s="79">
        <f t="shared" ca="1" si="366"/>
        <v>115.91558912712775</v>
      </c>
      <c r="W687" s="79">
        <f t="shared" ca="1" si="357"/>
        <v>0.79071742224231045</v>
      </c>
      <c r="X687" s="80">
        <f t="shared" ca="1" si="372"/>
        <v>-5.4778109487382603E-4</v>
      </c>
      <c r="Y687" s="80">
        <f t="shared" ca="1" si="373"/>
        <v>-9.6596324272606462E-2</v>
      </c>
      <c r="Z687" s="80">
        <f t="shared" ca="1" si="367"/>
        <v>0</v>
      </c>
      <c r="AA687" s="80">
        <f t="shared" ca="1" si="374"/>
        <v>0</v>
      </c>
      <c r="AB687" s="81">
        <f t="shared" ca="1" si="358"/>
        <v>-6.7793746768475383E-2</v>
      </c>
      <c r="AC687" s="79">
        <f t="shared" ca="1" si="359"/>
        <v>116.54136869723409</v>
      </c>
      <c r="AE687" s="35"/>
      <c r="AF687" s="35"/>
      <c r="AR687" s="69">
        <f t="shared" si="368"/>
        <v>57</v>
      </c>
      <c r="AS687" s="70">
        <f t="shared" si="375"/>
        <v>684</v>
      </c>
      <c r="AT687" s="71">
        <f t="shared" si="379"/>
        <v>9.2615077926918084E-3</v>
      </c>
      <c r="AU687" s="72">
        <f t="shared" si="360"/>
        <v>6.8214933659622723E-3</v>
      </c>
      <c r="AV687" s="73">
        <f t="shared" si="369"/>
        <v>1.0068214933659623</v>
      </c>
      <c r="AW687" s="74">
        <f>PRODUCT(AV$4:AV687)</f>
        <v>104.59118331724112</v>
      </c>
    </row>
    <row r="688" spans="5:49">
      <c r="E688">
        <f t="shared" si="377"/>
        <v>685</v>
      </c>
      <c r="F688" s="64">
        <f t="shared" si="370"/>
        <v>111.99999999999753</v>
      </c>
      <c r="G688" s="55">
        <f t="shared" si="351"/>
        <v>0</v>
      </c>
      <c r="H688" s="78">
        <f t="shared" si="376"/>
        <v>1</v>
      </c>
      <c r="I688" s="79">
        <f t="shared" si="361"/>
        <v>2481322.5702244868</v>
      </c>
      <c r="J688" s="79">
        <f t="shared" si="352"/>
        <v>16926.32545159879</v>
      </c>
      <c r="K688" s="80">
        <f t="shared" si="353"/>
        <v>-20</v>
      </c>
      <c r="L688" s="80">
        <f t="shared" si="362"/>
        <v>-2067.7688085204059</v>
      </c>
      <c r="M688" s="80">
        <f t="shared" si="378"/>
        <v>-18609.91927668365</v>
      </c>
      <c r="N688" s="80">
        <f t="shared" si="363"/>
        <v>0</v>
      </c>
      <c r="O688" s="81">
        <f t="shared" si="354"/>
        <v>-2475.2130879613783</v>
      </c>
      <c r="P688" s="79">
        <f t="shared" si="355"/>
        <v>2475075.9945029202</v>
      </c>
      <c r="R688">
        <f t="shared" ca="1" si="364"/>
        <v>804</v>
      </c>
      <c r="S688" s="78">
        <f t="shared" ca="1" si="365"/>
        <v>119.72</v>
      </c>
      <c r="T688" s="55">
        <f t="shared" ca="1" si="356"/>
        <v>0</v>
      </c>
      <c r="U688" s="78">
        <f t="shared" ca="1" si="371"/>
        <v>2.7389054743691302E-5</v>
      </c>
      <c r="V688" s="79">
        <f t="shared" ca="1" si="366"/>
        <v>116.54136869723409</v>
      </c>
      <c r="W688" s="79">
        <f t="shared" ca="1" si="357"/>
        <v>0.79498617342834554</v>
      </c>
      <c r="X688" s="80">
        <f t="shared" ca="1" si="372"/>
        <v>-5.4778109487382603E-4</v>
      </c>
      <c r="Y688" s="80">
        <f t="shared" ca="1" si="373"/>
        <v>-9.7117807247695087E-2</v>
      </c>
      <c r="Z688" s="80">
        <f t="shared" ca="1" si="367"/>
        <v>0</v>
      </c>
      <c r="AA688" s="80">
        <f t="shared" ca="1" si="374"/>
        <v>0</v>
      </c>
      <c r="AB688" s="81">
        <f t="shared" ca="1" si="358"/>
        <v>-6.7793746768475383E-2</v>
      </c>
      <c r="AC688" s="79">
        <f t="shared" ca="1" si="359"/>
        <v>117.17089553555138</v>
      </c>
      <c r="AE688" s="35"/>
      <c r="AF688" s="35"/>
      <c r="AR688" s="69">
        <f t="shared" si="368"/>
        <v>58</v>
      </c>
      <c r="AS688" s="70">
        <f t="shared" si="375"/>
        <v>685</v>
      </c>
      <c r="AT688" s="71">
        <f t="shared" si="379"/>
        <v>9.1983304787251526E-3</v>
      </c>
      <c r="AU688" s="72">
        <f t="shared" si="360"/>
        <v>6.8214933659622723E-3</v>
      </c>
      <c r="AV688" s="73">
        <f t="shared" si="369"/>
        <v>1.0068214933659623</v>
      </c>
      <c r="AW688" s="74">
        <f>PRODUCT(AV$4:AV688)</f>
        <v>105.30465138037782</v>
      </c>
    </row>
    <row r="689" spans="5:49">
      <c r="E689">
        <f t="shared" si="377"/>
        <v>686</v>
      </c>
      <c r="F689" s="64">
        <f t="shared" si="370"/>
        <v>112.08333333333086</v>
      </c>
      <c r="G689" s="55">
        <f t="shared" si="351"/>
        <v>0</v>
      </c>
      <c r="H689" s="78">
        <f t="shared" si="376"/>
        <v>1</v>
      </c>
      <c r="I689" s="79">
        <f t="shared" si="361"/>
        <v>2475075.9945029202</v>
      </c>
      <c r="J689" s="79">
        <f t="shared" si="352"/>
        <v>16883.714476754143</v>
      </c>
      <c r="K689" s="80">
        <f t="shared" si="353"/>
        <v>-20</v>
      </c>
      <c r="L689" s="80">
        <f t="shared" si="362"/>
        <v>-2062.5633287524338</v>
      </c>
      <c r="M689" s="80">
        <f t="shared" si="378"/>
        <v>0</v>
      </c>
      <c r="N689" s="80">
        <f t="shared" si="363"/>
        <v>0</v>
      </c>
      <c r="O689" s="81">
        <f t="shared" si="354"/>
        <v>-2475.2130879613783</v>
      </c>
      <c r="P689" s="79">
        <f t="shared" si="355"/>
        <v>2487401.9325629603</v>
      </c>
      <c r="R689">
        <f t="shared" ca="1" si="364"/>
        <v>805</v>
      </c>
      <c r="S689" s="78">
        <f t="shared" ca="1" si="365"/>
        <v>119.8</v>
      </c>
      <c r="T689" s="55">
        <f t="shared" ca="1" si="356"/>
        <v>0</v>
      </c>
      <c r="U689" s="78">
        <f t="shared" ca="1" si="371"/>
        <v>2.7389054743691302E-5</v>
      </c>
      <c r="V689" s="79">
        <f t="shared" ca="1" si="366"/>
        <v>117.17089553555138</v>
      </c>
      <c r="W689" s="79">
        <f t="shared" ca="1" si="357"/>
        <v>0.79928048657962214</v>
      </c>
      <c r="X689" s="80">
        <f t="shared" ca="1" si="372"/>
        <v>-5.4778109487382603E-4</v>
      </c>
      <c r="Y689" s="80">
        <f t="shared" ca="1" si="373"/>
        <v>-9.764241294629282E-2</v>
      </c>
      <c r="Z689" s="80">
        <f t="shared" ca="1" si="367"/>
        <v>-0.87878171651663528</v>
      </c>
      <c r="AA689" s="80">
        <f t="shared" ca="1" si="374"/>
        <v>0</v>
      </c>
      <c r="AB689" s="81">
        <f t="shared" ca="1" si="358"/>
        <v>-6.7793746768475383E-2</v>
      </c>
      <c r="AC689" s="79">
        <f t="shared" ca="1" si="359"/>
        <v>116.9254103648047</v>
      </c>
      <c r="AE689" s="35"/>
      <c r="AF689" s="35"/>
      <c r="AR689" s="69">
        <f t="shared" si="368"/>
        <v>58</v>
      </c>
      <c r="AS689" s="70">
        <f t="shared" si="375"/>
        <v>686</v>
      </c>
      <c r="AT689" s="71">
        <f t="shared" si="379"/>
        <v>9.1355841283866004E-3</v>
      </c>
      <c r="AU689" s="72">
        <f t="shared" si="360"/>
        <v>6.8214933659622723E-3</v>
      </c>
      <c r="AV689" s="73">
        <f t="shared" si="369"/>
        <v>1.0068214933659623</v>
      </c>
      <c r="AW689" s="74">
        <f>PRODUCT(AV$4:AV689)</f>
        <v>106.02298636117403</v>
      </c>
    </row>
    <row r="690" spans="5:49">
      <c r="E690">
        <f t="shared" si="377"/>
        <v>687</v>
      </c>
      <c r="F690" s="64">
        <f t="shared" si="370"/>
        <v>112.16666666666418</v>
      </c>
      <c r="G690" s="55">
        <f t="shared" si="351"/>
        <v>0</v>
      </c>
      <c r="H690" s="78">
        <f t="shared" si="376"/>
        <v>1</v>
      </c>
      <c r="I690" s="79">
        <f t="shared" si="361"/>
        <v>2487401.9325629603</v>
      </c>
      <c r="J690" s="79">
        <f t="shared" si="352"/>
        <v>16967.795781459969</v>
      </c>
      <c r="K690" s="80">
        <f t="shared" si="353"/>
        <v>-20</v>
      </c>
      <c r="L690" s="80">
        <f t="shared" si="362"/>
        <v>-2072.834943802467</v>
      </c>
      <c r="M690" s="80">
        <f t="shared" si="378"/>
        <v>0</v>
      </c>
      <c r="N690" s="80">
        <f t="shared" si="363"/>
        <v>0</v>
      </c>
      <c r="O690" s="81">
        <f t="shared" si="354"/>
        <v>-2475.2130879613783</v>
      </c>
      <c r="P690" s="79">
        <f t="shared" si="355"/>
        <v>2499801.6803126563</v>
      </c>
      <c r="R690">
        <f t="shared" ca="1" si="364"/>
        <v>806</v>
      </c>
      <c r="S690" s="78">
        <f t="shared" ca="1" si="365"/>
        <v>119.88</v>
      </c>
      <c r="T690" s="55">
        <f t="shared" ca="1" si="356"/>
        <v>0</v>
      </c>
      <c r="U690" s="78">
        <f t="shared" ca="1" si="371"/>
        <v>2.7389054743691302E-5</v>
      </c>
      <c r="V690" s="79">
        <f t="shared" ca="1" si="366"/>
        <v>116.9254103648047</v>
      </c>
      <c r="W690" s="79">
        <f t="shared" ca="1" si="357"/>
        <v>0.7976059111159316</v>
      </c>
      <c r="X690" s="80">
        <f t="shared" ca="1" si="372"/>
        <v>-5.4778109487382603E-4</v>
      </c>
      <c r="Y690" s="80">
        <f t="shared" ca="1" si="373"/>
        <v>-9.7437841970670597E-2</v>
      </c>
      <c r="Z690" s="80">
        <f t="shared" ca="1" si="367"/>
        <v>0</v>
      </c>
      <c r="AA690" s="80">
        <f t="shared" ca="1" si="374"/>
        <v>0</v>
      </c>
      <c r="AB690" s="81">
        <f t="shared" ca="1" si="358"/>
        <v>-6.7793746768475383E-2</v>
      </c>
      <c r="AC690" s="79">
        <f t="shared" ca="1" si="359"/>
        <v>117.55723690608662</v>
      </c>
      <c r="AE690" s="35"/>
      <c r="AF690" s="35"/>
      <c r="AR690" s="69">
        <f t="shared" si="368"/>
        <v>58</v>
      </c>
      <c r="AS690" s="70">
        <f t="shared" si="375"/>
        <v>687</v>
      </c>
      <c r="AT690" s="71">
        <f t="shared" si="379"/>
        <v>9.0732658018606218E-3</v>
      </c>
      <c r="AU690" s="72">
        <f t="shared" si="360"/>
        <v>6.8214933659622723E-3</v>
      </c>
      <c r="AV690" s="73">
        <f t="shared" si="369"/>
        <v>1.0068214933659623</v>
      </c>
      <c r="AW690" s="74">
        <f>PRODUCT(AV$4:AV690)</f>
        <v>106.74622145927628</v>
      </c>
    </row>
    <row r="691" spans="5:49">
      <c r="E691">
        <f t="shared" si="377"/>
        <v>688</v>
      </c>
      <c r="F691" s="64">
        <f t="shared" si="370"/>
        <v>112.24999999999751</v>
      </c>
      <c r="G691" s="55">
        <f t="shared" si="351"/>
        <v>0</v>
      </c>
      <c r="H691" s="78">
        <f t="shared" si="376"/>
        <v>1</v>
      </c>
      <c r="I691" s="79">
        <f t="shared" si="361"/>
        <v>2499801.6803126563</v>
      </c>
      <c r="J691" s="79">
        <f t="shared" si="352"/>
        <v>17052.380578474127</v>
      </c>
      <c r="K691" s="80">
        <f t="shared" si="353"/>
        <v>-20</v>
      </c>
      <c r="L691" s="80">
        <f t="shared" si="362"/>
        <v>-2083.1680669272137</v>
      </c>
      <c r="M691" s="80">
        <f t="shared" si="378"/>
        <v>0</v>
      </c>
      <c r="N691" s="80">
        <f t="shared" si="363"/>
        <v>0</v>
      </c>
      <c r="O691" s="81">
        <f t="shared" si="354"/>
        <v>-2475.2130879613783</v>
      </c>
      <c r="P691" s="79">
        <f t="shared" si="355"/>
        <v>2512275.6797362417</v>
      </c>
      <c r="R691">
        <f t="shared" ca="1" si="364"/>
        <v>807</v>
      </c>
      <c r="S691" s="78">
        <f t="shared" ca="1" si="365"/>
        <v>119.96</v>
      </c>
      <c r="T691" s="55">
        <f t="shared" ca="1" si="356"/>
        <v>0</v>
      </c>
      <c r="U691" s="78">
        <f t="shared" ca="1" si="371"/>
        <v>2.7389054743691302E-5</v>
      </c>
      <c r="V691" s="79">
        <f t="shared" ca="1" si="366"/>
        <v>117.55723690608662</v>
      </c>
      <c r="W691" s="79">
        <f t="shared" ca="1" si="357"/>
        <v>0.80191591167572507</v>
      </c>
      <c r="X691" s="80">
        <f t="shared" ca="1" si="372"/>
        <v>-5.4778109487382603E-4</v>
      </c>
      <c r="Y691" s="80">
        <f t="shared" ca="1" si="373"/>
        <v>-9.7964364088405517E-2</v>
      </c>
      <c r="Z691" s="80">
        <f t="shared" ca="1" si="367"/>
        <v>0</v>
      </c>
      <c r="AA691" s="80">
        <f t="shared" ca="1" si="374"/>
        <v>0</v>
      </c>
      <c r="AB691" s="81">
        <f t="shared" ca="1" si="358"/>
        <v>-6.7793746768475383E-2</v>
      </c>
      <c r="AC691" s="79">
        <f t="shared" ca="1" si="359"/>
        <v>118.19284692581057</v>
      </c>
      <c r="AE691" s="35"/>
      <c r="AF691" s="35"/>
      <c r="AR691" s="69">
        <f t="shared" si="368"/>
        <v>58</v>
      </c>
      <c r="AS691" s="70">
        <f t="shared" si="375"/>
        <v>688</v>
      </c>
      <c r="AT691" s="71">
        <f t="shared" si="379"/>
        <v>9.0113725793856177E-3</v>
      </c>
      <c r="AU691" s="72">
        <f t="shared" si="360"/>
        <v>6.8214933659622723E-3</v>
      </c>
      <c r="AV691" s="73">
        <f t="shared" si="369"/>
        <v>1.0068214933659623</v>
      </c>
      <c r="AW691" s="74">
        <f>PRODUCT(AV$4:AV691)</f>
        <v>107.47439010080228</v>
      </c>
    </row>
    <row r="692" spans="5:49">
      <c r="E692">
        <f t="shared" si="377"/>
        <v>689</v>
      </c>
      <c r="F692" s="64">
        <f t="shared" si="370"/>
        <v>112.33333333333084</v>
      </c>
      <c r="G692" s="55">
        <f t="shared" si="351"/>
        <v>0</v>
      </c>
      <c r="H692" s="78">
        <f t="shared" si="376"/>
        <v>1</v>
      </c>
      <c r="I692" s="79">
        <f t="shared" si="361"/>
        <v>2512275.6797362417</v>
      </c>
      <c r="J692" s="79">
        <f t="shared" si="352"/>
        <v>17137.47188278913</v>
      </c>
      <c r="K692" s="80">
        <f t="shared" si="353"/>
        <v>-20</v>
      </c>
      <c r="L692" s="80">
        <f t="shared" si="362"/>
        <v>-2093.5630664468681</v>
      </c>
      <c r="M692" s="80">
        <f t="shared" si="378"/>
        <v>0</v>
      </c>
      <c r="N692" s="80">
        <f t="shared" si="363"/>
        <v>0</v>
      </c>
      <c r="O692" s="81">
        <f t="shared" si="354"/>
        <v>-2475.2130879613783</v>
      </c>
      <c r="P692" s="79">
        <f t="shared" si="355"/>
        <v>2524824.3754646224</v>
      </c>
      <c r="R692">
        <f t="shared" ca="1" si="364"/>
        <v>808</v>
      </c>
      <c r="S692" s="78">
        <f t="shared" ca="1" si="365"/>
        <v>120.04</v>
      </c>
      <c r="T692" s="55">
        <f t="shared" ca="1" si="356"/>
        <v>0</v>
      </c>
      <c r="U692" s="78">
        <f t="shared" ca="1" si="371"/>
        <v>2.7389054743691302E-5</v>
      </c>
      <c r="V692" s="79">
        <f t="shared" ca="1" si="366"/>
        <v>118.19284692581057</v>
      </c>
      <c r="W692" s="79">
        <f t="shared" ca="1" si="357"/>
        <v>0.80625172120861111</v>
      </c>
      <c r="X692" s="80">
        <f t="shared" ca="1" si="372"/>
        <v>-5.4778109487382603E-4</v>
      </c>
      <c r="Y692" s="80">
        <f t="shared" ca="1" si="373"/>
        <v>-9.8494039104842154E-2</v>
      </c>
      <c r="Z692" s="80">
        <f t="shared" ca="1" si="367"/>
        <v>0</v>
      </c>
      <c r="AA692" s="80">
        <f t="shared" ca="1" si="374"/>
        <v>0</v>
      </c>
      <c r="AB692" s="81">
        <f t="shared" ca="1" si="358"/>
        <v>-6.7793746768475383E-2</v>
      </c>
      <c r="AC692" s="79">
        <f t="shared" ca="1" si="359"/>
        <v>118.83226308005099</v>
      </c>
      <c r="AE692" s="35"/>
      <c r="AF692" s="35"/>
      <c r="AR692" s="69">
        <f t="shared" si="368"/>
        <v>58</v>
      </c>
      <c r="AS692" s="70">
        <f t="shared" si="375"/>
        <v>689</v>
      </c>
      <c r="AT692" s="71">
        <f t="shared" si="379"/>
        <v>8.9499015611171247E-3</v>
      </c>
      <c r="AU692" s="72">
        <f t="shared" si="360"/>
        <v>6.8214933659622723E-3</v>
      </c>
      <c r="AV692" s="73">
        <f t="shared" si="369"/>
        <v>1.0068214933659623</v>
      </c>
      <c r="AW692" s="74">
        <f>PRODUCT(AV$4:AV692)</f>
        <v>108.20752593988574</v>
      </c>
    </row>
    <row r="693" spans="5:49">
      <c r="E693">
        <f t="shared" si="377"/>
        <v>690</v>
      </c>
      <c r="F693" s="64">
        <f t="shared" si="370"/>
        <v>112.41666666666417</v>
      </c>
      <c r="G693" s="55">
        <f t="shared" si="351"/>
        <v>0</v>
      </c>
      <c r="H693" s="78">
        <f t="shared" si="376"/>
        <v>1</v>
      </c>
      <c r="I693" s="79">
        <f t="shared" si="361"/>
        <v>2524824.3754646224</v>
      </c>
      <c r="J693" s="79">
        <f t="shared" si="352"/>
        <v>17223.072727451759</v>
      </c>
      <c r="K693" s="80">
        <f t="shared" si="353"/>
        <v>-20</v>
      </c>
      <c r="L693" s="80">
        <f t="shared" si="362"/>
        <v>-2104.0203128871854</v>
      </c>
      <c r="M693" s="80">
        <f t="shared" si="378"/>
        <v>0</v>
      </c>
      <c r="N693" s="80">
        <f t="shared" si="363"/>
        <v>0</v>
      </c>
      <c r="O693" s="81">
        <f t="shared" si="354"/>
        <v>-2475.2130879613783</v>
      </c>
      <c r="P693" s="79">
        <f t="shared" si="355"/>
        <v>2537448.2147912253</v>
      </c>
      <c r="R693">
        <f t="shared" ca="1" si="364"/>
        <v>809</v>
      </c>
      <c r="S693" s="78">
        <f t="shared" ca="1" si="365"/>
        <v>120.12</v>
      </c>
      <c r="T693" s="55">
        <f t="shared" ca="1" si="356"/>
        <v>0</v>
      </c>
      <c r="U693" s="78">
        <f t="shared" ca="1" si="371"/>
        <v>2.7389054743691302E-5</v>
      </c>
      <c r="V693" s="79">
        <f t="shared" ca="1" si="366"/>
        <v>118.83226308005099</v>
      </c>
      <c r="W693" s="79">
        <f t="shared" ca="1" si="357"/>
        <v>0.81061349426285134</v>
      </c>
      <c r="X693" s="80">
        <f t="shared" ca="1" si="372"/>
        <v>-5.4778109487382603E-4</v>
      </c>
      <c r="Y693" s="80">
        <f t="shared" ca="1" si="373"/>
        <v>-9.9026885900042494E-2</v>
      </c>
      <c r="Z693" s="80">
        <f t="shared" ca="1" si="367"/>
        <v>0</v>
      </c>
      <c r="AA693" s="80">
        <f t="shared" ca="1" si="374"/>
        <v>0</v>
      </c>
      <c r="AB693" s="81">
        <f t="shared" ca="1" si="358"/>
        <v>-6.7793746768475383E-2</v>
      </c>
      <c r="AC693" s="79">
        <f t="shared" ca="1" si="359"/>
        <v>119.47550816055045</v>
      </c>
      <c r="AE693" s="35"/>
      <c r="AF693" s="35"/>
      <c r="AR693" s="69">
        <f t="shared" si="368"/>
        <v>58</v>
      </c>
      <c r="AS693" s="70">
        <f t="shared" si="375"/>
        <v>690</v>
      </c>
      <c r="AT693" s="71">
        <f t="shared" si="379"/>
        <v>8.8888498669919495E-3</v>
      </c>
      <c r="AU693" s="72">
        <f t="shared" si="360"/>
        <v>6.8214933659622723E-3</v>
      </c>
      <c r="AV693" s="73">
        <f t="shared" si="369"/>
        <v>1.0068214933659623</v>
      </c>
      <c r="AW693" s="74">
        <f>PRODUCT(AV$4:AV693)</f>
        <v>108.94566286023186</v>
      </c>
    </row>
    <row r="694" spans="5:49">
      <c r="E694">
        <f t="shared" si="377"/>
        <v>691</v>
      </c>
      <c r="F694" s="64">
        <f t="shared" si="370"/>
        <v>112.4999999999975</v>
      </c>
      <c r="G694" s="55">
        <f t="shared" si="351"/>
        <v>0</v>
      </c>
      <c r="H694" s="78">
        <f t="shared" si="376"/>
        <v>1</v>
      </c>
      <c r="I694" s="79">
        <f t="shared" si="361"/>
        <v>2537448.2147912253</v>
      </c>
      <c r="J694" s="79">
        <f t="shared" si="352"/>
        <v>17309.186163671155</v>
      </c>
      <c r="K694" s="80">
        <f t="shared" si="353"/>
        <v>-20</v>
      </c>
      <c r="L694" s="80">
        <f t="shared" si="362"/>
        <v>-2114.5401789926877</v>
      </c>
      <c r="M694" s="80">
        <f t="shared" si="378"/>
        <v>0</v>
      </c>
      <c r="N694" s="80">
        <f t="shared" si="363"/>
        <v>0</v>
      </c>
      <c r="O694" s="81">
        <f t="shared" si="354"/>
        <v>-2475.2130879613783</v>
      </c>
      <c r="P694" s="79">
        <f t="shared" si="355"/>
        <v>2550147.6476879423</v>
      </c>
      <c r="R694">
        <f t="shared" ca="1" si="364"/>
        <v>810</v>
      </c>
      <c r="S694" s="78">
        <f t="shared" ca="1" si="365"/>
        <v>120.2</v>
      </c>
      <c r="T694" s="55">
        <f t="shared" ca="1" si="356"/>
        <v>0</v>
      </c>
      <c r="U694" s="78">
        <f t="shared" ca="1" si="371"/>
        <v>2.7389054743691302E-5</v>
      </c>
      <c r="V694" s="79">
        <f t="shared" ca="1" si="366"/>
        <v>119.47550816055045</v>
      </c>
      <c r="W694" s="79">
        <f t="shared" ca="1" si="357"/>
        <v>0.81500138631216623</v>
      </c>
      <c r="X694" s="80">
        <f t="shared" ca="1" si="372"/>
        <v>-5.4778109487382603E-4</v>
      </c>
      <c r="Y694" s="80">
        <f t="shared" ca="1" si="373"/>
        <v>-9.9562923467125378E-2</v>
      </c>
      <c r="Z694" s="80">
        <f t="shared" ca="1" si="367"/>
        <v>0</v>
      </c>
      <c r="AA694" s="80">
        <f t="shared" ca="1" si="374"/>
        <v>0</v>
      </c>
      <c r="AB694" s="81">
        <f t="shared" ca="1" si="358"/>
        <v>-6.7793746768475383E-2</v>
      </c>
      <c r="AC694" s="79">
        <f t="shared" ca="1" si="359"/>
        <v>120.12260509553214</v>
      </c>
      <c r="AE694" s="35"/>
      <c r="AF694" s="35"/>
      <c r="AR694" s="69">
        <f t="shared" si="368"/>
        <v>58</v>
      </c>
      <c r="AS694" s="70">
        <f t="shared" si="375"/>
        <v>691</v>
      </c>
      <c r="AT694" s="71">
        <f t="shared" si="379"/>
        <v>8.8282146365932287E-3</v>
      </c>
      <c r="AU694" s="72">
        <f t="shared" si="360"/>
        <v>6.8214933659622723E-3</v>
      </c>
      <c r="AV694" s="73">
        <f t="shared" si="369"/>
        <v>1.0068214933659623</v>
      </c>
      <c r="AW694" s="74">
        <f>PRODUCT(AV$4:AV694)</f>
        <v>109.6888349766833</v>
      </c>
    </row>
    <row r="695" spans="5:49">
      <c r="E695">
        <f t="shared" si="377"/>
        <v>692</v>
      </c>
      <c r="F695" s="64">
        <f t="shared" si="370"/>
        <v>112.58333333333083</v>
      </c>
      <c r="G695" s="55">
        <f t="shared" si="351"/>
        <v>0</v>
      </c>
      <c r="H695" s="78">
        <f t="shared" si="376"/>
        <v>1</v>
      </c>
      <c r="I695" s="79">
        <f t="shared" si="361"/>
        <v>2550147.6476879423</v>
      </c>
      <c r="J695" s="79">
        <f t="shared" si="352"/>
        <v>17395.815260927593</v>
      </c>
      <c r="K695" s="80">
        <f t="shared" si="353"/>
        <v>-20</v>
      </c>
      <c r="L695" s="80">
        <f t="shared" si="362"/>
        <v>-2125.1230397399522</v>
      </c>
      <c r="M695" s="80">
        <f t="shared" si="378"/>
        <v>0</v>
      </c>
      <c r="N695" s="80">
        <f t="shared" si="363"/>
        <v>0</v>
      </c>
      <c r="O695" s="81">
        <f t="shared" si="354"/>
        <v>-2475.2130879613783</v>
      </c>
      <c r="P695" s="79">
        <f t="shared" si="355"/>
        <v>2562923.1268211682</v>
      </c>
      <c r="R695">
        <f t="shared" ca="1" si="364"/>
        <v>811</v>
      </c>
      <c r="S695" s="78">
        <f t="shared" ca="1" si="365"/>
        <v>120.28</v>
      </c>
      <c r="T695" s="55">
        <f t="shared" ca="1" si="356"/>
        <v>0</v>
      </c>
      <c r="U695" s="78">
        <f t="shared" ca="1" si="371"/>
        <v>2.7389054743691302E-5</v>
      </c>
      <c r="V695" s="79">
        <f t="shared" ca="1" si="366"/>
        <v>120.12260509553214</v>
      </c>
      <c r="W695" s="79">
        <f t="shared" ca="1" si="357"/>
        <v>0.81941555376127828</v>
      </c>
      <c r="X695" s="80">
        <f t="shared" ca="1" si="372"/>
        <v>-5.4778109487382603E-4</v>
      </c>
      <c r="Y695" s="80">
        <f t="shared" ca="1" si="373"/>
        <v>-0.10010217091294345</v>
      </c>
      <c r="Z695" s="80">
        <f t="shared" ca="1" si="367"/>
        <v>0</v>
      </c>
      <c r="AA695" s="80">
        <f t="shared" ca="1" si="374"/>
        <v>0</v>
      </c>
      <c r="AB695" s="81">
        <f t="shared" ca="1" si="358"/>
        <v>-6.7793746768475383E-2</v>
      </c>
      <c r="AC695" s="79">
        <f t="shared" ca="1" si="359"/>
        <v>120.77357695051711</v>
      </c>
      <c r="AE695" s="35"/>
      <c r="AF695" s="35"/>
      <c r="AR695" s="69">
        <f t="shared" si="368"/>
        <v>58</v>
      </c>
      <c r="AS695" s="70">
        <f t="shared" si="375"/>
        <v>692</v>
      </c>
      <c r="AT695" s="71">
        <f t="shared" si="379"/>
        <v>8.7679930290164177E-3</v>
      </c>
      <c r="AU695" s="72">
        <f t="shared" si="360"/>
        <v>6.8214933659622723E-3</v>
      </c>
      <c r="AV695" s="73">
        <f t="shared" si="369"/>
        <v>1.0068214933659623</v>
      </c>
      <c r="AW695" s="74">
        <f>PRODUCT(AV$4:AV695)</f>
        <v>110.43707663679687</v>
      </c>
    </row>
    <row r="696" spans="5:49">
      <c r="E696">
        <f t="shared" si="377"/>
        <v>693</v>
      </c>
      <c r="F696" s="64">
        <f t="shared" si="370"/>
        <v>112.66666666666416</v>
      </c>
      <c r="G696" s="55">
        <f t="shared" si="351"/>
        <v>0</v>
      </c>
      <c r="H696" s="78">
        <f t="shared" si="376"/>
        <v>1</v>
      </c>
      <c r="I696" s="79">
        <f t="shared" si="361"/>
        <v>2562923.1268211682</v>
      </c>
      <c r="J696" s="79">
        <f t="shared" si="352"/>
        <v>17482.963107081883</v>
      </c>
      <c r="K696" s="80">
        <f t="shared" si="353"/>
        <v>-20</v>
      </c>
      <c r="L696" s="80">
        <f t="shared" si="362"/>
        <v>-2135.7692723509736</v>
      </c>
      <c r="M696" s="80">
        <f t="shared" si="378"/>
        <v>0</v>
      </c>
      <c r="N696" s="80">
        <f t="shared" si="363"/>
        <v>0</v>
      </c>
      <c r="O696" s="81">
        <f t="shared" si="354"/>
        <v>-2475.2130879613783</v>
      </c>
      <c r="P696" s="79">
        <f t="shared" si="355"/>
        <v>2575775.1075679376</v>
      </c>
      <c r="R696">
        <f t="shared" ca="1" si="364"/>
        <v>812</v>
      </c>
      <c r="S696" s="78">
        <f t="shared" ca="1" si="365"/>
        <v>120.36</v>
      </c>
      <c r="T696" s="55">
        <f t="shared" ca="1" si="356"/>
        <v>0</v>
      </c>
      <c r="U696" s="78">
        <f t="shared" ca="1" si="371"/>
        <v>2.7389054743691302E-5</v>
      </c>
      <c r="V696" s="79">
        <f t="shared" ca="1" si="366"/>
        <v>120.77357695051711</v>
      </c>
      <c r="W696" s="79">
        <f t="shared" ca="1" si="357"/>
        <v>0.82385615395148648</v>
      </c>
      <c r="X696" s="80">
        <f t="shared" ca="1" si="372"/>
        <v>-5.4778109487382603E-4</v>
      </c>
      <c r="Y696" s="80">
        <f t="shared" ca="1" si="373"/>
        <v>-0.10064464745876427</v>
      </c>
      <c r="Z696" s="80">
        <f t="shared" ca="1" si="367"/>
        <v>0</v>
      </c>
      <c r="AA696" s="80">
        <f t="shared" ca="1" si="374"/>
        <v>0</v>
      </c>
      <c r="AB696" s="81">
        <f t="shared" ca="1" si="358"/>
        <v>-6.7793746768475383E-2</v>
      </c>
      <c r="AC696" s="79">
        <f t="shared" ca="1" si="359"/>
        <v>121.42844692914647</v>
      </c>
      <c r="AE696" s="35"/>
      <c r="AF696" s="35"/>
      <c r="AR696" s="69">
        <f t="shared" si="368"/>
        <v>58</v>
      </c>
      <c r="AS696" s="70">
        <f t="shared" si="375"/>
        <v>693</v>
      </c>
      <c r="AT696" s="71">
        <f t="shared" si="379"/>
        <v>8.7081822227361785E-3</v>
      </c>
      <c r="AU696" s="72">
        <f t="shared" si="360"/>
        <v>6.8214933659622723E-3</v>
      </c>
      <c r="AV696" s="73">
        <f t="shared" si="369"/>
        <v>1.0068214933659623</v>
      </c>
      <c r="AW696" s="74">
        <f>PRODUCT(AV$4:AV696)</f>
        <v>111.19042242243106</v>
      </c>
    </row>
    <row r="697" spans="5:49">
      <c r="E697">
        <f t="shared" si="377"/>
        <v>694</v>
      </c>
      <c r="F697" s="64">
        <f t="shared" si="370"/>
        <v>112.74999999999748</v>
      </c>
      <c r="G697" s="55">
        <f t="shared" si="351"/>
        <v>0</v>
      </c>
      <c r="H697" s="78">
        <f t="shared" si="376"/>
        <v>1</v>
      </c>
      <c r="I697" s="79">
        <f t="shared" si="361"/>
        <v>2575775.1075679376</v>
      </c>
      <c r="J697" s="79">
        <f t="shared" si="352"/>
        <v>17570.632808485443</v>
      </c>
      <c r="K697" s="80">
        <f t="shared" si="353"/>
        <v>-20</v>
      </c>
      <c r="L697" s="80">
        <f t="shared" si="362"/>
        <v>-2146.4792563066148</v>
      </c>
      <c r="M697" s="80">
        <f t="shared" si="378"/>
        <v>0</v>
      </c>
      <c r="N697" s="80">
        <f t="shared" si="363"/>
        <v>0</v>
      </c>
      <c r="O697" s="81">
        <f t="shared" si="354"/>
        <v>-2475.2130879613783</v>
      </c>
      <c r="P697" s="79">
        <f t="shared" si="355"/>
        <v>2588704.0480321548</v>
      </c>
      <c r="R697">
        <f t="shared" ca="1" si="364"/>
        <v>813</v>
      </c>
      <c r="S697" s="78">
        <f t="shared" ca="1" si="365"/>
        <v>120.44</v>
      </c>
      <c r="T697" s="55">
        <f t="shared" ca="1" si="356"/>
        <v>0</v>
      </c>
      <c r="U697" s="78">
        <f t="shared" ca="1" si="371"/>
        <v>2.7389054743691302E-5</v>
      </c>
      <c r="V697" s="79">
        <f t="shared" ca="1" si="366"/>
        <v>121.42844692914647</v>
      </c>
      <c r="W697" s="79">
        <f t="shared" ca="1" si="357"/>
        <v>0.82832334516627448</v>
      </c>
      <c r="X697" s="80">
        <f t="shared" ca="1" si="372"/>
        <v>-5.4778109487382603E-4</v>
      </c>
      <c r="Y697" s="80">
        <f t="shared" ca="1" si="373"/>
        <v>-0.1011903724409554</v>
      </c>
      <c r="Z697" s="80">
        <f t="shared" ca="1" si="367"/>
        <v>0</v>
      </c>
      <c r="AA697" s="80">
        <f t="shared" ca="1" si="374"/>
        <v>0</v>
      </c>
      <c r="AB697" s="81">
        <f t="shared" ca="1" si="358"/>
        <v>-6.7793746768475383E-2</v>
      </c>
      <c r="AC697" s="79">
        <f t="shared" ca="1" si="359"/>
        <v>122.08723837400844</v>
      </c>
      <c r="AE697" s="35"/>
      <c r="AF697" s="35"/>
      <c r="AR697" s="69">
        <f t="shared" si="368"/>
        <v>58</v>
      </c>
      <c r="AS697" s="70">
        <f t="shared" si="375"/>
        <v>694</v>
      </c>
      <c r="AT697" s="71">
        <f t="shared" si="379"/>
        <v>8.6487794154741938E-3</v>
      </c>
      <c r="AU697" s="72">
        <f t="shared" si="360"/>
        <v>6.8214933659622723E-3</v>
      </c>
      <c r="AV697" s="73">
        <f t="shared" si="369"/>
        <v>1.0068214933659623</v>
      </c>
      <c r="AW697" s="74">
        <f>PRODUCT(AV$4:AV697)</f>
        <v>111.94890715134422</v>
      </c>
    </row>
    <row r="698" spans="5:49">
      <c r="E698">
        <f t="shared" si="377"/>
        <v>695</v>
      </c>
      <c r="F698" s="64">
        <f t="shared" si="370"/>
        <v>112.83333333333081</v>
      </c>
      <c r="G698" s="55">
        <f t="shared" si="351"/>
        <v>0</v>
      </c>
      <c r="H698" s="78">
        <f t="shared" si="376"/>
        <v>1</v>
      </c>
      <c r="I698" s="79">
        <f t="shared" si="361"/>
        <v>2588704.0480321548</v>
      </c>
      <c r="J698" s="79">
        <f t="shared" si="352"/>
        <v>17658.827490091022</v>
      </c>
      <c r="K698" s="80">
        <f t="shared" si="353"/>
        <v>-20</v>
      </c>
      <c r="L698" s="80">
        <f t="shared" si="362"/>
        <v>-2157.253373360129</v>
      </c>
      <c r="M698" s="80">
        <f t="shared" si="378"/>
        <v>0</v>
      </c>
      <c r="N698" s="80">
        <f t="shared" si="363"/>
        <v>0</v>
      </c>
      <c r="O698" s="81">
        <f t="shared" si="354"/>
        <v>-2475.2130879613783</v>
      </c>
      <c r="P698" s="79">
        <f t="shared" si="355"/>
        <v>2601710.4090609238</v>
      </c>
      <c r="R698">
        <f t="shared" ca="1" si="364"/>
        <v>814</v>
      </c>
      <c r="S698" s="78">
        <f t="shared" ca="1" si="365"/>
        <v>120.52</v>
      </c>
      <c r="T698" s="55">
        <f t="shared" ca="1" si="356"/>
        <v>0</v>
      </c>
      <c r="U698" s="78">
        <f t="shared" ca="1" si="371"/>
        <v>2.7389054743691302E-5</v>
      </c>
      <c r="V698" s="79">
        <f t="shared" ca="1" si="366"/>
        <v>122.08723837400844</v>
      </c>
      <c r="W698" s="79">
        <f t="shared" ca="1" si="357"/>
        <v>0.83281728663695309</v>
      </c>
      <c r="X698" s="80">
        <f t="shared" ca="1" si="372"/>
        <v>-5.4778109487382603E-4</v>
      </c>
      <c r="Y698" s="80">
        <f t="shared" ca="1" si="373"/>
        <v>-0.1017393653116737</v>
      </c>
      <c r="Z698" s="80">
        <f t="shared" ca="1" si="367"/>
        <v>0</v>
      </c>
      <c r="AA698" s="80">
        <f t="shared" ca="1" si="374"/>
        <v>0</v>
      </c>
      <c r="AB698" s="81">
        <f t="shared" ca="1" si="358"/>
        <v>-6.7793746768475383E-2</v>
      </c>
      <c r="AC698" s="79">
        <f t="shared" ca="1" si="359"/>
        <v>122.74997476747036</v>
      </c>
      <c r="AE698" s="35"/>
      <c r="AF698" s="35"/>
      <c r="AR698" s="69">
        <f t="shared" si="368"/>
        <v>58</v>
      </c>
      <c r="AS698" s="70">
        <f t="shared" si="375"/>
        <v>695</v>
      </c>
      <c r="AT698" s="71">
        <f t="shared" si="379"/>
        <v>8.5897818240678655E-3</v>
      </c>
      <c r="AU698" s="72">
        <f t="shared" si="360"/>
        <v>6.8214933659622723E-3</v>
      </c>
      <c r="AV698" s="73">
        <f t="shared" si="369"/>
        <v>1.0068214933659623</v>
      </c>
      <c r="AW698" s="74">
        <f>PRODUCT(AV$4:AV698)</f>
        <v>112.71256587880384</v>
      </c>
    </row>
    <row r="699" spans="5:49">
      <c r="E699">
        <f t="shared" si="377"/>
        <v>696</v>
      </c>
      <c r="F699" s="64">
        <f t="shared" si="370"/>
        <v>112.91666666666414</v>
      </c>
      <c r="G699" s="55">
        <f t="shared" si="351"/>
        <v>0</v>
      </c>
      <c r="H699" s="78">
        <f t="shared" si="376"/>
        <v>1</v>
      </c>
      <c r="I699" s="79">
        <f t="shared" si="361"/>
        <v>2601710.4090609238</v>
      </c>
      <c r="J699" s="79">
        <f t="shared" si="352"/>
        <v>17747.55029556408</v>
      </c>
      <c r="K699" s="80">
        <f t="shared" si="353"/>
        <v>-20</v>
      </c>
      <c r="L699" s="80">
        <f t="shared" si="362"/>
        <v>-2168.0920075507702</v>
      </c>
      <c r="M699" s="80">
        <f t="shared" si="378"/>
        <v>0</v>
      </c>
      <c r="N699" s="80">
        <f t="shared" si="363"/>
        <v>0</v>
      </c>
      <c r="O699" s="81">
        <f t="shared" si="354"/>
        <v>-2475.2130879613783</v>
      </c>
      <c r="P699" s="79">
        <f t="shared" si="355"/>
        <v>2614794.6542609753</v>
      </c>
      <c r="R699">
        <f t="shared" ca="1" si="364"/>
        <v>815</v>
      </c>
      <c r="S699" s="78">
        <f t="shared" ca="1" si="365"/>
        <v>120.6</v>
      </c>
      <c r="T699" s="55">
        <f t="shared" ca="1" si="356"/>
        <v>0</v>
      </c>
      <c r="U699" s="78">
        <f t="shared" ca="1" si="371"/>
        <v>2.7389054743691302E-5</v>
      </c>
      <c r="V699" s="79">
        <f t="shared" ca="1" si="366"/>
        <v>122.74997476747036</v>
      </c>
      <c r="W699" s="79">
        <f t="shared" ca="1" si="357"/>
        <v>0.83733813854833539</v>
      </c>
      <c r="X699" s="80">
        <f t="shared" ca="1" si="372"/>
        <v>-5.4778109487382603E-4</v>
      </c>
      <c r="Y699" s="80">
        <f t="shared" ca="1" si="373"/>
        <v>-0.10229164563955864</v>
      </c>
      <c r="Z699" s="80">
        <f t="shared" ca="1" si="367"/>
        <v>0</v>
      </c>
      <c r="AA699" s="80">
        <f t="shared" ca="1" si="374"/>
        <v>0</v>
      </c>
      <c r="AB699" s="81">
        <f t="shared" ca="1" si="358"/>
        <v>-6.7793746768475383E-2</v>
      </c>
      <c r="AC699" s="79">
        <f t="shared" ca="1" si="359"/>
        <v>123.41667973251579</v>
      </c>
      <c r="AE699" s="35"/>
      <c r="AF699" s="35"/>
      <c r="AR699" s="69">
        <f t="shared" si="368"/>
        <v>58</v>
      </c>
      <c r="AS699" s="70">
        <f t="shared" si="375"/>
        <v>696</v>
      </c>
      <c r="AT699" s="71">
        <f t="shared" si="379"/>
        <v>8.5311866843399229E-3</v>
      </c>
      <c r="AU699" s="72">
        <f t="shared" si="360"/>
        <v>6.8214933659622723E-3</v>
      </c>
      <c r="AV699" s="73">
        <f t="shared" si="369"/>
        <v>1.0068214933659623</v>
      </c>
      <c r="AW699" s="74">
        <f>PRODUCT(AV$4:AV699)</f>
        <v>113.48143389920669</v>
      </c>
    </row>
    <row r="700" spans="5:49">
      <c r="E700">
        <f t="shared" si="377"/>
        <v>697</v>
      </c>
      <c r="F700" s="64">
        <f t="shared" si="370"/>
        <v>112.99999999999747</v>
      </c>
      <c r="G700" s="55">
        <f t="shared" si="351"/>
        <v>0</v>
      </c>
      <c r="H700" s="78">
        <f t="shared" si="376"/>
        <v>1</v>
      </c>
      <c r="I700" s="79">
        <f t="shared" si="361"/>
        <v>2614794.6542609753</v>
      </c>
      <c r="J700" s="79">
        <f t="shared" si="352"/>
        <v>17836.804387394855</v>
      </c>
      <c r="K700" s="80">
        <f t="shared" si="353"/>
        <v>-20</v>
      </c>
      <c r="L700" s="80">
        <f t="shared" si="362"/>
        <v>-2178.9955452174795</v>
      </c>
      <c r="M700" s="80">
        <f t="shared" si="378"/>
        <v>-19610.959906957312</v>
      </c>
      <c r="N700" s="80">
        <f t="shared" si="363"/>
        <v>0</v>
      </c>
      <c r="O700" s="81">
        <f t="shared" si="354"/>
        <v>-2475.2130879613783</v>
      </c>
      <c r="P700" s="79">
        <f t="shared" si="355"/>
        <v>2608346.2901082342</v>
      </c>
      <c r="R700">
        <f t="shared" ca="1" si="364"/>
        <v>816</v>
      </c>
      <c r="S700" s="78">
        <f t="shared" ca="1" si="365"/>
        <v>120.68</v>
      </c>
      <c r="T700" s="55">
        <f t="shared" ca="1" si="356"/>
        <v>0</v>
      </c>
      <c r="U700" s="78">
        <f t="shared" ca="1" si="371"/>
        <v>2.7389054743691302E-5</v>
      </c>
      <c r="V700" s="79">
        <f t="shared" ca="1" si="366"/>
        <v>123.41667973251579</v>
      </c>
      <c r="W700" s="79">
        <f t="shared" ca="1" si="357"/>
        <v>0.84188606204444683</v>
      </c>
      <c r="X700" s="80">
        <f t="shared" ca="1" si="372"/>
        <v>-5.4778109487382603E-4</v>
      </c>
      <c r="Y700" s="80">
        <f t="shared" ca="1" si="373"/>
        <v>-0.10284723311042983</v>
      </c>
      <c r="Z700" s="80">
        <f t="shared" ca="1" si="367"/>
        <v>0</v>
      </c>
      <c r="AA700" s="80">
        <f t="shared" ca="1" si="374"/>
        <v>0</v>
      </c>
      <c r="AB700" s="81">
        <f t="shared" ca="1" si="358"/>
        <v>-6.7793746768475383E-2</v>
      </c>
      <c r="AC700" s="79">
        <f t="shared" ca="1" si="359"/>
        <v>124.08737703358646</v>
      </c>
      <c r="AE700" s="35"/>
      <c r="AF700" s="35"/>
      <c r="AR700" s="69">
        <f t="shared" si="368"/>
        <v>59</v>
      </c>
      <c r="AS700" s="70">
        <f t="shared" si="375"/>
        <v>697</v>
      </c>
      <c r="AT700" s="71">
        <f t="shared" si="379"/>
        <v>8.4729912509689132E-3</v>
      </c>
      <c r="AU700" s="72">
        <f t="shared" si="360"/>
        <v>6.8214933659622723E-3</v>
      </c>
      <c r="AV700" s="73">
        <f t="shared" si="369"/>
        <v>1.0068214933659623</v>
      </c>
      <c r="AW700" s="74">
        <f>PRODUCT(AV$4:AV700)</f>
        <v>114.25554674771001</v>
      </c>
    </row>
    <row r="701" spans="5:49">
      <c r="E701">
        <f t="shared" si="377"/>
        <v>698</v>
      </c>
      <c r="F701" s="64">
        <f t="shared" si="370"/>
        <v>113.0833333333308</v>
      </c>
      <c r="G701" s="55">
        <f t="shared" si="351"/>
        <v>0</v>
      </c>
      <c r="H701" s="78">
        <f t="shared" si="376"/>
        <v>1</v>
      </c>
      <c r="I701" s="79">
        <f t="shared" si="361"/>
        <v>2608346.2901082342</v>
      </c>
      <c r="J701" s="79">
        <f t="shared" si="352"/>
        <v>17792.816914105624</v>
      </c>
      <c r="K701" s="80">
        <f t="shared" si="353"/>
        <v>-20</v>
      </c>
      <c r="L701" s="80">
        <f t="shared" si="362"/>
        <v>-2173.6219084235286</v>
      </c>
      <c r="M701" s="80">
        <f t="shared" si="378"/>
        <v>0</v>
      </c>
      <c r="N701" s="80">
        <f t="shared" si="363"/>
        <v>0</v>
      </c>
      <c r="O701" s="81">
        <f t="shared" si="354"/>
        <v>-2475.2130879613783</v>
      </c>
      <c r="P701" s="79">
        <f t="shared" si="355"/>
        <v>2621470.2720259549</v>
      </c>
      <c r="R701">
        <f t="shared" ca="1" si="364"/>
        <v>817</v>
      </c>
      <c r="S701" s="78">
        <f t="shared" ca="1" si="365"/>
        <v>120.76</v>
      </c>
      <c r="T701" s="55">
        <f t="shared" ca="1" si="356"/>
        <v>0</v>
      </c>
      <c r="U701" s="78">
        <f t="shared" ca="1" si="371"/>
        <v>2.7389054743691302E-5</v>
      </c>
      <c r="V701" s="79">
        <f t="shared" ca="1" si="366"/>
        <v>124.08737703358646</v>
      </c>
      <c r="W701" s="79">
        <f t="shared" ca="1" si="357"/>
        <v>0.84646121923426931</v>
      </c>
      <c r="X701" s="80">
        <f t="shared" ca="1" si="372"/>
        <v>-5.4778109487382603E-4</v>
      </c>
      <c r="Y701" s="80">
        <f t="shared" ca="1" si="373"/>
        <v>-0.10340614752798873</v>
      </c>
      <c r="Z701" s="80">
        <f t="shared" ca="1" si="367"/>
        <v>-0.93065532775189841</v>
      </c>
      <c r="AA701" s="80">
        <f t="shared" ca="1" si="374"/>
        <v>0</v>
      </c>
      <c r="AB701" s="81">
        <f t="shared" ca="1" si="358"/>
        <v>-6.7793746768475383E-2</v>
      </c>
      <c r="AC701" s="79">
        <f t="shared" ca="1" si="359"/>
        <v>123.8314352496775</v>
      </c>
      <c r="AE701" s="35"/>
      <c r="AF701" s="35"/>
      <c r="AR701" s="69">
        <f t="shared" si="368"/>
        <v>59</v>
      </c>
      <c r="AS701" s="70">
        <f t="shared" si="375"/>
        <v>698</v>
      </c>
      <c r="AT701" s="71">
        <f t="shared" si="379"/>
        <v>8.4151927973605718E-3</v>
      </c>
      <c r="AU701" s="72">
        <f t="shared" si="360"/>
        <v>6.8214933659622723E-3</v>
      </c>
      <c r="AV701" s="73">
        <f t="shared" si="369"/>
        <v>1.0068214933659623</v>
      </c>
      <c r="AW701" s="74">
        <f>PRODUCT(AV$4:AV701)</f>
        <v>115.03494020187391</v>
      </c>
    </row>
    <row r="702" spans="5:49">
      <c r="E702">
        <f t="shared" si="377"/>
        <v>699</v>
      </c>
      <c r="F702" s="64">
        <f t="shared" si="370"/>
        <v>113.16666666666413</v>
      </c>
      <c r="G702" s="55">
        <f t="shared" si="351"/>
        <v>0</v>
      </c>
      <c r="H702" s="78">
        <f t="shared" si="376"/>
        <v>1</v>
      </c>
      <c r="I702" s="79">
        <f t="shared" si="361"/>
        <v>2621470.2720259549</v>
      </c>
      <c r="J702" s="79">
        <f t="shared" si="352"/>
        <v>17882.342069692364</v>
      </c>
      <c r="K702" s="80">
        <f t="shared" si="353"/>
        <v>-20</v>
      </c>
      <c r="L702" s="80">
        <f t="shared" si="362"/>
        <v>-2184.5585600216291</v>
      </c>
      <c r="M702" s="80">
        <f t="shared" si="378"/>
        <v>0</v>
      </c>
      <c r="N702" s="80">
        <f t="shared" si="363"/>
        <v>0</v>
      </c>
      <c r="O702" s="81">
        <f t="shared" si="354"/>
        <v>-2475.2130879613783</v>
      </c>
      <c r="P702" s="79">
        <f t="shared" si="355"/>
        <v>2634672.8424476641</v>
      </c>
      <c r="R702">
        <f t="shared" ca="1" si="364"/>
        <v>818</v>
      </c>
      <c r="S702" s="78">
        <f t="shared" ca="1" si="365"/>
        <v>120.84</v>
      </c>
      <c r="T702" s="55">
        <f t="shared" ca="1" si="356"/>
        <v>0</v>
      </c>
      <c r="U702" s="78">
        <f t="shared" ca="1" si="371"/>
        <v>2.7389054743691302E-5</v>
      </c>
      <c r="V702" s="79">
        <f t="shared" ca="1" si="366"/>
        <v>123.8314352496775</v>
      </c>
      <c r="W702" s="79">
        <f t="shared" ca="1" si="357"/>
        <v>0.84471531405326172</v>
      </c>
      <c r="X702" s="80">
        <f t="shared" ca="1" si="372"/>
        <v>-5.4778109487382603E-4</v>
      </c>
      <c r="Y702" s="80">
        <f t="shared" ca="1" si="373"/>
        <v>-0.10319286270806459</v>
      </c>
      <c r="Z702" s="80">
        <f t="shared" ca="1" si="367"/>
        <v>0</v>
      </c>
      <c r="AA702" s="80">
        <f t="shared" ca="1" si="374"/>
        <v>0</v>
      </c>
      <c r="AB702" s="81">
        <f t="shared" ca="1" si="358"/>
        <v>-6.7793746768475383E-2</v>
      </c>
      <c r="AC702" s="79">
        <f t="shared" ca="1" si="359"/>
        <v>124.50461617315933</v>
      </c>
      <c r="AE702" s="35"/>
      <c r="AF702" s="35"/>
      <c r="AR702" s="69">
        <f t="shared" si="368"/>
        <v>59</v>
      </c>
      <c r="AS702" s="70">
        <f t="shared" si="375"/>
        <v>699</v>
      </c>
      <c r="AT702" s="71">
        <f t="shared" si="379"/>
        <v>8.3577886155200825E-3</v>
      </c>
      <c r="AU702" s="72">
        <f t="shared" si="360"/>
        <v>6.8214933659622723E-3</v>
      </c>
      <c r="AV702" s="73">
        <f t="shared" si="369"/>
        <v>1.0068214933659623</v>
      </c>
      <c r="AW702" s="74">
        <f>PRODUCT(AV$4:AV702)</f>
        <v>115.81965028331486</v>
      </c>
    </row>
    <row r="703" spans="5:49">
      <c r="E703">
        <f t="shared" si="377"/>
        <v>700</v>
      </c>
      <c r="F703" s="64">
        <f t="shared" si="370"/>
        <v>113.24999999999746</v>
      </c>
      <c r="G703" s="55">
        <f t="shared" si="351"/>
        <v>0</v>
      </c>
      <c r="H703" s="78">
        <f t="shared" si="376"/>
        <v>1</v>
      </c>
      <c r="I703" s="79">
        <f t="shared" si="361"/>
        <v>2634672.8424476641</v>
      </c>
      <c r="J703" s="79">
        <f t="shared" si="352"/>
        <v>17972.403316237705</v>
      </c>
      <c r="K703" s="80">
        <f t="shared" si="353"/>
        <v>-20</v>
      </c>
      <c r="L703" s="80">
        <f t="shared" si="362"/>
        <v>-2195.5607020397201</v>
      </c>
      <c r="M703" s="80">
        <f t="shared" si="378"/>
        <v>0</v>
      </c>
      <c r="N703" s="80">
        <f t="shared" si="363"/>
        <v>0</v>
      </c>
      <c r="O703" s="81">
        <f t="shared" si="354"/>
        <v>-2475.2130879613783</v>
      </c>
      <c r="P703" s="79">
        <f t="shared" si="355"/>
        <v>2647954.4719739002</v>
      </c>
      <c r="R703">
        <f t="shared" ca="1" si="364"/>
        <v>819</v>
      </c>
      <c r="S703" s="78">
        <f t="shared" ca="1" si="365"/>
        <v>120.92</v>
      </c>
      <c r="T703" s="55">
        <f t="shared" ca="1" si="356"/>
        <v>0</v>
      </c>
      <c r="U703" s="78">
        <f t="shared" ca="1" si="371"/>
        <v>2.7389054743691302E-5</v>
      </c>
      <c r="V703" s="79">
        <f t="shared" ca="1" si="366"/>
        <v>124.50461617315933</v>
      </c>
      <c r="W703" s="79">
        <f t="shared" ca="1" si="357"/>
        <v>0.84930741325688541</v>
      </c>
      <c r="X703" s="80">
        <f t="shared" ca="1" si="372"/>
        <v>-5.4778109487382603E-4</v>
      </c>
      <c r="Y703" s="80">
        <f t="shared" ca="1" si="373"/>
        <v>-0.10375384681096612</v>
      </c>
      <c r="Z703" s="80">
        <f t="shared" ca="1" si="367"/>
        <v>0</v>
      </c>
      <c r="AA703" s="80">
        <f t="shared" ca="1" si="374"/>
        <v>0</v>
      </c>
      <c r="AB703" s="81">
        <f t="shared" ca="1" si="358"/>
        <v>-6.7793746768475383E-2</v>
      </c>
      <c r="AC703" s="79">
        <f t="shared" ca="1" si="359"/>
        <v>125.1818282117419</v>
      </c>
      <c r="AE703" s="35"/>
      <c r="AF703" s="35"/>
      <c r="AR703" s="69">
        <f t="shared" si="368"/>
        <v>59</v>
      </c>
      <c r="AS703" s="70">
        <f t="shared" si="375"/>
        <v>700</v>
      </c>
      <c r="AT703" s="71">
        <f t="shared" si="379"/>
        <v>8.300776015925198E-3</v>
      </c>
      <c r="AU703" s="72">
        <f t="shared" si="360"/>
        <v>6.8214933659622723E-3</v>
      </c>
      <c r="AV703" s="73">
        <f t="shared" si="369"/>
        <v>1.0068214933659623</v>
      </c>
      <c r="AW703" s="74">
        <f>PRODUCT(AV$4:AV703)</f>
        <v>116.60971325937057</v>
      </c>
    </row>
    <row r="704" spans="5:49">
      <c r="E704">
        <f t="shared" si="377"/>
        <v>701</v>
      </c>
      <c r="F704" s="64">
        <f t="shared" si="370"/>
        <v>113.33333333333078</v>
      </c>
      <c r="G704" s="55">
        <f t="shared" si="351"/>
        <v>0</v>
      </c>
      <c r="H704" s="78">
        <f t="shared" si="376"/>
        <v>1</v>
      </c>
      <c r="I704" s="79">
        <f t="shared" si="361"/>
        <v>2647954.4719739002</v>
      </c>
      <c r="J704" s="79">
        <f t="shared" si="352"/>
        <v>18063.003863940092</v>
      </c>
      <c r="K704" s="80">
        <f t="shared" si="353"/>
        <v>-20</v>
      </c>
      <c r="L704" s="80">
        <f t="shared" si="362"/>
        <v>-2206.6287266449172</v>
      </c>
      <c r="M704" s="80">
        <f t="shared" si="378"/>
        <v>0</v>
      </c>
      <c r="N704" s="80">
        <f t="shared" si="363"/>
        <v>0</v>
      </c>
      <c r="O704" s="81">
        <f t="shared" si="354"/>
        <v>-2475.2130879613783</v>
      </c>
      <c r="P704" s="79">
        <f t="shared" si="355"/>
        <v>2661315.6340232338</v>
      </c>
      <c r="R704">
        <f t="shared" ca="1" si="364"/>
        <v>820</v>
      </c>
      <c r="S704" s="78">
        <f t="shared" ca="1" si="365"/>
        <v>121</v>
      </c>
      <c r="T704" s="55">
        <f t="shared" ca="1" si="356"/>
        <v>0</v>
      </c>
      <c r="U704" s="78">
        <f t="shared" ca="1" si="371"/>
        <v>2.7389054743691302E-5</v>
      </c>
      <c r="V704" s="79">
        <f t="shared" ca="1" si="366"/>
        <v>125.1818282117419</v>
      </c>
      <c r="W704" s="79">
        <f t="shared" ca="1" si="357"/>
        <v>0.8539270106854262</v>
      </c>
      <c r="X704" s="80">
        <f t="shared" ca="1" si="372"/>
        <v>-5.4778109487382603E-4</v>
      </c>
      <c r="Y704" s="80">
        <f t="shared" ca="1" si="373"/>
        <v>-0.10431819017645159</v>
      </c>
      <c r="Z704" s="80">
        <f t="shared" ca="1" si="367"/>
        <v>0</v>
      </c>
      <c r="AA704" s="80">
        <f t="shared" ca="1" si="374"/>
        <v>0</v>
      </c>
      <c r="AB704" s="81">
        <f t="shared" ca="1" si="358"/>
        <v>-6.7793746768475383E-2</v>
      </c>
      <c r="AC704" s="79">
        <f t="shared" ca="1" si="359"/>
        <v>125.86309550438752</v>
      </c>
      <c r="AE704" s="35"/>
      <c r="AF704" s="35"/>
      <c r="AR704" s="69">
        <f t="shared" si="368"/>
        <v>59</v>
      </c>
      <c r="AS704" s="70">
        <f t="shared" si="375"/>
        <v>701</v>
      </c>
      <c r="AT704" s="71">
        <f t="shared" si="379"/>
        <v>8.2441523274002261E-3</v>
      </c>
      <c r="AU704" s="72">
        <f t="shared" si="360"/>
        <v>6.8214933659622723E-3</v>
      </c>
      <c r="AV704" s="73">
        <f t="shared" si="369"/>
        <v>1.0068214933659623</v>
      </c>
      <c r="AW704" s="74">
        <f>PRODUCT(AV$4:AV704)</f>
        <v>117.40516564477612</v>
      </c>
    </row>
    <row r="705" spans="5:49">
      <c r="E705">
        <f t="shared" si="377"/>
        <v>702</v>
      </c>
      <c r="F705" s="64">
        <f t="shared" si="370"/>
        <v>113.41666666666411</v>
      </c>
      <c r="G705" s="55">
        <f t="shared" si="351"/>
        <v>0</v>
      </c>
      <c r="H705" s="78">
        <f t="shared" si="376"/>
        <v>1</v>
      </c>
      <c r="I705" s="79">
        <f t="shared" si="361"/>
        <v>2661315.6340232338</v>
      </c>
      <c r="J705" s="79">
        <f t="shared" si="352"/>
        <v>18154.146942221167</v>
      </c>
      <c r="K705" s="80">
        <f t="shared" si="353"/>
        <v>-20</v>
      </c>
      <c r="L705" s="80">
        <f t="shared" si="362"/>
        <v>-2217.7630283526951</v>
      </c>
      <c r="M705" s="80">
        <f t="shared" si="378"/>
        <v>0</v>
      </c>
      <c r="N705" s="80">
        <f t="shared" si="363"/>
        <v>0</v>
      </c>
      <c r="O705" s="81">
        <f t="shared" si="354"/>
        <v>-2475.2130879613783</v>
      </c>
      <c r="P705" s="79">
        <f t="shared" si="355"/>
        <v>2674756.8048491408</v>
      </c>
      <c r="R705">
        <f t="shared" ca="1" si="364"/>
        <v>821</v>
      </c>
      <c r="S705" s="78">
        <f t="shared" ca="1" si="365"/>
        <v>121.08</v>
      </c>
      <c r="T705" s="55">
        <f t="shared" ca="1" si="356"/>
        <v>0</v>
      </c>
      <c r="U705" s="78">
        <f t="shared" ca="1" si="371"/>
        <v>2.7389054743691302E-5</v>
      </c>
      <c r="V705" s="79">
        <f t="shared" ca="1" si="366"/>
        <v>125.86309550438752</v>
      </c>
      <c r="W705" s="79">
        <f t="shared" ca="1" si="357"/>
        <v>0.85857427100265538</v>
      </c>
      <c r="X705" s="80">
        <f t="shared" ca="1" si="372"/>
        <v>-5.4778109487382603E-4</v>
      </c>
      <c r="Y705" s="80">
        <f t="shared" ca="1" si="373"/>
        <v>-0.10488591292032294</v>
      </c>
      <c r="Z705" s="80">
        <f t="shared" ca="1" si="367"/>
        <v>0</v>
      </c>
      <c r="AA705" s="80">
        <f t="shared" ca="1" si="374"/>
        <v>0</v>
      </c>
      <c r="AB705" s="81">
        <f t="shared" ca="1" si="358"/>
        <v>-6.7793746768475383E-2</v>
      </c>
      <c r="AC705" s="79">
        <f t="shared" ca="1" si="359"/>
        <v>126.54844233460649</v>
      </c>
      <c r="AE705" s="35"/>
      <c r="AF705" s="35"/>
      <c r="AR705" s="69">
        <f t="shared" si="368"/>
        <v>59</v>
      </c>
      <c r="AS705" s="70">
        <f t="shared" si="375"/>
        <v>702</v>
      </c>
      <c r="AT705" s="71">
        <f t="shared" si="379"/>
        <v>8.1879148969908836E-3</v>
      </c>
      <c r="AU705" s="72">
        <f t="shared" si="360"/>
        <v>6.8214933659622723E-3</v>
      </c>
      <c r="AV705" s="73">
        <f t="shared" si="369"/>
        <v>1.0068214933659623</v>
      </c>
      <c r="AW705" s="74">
        <f>PRODUCT(AV$4:AV705)</f>
        <v>118.20604420335167</v>
      </c>
    </row>
    <row r="706" spans="5:49">
      <c r="E706">
        <f t="shared" si="377"/>
        <v>703</v>
      </c>
      <c r="F706" s="64">
        <f t="shared" si="370"/>
        <v>113.49999999999744</v>
      </c>
      <c r="G706" s="55">
        <f t="shared" si="351"/>
        <v>0</v>
      </c>
      <c r="H706" s="78">
        <f t="shared" si="376"/>
        <v>1</v>
      </c>
      <c r="I706" s="79">
        <f t="shared" si="361"/>
        <v>2674756.8048491408</v>
      </c>
      <c r="J706" s="79">
        <f t="shared" si="352"/>
        <v>18245.835799840857</v>
      </c>
      <c r="K706" s="80">
        <f t="shared" si="353"/>
        <v>-20</v>
      </c>
      <c r="L706" s="80">
        <f t="shared" si="362"/>
        <v>-2228.9640040409508</v>
      </c>
      <c r="M706" s="80">
        <f t="shared" si="378"/>
        <v>0</v>
      </c>
      <c r="N706" s="80">
        <f t="shared" si="363"/>
        <v>0</v>
      </c>
      <c r="O706" s="81">
        <f t="shared" si="354"/>
        <v>-2475.2130879613783</v>
      </c>
      <c r="P706" s="79">
        <f t="shared" si="355"/>
        <v>2688278.4635569789</v>
      </c>
      <c r="R706">
        <f t="shared" ca="1" si="364"/>
        <v>822</v>
      </c>
      <c r="S706" s="78">
        <f t="shared" ca="1" si="365"/>
        <v>121.16</v>
      </c>
      <c r="T706" s="55">
        <f t="shared" ca="1" si="356"/>
        <v>0</v>
      </c>
      <c r="U706" s="78">
        <f t="shared" ca="1" si="371"/>
        <v>2.7389054743691302E-5</v>
      </c>
      <c r="V706" s="79">
        <f t="shared" ca="1" si="366"/>
        <v>126.54844233460649</v>
      </c>
      <c r="W706" s="79">
        <f t="shared" ca="1" si="357"/>
        <v>0.86324935985837736</v>
      </c>
      <c r="X706" s="80">
        <f t="shared" ca="1" si="372"/>
        <v>-5.4778109487382603E-4</v>
      </c>
      <c r="Y706" s="80">
        <f t="shared" ca="1" si="373"/>
        <v>-0.10545703527883875</v>
      </c>
      <c r="Z706" s="80">
        <f t="shared" ca="1" si="367"/>
        <v>0</v>
      </c>
      <c r="AA706" s="80">
        <f t="shared" ca="1" si="374"/>
        <v>0</v>
      </c>
      <c r="AB706" s="81">
        <f t="shared" ca="1" si="358"/>
        <v>-6.7793746768475383E-2</v>
      </c>
      <c r="AC706" s="79">
        <f t="shared" ca="1" si="359"/>
        <v>127.23789313132268</v>
      </c>
      <c r="AE706" s="35"/>
      <c r="AF706" s="35"/>
      <c r="AR706" s="69">
        <f t="shared" si="368"/>
        <v>59</v>
      </c>
      <c r="AS706" s="70">
        <f t="shared" si="375"/>
        <v>703</v>
      </c>
      <c r="AT706" s="71">
        <f t="shared" si="379"/>
        <v>8.132061089839996E-3</v>
      </c>
      <c r="AU706" s="72">
        <f t="shared" si="360"/>
        <v>6.8214933659622723E-3</v>
      </c>
      <c r="AV706" s="73">
        <f t="shared" si="369"/>
        <v>1.0068214933659623</v>
      </c>
      <c r="AW706" s="74">
        <f>PRODUCT(AV$4:AV706)</f>
        <v>119.01238594970147</v>
      </c>
    </row>
    <row r="707" spans="5:49">
      <c r="E707">
        <f t="shared" si="377"/>
        <v>704</v>
      </c>
      <c r="F707" s="64">
        <f t="shared" si="370"/>
        <v>113.58333333333077</v>
      </c>
      <c r="G707" s="55">
        <f t="shared" si="351"/>
        <v>0</v>
      </c>
      <c r="H707" s="78">
        <f t="shared" si="376"/>
        <v>1</v>
      </c>
      <c r="I707" s="79">
        <f t="shared" si="361"/>
        <v>2688278.4635569789</v>
      </c>
      <c r="J707" s="79">
        <f t="shared" si="352"/>
        <v>18338.073705013183</v>
      </c>
      <c r="K707" s="80">
        <f t="shared" si="353"/>
        <v>-20</v>
      </c>
      <c r="L707" s="80">
        <f t="shared" si="362"/>
        <v>-2240.2320529641493</v>
      </c>
      <c r="M707" s="80">
        <f t="shared" si="378"/>
        <v>0</v>
      </c>
      <c r="N707" s="80">
        <f t="shared" si="363"/>
        <v>0</v>
      </c>
      <c r="O707" s="81">
        <f t="shared" si="354"/>
        <v>-2475.2130879613783</v>
      </c>
      <c r="P707" s="79">
        <f t="shared" si="355"/>
        <v>2701881.0921210665</v>
      </c>
      <c r="R707">
        <f t="shared" ca="1" si="364"/>
        <v>823</v>
      </c>
      <c r="S707" s="78">
        <f t="shared" ca="1" si="365"/>
        <v>121.24</v>
      </c>
      <c r="T707" s="55">
        <f t="shared" ca="1" si="356"/>
        <v>0</v>
      </c>
      <c r="U707" s="78">
        <f t="shared" ca="1" si="371"/>
        <v>2.7389054743691302E-5</v>
      </c>
      <c r="V707" s="79">
        <f t="shared" ca="1" si="366"/>
        <v>127.23789313132268</v>
      </c>
      <c r="W707" s="79">
        <f t="shared" ca="1" si="357"/>
        <v>0.86795244389433424</v>
      </c>
      <c r="X707" s="80">
        <f t="shared" ca="1" si="372"/>
        <v>-5.4778109487382603E-4</v>
      </c>
      <c r="Y707" s="80">
        <f t="shared" ca="1" si="373"/>
        <v>-0.10603157760943557</v>
      </c>
      <c r="Z707" s="80">
        <f t="shared" ca="1" si="367"/>
        <v>0</v>
      </c>
      <c r="AA707" s="80">
        <f t="shared" ca="1" si="374"/>
        <v>0</v>
      </c>
      <c r="AB707" s="81">
        <f t="shared" ca="1" si="358"/>
        <v>-6.7793746768475383E-2</v>
      </c>
      <c r="AC707" s="79">
        <f t="shared" ca="1" si="359"/>
        <v>127.93147246974425</v>
      </c>
      <c r="AE707" s="35"/>
      <c r="AF707" s="35"/>
      <c r="AR707" s="69">
        <f t="shared" si="368"/>
        <v>59</v>
      </c>
      <c r="AS707" s="70">
        <f t="shared" si="375"/>
        <v>704</v>
      </c>
      <c r="AT707" s="71">
        <f t="shared" si="379"/>
        <v>8.0765882890640531E-3</v>
      </c>
      <c r="AU707" s="72">
        <f t="shared" si="360"/>
        <v>6.8214933659622723E-3</v>
      </c>
      <c r="AV707" s="73">
        <f t="shared" si="369"/>
        <v>1.0068214933659623</v>
      </c>
      <c r="AW707" s="74">
        <f>PRODUCT(AV$4:AV707)</f>
        <v>119.8242281509247</v>
      </c>
    </row>
    <row r="708" spans="5:49">
      <c r="E708">
        <f t="shared" si="377"/>
        <v>705</v>
      </c>
      <c r="F708" s="64">
        <f t="shared" si="370"/>
        <v>113.6666666666641</v>
      </c>
      <c r="G708" s="55">
        <f t="shared" ref="G708:G771" si="380">(1-(1-IF(F708&gt;$AJ$90,0,VLOOKUP(ROUND(F708,0),$AJ$4:$AK$90,2,FALSE)))^(1/12))*0</f>
        <v>0</v>
      </c>
      <c r="H708" s="78">
        <f t="shared" si="376"/>
        <v>1</v>
      </c>
      <c r="I708" s="79">
        <f t="shared" si="361"/>
        <v>2701881.0921210665</v>
      </c>
      <c r="J708" s="79">
        <f t="shared" ref="J708:J771" si="381">(I708)*$AU708</f>
        <v>18430.863945522753</v>
      </c>
      <c r="K708" s="80">
        <f t="shared" ref="K708:K771" si="382">IF(I708=0,0,-$C$19)*H708</f>
        <v>-20</v>
      </c>
      <c r="L708" s="80">
        <f t="shared" si="362"/>
        <v>-2251.5675767675557</v>
      </c>
      <c r="M708" s="80">
        <f t="shared" si="378"/>
        <v>0</v>
      </c>
      <c r="N708" s="80">
        <f t="shared" si="363"/>
        <v>0</v>
      </c>
      <c r="O708" s="81">
        <f t="shared" ref="O708:O771" si="383">-MIN(
IF(MOD(E708-1,IF($C$7="Annual",12,1))=0,1,0)
*IF(F708&lt;=$C$6,H708*$C$5*$C$4/IF($C$7="Monthly",12,1),$C$12),I708)</f>
        <v>-2475.2130879613783</v>
      </c>
      <c r="P708" s="79">
        <f t="shared" ref="P708:P771" si="384">SUM(I708:O708)</f>
        <v>2715565.1754018604</v>
      </c>
      <c r="R708">
        <f t="shared" ca="1" si="364"/>
        <v>824</v>
      </c>
      <c r="S708" s="78">
        <f t="shared" ca="1" si="365"/>
        <v>121.32</v>
      </c>
      <c r="T708" s="55">
        <f t="shared" ref="T708:T771" ca="1" si="385">(1-(1-IF(S708&gt;$AJ$90,0,VLOOKUP(ROUND(S708,0),$AJ$4:$AK$90,2,FALSE)))^(1/12))</f>
        <v>0</v>
      </c>
      <c r="U708" s="78">
        <f t="shared" ca="1" si="371"/>
        <v>2.7389054743691302E-5</v>
      </c>
      <c r="V708" s="79">
        <f t="shared" ca="1" si="366"/>
        <v>127.93147246974425</v>
      </c>
      <c r="W708" s="79">
        <f t="shared" ref="W708:W771" ca="1" si="386">(V708)*$AU708</f>
        <v>0.87268369075014551</v>
      </c>
      <c r="X708" s="80">
        <f t="shared" ca="1" si="372"/>
        <v>-5.4778109487382603E-4</v>
      </c>
      <c r="Y708" s="80">
        <f t="shared" ca="1" si="373"/>
        <v>-0.10660956039145354</v>
      </c>
      <c r="Z708" s="80">
        <f t="shared" ca="1" si="367"/>
        <v>0</v>
      </c>
      <c r="AA708" s="80">
        <f t="shared" ca="1" si="374"/>
        <v>0</v>
      </c>
      <c r="AB708" s="81">
        <f t="shared" ref="AB708:AB771" ca="1" si="387">-MIN(IF(MOD(R708,IF($C$7="Annual",12,1))=0,1,0)*$C$39*U708/IF($C$7="Monthly",12,1),V708)</f>
        <v>-6.7793746768475383E-2</v>
      </c>
      <c r="AC708" s="79">
        <f t="shared" ref="AC708:AC771" ca="1" si="388">SUM(V708:AB708)</f>
        <v>128.62920507223959</v>
      </c>
      <c r="AE708" s="35"/>
      <c r="AF708" s="35"/>
      <c r="AR708" s="69">
        <f t="shared" si="368"/>
        <v>59</v>
      </c>
      <c r="AS708" s="70">
        <f t="shared" si="375"/>
        <v>705</v>
      </c>
      <c r="AT708" s="71">
        <f t="shared" si="379"/>
        <v>8.0214938956305933E-3</v>
      </c>
      <c r="AU708" s="72">
        <f t="shared" ref="AU708:AU771" si="389">((1+$AH$21)^(1/12))-1</f>
        <v>6.8214933659622723E-3</v>
      </c>
      <c r="AV708" s="73">
        <f t="shared" si="369"/>
        <v>1.0068214933659623</v>
      </c>
      <c r="AW708" s="74">
        <f>PRODUCT(AV$4:AV708)</f>
        <v>120.64160832833778</v>
      </c>
    </row>
    <row r="709" spans="5:49">
      <c r="E709">
        <f t="shared" si="377"/>
        <v>706</v>
      </c>
      <c r="F709" s="64">
        <f t="shared" si="370"/>
        <v>113.74999999999743</v>
      </c>
      <c r="G709" s="55">
        <f t="shared" si="380"/>
        <v>0</v>
      </c>
      <c r="H709" s="78">
        <f t="shared" si="376"/>
        <v>1</v>
      </c>
      <c r="I709" s="79">
        <f t="shared" ref="I709:I772" si="390">MAX(P708,0)*(1-G709)</f>
        <v>2715565.1754018604</v>
      </c>
      <c r="J709" s="79">
        <f t="shared" si="381"/>
        <v>18524.209828841966</v>
      </c>
      <c r="K709" s="80">
        <f t="shared" si="382"/>
        <v>-20</v>
      </c>
      <c r="L709" s="80">
        <f t="shared" ref="L709:L772" si="391">IF(OR(I708+O708=0,K708=0),0,-I709*($C$16/12))</f>
        <v>-2262.9709795015506</v>
      </c>
      <c r="M709" s="80">
        <f t="shared" si="378"/>
        <v>0</v>
      </c>
      <c r="N709" s="80">
        <f t="shared" ref="N709:N772" si="392">IF(OR(I708+O708=0,K708=0),0,-I709*($C$18*(1+$C$20))/12)</f>
        <v>0</v>
      </c>
      <c r="O709" s="81">
        <f t="shared" si="383"/>
        <v>-2475.2130879613783</v>
      </c>
      <c r="P709" s="79">
        <f t="shared" si="384"/>
        <v>2729331.2011632393</v>
      </c>
      <c r="R709">
        <f t="shared" ref="R709:R772" ca="1" si="393">R708+1</f>
        <v>825</v>
      </c>
      <c r="S709" s="78">
        <f t="shared" ref="S709:S772" ca="1" si="394">ROUND((R709-R708)/12+S708,2)</f>
        <v>121.4</v>
      </c>
      <c r="T709" s="55">
        <f t="shared" ca="1" si="385"/>
        <v>0</v>
      </c>
      <c r="U709" s="78">
        <f t="shared" ca="1" si="371"/>
        <v>2.7389054743691302E-5</v>
      </c>
      <c r="V709" s="79">
        <f t="shared" ref="V709:V772" ca="1" si="395">MAX(AC708,0)*(1-T709)</f>
        <v>128.62920507223959</v>
      </c>
      <c r="W709" s="79">
        <f t="shared" ca="1" si="386"/>
        <v>0.87744326906928305</v>
      </c>
      <c r="X709" s="80">
        <f t="shared" ca="1" si="372"/>
        <v>-5.4778109487382603E-4</v>
      </c>
      <c r="Y709" s="80">
        <f t="shared" ca="1" si="373"/>
        <v>-0.10719100422686632</v>
      </c>
      <c r="Z709" s="80">
        <f t="shared" ref="Z709:Z772" ca="1" si="396">-IF(MOD(R709-1,12)=0,1,0)*V709*($C$17)</f>
        <v>0</v>
      </c>
      <c r="AA709" s="80">
        <f t="shared" ca="1" si="374"/>
        <v>0</v>
      </c>
      <c r="AB709" s="81">
        <f t="shared" ca="1" si="387"/>
        <v>-6.7793746768475383E-2</v>
      </c>
      <c r="AC709" s="79">
        <f t="shared" ca="1" si="388"/>
        <v>129.33111580921866</v>
      </c>
      <c r="AE709" s="35"/>
      <c r="AF709" s="35"/>
      <c r="AR709" s="69">
        <f t="shared" ref="AR709:AR772" si="397">ROUNDDOWN((AS709-1)/12,0)+1</f>
        <v>59</v>
      </c>
      <c r="AS709" s="70">
        <f t="shared" si="375"/>
        <v>706</v>
      </c>
      <c r="AT709" s="71">
        <f t="shared" si="379"/>
        <v>7.9667753282364421E-3</v>
      </c>
      <c r="AU709" s="72">
        <f t="shared" si="389"/>
        <v>6.8214933659622723E-3</v>
      </c>
      <c r="AV709" s="73">
        <f t="shared" ref="AV709:AV772" si="398">(1+AU709)</f>
        <v>1.0068214933659623</v>
      </c>
      <c r="AW709" s="74">
        <f>PRODUCT(AV$4:AV709)</f>
        <v>121.46456425920856</v>
      </c>
    </row>
    <row r="710" spans="5:49">
      <c r="E710">
        <f t="shared" si="377"/>
        <v>707</v>
      </c>
      <c r="F710" s="64">
        <f t="shared" ref="F710:F773" si="399">(E710-E709)/12+F709</f>
        <v>113.83333333333076</v>
      </c>
      <c r="G710" s="55">
        <f t="shared" si="380"/>
        <v>0</v>
      </c>
      <c r="H710" s="78">
        <f t="shared" si="376"/>
        <v>1</v>
      </c>
      <c r="I710" s="79">
        <f t="shared" si="390"/>
        <v>2729331.2011632393</v>
      </c>
      <c r="J710" s="79">
        <f t="shared" si="381"/>
        <v>18618.114682248877</v>
      </c>
      <c r="K710" s="80">
        <f t="shared" si="382"/>
        <v>-20</v>
      </c>
      <c r="L710" s="80">
        <f t="shared" si="391"/>
        <v>-2274.4426676360331</v>
      </c>
      <c r="M710" s="80">
        <f t="shared" si="378"/>
        <v>0</v>
      </c>
      <c r="N710" s="80">
        <f t="shared" si="392"/>
        <v>0</v>
      </c>
      <c r="O710" s="81">
        <f t="shared" si="383"/>
        <v>-2475.2130879613783</v>
      </c>
      <c r="P710" s="79">
        <f t="shared" si="384"/>
        <v>2743179.6600898905</v>
      </c>
      <c r="R710">
        <f t="shared" ca="1" si="393"/>
        <v>826</v>
      </c>
      <c r="S710" s="78">
        <f t="shared" ca="1" si="394"/>
        <v>121.48</v>
      </c>
      <c r="T710" s="55">
        <f t="shared" ca="1" si="385"/>
        <v>0</v>
      </c>
      <c r="U710" s="78">
        <f t="shared" ref="U710:U773" ca="1" si="400">U709*(1-T710)</f>
        <v>2.7389054743691302E-5</v>
      </c>
      <c r="V710" s="79">
        <f t="shared" ca="1" si="395"/>
        <v>129.33111580921866</v>
      </c>
      <c r="W710" s="79">
        <f t="shared" ca="1" si="386"/>
        <v>0.88223134850508345</v>
      </c>
      <c r="X710" s="80">
        <f t="shared" ref="X710:X773" ca="1" si="401">IF(V710=0,0,-$C$19)*U710</f>
        <v>-5.4778109487382603E-4</v>
      </c>
      <c r="Y710" s="80">
        <f t="shared" ref="Y710:Y773" ca="1" si="402">IF(OR(V709+AB709=0,X709=0),0,-V710*($C$16/12))</f>
        <v>-0.10777592984101556</v>
      </c>
      <c r="Z710" s="80">
        <f t="shared" ca="1" si="396"/>
        <v>0</v>
      </c>
      <c r="AA710" s="80">
        <f t="shared" ref="AA710:AA773" ca="1" si="403">IF(OR(V709+AB709=0,X709=0),0,-V710*($C$18*(1+$C$20))/12)</f>
        <v>0</v>
      </c>
      <c r="AB710" s="81">
        <f t="shared" ca="1" si="387"/>
        <v>-6.7793746768475383E-2</v>
      </c>
      <c r="AC710" s="79">
        <f t="shared" ca="1" si="388"/>
        <v>130.0372297000194</v>
      </c>
      <c r="AE710" s="35"/>
      <c r="AF710" s="35"/>
      <c r="AR710" s="69">
        <f t="shared" si="397"/>
        <v>59</v>
      </c>
      <c r="AS710" s="70">
        <f t="shared" ref="AS710:AS773" si="404">AS709+1</f>
        <v>707</v>
      </c>
      <c r="AT710" s="71">
        <f t="shared" si="379"/>
        <v>7.9124300231867648E-3</v>
      </c>
      <c r="AU710" s="72">
        <f t="shared" si="389"/>
        <v>6.8214933659622723E-3</v>
      </c>
      <c r="AV710" s="73">
        <f t="shared" si="398"/>
        <v>1.0068214933659623</v>
      </c>
      <c r="AW710" s="74">
        <f>PRODUCT(AV$4:AV710)</f>
        <v>122.29313397850224</v>
      </c>
    </row>
    <row r="711" spans="5:49">
      <c r="E711">
        <f t="shared" si="377"/>
        <v>708</v>
      </c>
      <c r="F711" s="64">
        <f t="shared" si="399"/>
        <v>113.91666666666409</v>
      </c>
      <c r="G711" s="55">
        <f t="shared" si="380"/>
        <v>0</v>
      </c>
      <c r="H711" s="78">
        <f t="shared" ref="H711:H774" si="405">H710*(1-G711)</f>
        <v>1</v>
      </c>
      <c r="I711" s="79">
        <f t="shared" si="390"/>
        <v>2743179.6600898905</v>
      </c>
      <c r="J711" s="79">
        <f t="shared" si="381"/>
        <v>18712.58185294583</v>
      </c>
      <c r="K711" s="80">
        <f t="shared" si="382"/>
        <v>-20</v>
      </c>
      <c r="L711" s="80">
        <f t="shared" si="391"/>
        <v>-2285.983050074909</v>
      </c>
      <c r="M711" s="80">
        <f t="shared" si="378"/>
        <v>0</v>
      </c>
      <c r="N711" s="80">
        <f t="shared" si="392"/>
        <v>0</v>
      </c>
      <c r="O711" s="81">
        <f t="shared" si="383"/>
        <v>-2475.2130879613783</v>
      </c>
      <c r="P711" s="79">
        <f t="shared" si="384"/>
        <v>2757111.0458048</v>
      </c>
      <c r="R711">
        <f t="shared" ca="1" si="393"/>
        <v>827</v>
      </c>
      <c r="S711" s="78">
        <f t="shared" ca="1" si="394"/>
        <v>121.56</v>
      </c>
      <c r="T711" s="55">
        <f t="shared" ca="1" si="385"/>
        <v>0</v>
      </c>
      <c r="U711" s="78">
        <f t="shared" ca="1" si="400"/>
        <v>2.7389054743691302E-5</v>
      </c>
      <c r="V711" s="79">
        <f t="shared" ca="1" si="395"/>
        <v>130.0372297000194</v>
      </c>
      <c r="W711" s="79">
        <f t="shared" ca="1" si="386"/>
        <v>0.88704809972679444</v>
      </c>
      <c r="X711" s="80">
        <f t="shared" ca="1" si="401"/>
        <v>-5.4778109487382603E-4</v>
      </c>
      <c r="Y711" s="80">
        <f t="shared" ca="1" si="402"/>
        <v>-0.1083643580833495</v>
      </c>
      <c r="Z711" s="80">
        <f t="shared" ca="1" si="396"/>
        <v>0</v>
      </c>
      <c r="AA711" s="80">
        <f t="shared" ca="1" si="403"/>
        <v>0</v>
      </c>
      <c r="AB711" s="81">
        <f t="shared" ca="1" si="387"/>
        <v>-6.7793746768475383E-2</v>
      </c>
      <c r="AC711" s="79">
        <f t="shared" ca="1" si="388"/>
        <v>130.7475719137995</v>
      </c>
      <c r="AE711" s="35"/>
      <c r="AF711" s="35"/>
      <c r="AR711" s="69">
        <f t="shared" si="397"/>
        <v>59</v>
      </c>
      <c r="AS711" s="70">
        <f t="shared" si="404"/>
        <v>708</v>
      </c>
      <c r="AT711" s="71">
        <f t="shared" si="379"/>
        <v>7.8584554342749548E-3</v>
      </c>
      <c r="AU711" s="72">
        <f t="shared" si="389"/>
        <v>6.8214933659622723E-3</v>
      </c>
      <c r="AV711" s="73">
        <f t="shared" si="398"/>
        <v>1.0068214933659623</v>
      </c>
      <c r="AW711" s="74">
        <f>PRODUCT(AV$4:AV711)</f>
        <v>123.12735578063933</v>
      </c>
    </row>
    <row r="712" spans="5:49">
      <c r="E712">
        <f t="shared" si="377"/>
        <v>709</v>
      </c>
      <c r="F712" s="64">
        <f t="shared" si="399"/>
        <v>113.99999999999741</v>
      </c>
      <c r="G712" s="55">
        <f t="shared" si="380"/>
        <v>0</v>
      </c>
      <c r="H712" s="78">
        <f t="shared" si="405"/>
        <v>1</v>
      </c>
      <c r="I712" s="79">
        <f t="shared" si="390"/>
        <v>2757111.0458048</v>
      </c>
      <c r="J712" s="79">
        <f t="shared" si="381"/>
        <v>18807.614708178746</v>
      </c>
      <c r="K712" s="80">
        <f t="shared" si="382"/>
        <v>-20</v>
      </c>
      <c r="L712" s="80">
        <f t="shared" si="391"/>
        <v>-2297.592538170667</v>
      </c>
      <c r="M712" s="80">
        <f t="shared" si="378"/>
        <v>-20678.332843535998</v>
      </c>
      <c r="N712" s="80">
        <f t="shared" si="392"/>
        <v>0</v>
      </c>
      <c r="O712" s="81">
        <f t="shared" si="383"/>
        <v>-2475.2130879613783</v>
      </c>
      <c r="P712" s="79">
        <f t="shared" si="384"/>
        <v>2750447.5220433106</v>
      </c>
      <c r="R712">
        <f t="shared" ca="1" si="393"/>
        <v>828</v>
      </c>
      <c r="S712" s="78">
        <f t="shared" ca="1" si="394"/>
        <v>121.64</v>
      </c>
      <c r="T712" s="55">
        <f t="shared" ca="1" si="385"/>
        <v>0</v>
      </c>
      <c r="U712" s="78">
        <f t="shared" ca="1" si="400"/>
        <v>2.7389054743691302E-5</v>
      </c>
      <c r="V712" s="79">
        <f t="shared" ca="1" si="395"/>
        <v>130.7475719137995</v>
      </c>
      <c r="W712" s="79">
        <f t="shared" ca="1" si="386"/>
        <v>0.89189369442565847</v>
      </c>
      <c r="X712" s="80">
        <f t="shared" ca="1" si="401"/>
        <v>-5.4778109487382603E-4</v>
      </c>
      <c r="Y712" s="80">
        <f t="shared" ca="1" si="402"/>
        <v>-0.10895630992816627</v>
      </c>
      <c r="Z712" s="80">
        <f t="shared" ca="1" si="396"/>
        <v>0</v>
      </c>
      <c r="AA712" s="80">
        <f t="shared" ca="1" si="403"/>
        <v>0</v>
      </c>
      <c r="AB712" s="81">
        <f t="shared" ca="1" si="387"/>
        <v>-6.7793746768475383E-2</v>
      </c>
      <c r="AC712" s="79">
        <f t="shared" ca="1" si="388"/>
        <v>131.46216777043364</v>
      </c>
      <c r="AE712" s="35"/>
      <c r="AF712" s="35"/>
      <c r="AR712" s="69">
        <f t="shared" si="397"/>
        <v>60</v>
      </c>
      <c r="AS712" s="70">
        <f t="shared" si="404"/>
        <v>709</v>
      </c>
      <c r="AT712" s="71">
        <f t="shared" si="379"/>
        <v>7.8048490326633382E-3</v>
      </c>
      <c r="AU712" s="72">
        <f t="shared" si="389"/>
        <v>6.8214933659622723E-3</v>
      </c>
      <c r="AV712" s="73">
        <f t="shared" si="398"/>
        <v>1.0068214933659623</v>
      </c>
      <c r="AW712" s="74">
        <f>PRODUCT(AV$4:AV712)</f>
        <v>123.96726822126544</v>
      </c>
    </row>
    <row r="713" spans="5:49">
      <c r="E713">
        <f t="shared" si="377"/>
        <v>710</v>
      </c>
      <c r="F713" s="64">
        <f t="shared" si="399"/>
        <v>114.08333333333074</v>
      </c>
      <c r="G713" s="55">
        <f t="shared" si="380"/>
        <v>0</v>
      </c>
      <c r="H713" s="78">
        <f t="shared" si="405"/>
        <v>1</v>
      </c>
      <c r="I713" s="79">
        <f t="shared" si="390"/>
        <v>2750447.5220433106</v>
      </c>
      <c r="J713" s="79">
        <f t="shared" si="381"/>
        <v>18762.159525045812</v>
      </c>
      <c r="K713" s="80">
        <f t="shared" si="382"/>
        <v>-20</v>
      </c>
      <c r="L713" s="80">
        <f t="shared" si="391"/>
        <v>-2292.0396017027588</v>
      </c>
      <c r="M713" s="80">
        <f t="shared" si="378"/>
        <v>0</v>
      </c>
      <c r="N713" s="80">
        <f t="shared" si="392"/>
        <v>0</v>
      </c>
      <c r="O713" s="81">
        <f t="shared" si="383"/>
        <v>-2475.2130879613783</v>
      </c>
      <c r="P713" s="79">
        <f t="shared" si="384"/>
        <v>2764422.428878692</v>
      </c>
      <c r="R713">
        <f t="shared" ca="1" si="393"/>
        <v>829</v>
      </c>
      <c r="S713" s="78">
        <f t="shared" ca="1" si="394"/>
        <v>121.72</v>
      </c>
      <c r="T713" s="55">
        <f t="shared" ca="1" si="385"/>
        <v>0</v>
      </c>
      <c r="U713" s="78">
        <f t="shared" ca="1" si="400"/>
        <v>2.7389054743691302E-5</v>
      </c>
      <c r="V713" s="79">
        <f t="shared" ca="1" si="395"/>
        <v>131.46216777043364</v>
      </c>
      <c r="W713" s="79">
        <f t="shared" ca="1" si="386"/>
        <v>0.89676830532103236</v>
      </c>
      <c r="X713" s="80">
        <f t="shared" ca="1" si="401"/>
        <v>-5.4778109487382603E-4</v>
      </c>
      <c r="Y713" s="80">
        <f t="shared" ca="1" si="402"/>
        <v>-0.10955180647536138</v>
      </c>
      <c r="Z713" s="80">
        <f t="shared" ca="1" si="396"/>
        <v>-0.98596625827825224</v>
      </c>
      <c r="AA713" s="80">
        <f t="shared" ca="1" si="403"/>
        <v>0</v>
      </c>
      <c r="AB713" s="81">
        <f t="shared" ca="1" si="387"/>
        <v>-6.7793746768475383E-2</v>
      </c>
      <c r="AC713" s="79">
        <f t="shared" ca="1" si="388"/>
        <v>131.19507648313774</v>
      </c>
      <c r="AE713" s="35"/>
      <c r="AF713" s="35"/>
      <c r="AR713" s="69">
        <f t="shared" si="397"/>
        <v>60</v>
      </c>
      <c r="AS713" s="70">
        <f t="shared" si="404"/>
        <v>710</v>
      </c>
      <c r="AT713" s="71">
        <f t="shared" si="379"/>
        <v>7.7516083067646884E-3</v>
      </c>
      <c r="AU713" s="72">
        <f t="shared" si="389"/>
        <v>6.8214933659622723E-3</v>
      </c>
      <c r="AV713" s="73">
        <f t="shared" si="398"/>
        <v>1.0068214933659623</v>
      </c>
      <c r="AW713" s="74">
        <f>PRODUCT(AV$4:AV713)</f>
        <v>124.81291011903328</v>
      </c>
    </row>
    <row r="714" spans="5:49">
      <c r="E714">
        <f t="shared" si="377"/>
        <v>711</v>
      </c>
      <c r="F714" s="64">
        <f t="shared" si="399"/>
        <v>114.16666666666407</v>
      </c>
      <c r="G714" s="55">
        <f t="shared" si="380"/>
        <v>0</v>
      </c>
      <c r="H714" s="78">
        <f t="shared" si="405"/>
        <v>1</v>
      </c>
      <c r="I714" s="79">
        <f t="shared" si="390"/>
        <v>2764422.428878692</v>
      </c>
      <c r="J714" s="79">
        <f t="shared" si="381"/>
        <v>18857.489259313308</v>
      </c>
      <c r="K714" s="80">
        <f t="shared" si="382"/>
        <v>-20</v>
      </c>
      <c r="L714" s="80">
        <f t="shared" si="391"/>
        <v>-2303.6853573989101</v>
      </c>
      <c r="M714" s="80">
        <f t="shared" si="378"/>
        <v>0</v>
      </c>
      <c r="N714" s="80">
        <f t="shared" si="392"/>
        <v>0</v>
      </c>
      <c r="O714" s="81">
        <f t="shared" si="383"/>
        <v>-2475.2130879613783</v>
      </c>
      <c r="P714" s="79">
        <f t="shared" si="384"/>
        <v>2778481.0196926449</v>
      </c>
      <c r="R714">
        <f t="shared" ca="1" si="393"/>
        <v>830</v>
      </c>
      <c r="S714" s="78">
        <f t="shared" ca="1" si="394"/>
        <v>121.8</v>
      </c>
      <c r="T714" s="55">
        <f t="shared" ca="1" si="385"/>
        <v>0</v>
      </c>
      <c r="U714" s="78">
        <f t="shared" ca="1" si="400"/>
        <v>2.7389054743691302E-5</v>
      </c>
      <c r="V714" s="79">
        <f t="shared" ca="1" si="395"/>
        <v>131.19507648313774</v>
      </c>
      <c r="W714" s="79">
        <f t="shared" ca="1" si="386"/>
        <v>0.89494634387663696</v>
      </c>
      <c r="X714" s="80">
        <f t="shared" ca="1" si="401"/>
        <v>-5.4778109487382603E-4</v>
      </c>
      <c r="Y714" s="80">
        <f t="shared" ca="1" si="402"/>
        <v>-0.10932923040261479</v>
      </c>
      <c r="Z714" s="80">
        <f t="shared" ca="1" si="396"/>
        <v>0</v>
      </c>
      <c r="AA714" s="80">
        <f t="shared" ca="1" si="403"/>
        <v>0</v>
      </c>
      <c r="AB714" s="81">
        <f t="shared" ca="1" si="387"/>
        <v>-6.7793746768475383E-2</v>
      </c>
      <c r="AC714" s="79">
        <f t="shared" ca="1" si="388"/>
        <v>131.91235206874842</v>
      </c>
      <c r="AE714" s="35"/>
      <c r="AF714" s="35"/>
      <c r="AR714" s="69">
        <f t="shared" si="397"/>
        <v>60</v>
      </c>
      <c r="AS714" s="70">
        <f t="shared" si="404"/>
        <v>711</v>
      </c>
      <c r="AT714" s="71">
        <f t="shared" si="379"/>
        <v>7.6987307621245553E-3</v>
      </c>
      <c r="AU714" s="72">
        <f t="shared" si="389"/>
        <v>6.8214933659622723E-3</v>
      </c>
      <c r="AV714" s="73">
        <f t="shared" si="398"/>
        <v>1.0068214933659623</v>
      </c>
      <c r="AW714" s="74">
        <f>PRODUCT(AV$4:AV714)</f>
        <v>125.66432055739671</v>
      </c>
    </row>
    <row r="715" spans="5:49">
      <c r="E715">
        <f t="shared" si="377"/>
        <v>712</v>
      </c>
      <c r="F715" s="64">
        <f t="shared" si="399"/>
        <v>114.2499999999974</v>
      </c>
      <c r="G715" s="55">
        <f t="shared" si="380"/>
        <v>0</v>
      </c>
      <c r="H715" s="78">
        <f t="shared" si="405"/>
        <v>1</v>
      </c>
      <c r="I715" s="79">
        <f t="shared" si="390"/>
        <v>2778481.0196926449</v>
      </c>
      <c r="J715" s="79">
        <f t="shared" si="381"/>
        <v>18953.389843285466</v>
      </c>
      <c r="K715" s="80">
        <f t="shared" si="382"/>
        <v>-20</v>
      </c>
      <c r="L715" s="80">
        <f t="shared" si="391"/>
        <v>-2315.4008497438708</v>
      </c>
      <c r="M715" s="80">
        <f t="shared" si="378"/>
        <v>0</v>
      </c>
      <c r="N715" s="80">
        <f t="shared" si="392"/>
        <v>0</v>
      </c>
      <c r="O715" s="81">
        <f t="shared" si="383"/>
        <v>-2475.2130879613783</v>
      </c>
      <c r="P715" s="79">
        <f t="shared" si="384"/>
        <v>2792623.7955982252</v>
      </c>
      <c r="R715">
        <f t="shared" ca="1" si="393"/>
        <v>831</v>
      </c>
      <c r="S715" s="78">
        <f t="shared" ca="1" si="394"/>
        <v>121.88</v>
      </c>
      <c r="T715" s="55">
        <f t="shared" ca="1" si="385"/>
        <v>0</v>
      </c>
      <c r="U715" s="78">
        <f t="shared" ca="1" si="400"/>
        <v>2.7389054743691302E-5</v>
      </c>
      <c r="V715" s="79">
        <f t="shared" ca="1" si="395"/>
        <v>131.91235206874842</v>
      </c>
      <c r="W715" s="79">
        <f t="shared" ca="1" si="386"/>
        <v>0.89983923452544701</v>
      </c>
      <c r="X715" s="80">
        <f t="shared" ca="1" si="401"/>
        <v>-5.4778109487382603E-4</v>
      </c>
      <c r="Y715" s="80">
        <f t="shared" ca="1" si="402"/>
        <v>-0.10992696005729036</v>
      </c>
      <c r="Z715" s="80">
        <f t="shared" ca="1" si="396"/>
        <v>0</v>
      </c>
      <c r="AA715" s="80">
        <f t="shared" ca="1" si="403"/>
        <v>0</v>
      </c>
      <c r="AB715" s="81">
        <f t="shared" ca="1" si="387"/>
        <v>-6.7793746768475383E-2</v>
      </c>
      <c r="AC715" s="79">
        <f t="shared" ca="1" si="388"/>
        <v>132.63392281535323</v>
      </c>
      <c r="AE715" s="35"/>
      <c r="AF715" s="35"/>
      <c r="AR715" s="69">
        <f t="shared" si="397"/>
        <v>60</v>
      </c>
      <c r="AS715" s="70">
        <f t="shared" si="404"/>
        <v>712</v>
      </c>
      <c r="AT715" s="71">
        <f t="shared" si="379"/>
        <v>7.6462139213043928E-3</v>
      </c>
      <c r="AU715" s="72">
        <f t="shared" si="389"/>
        <v>6.8214933659622723E-3</v>
      </c>
      <c r="AV715" s="73">
        <f t="shared" si="398"/>
        <v>1.0068214933659623</v>
      </c>
      <c r="AW715" s="74">
        <f>PRODUCT(AV$4:AV715)</f>
        <v>126.52153888641715</v>
      </c>
    </row>
    <row r="716" spans="5:49">
      <c r="E716">
        <f t="shared" si="377"/>
        <v>713</v>
      </c>
      <c r="F716" s="64">
        <f t="shared" si="399"/>
        <v>114.33333333333073</v>
      </c>
      <c r="G716" s="55">
        <f t="shared" si="380"/>
        <v>0</v>
      </c>
      <c r="H716" s="78">
        <f t="shared" si="405"/>
        <v>1</v>
      </c>
      <c r="I716" s="79">
        <f t="shared" si="390"/>
        <v>2792623.7955982252</v>
      </c>
      <c r="J716" s="79">
        <f t="shared" si="381"/>
        <v>19049.864695301672</v>
      </c>
      <c r="K716" s="80">
        <f t="shared" si="382"/>
        <v>-20</v>
      </c>
      <c r="L716" s="80">
        <f t="shared" si="391"/>
        <v>-2327.1864963318544</v>
      </c>
      <c r="M716" s="80">
        <f t="shared" si="378"/>
        <v>0</v>
      </c>
      <c r="N716" s="80">
        <f t="shared" si="392"/>
        <v>0</v>
      </c>
      <c r="O716" s="81">
        <f t="shared" si="383"/>
        <v>-2475.2130879613783</v>
      </c>
      <c r="P716" s="79">
        <f t="shared" si="384"/>
        <v>2806851.2607092336</v>
      </c>
      <c r="R716">
        <f t="shared" ca="1" si="393"/>
        <v>832</v>
      </c>
      <c r="S716" s="78">
        <f t="shared" ca="1" si="394"/>
        <v>121.96</v>
      </c>
      <c r="T716" s="55">
        <f t="shared" ca="1" si="385"/>
        <v>0</v>
      </c>
      <c r="U716" s="78">
        <f t="shared" ca="1" si="400"/>
        <v>2.7389054743691302E-5</v>
      </c>
      <c r="V716" s="79">
        <f t="shared" ca="1" si="395"/>
        <v>132.63392281535323</v>
      </c>
      <c r="W716" s="79">
        <f t="shared" ca="1" si="386"/>
        <v>0.90476142458648412</v>
      </c>
      <c r="X716" s="80">
        <f t="shared" ca="1" si="401"/>
        <v>-5.4778109487382603E-4</v>
      </c>
      <c r="Y716" s="80">
        <f t="shared" ca="1" si="402"/>
        <v>-0.11052826901279436</v>
      </c>
      <c r="Z716" s="80">
        <f t="shared" ca="1" si="396"/>
        <v>0</v>
      </c>
      <c r="AA716" s="80">
        <f t="shared" ca="1" si="403"/>
        <v>0</v>
      </c>
      <c r="AB716" s="81">
        <f t="shared" ca="1" si="387"/>
        <v>-6.7793746768475383E-2</v>
      </c>
      <c r="AC716" s="79">
        <f t="shared" ca="1" si="388"/>
        <v>133.35981444306358</v>
      </c>
      <c r="AE716" s="35"/>
      <c r="AF716" s="35"/>
      <c r="AR716" s="69">
        <f t="shared" si="397"/>
        <v>60</v>
      </c>
      <c r="AS716" s="70">
        <f t="shared" si="404"/>
        <v>713</v>
      </c>
      <c r="AT716" s="71">
        <f t="shared" si="379"/>
        <v>7.5940553237654864E-3</v>
      </c>
      <c r="AU716" s="72">
        <f t="shared" si="389"/>
        <v>6.8214933659622723E-3</v>
      </c>
      <c r="AV716" s="73">
        <f t="shared" si="398"/>
        <v>1.0068214933659623</v>
      </c>
      <c r="AW716" s="74">
        <f>PRODUCT(AV$4:AV716)</f>
        <v>127.38460472458218</v>
      </c>
    </row>
    <row r="717" spans="5:49">
      <c r="E717">
        <f t="shared" si="377"/>
        <v>714</v>
      </c>
      <c r="F717" s="64">
        <f t="shared" si="399"/>
        <v>114.41666666666406</v>
      </c>
      <c r="G717" s="55">
        <f t="shared" si="380"/>
        <v>0</v>
      </c>
      <c r="H717" s="78">
        <f t="shared" si="405"/>
        <v>1</v>
      </c>
      <c r="I717" s="79">
        <f t="shared" si="390"/>
        <v>2806851.2607092336</v>
      </c>
      <c r="J717" s="79">
        <f t="shared" si="381"/>
        <v>19146.917254170876</v>
      </c>
      <c r="K717" s="80">
        <f t="shared" si="382"/>
        <v>-20</v>
      </c>
      <c r="L717" s="80">
        <f t="shared" si="391"/>
        <v>-2339.0427172576947</v>
      </c>
      <c r="M717" s="80">
        <f t="shared" si="378"/>
        <v>0</v>
      </c>
      <c r="N717" s="80">
        <f t="shared" si="392"/>
        <v>0</v>
      </c>
      <c r="O717" s="81">
        <f t="shared" si="383"/>
        <v>-2475.2130879613783</v>
      </c>
      <c r="P717" s="79">
        <f t="shared" si="384"/>
        <v>2821163.9221581854</v>
      </c>
      <c r="R717">
        <f t="shared" ca="1" si="393"/>
        <v>833</v>
      </c>
      <c r="S717" s="78">
        <f t="shared" ca="1" si="394"/>
        <v>122.04</v>
      </c>
      <c r="T717" s="55">
        <f t="shared" ca="1" si="385"/>
        <v>0</v>
      </c>
      <c r="U717" s="78">
        <f t="shared" ca="1" si="400"/>
        <v>2.7389054743691302E-5</v>
      </c>
      <c r="V717" s="79">
        <f t="shared" ca="1" si="395"/>
        <v>133.35981444306358</v>
      </c>
      <c r="W717" s="79">
        <f t="shared" ca="1" si="386"/>
        <v>0.90971308950931784</v>
      </c>
      <c r="X717" s="80">
        <f t="shared" ca="1" si="401"/>
        <v>-5.4778109487382603E-4</v>
      </c>
      <c r="Y717" s="80">
        <f t="shared" ca="1" si="402"/>
        <v>-0.11113317870255299</v>
      </c>
      <c r="Z717" s="80">
        <f t="shared" ca="1" si="396"/>
        <v>0</v>
      </c>
      <c r="AA717" s="80">
        <f t="shared" ca="1" si="403"/>
        <v>0</v>
      </c>
      <c r="AB717" s="81">
        <f t="shared" ca="1" si="387"/>
        <v>-6.7793746768475383E-2</v>
      </c>
      <c r="AC717" s="79">
        <f t="shared" ca="1" si="388"/>
        <v>134.09005282600702</v>
      </c>
      <c r="AE717" s="35"/>
      <c r="AF717" s="35"/>
      <c r="AR717" s="69">
        <f t="shared" si="397"/>
        <v>60</v>
      </c>
      <c r="AS717" s="70">
        <f t="shared" si="404"/>
        <v>714</v>
      </c>
      <c r="AT717" s="71">
        <f t="shared" si="379"/>
        <v>7.5422525257536699E-3</v>
      </c>
      <c r="AU717" s="72">
        <f t="shared" si="389"/>
        <v>6.8214933659622723E-3</v>
      </c>
      <c r="AV717" s="73">
        <f t="shared" si="398"/>
        <v>1.0068214933659623</v>
      </c>
      <c r="AW717" s="74">
        <f>PRODUCT(AV$4:AV717)</f>
        <v>128.25355796063664</v>
      </c>
    </row>
    <row r="718" spans="5:49">
      <c r="E718">
        <f t="shared" si="377"/>
        <v>715</v>
      </c>
      <c r="F718" s="64">
        <f t="shared" si="399"/>
        <v>114.49999999999739</v>
      </c>
      <c r="G718" s="55">
        <f t="shared" si="380"/>
        <v>0</v>
      </c>
      <c r="H718" s="78">
        <f t="shared" si="405"/>
        <v>1</v>
      </c>
      <c r="I718" s="79">
        <f t="shared" si="390"/>
        <v>2821163.9221581854</v>
      </c>
      <c r="J718" s="79">
        <f t="shared" si="381"/>
        <v>19244.550979294167</v>
      </c>
      <c r="K718" s="80">
        <f t="shared" si="382"/>
        <v>-20</v>
      </c>
      <c r="L718" s="80">
        <f t="shared" si="391"/>
        <v>-2350.9699351318213</v>
      </c>
      <c r="M718" s="80">
        <f t="shared" si="378"/>
        <v>0</v>
      </c>
      <c r="N718" s="80">
        <f t="shared" si="392"/>
        <v>0</v>
      </c>
      <c r="O718" s="81">
        <f t="shared" si="383"/>
        <v>-2475.2130879613783</v>
      </c>
      <c r="P718" s="79">
        <f t="shared" si="384"/>
        <v>2835562.2901143865</v>
      </c>
      <c r="R718">
        <f t="shared" ca="1" si="393"/>
        <v>834</v>
      </c>
      <c r="S718" s="78">
        <f t="shared" ca="1" si="394"/>
        <v>122.12</v>
      </c>
      <c r="T718" s="55">
        <f t="shared" ca="1" si="385"/>
        <v>0</v>
      </c>
      <c r="U718" s="78">
        <f t="shared" ca="1" si="400"/>
        <v>2.7389054743691302E-5</v>
      </c>
      <c r="V718" s="79">
        <f t="shared" ca="1" si="395"/>
        <v>134.09005282600702</v>
      </c>
      <c r="W718" s="79">
        <f t="shared" ca="1" si="386"/>
        <v>0.91469440579413752</v>
      </c>
      <c r="X718" s="80">
        <f t="shared" ca="1" si="401"/>
        <v>-5.4778109487382603E-4</v>
      </c>
      <c r="Y718" s="80">
        <f t="shared" ca="1" si="402"/>
        <v>-0.1117417106883392</v>
      </c>
      <c r="Z718" s="80">
        <f t="shared" ca="1" si="396"/>
        <v>0</v>
      </c>
      <c r="AA718" s="80">
        <f t="shared" ca="1" si="403"/>
        <v>0</v>
      </c>
      <c r="AB718" s="81">
        <f t="shared" ca="1" si="387"/>
        <v>-6.7793746768475383E-2</v>
      </c>
      <c r="AC718" s="79">
        <f t="shared" ca="1" si="388"/>
        <v>134.82466399324949</v>
      </c>
      <c r="AE718" s="35"/>
      <c r="AF718" s="35"/>
      <c r="AR718" s="69">
        <f t="shared" si="397"/>
        <v>60</v>
      </c>
      <c r="AS718" s="70">
        <f t="shared" si="404"/>
        <v>715</v>
      </c>
      <c r="AT718" s="71">
        <f t="shared" si="379"/>
        <v>7.4908031001848291E-3</v>
      </c>
      <c r="AU718" s="72">
        <f t="shared" si="389"/>
        <v>6.8214933659622723E-3</v>
      </c>
      <c r="AV718" s="73">
        <f t="shared" si="398"/>
        <v>1.0068214933659623</v>
      </c>
      <c r="AW718" s="74">
        <f>PRODUCT(AV$4:AV718)</f>
        <v>129.12843875542617</v>
      </c>
    </row>
    <row r="719" spans="5:49">
      <c r="E719">
        <f t="shared" si="377"/>
        <v>716</v>
      </c>
      <c r="F719" s="64">
        <f t="shared" si="399"/>
        <v>114.58333333333071</v>
      </c>
      <c r="G719" s="55">
        <f t="shared" si="380"/>
        <v>0</v>
      </c>
      <c r="H719" s="78">
        <f t="shared" si="405"/>
        <v>1</v>
      </c>
      <c r="I719" s="79">
        <f t="shared" si="390"/>
        <v>2835562.2901143865</v>
      </c>
      <c r="J719" s="79">
        <f t="shared" si="381"/>
        <v>19342.769350788076</v>
      </c>
      <c r="K719" s="80">
        <f t="shared" si="382"/>
        <v>-20</v>
      </c>
      <c r="L719" s="80">
        <f t="shared" si="391"/>
        <v>-2362.9685750953222</v>
      </c>
      <c r="M719" s="80">
        <f t="shared" si="378"/>
        <v>0</v>
      </c>
      <c r="N719" s="80">
        <f t="shared" si="392"/>
        <v>0</v>
      </c>
      <c r="O719" s="81">
        <f t="shared" si="383"/>
        <v>-2475.2130879613783</v>
      </c>
      <c r="P719" s="79">
        <f t="shared" si="384"/>
        <v>2850046.8778021177</v>
      </c>
      <c r="R719">
        <f t="shared" ca="1" si="393"/>
        <v>835</v>
      </c>
      <c r="S719" s="78">
        <f t="shared" ca="1" si="394"/>
        <v>122.2</v>
      </c>
      <c r="T719" s="55">
        <f t="shared" ca="1" si="385"/>
        <v>0</v>
      </c>
      <c r="U719" s="78">
        <f t="shared" ca="1" si="400"/>
        <v>2.7389054743691302E-5</v>
      </c>
      <c r="V719" s="79">
        <f t="shared" ca="1" si="395"/>
        <v>134.82466399324949</v>
      </c>
      <c r="W719" s="79">
        <f t="shared" ca="1" si="386"/>
        <v>0.91970555099804385</v>
      </c>
      <c r="X719" s="80">
        <f t="shared" ca="1" si="401"/>
        <v>-5.4778109487382603E-4</v>
      </c>
      <c r="Y719" s="80">
        <f t="shared" ca="1" si="402"/>
        <v>-0.11235388666104125</v>
      </c>
      <c r="Z719" s="80">
        <f t="shared" ca="1" si="396"/>
        <v>0</v>
      </c>
      <c r="AA719" s="80">
        <f t="shared" ca="1" si="403"/>
        <v>0</v>
      </c>
      <c r="AB719" s="81">
        <f t="shared" ca="1" si="387"/>
        <v>-6.7793746768475383E-2</v>
      </c>
      <c r="AC719" s="79">
        <f t="shared" ca="1" si="388"/>
        <v>135.56367412972313</v>
      </c>
      <c r="AE719" s="35"/>
      <c r="AF719" s="35"/>
      <c r="AR719" s="69">
        <f t="shared" si="397"/>
        <v>60</v>
      </c>
      <c r="AS719" s="70">
        <f t="shared" si="404"/>
        <v>716</v>
      </c>
      <c r="AT719" s="71">
        <f t="shared" si="379"/>
        <v>7.439704636531189E-3</v>
      </c>
      <c r="AU719" s="72">
        <f t="shared" si="389"/>
        <v>6.8214933659622723E-3</v>
      </c>
      <c r="AV719" s="73">
        <f t="shared" si="398"/>
        <v>1.0068214933659623</v>
      </c>
      <c r="AW719" s="74">
        <f>PRODUCT(AV$4:AV719)</f>
        <v>130.00928754375337</v>
      </c>
    </row>
    <row r="720" spans="5:49">
      <c r="E720">
        <f t="shared" ref="E720:E783" si="406">E719+1</f>
        <v>717</v>
      </c>
      <c r="F720" s="64">
        <f t="shared" si="399"/>
        <v>114.66666666666404</v>
      </c>
      <c r="G720" s="55">
        <f t="shared" si="380"/>
        <v>0</v>
      </c>
      <c r="H720" s="78">
        <f t="shared" si="405"/>
        <v>1</v>
      </c>
      <c r="I720" s="79">
        <f t="shared" si="390"/>
        <v>2850046.8778021177</v>
      </c>
      <c r="J720" s="79">
        <f t="shared" si="381"/>
        <v>19441.575869608634</v>
      </c>
      <c r="K720" s="80">
        <f t="shared" si="382"/>
        <v>-20</v>
      </c>
      <c r="L720" s="80">
        <f t="shared" si="391"/>
        <v>-2375.0390648350981</v>
      </c>
      <c r="M720" s="80">
        <f t="shared" ref="M720:M783" si="407">IF(OR(I719+O719=0,K719=0),0,-IF(MOD(E720-1,12)=0,1,0)*I720*($C$17))</f>
        <v>0</v>
      </c>
      <c r="N720" s="80">
        <f t="shared" si="392"/>
        <v>0</v>
      </c>
      <c r="O720" s="81">
        <f t="shared" si="383"/>
        <v>-2475.2130879613783</v>
      </c>
      <c r="P720" s="79">
        <f t="shared" si="384"/>
        <v>2864618.2015189296</v>
      </c>
      <c r="R720">
        <f t="shared" ca="1" si="393"/>
        <v>836</v>
      </c>
      <c r="S720" s="78">
        <f t="shared" ca="1" si="394"/>
        <v>122.28</v>
      </c>
      <c r="T720" s="55">
        <f t="shared" ca="1" si="385"/>
        <v>0</v>
      </c>
      <c r="U720" s="78">
        <f t="shared" ca="1" si="400"/>
        <v>2.7389054743691302E-5</v>
      </c>
      <c r="V720" s="79">
        <f t="shared" ca="1" si="395"/>
        <v>135.56367412972313</v>
      </c>
      <c r="W720" s="79">
        <f t="shared" ca="1" si="386"/>
        <v>0.92474670374137757</v>
      </c>
      <c r="X720" s="80">
        <f t="shared" ca="1" si="401"/>
        <v>-5.4778109487382603E-4</v>
      </c>
      <c r="Y720" s="80">
        <f t="shared" ca="1" si="402"/>
        <v>-0.11296972844143595</v>
      </c>
      <c r="Z720" s="80">
        <f t="shared" ca="1" si="396"/>
        <v>0</v>
      </c>
      <c r="AA720" s="80">
        <f t="shared" ca="1" si="403"/>
        <v>0</v>
      </c>
      <c r="AB720" s="81">
        <f t="shared" ca="1" si="387"/>
        <v>-6.7793746768475383E-2</v>
      </c>
      <c r="AC720" s="79">
        <f t="shared" ca="1" si="388"/>
        <v>136.30710957715974</v>
      </c>
      <c r="AE720" s="35"/>
      <c r="AF720" s="35"/>
      <c r="AR720" s="69">
        <f t="shared" si="397"/>
        <v>60</v>
      </c>
      <c r="AS720" s="70">
        <f t="shared" si="404"/>
        <v>717</v>
      </c>
      <c r="AT720" s="71">
        <f t="shared" si="379"/>
        <v>7.3889547407083728E-3</v>
      </c>
      <c r="AU720" s="72">
        <f t="shared" si="389"/>
        <v>6.8214933659622723E-3</v>
      </c>
      <c r="AV720" s="73">
        <f t="shared" si="398"/>
        <v>1.0068214933659623</v>
      </c>
      <c r="AW720" s="74">
        <f>PRODUCT(AV$4:AV720)</f>
        <v>130.89614503624657</v>
      </c>
    </row>
    <row r="721" spans="5:49">
      <c r="E721">
        <f t="shared" si="406"/>
        <v>718</v>
      </c>
      <c r="F721" s="64">
        <f t="shared" si="399"/>
        <v>114.74999999999737</v>
      </c>
      <c r="G721" s="55">
        <f t="shared" si="380"/>
        <v>0</v>
      </c>
      <c r="H721" s="78">
        <f t="shared" si="405"/>
        <v>1</v>
      </c>
      <c r="I721" s="79">
        <f t="shared" si="390"/>
        <v>2864618.2015189296</v>
      </c>
      <c r="J721" s="79">
        <f t="shared" si="381"/>
        <v>19540.974057676154</v>
      </c>
      <c r="K721" s="80">
        <f t="shared" si="382"/>
        <v>-20</v>
      </c>
      <c r="L721" s="80">
        <f t="shared" si="391"/>
        <v>-2387.1818345991082</v>
      </c>
      <c r="M721" s="80">
        <f t="shared" si="407"/>
        <v>0</v>
      </c>
      <c r="N721" s="80">
        <f t="shared" si="392"/>
        <v>0</v>
      </c>
      <c r="O721" s="81">
        <f t="shared" si="383"/>
        <v>-2475.2130879613783</v>
      </c>
      <c r="P721" s="79">
        <f t="shared" si="384"/>
        <v>2879276.7806540453</v>
      </c>
      <c r="R721">
        <f t="shared" ca="1" si="393"/>
        <v>837</v>
      </c>
      <c r="S721" s="78">
        <f t="shared" ca="1" si="394"/>
        <v>122.36</v>
      </c>
      <c r="T721" s="55">
        <f t="shared" ca="1" si="385"/>
        <v>0</v>
      </c>
      <c r="U721" s="78">
        <f t="shared" ca="1" si="400"/>
        <v>2.7389054743691302E-5</v>
      </c>
      <c r="V721" s="79">
        <f t="shared" ca="1" si="395"/>
        <v>136.30710957715974</v>
      </c>
      <c r="W721" s="79">
        <f t="shared" ca="1" si="386"/>
        <v>0.92981804371408761</v>
      </c>
      <c r="X721" s="80">
        <f t="shared" ca="1" si="401"/>
        <v>-5.4778109487382603E-4</v>
      </c>
      <c r="Y721" s="80">
        <f t="shared" ca="1" si="402"/>
        <v>-0.11358925798096646</v>
      </c>
      <c r="Z721" s="80">
        <f t="shared" ca="1" si="396"/>
        <v>0</v>
      </c>
      <c r="AA721" s="80">
        <f t="shared" ca="1" si="403"/>
        <v>0</v>
      </c>
      <c r="AB721" s="81">
        <f t="shared" ca="1" si="387"/>
        <v>-6.7793746768475383E-2</v>
      </c>
      <c r="AC721" s="79">
        <f t="shared" ca="1" si="388"/>
        <v>137.0549968350295</v>
      </c>
      <c r="AE721" s="35"/>
      <c r="AF721" s="35"/>
      <c r="AR721" s="69">
        <f t="shared" si="397"/>
        <v>60</v>
      </c>
      <c r="AS721" s="70">
        <f t="shared" si="404"/>
        <v>718</v>
      </c>
      <c r="AT721" s="71">
        <f t="shared" si="379"/>
        <v>7.338551034963235E-3</v>
      </c>
      <c r="AU721" s="72">
        <f t="shared" si="389"/>
        <v>6.8214933659622723E-3</v>
      </c>
      <c r="AV721" s="73">
        <f t="shared" si="398"/>
        <v>1.0068214933659623</v>
      </c>
      <c r="AW721" s="74">
        <f>PRODUCT(AV$4:AV721)</f>
        <v>131.78905222124135</v>
      </c>
    </row>
    <row r="722" spans="5:49">
      <c r="E722">
        <f t="shared" si="406"/>
        <v>719</v>
      </c>
      <c r="F722" s="64">
        <f t="shared" si="399"/>
        <v>114.8333333333307</v>
      </c>
      <c r="G722" s="55">
        <f t="shared" si="380"/>
        <v>0</v>
      </c>
      <c r="H722" s="78">
        <f t="shared" si="405"/>
        <v>1</v>
      </c>
      <c r="I722" s="79">
        <f t="shared" si="390"/>
        <v>2879276.7806540453</v>
      </c>
      <c r="J722" s="79">
        <f t="shared" si="381"/>
        <v>19640.967458000778</v>
      </c>
      <c r="K722" s="80">
        <f t="shared" si="382"/>
        <v>-20</v>
      </c>
      <c r="L722" s="80">
        <f t="shared" si="391"/>
        <v>-2399.3973172117044</v>
      </c>
      <c r="M722" s="80">
        <f t="shared" si="407"/>
        <v>0</v>
      </c>
      <c r="N722" s="80">
        <f t="shared" si="392"/>
        <v>0</v>
      </c>
      <c r="O722" s="81">
        <f t="shared" si="383"/>
        <v>-2475.2130879613783</v>
      </c>
      <c r="P722" s="79">
        <f t="shared" si="384"/>
        <v>2894023.137706873</v>
      </c>
      <c r="R722">
        <f t="shared" ca="1" si="393"/>
        <v>838</v>
      </c>
      <c r="S722" s="78">
        <f t="shared" ca="1" si="394"/>
        <v>122.44</v>
      </c>
      <c r="T722" s="55">
        <f t="shared" ca="1" si="385"/>
        <v>0</v>
      </c>
      <c r="U722" s="78">
        <f t="shared" ca="1" si="400"/>
        <v>2.7389054743691302E-5</v>
      </c>
      <c r="V722" s="79">
        <f t="shared" ca="1" si="395"/>
        <v>137.0549968350295</v>
      </c>
      <c r="W722" s="79">
        <f t="shared" ca="1" si="386"/>
        <v>0.93491975168213393</v>
      </c>
      <c r="X722" s="80">
        <f t="shared" ca="1" si="401"/>
        <v>-5.4778109487382603E-4</v>
      </c>
      <c r="Y722" s="80">
        <f t="shared" ca="1" si="402"/>
        <v>-0.11421249736252459</v>
      </c>
      <c r="Z722" s="80">
        <f t="shared" ca="1" si="396"/>
        <v>0</v>
      </c>
      <c r="AA722" s="80">
        <f t="shared" ca="1" si="403"/>
        <v>0</v>
      </c>
      <c r="AB722" s="81">
        <f t="shared" ca="1" si="387"/>
        <v>-6.7793746768475383E-2</v>
      </c>
      <c r="AC722" s="79">
        <f t="shared" ca="1" si="388"/>
        <v>137.80736256148577</v>
      </c>
      <c r="AE722" s="35"/>
      <c r="AF722" s="35"/>
      <c r="AR722" s="69">
        <f t="shared" si="397"/>
        <v>60</v>
      </c>
      <c r="AS722" s="70">
        <f t="shared" si="404"/>
        <v>719</v>
      </c>
      <c r="AT722" s="71">
        <f t="shared" si="379"/>
        <v>7.2884911577624579E-3</v>
      </c>
      <c r="AU722" s="72">
        <f t="shared" si="389"/>
        <v>6.8214933659622723E-3</v>
      </c>
      <c r="AV722" s="73">
        <f t="shared" si="398"/>
        <v>1.0068214933659623</v>
      </c>
      <c r="AW722" s="74">
        <f>PRODUCT(AV$4:AV722)</f>
        <v>132.68805036667501</v>
      </c>
    </row>
    <row r="723" spans="5:49">
      <c r="E723">
        <f t="shared" si="406"/>
        <v>720</v>
      </c>
      <c r="F723" s="64">
        <f t="shared" si="399"/>
        <v>114.91666666666403</v>
      </c>
      <c r="G723" s="55">
        <f t="shared" si="380"/>
        <v>0</v>
      </c>
      <c r="H723" s="78">
        <f t="shared" si="405"/>
        <v>1</v>
      </c>
      <c r="I723" s="79">
        <f t="shared" si="390"/>
        <v>2894023.137706873</v>
      </c>
      <c r="J723" s="79">
        <f t="shared" si="381"/>
        <v>19741.559634808753</v>
      </c>
      <c r="K723" s="80">
        <f t="shared" si="382"/>
        <v>-20</v>
      </c>
      <c r="L723" s="80">
        <f t="shared" si="391"/>
        <v>-2411.6859480890612</v>
      </c>
      <c r="M723" s="80">
        <f t="shared" si="407"/>
        <v>0</v>
      </c>
      <c r="N723" s="80">
        <f t="shared" si="392"/>
        <v>0</v>
      </c>
      <c r="O723" s="81">
        <f t="shared" si="383"/>
        <v>-2475.2130879613783</v>
      </c>
      <c r="P723" s="79">
        <f t="shared" si="384"/>
        <v>2908857.7983056311</v>
      </c>
      <c r="R723">
        <f t="shared" ca="1" si="393"/>
        <v>839</v>
      </c>
      <c r="S723" s="78">
        <f t="shared" ca="1" si="394"/>
        <v>122.52</v>
      </c>
      <c r="T723" s="55">
        <f t="shared" ca="1" si="385"/>
        <v>0</v>
      </c>
      <c r="U723" s="78">
        <f t="shared" ca="1" si="400"/>
        <v>2.7389054743691302E-5</v>
      </c>
      <c r="V723" s="79">
        <f t="shared" ca="1" si="395"/>
        <v>137.80736256148577</v>
      </c>
      <c r="W723" s="79">
        <f t="shared" ca="1" si="386"/>
        <v>0.94005200949393286</v>
      </c>
      <c r="X723" s="80">
        <f t="shared" ca="1" si="401"/>
        <v>-5.4778109487382603E-4</v>
      </c>
      <c r="Y723" s="80">
        <f t="shared" ca="1" si="402"/>
        <v>-0.11483946880123816</v>
      </c>
      <c r="Z723" s="80">
        <f t="shared" ca="1" si="396"/>
        <v>0</v>
      </c>
      <c r="AA723" s="80">
        <f t="shared" ca="1" si="403"/>
        <v>0</v>
      </c>
      <c r="AB723" s="81">
        <f t="shared" ca="1" si="387"/>
        <v>-6.7793746768475383E-2</v>
      </c>
      <c r="AC723" s="79">
        <f t="shared" ca="1" si="388"/>
        <v>138.56423357431512</v>
      </c>
      <c r="AE723" s="35"/>
      <c r="AF723" s="35"/>
      <c r="AR723" s="69">
        <f t="shared" si="397"/>
        <v>60</v>
      </c>
      <c r="AS723" s="70">
        <f t="shared" si="404"/>
        <v>720</v>
      </c>
      <c r="AT723" s="71">
        <f t="shared" si="379"/>
        <v>7.2387727636819069E-3</v>
      </c>
      <c r="AU723" s="72">
        <f t="shared" si="389"/>
        <v>6.8214933659622723E-3</v>
      </c>
      <c r="AV723" s="73">
        <f t="shared" si="398"/>
        <v>1.0068214933659623</v>
      </c>
      <c r="AW723" s="74">
        <f>PRODUCT(AV$4:AV723)</f>
        <v>133.59318102199376</v>
      </c>
    </row>
    <row r="724" spans="5:49">
      <c r="E724">
        <f t="shared" si="406"/>
        <v>721</v>
      </c>
      <c r="F724" s="64">
        <f t="shared" si="399"/>
        <v>114.99999999999736</v>
      </c>
      <c r="G724" s="55">
        <f t="shared" si="380"/>
        <v>0</v>
      </c>
      <c r="H724" s="78">
        <f t="shared" si="405"/>
        <v>1</v>
      </c>
      <c r="I724" s="79">
        <f t="shared" si="390"/>
        <v>2908857.7983056311</v>
      </c>
      <c r="J724" s="79">
        <f t="shared" si="381"/>
        <v>19842.754173669484</v>
      </c>
      <c r="K724" s="80">
        <f t="shared" si="382"/>
        <v>-20</v>
      </c>
      <c r="L724" s="80">
        <f t="shared" si="391"/>
        <v>-2424.0481652546928</v>
      </c>
      <c r="M724" s="80">
        <f t="shared" si="407"/>
        <v>-21816.433487292234</v>
      </c>
      <c r="N724" s="80">
        <f t="shared" si="392"/>
        <v>0</v>
      </c>
      <c r="O724" s="81">
        <f t="shared" si="383"/>
        <v>-2475.2130879613783</v>
      </c>
      <c r="P724" s="79">
        <f t="shared" si="384"/>
        <v>2901964.857738792</v>
      </c>
      <c r="R724">
        <f t="shared" ca="1" si="393"/>
        <v>840</v>
      </c>
      <c r="S724" s="78">
        <f t="shared" ca="1" si="394"/>
        <v>122.6</v>
      </c>
      <c r="T724" s="55">
        <f t="shared" ca="1" si="385"/>
        <v>0</v>
      </c>
      <c r="U724" s="78">
        <f t="shared" ca="1" si="400"/>
        <v>2.7389054743691302E-5</v>
      </c>
      <c r="V724" s="79">
        <f t="shared" ca="1" si="395"/>
        <v>138.56423357431512</v>
      </c>
      <c r="W724" s="79">
        <f t="shared" ca="1" si="386"/>
        <v>0.94521500008683734</v>
      </c>
      <c r="X724" s="80">
        <f t="shared" ca="1" si="401"/>
        <v>-5.4778109487382603E-4</v>
      </c>
      <c r="Y724" s="80">
        <f t="shared" ca="1" si="402"/>
        <v>-0.11547019464526261</v>
      </c>
      <c r="Z724" s="80">
        <f t="shared" ca="1" si="396"/>
        <v>0</v>
      </c>
      <c r="AA724" s="80">
        <f t="shared" ca="1" si="403"/>
        <v>0</v>
      </c>
      <c r="AB724" s="81">
        <f t="shared" ca="1" si="387"/>
        <v>-6.7793746768475383E-2</v>
      </c>
      <c r="AC724" s="79">
        <f t="shared" ca="1" si="388"/>
        <v>139.32563685189336</v>
      </c>
      <c r="AE724" s="35"/>
      <c r="AF724" s="35"/>
      <c r="AR724" s="69">
        <f t="shared" si="397"/>
        <v>61</v>
      </c>
      <c r="AS724" s="70">
        <f t="shared" si="404"/>
        <v>721</v>
      </c>
      <c r="AT724" s="71">
        <f t="shared" si="379"/>
        <v>7.1893935232967424E-3</v>
      </c>
      <c r="AU724" s="72">
        <f t="shared" si="389"/>
        <v>6.8214933659622723E-3</v>
      </c>
      <c r="AV724" s="73">
        <f t="shared" si="398"/>
        <v>1.0068214933659623</v>
      </c>
      <c r="AW724" s="74">
        <f>PRODUCT(AV$4:AV724)</f>
        <v>134.50448602007307</v>
      </c>
    </row>
    <row r="725" spans="5:49">
      <c r="E725">
        <f t="shared" si="406"/>
        <v>722</v>
      </c>
      <c r="F725" s="64">
        <f t="shared" si="399"/>
        <v>115.08333333333069</v>
      </c>
      <c r="G725" s="55">
        <f t="shared" si="380"/>
        <v>0</v>
      </c>
      <c r="H725" s="78">
        <f t="shared" si="405"/>
        <v>1</v>
      </c>
      <c r="I725" s="79">
        <f t="shared" si="390"/>
        <v>2901964.857738792</v>
      </c>
      <c r="J725" s="79">
        <f t="shared" si="381"/>
        <v>19795.73402532082</v>
      </c>
      <c r="K725" s="80">
        <f t="shared" si="382"/>
        <v>-20</v>
      </c>
      <c r="L725" s="80">
        <f t="shared" si="391"/>
        <v>-2418.30404811566</v>
      </c>
      <c r="M725" s="80">
        <f t="shared" si="407"/>
        <v>0</v>
      </c>
      <c r="N725" s="80">
        <f t="shared" si="392"/>
        <v>0</v>
      </c>
      <c r="O725" s="81">
        <f t="shared" si="383"/>
        <v>-2475.2130879613783</v>
      </c>
      <c r="P725" s="79">
        <f t="shared" si="384"/>
        <v>2916847.0746280355</v>
      </c>
      <c r="R725">
        <f t="shared" ca="1" si="393"/>
        <v>841</v>
      </c>
      <c r="S725" s="78">
        <f t="shared" ca="1" si="394"/>
        <v>122.68</v>
      </c>
      <c r="T725" s="55">
        <f t="shared" ca="1" si="385"/>
        <v>0</v>
      </c>
      <c r="U725" s="78">
        <f t="shared" ca="1" si="400"/>
        <v>2.7389054743691302E-5</v>
      </c>
      <c r="V725" s="79">
        <f t="shared" ca="1" si="395"/>
        <v>139.32563685189336</v>
      </c>
      <c r="W725" s="79">
        <f t="shared" ca="1" si="386"/>
        <v>0.95040890749365925</v>
      </c>
      <c r="X725" s="80">
        <f t="shared" ca="1" si="401"/>
        <v>-5.4778109487382603E-4</v>
      </c>
      <c r="Y725" s="80">
        <f t="shared" ca="1" si="402"/>
        <v>-0.11610469737657782</v>
      </c>
      <c r="Z725" s="80">
        <f t="shared" ca="1" si="396"/>
        <v>-1.0449422763892002</v>
      </c>
      <c r="AA725" s="80">
        <f t="shared" ca="1" si="403"/>
        <v>0</v>
      </c>
      <c r="AB725" s="81">
        <f t="shared" ca="1" si="387"/>
        <v>-6.7793746768475383E-2</v>
      </c>
      <c r="AC725" s="79">
        <f t="shared" ca="1" si="388"/>
        <v>139.04665725775789</v>
      </c>
      <c r="AE725" s="35"/>
      <c r="AF725" s="35"/>
      <c r="AR725" s="69">
        <f t="shared" si="397"/>
        <v>61</v>
      </c>
      <c r="AS725" s="70">
        <f t="shared" si="404"/>
        <v>722</v>
      </c>
      <c r="AT725" s="71">
        <f t="shared" si="379"/>
        <v>7.1403511230722812E-3</v>
      </c>
      <c r="AU725" s="72">
        <f t="shared" si="389"/>
        <v>6.8214933659622723E-3</v>
      </c>
      <c r="AV725" s="73">
        <f t="shared" si="398"/>
        <v>1.0068214933659623</v>
      </c>
      <c r="AW725" s="74">
        <f>PRODUCT(AV$4:AV725)</f>
        <v>135.42200747915118</v>
      </c>
    </row>
    <row r="726" spans="5:49">
      <c r="E726">
        <f t="shared" si="406"/>
        <v>723</v>
      </c>
      <c r="F726" s="64">
        <f t="shared" si="399"/>
        <v>115.16666666666401</v>
      </c>
      <c r="G726" s="55">
        <f t="shared" si="380"/>
        <v>0</v>
      </c>
      <c r="H726" s="78">
        <f t="shared" si="405"/>
        <v>1</v>
      </c>
      <c r="I726" s="79">
        <f t="shared" si="390"/>
        <v>2916847.0746280355</v>
      </c>
      <c r="J726" s="79">
        <f t="shared" si="381"/>
        <v>19897.252969101606</v>
      </c>
      <c r="K726" s="80">
        <f t="shared" si="382"/>
        <v>-20</v>
      </c>
      <c r="L726" s="80">
        <f t="shared" si="391"/>
        <v>-2430.7058955233633</v>
      </c>
      <c r="M726" s="80">
        <f t="shared" si="407"/>
        <v>0</v>
      </c>
      <c r="N726" s="80">
        <f t="shared" si="392"/>
        <v>0</v>
      </c>
      <c r="O726" s="81">
        <f t="shared" si="383"/>
        <v>-2475.2130879613783</v>
      </c>
      <c r="P726" s="79">
        <f t="shared" si="384"/>
        <v>2931818.408613652</v>
      </c>
      <c r="R726">
        <f t="shared" ca="1" si="393"/>
        <v>842</v>
      </c>
      <c r="S726" s="78">
        <f t="shared" ca="1" si="394"/>
        <v>122.76</v>
      </c>
      <c r="T726" s="55">
        <f t="shared" ca="1" si="385"/>
        <v>0</v>
      </c>
      <c r="U726" s="78">
        <f t="shared" ca="1" si="400"/>
        <v>2.7389054743691302E-5</v>
      </c>
      <c r="V726" s="79">
        <f t="shared" ca="1" si="395"/>
        <v>139.04665725775789</v>
      </c>
      <c r="W726" s="79">
        <f t="shared" ca="1" si="386"/>
        <v>0.94850585004302523</v>
      </c>
      <c r="X726" s="80">
        <f t="shared" ca="1" si="401"/>
        <v>-5.4778109487382603E-4</v>
      </c>
      <c r="Y726" s="80">
        <f t="shared" ca="1" si="402"/>
        <v>-0.11587221438146492</v>
      </c>
      <c r="Z726" s="80">
        <f t="shared" ca="1" si="396"/>
        <v>0</v>
      </c>
      <c r="AA726" s="80">
        <f t="shared" ca="1" si="403"/>
        <v>0</v>
      </c>
      <c r="AB726" s="81">
        <f t="shared" ca="1" si="387"/>
        <v>-6.7793746768475383E-2</v>
      </c>
      <c r="AC726" s="79">
        <f t="shared" ca="1" si="388"/>
        <v>139.81094936555613</v>
      </c>
      <c r="AE726" s="35"/>
      <c r="AF726" s="35"/>
      <c r="AR726" s="69">
        <f t="shared" si="397"/>
        <v>61</v>
      </c>
      <c r="AS726" s="70">
        <f t="shared" si="404"/>
        <v>723</v>
      </c>
      <c r="AT726" s="71">
        <f t="shared" si="379"/>
        <v>7.0916432652556021E-3</v>
      </c>
      <c r="AU726" s="72">
        <f t="shared" si="389"/>
        <v>6.8214933659622723E-3</v>
      </c>
      <c r="AV726" s="73">
        <f t="shared" si="398"/>
        <v>1.0068214933659623</v>
      </c>
      <c r="AW726" s="74">
        <f>PRODUCT(AV$4:AV726)</f>
        <v>136.34578780477551</v>
      </c>
    </row>
    <row r="727" spans="5:49">
      <c r="E727">
        <f t="shared" si="406"/>
        <v>724</v>
      </c>
      <c r="F727" s="64">
        <f t="shared" si="399"/>
        <v>115.24999999999734</v>
      </c>
      <c r="G727" s="55">
        <f t="shared" si="380"/>
        <v>0</v>
      </c>
      <c r="H727" s="78">
        <f t="shared" si="405"/>
        <v>1</v>
      </c>
      <c r="I727" s="79">
        <f t="shared" si="390"/>
        <v>2931818.408613652</v>
      </c>
      <c r="J727" s="79">
        <f t="shared" si="381"/>
        <v>19999.379824564094</v>
      </c>
      <c r="K727" s="80">
        <f t="shared" si="382"/>
        <v>-20</v>
      </c>
      <c r="L727" s="80">
        <f t="shared" si="391"/>
        <v>-2443.1820071780435</v>
      </c>
      <c r="M727" s="80">
        <f t="shared" si="407"/>
        <v>0</v>
      </c>
      <c r="N727" s="80">
        <f t="shared" si="392"/>
        <v>0</v>
      </c>
      <c r="O727" s="81">
        <f t="shared" si="383"/>
        <v>-2475.2130879613783</v>
      </c>
      <c r="P727" s="79">
        <f t="shared" si="384"/>
        <v>2946879.3933430761</v>
      </c>
      <c r="R727">
        <f t="shared" ca="1" si="393"/>
        <v>843</v>
      </c>
      <c r="S727" s="78">
        <f t="shared" ca="1" si="394"/>
        <v>122.84</v>
      </c>
      <c r="T727" s="55">
        <f t="shared" ca="1" si="385"/>
        <v>0</v>
      </c>
      <c r="U727" s="78">
        <f t="shared" ca="1" si="400"/>
        <v>2.7389054743691302E-5</v>
      </c>
      <c r="V727" s="79">
        <f t="shared" ca="1" si="395"/>
        <v>139.81094936555613</v>
      </c>
      <c r="W727" s="79">
        <f t="shared" ca="1" si="386"/>
        <v>0.95371946358602833</v>
      </c>
      <c r="X727" s="80">
        <f t="shared" ca="1" si="401"/>
        <v>-5.4778109487382603E-4</v>
      </c>
      <c r="Y727" s="80">
        <f t="shared" ca="1" si="402"/>
        <v>-0.11650912447129678</v>
      </c>
      <c r="Z727" s="80">
        <f t="shared" ca="1" si="396"/>
        <v>0</v>
      </c>
      <c r="AA727" s="80">
        <f t="shared" ca="1" si="403"/>
        <v>0</v>
      </c>
      <c r="AB727" s="81">
        <f t="shared" ca="1" si="387"/>
        <v>-6.7793746768475383E-2</v>
      </c>
      <c r="AC727" s="79">
        <f t="shared" ca="1" si="388"/>
        <v>140.57981817680752</v>
      </c>
      <c r="AE727" s="35"/>
      <c r="AF727" s="35"/>
      <c r="AR727" s="69">
        <f t="shared" si="397"/>
        <v>61</v>
      </c>
      <c r="AS727" s="70">
        <f t="shared" si="404"/>
        <v>724</v>
      </c>
      <c r="AT727" s="71">
        <f t="shared" ref="AT727:AT790" si="408">(1-AU727)*AT726</f>
        <v>7.0432676677678902E-3</v>
      </c>
      <c r="AU727" s="72">
        <f t="shared" si="389"/>
        <v>6.8214933659622723E-3</v>
      </c>
      <c r="AV727" s="73">
        <f t="shared" si="398"/>
        <v>1.0068214933659623</v>
      </c>
      <c r="AW727" s="74">
        <f>PRODUCT(AV$4:AV727)</f>
        <v>137.27586969176269</v>
      </c>
    </row>
    <row r="728" spans="5:49">
      <c r="E728">
        <f t="shared" si="406"/>
        <v>725</v>
      </c>
      <c r="F728" s="64">
        <f t="shared" si="399"/>
        <v>115.33333333333067</v>
      </c>
      <c r="G728" s="55">
        <f t="shared" si="380"/>
        <v>0</v>
      </c>
      <c r="H728" s="78">
        <f t="shared" si="405"/>
        <v>1</v>
      </c>
      <c r="I728" s="79">
        <f t="shared" si="390"/>
        <v>2946879.3933430761</v>
      </c>
      <c r="J728" s="79">
        <f t="shared" si="381"/>
        <v>20102.118231980719</v>
      </c>
      <c r="K728" s="80">
        <f t="shared" si="382"/>
        <v>-20</v>
      </c>
      <c r="L728" s="80">
        <f t="shared" si="391"/>
        <v>-2455.7328277858969</v>
      </c>
      <c r="M728" s="80">
        <f t="shared" si="407"/>
        <v>0</v>
      </c>
      <c r="N728" s="80">
        <f t="shared" si="392"/>
        <v>0</v>
      </c>
      <c r="O728" s="81">
        <f t="shared" si="383"/>
        <v>-2475.2130879613783</v>
      </c>
      <c r="P728" s="79">
        <f t="shared" si="384"/>
        <v>2962030.5656593093</v>
      </c>
      <c r="R728">
        <f t="shared" ca="1" si="393"/>
        <v>844</v>
      </c>
      <c r="S728" s="78">
        <f t="shared" ca="1" si="394"/>
        <v>122.92</v>
      </c>
      <c r="T728" s="55">
        <f t="shared" ca="1" si="385"/>
        <v>0</v>
      </c>
      <c r="U728" s="78">
        <f t="shared" ca="1" si="400"/>
        <v>2.7389054743691302E-5</v>
      </c>
      <c r="V728" s="79">
        <f t="shared" ca="1" si="395"/>
        <v>140.57981817680752</v>
      </c>
      <c r="W728" s="79">
        <f t="shared" ca="1" si="386"/>
        <v>0.95896429708127495</v>
      </c>
      <c r="X728" s="80">
        <f t="shared" ca="1" si="401"/>
        <v>-5.4778109487382603E-4</v>
      </c>
      <c r="Y728" s="80">
        <f t="shared" ca="1" si="402"/>
        <v>-0.11714984848067295</v>
      </c>
      <c r="Z728" s="80">
        <f t="shared" ca="1" si="396"/>
        <v>0</v>
      </c>
      <c r="AA728" s="80">
        <f t="shared" ca="1" si="403"/>
        <v>0</v>
      </c>
      <c r="AB728" s="81">
        <f t="shared" ca="1" si="387"/>
        <v>-6.7793746768475383E-2</v>
      </c>
      <c r="AC728" s="79">
        <f t="shared" ca="1" si="388"/>
        <v>141.3532910975448</v>
      </c>
      <c r="AE728" s="35"/>
      <c r="AF728" s="35"/>
      <c r="AR728" s="69">
        <f t="shared" si="397"/>
        <v>61</v>
      </c>
      <c r="AS728" s="70">
        <f t="shared" si="404"/>
        <v>725</v>
      </c>
      <c r="AT728" s="71">
        <f t="shared" si="408"/>
        <v>6.9952220640975152E-3</v>
      </c>
      <c r="AU728" s="72">
        <f t="shared" si="389"/>
        <v>6.8214933659622723E-3</v>
      </c>
      <c r="AV728" s="73">
        <f t="shared" si="398"/>
        <v>1.0068214933659623</v>
      </c>
      <c r="AW728" s="74">
        <f>PRODUCT(AV$4:AV728)</f>
        <v>138.21229612617176</v>
      </c>
    </row>
    <row r="729" spans="5:49">
      <c r="E729">
        <f t="shared" si="406"/>
        <v>726</v>
      </c>
      <c r="F729" s="64">
        <f t="shared" si="399"/>
        <v>115.416666666664</v>
      </c>
      <c r="G729" s="55">
        <f t="shared" si="380"/>
        <v>0</v>
      </c>
      <c r="H729" s="78">
        <f t="shared" si="405"/>
        <v>1</v>
      </c>
      <c r="I729" s="79">
        <f t="shared" si="390"/>
        <v>2962030.5656593093</v>
      </c>
      <c r="J729" s="79">
        <f t="shared" si="381"/>
        <v>20205.471853422456</v>
      </c>
      <c r="K729" s="80">
        <f t="shared" si="382"/>
        <v>-20</v>
      </c>
      <c r="L729" s="80">
        <f t="shared" si="391"/>
        <v>-2468.3588047160911</v>
      </c>
      <c r="M729" s="80">
        <f t="shared" si="407"/>
        <v>0</v>
      </c>
      <c r="N729" s="80">
        <f t="shared" si="392"/>
        <v>0</v>
      </c>
      <c r="O729" s="81">
        <f t="shared" si="383"/>
        <v>-2475.2130879613783</v>
      </c>
      <c r="P729" s="79">
        <f t="shared" si="384"/>
        <v>2977272.4656200539</v>
      </c>
      <c r="R729">
        <f t="shared" ca="1" si="393"/>
        <v>845</v>
      </c>
      <c r="S729" s="78">
        <f t="shared" ca="1" si="394"/>
        <v>123</v>
      </c>
      <c r="T729" s="55">
        <f t="shared" ca="1" si="385"/>
        <v>0</v>
      </c>
      <c r="U729" s="78">
        <f t="shared" ca="1" si="400"/>
        <v>2.7389054743691302E-5</v>
      </c>
      <c r="V729" s="79">
        <f t="shared" ca="1" si="395"/>
        <v>141.3532910975448</v>
      </c>
      <c r="W729" s="79">
        <f t="shared" ca="1" si="386"/>
        <v>0.96424053747883576</v>
      </c>
      <c r="X729" s="80">
        <f t="shared" ca="1" si="401"/>
        <v>-5.4778109487382603E-4</v>
      </c>
      <c r="Y729" s="80">
        <f t="shared" ca="1" si="402"/>
        <v>-0.11779440924795401</v>
      </c>
      <c r="Z729" s="80">
        <f t="shared" ca="1" si="396"/>
        <v>0</v>
      </c>
      <c r="AA729" s="80">
        <f t="shared" ca="1" si="403"/>
        <v>0</v>
      </c>
      <c r="AB729" s="81">
        <f t="shared" ca="1" si="387"/>
        <v>-6.7793746768475383E-2</v>
      </c>
      <c r="AC729" s="79">
        <f t="shared" ca="1" si="388"/>
        <v>142.13139569791235</v>
      </c>
      <c r="AE729" s="35"/>
      <c r="AF729" s="35"/>
      <c r="AR729" s="69">
        <f t="shared" si="397"/>
        <v>61</v>
      </c>
      <c r="AS729" s="70">
        <f t="shared" si="404"/>
        <v>726</v>
      </c>
      <c r="AT729" s="71">
        <f t="shared" si="408"/>
        <v>6.9475042031938413E-3</v>
      </c>
      <c r="AU729" s="72">
        <f t="shared" si="389"/>
        <v>6.8214933659622723E-3</v>
      </c>
      <c r="AV729" s="73">
        <f t="shared" si="398"/>
        <v>1.0068214933659623</v>
      </c>
      <c r="AW729" s="74">
        <f>PRODUCT(AV$4:AV729)</f>
        <v>139.15511038729085</v>
      </c>
    </row>
    <row r="730" spans="5:49">
      <c r="E730">
        <f t="shared" si="406"/>
        <v>727</v>
      </c>
      <c r="F730" s="64">
        <f t="shared" si="399"/>
        <v>115.49999999999733</v>
      </c>
      <c r="G730" s="55">
        <f t="shared" si="380"/>
        <v>0</v>
      </c>
      <c r="H730" s="78">
        <f t="shared" si="405"/>
        <v>1</v>
      </c>
      <c r="I730" s="79">
        <f t="shared" si="390"/>
        <v>2977272.4656200539</v>
      </c>
      <c r="J730" s="79">
        <f t="shared" si="381"/>
        <v>20309.444372889335</v>
      </c>
      <c r="K730" s="80">
        <f t="shared" si="382"/>
        <v>-20</v>
      </c>
      <c r="L730" s="80">
        <f t="shared" si="391"/>
        <v>-2481.0603880167118</v>
      </c>
      <c r="M730" s="80">
        <f t="shared" si="407"/>
        <v>0</v>
      </c>
      <c r="N730" s="80">
        <f t="shared" si="392"/>
        <v>0</v>
      </c>
      <c r="O730" s="81">
        <f t="shared" si="383"/>
        <v>-2475.2130879613783</v>
      </c>
      <c r="P730" s="79">
        <f t="shared" si="384"/>
        <v>2992605.636516965</v>
      </c>
      <c r="R730">
        <f t="shared" ca="1" si="393"/>
        <v>846</v>
      </c>
      <c r="S730" s="78">
        <f t="shared" ca="1" si="394"/>
        <v>123.08</v>
      </c>
      <c r="T730" s="55">
        <f t="shared" ca="1" si="385"/>
        <v>0</v>
      </c>
      <c r="U730" s="78">
        <f t="shared" ca="1" si="400"/>
        <v>2.7389054743691302E-5</v>
      </c>
      <c r="V730" s="79">
        <f t="shared" ca="1" si="395"/>
        <v>142.13139569791235</v>
      </c>
      <c r="W730" s="79">
        <f t="shared" ca="1" si="386"/>
        <v>0.96954837284826778</v>
      </c>
      <c r="X730" s="80">
        <f t="shared" ca="1" si="401"/>
        <v>-5.4778109487382603E-4</v>
      </c>
      <c r="Y730" s="80">
        <f t="shared" ca="1" si="402"/>
        <v>-0.1184428297482603</v>
      </c>
      <c r="Z730" s="80">
        <f t="shared" ca="1" si="396"/>
        <v>0</v>
      </c>
      <c r="AA730" s="80">
        <f t="shared" ca="1" si="403"/>
        <v>0</v>
      </c>
      <c r="AB730" s="81">
        <f t="shared" ca="1" si="387"/>
        <v>-6.7793746768475383E-2</v>
      </c>
      <c r="AC730" s="79">
        <f t="shared" ca="1" si="388"/>
        <v>142.91415971314902</v>
      </c>
      <c r="AE730" s="35"/>
      <c r="AF730" s="35"/>
      <c r="AR730" s="69">
        <f t="shared" si="397"/>
        <v>61</v>
      </c>
      <c r="AS730" s="70">
        <f t="shared" si="404"/>
        <v>727</v>
      </c>
      <c r="AT730" s="71">
        <f t="shared" si="408"/>
        <v>6.9001118493617593E-3</v>
      </c>
      <c r="AU730" s="72">
        <f t="shared" si="389"/>
        <v>6.8214933659622723E-3</v>
      </c>
      <c r="AV730" s="73">
        <f t="shared" si="398"/>
        <v>1.0068214933659623</v>
      </c>
      <c r="AW730" s="74">
        <f>PRODUCT(AV$4:AV730)</f>
        <v>140.10435604963749</v>
      </c>
    </row>
    <row r="731" spans="5:49">
      <c r="E731">
        <f t="shared" si="406"/>
        <v>728</v>
      </c>
      <c r="F731" s="64">
        <f t="shared" si="399"/>
        <v>115.58333333333066</v>
      </c>
      <c r="G731" s="55">
        <f t="shared" si="380"/>
        <v>0</v>
      </c>
      <c r="H731" s="78">
        <f t="shared" si="405"/>
        <v>1</v>
      </c>
      <c r="I731" s="79">
        <f t="shared" si="390"/>
        <v>2992605.636516965</v>
      </c>
      <c r="J731" s="79">
        <f t="shared" si="381"/>
        <v>20414.039496441779</v>
      </c>
      <c r="K731" s="80">
        <f t="shared" si="382"/>
        <v>-20</v>
      </c>
      <c r="L731" s="80">
        <f t="shared" si="391"/>
        <v>-2493.8380304308043</v>
      </c>
      <c r="M731" s="80">
        <f t="shared" si="407"/>
        <v>0</v>
      </c>
      <c r="N731" s="80">
        <f t="shared" si="392"/>
        <v>0</v>
      </c>
      <c r="O731" s="81">
        <f t="shared" si="383"/>
        <v>-2475.2130879613783</v>
      </c>
      <c r="P731" s="79">
        <f t="shared" si="384"/>
        <v>3008030.6248950143</v>
      </c>
      <c r="R731">
        <f t="shared" ca="1" si="393"/>
        <v>847</v>
      </c>
      <c r="S731" s="78">
        <f t="shared" ca="1" si="394"/>
        <v>123.16</v>
      </c>
      <c r="T731" s="55">
        <f t="shared" ca="1" si="385"/>
        <v>0</v>
      </c>
      <c r="U731" s="78">
        <f t="shared" ca="1" si="400"/>
        <v>2.7389054743691302E-5</v>
      </c>
      <c r="V731" s="79">
        <f t="shared" ca="1" si="395"/>
        <v>142.91415971314902</v>
      </c>
      <c r="W731" s="79">
        <f t="shared" ca="1" si="386"/>
        <v>0.97488799238531865</v>
      </c>
      <c r="X731" s="80">
        <f t="shared" ca="1" si="401"/>
        <v>-5.4778109487382603E-4</v>
      </c>
      <c r="Y731" s="80">
        <f t="shared" ca="1" si="402"/>
        <v>-0.11909513309429086</v>
      </c>
      <c r="Z731" s="80">
        <f t="shared" ca="1" si="396"/>
        <v>0</v>
      </c>
      <c r="AA731" s="80">
        <f t="shared" ca="1" si="403"/>
        <v>0</v>
      </c>
      <c r="AB731" s="81">
        <f t="shared" ca="1" si="387"/>
        <v>-6.7793746768475383E-2</v>
      </c>
      <c r="AC731" s="79">
        <f t="shared" ca="1" si="388"/>
        <v>143.70161104457671</v>
      </c>
      <c r="AE731" s="35"/>
      <c r="AF731" s="35"/>
      <c r="AR731" s="69">
        <f t="shared" si="397"/>
        <v>61</v>
      </c>
      <c r="AS731" s="70">
        <f t="shared" si="404"/>
        <v>728</v>
      </c>
      <c r="AT731" s="71">
        <f t="shared" si="408"/>
        <v>6.8530427821569401E-3</v>
      </c>
      <c r="AU731" s="72">
        <f t="shared" si="389"/>
        <v>6.8214933659622723E-3</v>
      </c>
      <c r="AV731" s="73">
        <f t="shared" si="398"/>
        <v>1.0068214933659623</v>
      </c>
      <c r="AW731" s="74">
        <f>PRODUCT(AV$4:AV731)</f>
        <v>141.06007698497251</v>
      </c>
    </row>
    <row r="732" spans="5:49">
      <c r="E732">
        <f t="shared" si="406"/>
        <v>729</v>
      </c>
      <c r="F732" s="64">
        <f t="shared" si="399"/>
        <v>115.66666666666399</v>
      </c>
      <c r="G732" s="55">
        <f t="shared" si="380"/>
        <v>0</v>
      </c>
      <c r="H732" s="78">
        <f t="shared" si="405"/>
        <v>1</v>
      </c>
      <c r="I732" s="79">
        <f t="shared" si="390"/>
        <v>3008030.6248950143</v>
      </c>
      <c r="J732" s="79">
        <f t="shared" si="381"/>
        <v>20519.26095233269</v>
      </c>
      <c r="K732" s="80">
        <f t="shared" si="382"/>
        <v>-20</v>
      </c>
      <c r="L732" s="80">
        <f t="shared" si="391"/>
        <v>-2506.6921874125119</v>
      </c>
      <c r="M732" s="80">
        <f t="shared" si="407"/>
        <v>0</v>
      </c>
      <c r="N732" s="80">
        <f t="shared" si="392"/>
        <v>0</v>
      </c>
      <c r="O732" s="81">
        <f t="shared" si="383"/>
        <v>-2475.2130879613783</v>
      </c>
      <c r="P732" s="79">
        <f t="shared" si="384"/>
        <v>3023547.9805719727</v>
      </c>
      <c r="R732">
        <f t="shared" ca="1" si="393"/>
        <v>848</v>
      </c>
      <c r="S732" s="78">
        <f t="shared" ca="1" si="394"/>
        <v>123.24</v>
      </c>
      <c r="T732" s="55">
        <f t="shared" ca="1" si="385"/>
        <v>0</v>
      </c>
      <c r="U732" s="78">
        <f t="shared" ca="1" si="400"/>
        <v>2.7389054743691302E-5</v>
      </c>
      <c r="V732" s="79">
        <f t="shared" ca="1" si="395"/>
        <v>143.70161104457671</v>
      </c>
      <c r="W732" s="79">
        <f t="shared" ca="1" si="386"/>
        <v>0.98025958641867084</v>
      </c>
      <c r="X732" s="80">
        <f t="shared" ca="1" si="401"/>
        <v>-5.4778109487382603E-4</v>
      </c>
      <c r="Y732" s="80">
        <f t="shared" ca="1" si="402"/>
        <v>-0.11975134253714727</v>
      </c>
      <c r="Z732" s="80">
        <f t="shared" ca="1" si="396"/>
        <v>0</v>
      </c>
      <c r="AA732" s="80">
        <f t="shared" ca="1" si="403"/>
        <v>0</v>
      </c>
      <c r="AB732" s="81">
        <f t="shared" ca="1" si="387"/>
        <v>-6.7793746768475383E-2</v>
      </c>
      <c r="AC732" s="79">
        <f t="shared" ca="1" si="388"/>
        <v>144.4937777605949</v>
      </c>
      <c r="AE732" s="35"/>
      <c r="AF732" s="35"/>
      <c r="AR732" s="69">
        <f t="shared" si="397"/>
        <v>61</v>
      </c>
      <c r="AS732" s="70">
        <f t="shared" si="404"/>
        <v>729</v>
      </c>
      <c r="AT732" s="71">
        <f t="shared" si="408"/>
        <v>6.806294796281801E-3</v>
      </c>
      <c r="AU732" s="72">
        <f t="shared" si="389"/>
        <v>6.8214933659622723E-3</v>
      </c>
      <c r="AV732" s="73">
        <f t="shared" si="398"/>
        <v>1.0068214933659623</v>
      </c>
      <c r="AW732" s="74">
        <f>PRODUCT(AV$4:AV732)</f>
        <v>142.02231736432762</v>
      </c>
    </row>
    <row r="733" spans="5:49">
      <c r="E733">
        <f t="shared" si="406"/>
        <v>730</v>
      </c>
      <c r="F733" s="64">
        <f t="shared" si="399"/>
        <v>115.74999999999731</v>
      </c>
      <c r="G733" s="55">
        <f t="shared" si="380"/>
        <v>0</v>
      </c>
      <c r="H733" s="78">
        <f t="shared" si="405"/>
        <v>1</v>
      </c>
      <c r="I733" s="79">
        <f t="shared" si="390"/>
        <v>3023547.9805719727</v>
      </c>
      <c r="J733" s="79">
        <f t="shared" si="381"/>
        <v>20625.112491140339</v>
      </c>
      <c r="K733" s="80">
        <f t="shared" si="382"/>
        <v>-20</v>
      </c>
      <c r="L733" s="80">
        <f t="shared" si="391"/>
        <v>-2519.6233171433109</v>
      </c>
      <c r="M733" s="80">
        <f t="shared" si="407"/>
        <v>0</v>
      </c>
      <c r="N733" s="80">
        <f t="shared" si="392"/>
        <v>0</v>
      </c>
      <c r="O733" s="81">
        <f t="shared" si="383"/>
        <v>-2475.2130879613783</v>
      </c>
      <c r="P733" s="79">
        <f t="shared" si="384"/>
        <v>3039158.2566580079</v>
      </c>
      <c r="R733">
        <f t="shared" ca="1" si="393"/>
        <v>849</v>
      </c>
      <c r="S733" s="78">
        <f t="shared" ca="1" si="394"/>
        <v>123.32</v>
      </c>
      <c r="T733" s="55">
        <f t="shared" ca="1" si="385"/>
        <v>0</v>
      </c>
      <c r="U733" s="78">
        <f t="shared" ca="1" si="400"/>
        <v>2.7389054743691302E-5</v>
      </c>
      <c r="V733" s="79">
        <f t="shared" ca="1" si="395"/>
        <v>144.4937777605949</v>
      </c>
      <c r="W733" s="79">
        <f t="shared" ca="1" si="386"/>
        <v>0.98566334641672504</v>
      </c>
      <c r="X733" s="80">
        <f t="shared" ca="1" si="401"/>
        <v>-5.4778109487382603E-4</v>
      </c>
      <c r="Y733" s="80">
        <f t="shared" ca="1" si="402"/>
        <v>-0.12041148146716242</v>
      </c>
      <c r="Z733" s="80">
        <f t="shared" ca="1" si="396"/>
        <v>0</v>
      </c>
      <c r="AA733" s="80">
        <f t="shared" ca="1" si="403"/>
        <v>0</v>
      </c>
      <c r="AB733" s="81">
        <f t="shared" ca="1" si="387"/>
        <v>-6.7793746768475383E-2</v>
      </c>
      <c r="AC733" s="79">
        <f t="shared" ca="1" si="388"/>
        <v>145.29068809768111</v>
      </c>
      <c r="AE733" s="35"/>
      <c r="AF733" s="35"/>
      <c r="AR733" s="69">
        <f t="shared" si="397"/>
        <v>61</v>
      </c>
      <c r="AS733" s="70">
        <f t="shared" si="404"/>
        <v>730</v>
      </c>
      <c r="AT733" s="71">
        <f t="shared" si="408"/>
        <v>6.7598657014821808E-3</v>
      </c>
      <c r="AU733" s="72">
        <f t="shared" si="389"/>
        <v>6.8214933659622723E-3</v>
      </c>
      <c r="AV733" s="73">
        <f t="shared" si="398"/>
        <v>1.0068214933659623</v>
      </c>
      <c r="AW733" s="74">
        <f>PRODUCT(AV$4:AV733)</f>
        <v>142.99112166004696</v>
      </c>
    </row>
    <row r="734" spans="5:49">
      <c r="E734">
        <f t="shared" si="406"/>
        <v>731</v>
      </c>
      <c r="F734" s="64">
        <f t="shared" si="399"/>
        <v>115.83333333333064</v>
      </c>
      <c r="G734" s="55">
        <f t="shared" si="380"/>
        <v>0</v>
      </c>
      <c r="H734" s="78">
        <f t="shared" si="405"/>
        <v>1</v>
      </c>
      <c r="I734" s="79">
        <f t="shared" si="390"/>
        <v>3039158.2566580079</v>
      </c>
      <c r="J734" s="79">
        <f t="shared" si="381"/>
        <v>20731.597885902065</v>
      </c>
      <c r="K734" s="80">
        <f t="shared" si="382"/>
        <v>-20</v>
      </c>
      <c r="L734" s="80">
        <f t="shared" si="391"/>
        <v>-2532.6318805483402</v>
      </c>
      <c r="M734" s="80">
        <f t="shared" si="407"/>
        <v>0</v>
      </c>
      <c r="N734" s="80">
        <f t="shared" si="392"/>
        <v>0</v>
      </c>
      <c r="O734" s="81">
        <f t="shared" si="383"/>
        <v>-2475.2130879613783</v>
      </c>
      <c r="P734" s="79">
        <f t="shared" si="384"/>
        <v>3054862.0095754</v>
      </c>
      <c r="R734">
        <f t="shared" ca="1" si="393"/>
        <v>850</v>
      </c>
      <c r="S734" s="78">
        <f t="shared" ca="1" si="394"/>
        <v>123.4</v>
      </c>
      <c r="T734" s="55">
        <f t="shared" ca="1" si="385"/>
        <v>0</v>
      </c>
      <c r="U734" s="78">
        <f t="shared" ca="1" si="400"/>
        <v>2.7389054743691302E-5</v>
      </c>
      <c r="V734" s="79">
        <f t="shared" ca="1" si="395"/>
        <v>145.29068809768111</v>
      </c>
      <c r="W734" s="79">
        <f t="shared" ca="1" si="386"/>
        <v>0.99109946499442536</v>
      </c>
      <c r="X734" s="80">
        <f t="shared" ca="1" si="401"/>
        <v>-5.4778109487382603E-4</v>
      </c>
      <c r="Y734" s="80">
        <f t="shared" ca="1" si="402"/>
        <v>-0.12107557341473427</v>
      </c>
      <c r="Z734" s="80">
        <f t="shared" ca="1" si="396"/>
        <v>0</v>
      </c>
      <c r="AA734" s="80">
        <f t="shared" ca="1" si="403"/>
        <v>0</v>
      </c>
      <c r="AB734" s="81">
        <f t="shared" ca="1" si="387"/>
        <v>-6.7793746768475383E-2</v>
      </c>
      <c r="AC734" s="79">
        <f t="shared" ca="1" si="388"/>
        <v>146.09237046139745</v>
      </c>
      <c r="AE734" s="35"/>
      <c r="AF734" s="35"/>
      <c r="AR734" s="69">
        <f t="shared" si="397"/>
        <v>61</v>
      </c>
      <c r="AS734" s="70">
        <f t="shared" si="404"/>
        <v>731</v>
      </c>
      <c r="AT734" s="71">
        <f t="shared" si="408"/>
        <v>6.713753322444724E-3</v>
      </c>
      <c r="AU734" s="72">
        <f t="shared" si="389"/>
        <v>6.8214933659622723E-3</v>
      </c>
      <c r="AV734" s="73">
        <f t="shared" si="398"/>
        <v>1.0068214933659623</v>
      </c>
      <c r="AW734" s="74">
        <f>PRODUCT(AV$4:AV734)</f>
        <v>143.96653464784248</v>
      </c>
    </row>
    <row r="735" spans="5:49">
      <c r="E735">
        <f t="shared" si="406"/>
        <v>732</v>
      </c>
      <c r="F735" s="64">
        <f t="shared" si="399"/>
        <v>115.91666666666397</v>
      </c>
      <c r="G735" s="55">
        <f t="shared" si="380"/>
        <v>0</v>
      </c>
      <c r="H735" s="78">
        <f t="shared" si="405"/>
        <v>1</v>
      </c>
      <c r="I735" s="79">
        <f t="shared" si="390"/>
        <v>3054862.0095754</v>
      </c>
      <c r="J735" s="79">
        <f t="shared" si="381"/>
        <v>20838.720932248765</v>
      </c>
      <c r="K735" s="80">
        <f t="shared" si="382"/>
        <v>-20</v>
      </c>
      <c r="L735" s="80">
        <f t="shared" si="391"/>
        <v>-2545.7183413128337</v>
      </c>
      <c r="M735" s="80">
        <f t="shared" si="407"/>
        <v>0</v>
      </c>
      <c r="N735" s="80">
        <f t="shared" si="392"/>
        <v>0</v>
      </c>
      <c r="O735" s="81">
        <f t="shared" si="383"/>
        <v>-2475.2130879613783</v>
      </c>
      <c r="P735" s="79">
        <f t="shared" si="384"/>
        <v>3070659.7990783746</v>
      </c>
      <c r="R735">
        <f t="shared" ca="1" si="393"/>
        <v>851</v>
      </c>
      <c r="S735" s="78">
        <f t="shared" ca="1" si="394"/>
        <v>123.48</v>
      </c>
      <c r="T735" s="55">
        <f t="shared" ca="1" si="385"/>
        <v>0</v>
      </c>
      <c r="U735" s="78">
        <f t="shared" ca="1" si="400"/>
        <v>2.7389054743691302E-5</v>
      </c>
      <c r="V735" s="79">
        <f t="shared" ca="1" si="395"/>
        <v>146.09237046139745</v>
      </c>
      <c r="W735" s="79">
        <f t="shared" ca="1" si="386"/>
        <v>0.99656813592012539</v>
      </c>
      <c r="X735" s="80">
        <f t="shared" ca="1" si="401"/>
        <v>-5.4778109487382603E-4</v>
      </c>
      <c r="Y735" s="80">
        <f t="shared" ca="1" si="402"/>
        <v>-0.12174364205116454</v>
      </c>
      <c r="Z735" s="80">
        <f t="shared" ca="1" si="396"/>
        <v>0</v>
      </c>
      <c r="AA735" s="80">
        <f t="shared" ca="1" si="403"/>
        <v>0</v>
      </c>
      <c r="AB735" s="81">
        <f t="shared" ca="1" si="387"/>
        <v>-6.7793746768475383E-2</v>
      </c>
      <c r="AC735" s="79">
        <f t="shared" ca="1" si="388"/>
        <v>146.89885342740305</v>
      </c>
      <c r="AE735" s="35"/>
      <c r="AF735" s="35"/>
      <c r="AR735" s="69">
        <f t="shared" si="397"/>
        <v>61</v>
      </c>
      <c r="AS735" s="70">
        <f t="shared" si="404"/>
        <v>732</v>
      </c>
      <c r="AT735" s="71">
        <f t="shared" si="408"/>
        <v>6.66795549869496E-3</v>
      </c>
      <c r="AU735" s="72">
        <f t="shared" si="389"/>
        <v>6.8214933659622723E-3</v>
      </c>
      <c r="AV735" s="73">
        <f t="shared" si="398"/>
        <v>1.0068214933659623</v>
      </c>
      <c r="AW735" s="74">
        <f>PRODUCT(AV$4:AV735)</f>
        <v>144.94860140886331</v>
      </c>
    </row>
    <row r="736" spans="5:49">
      <c r="E736">
        <f t="shared" si="406"/>
        <v>733</v>
      </c>
      <c r="F736" s="64">
        <f t="shared" si="399"/>
        <v>115.9999999999973</v>
      </c>
      <c r="G736" s="55">
        <f t="shared" si="380"/>
        <v>0</v>
      </c>
      <c r="H736" s="78">
        <f t="shared" si="405"/>
        <v>1</v>
      </c>
      <c r="I736" s="79">
        <f t="shared" si="390"/>
        <v>3070659.7990783746</v>
      </c>
      <c r="J736" s="79">
        <f t="shared" si="381"/>
        <v>20946.485448540177</v>
      </c>
      <c r="K736" s="80">
        <f t="shared" si="382"/>
        <v>-20</v>
      </c>
      <c r="L736" s="80">
        <f t="shared" si="391"/>
        <v>-2558.8831658986455</v>
      </c>
      <c r="M736" s="80">
        <f t="shared" si="407"/>
        <v>-23029.94849308781</v>
      </c>
      <c r="N736" s="80">
        <f t="shared" si="392"/>
        <v>0</v>
      </c>
      <c r="O736" s="81">
        <f t="shared" si="383"/>
        <v>-2475.2130879613783</v>
      </c>
      <c r="P736" s="79">
        <f t="shared" si="384"/>
        <v>3063522.2397799669</v>
      </c>
      <c r="R736">
        <f t="shared" ca="1" si="393"/>
        <v>852</v>
      </c>
      <c r="S736" s="78">
        <f t="shared" ca="1" si="394"/>
        <v>123.56</v>
      </c>
      <c r="T736" s="55">
        <f t="shared" ca="1" si="385"/>
        <v>0</v>
      </c>
      <c r="U736" s="78">
        <f t="shared" ca="1" si="400"/>
        <v>2.7389054743691302E-5</v>
      </c>
      <c r="V736" s="79">
        <f t="shared" ca="1" si="395"/>
        <v>146.89885342740305</v>
      </c>
      <c r="W736" s="79">
        <f t="shared" ca="1" si="386"/>
        <v>1.0020695541224942</v>
      </c>
      <c r="X736" s="80">
        <f t="shared" ca="1" si="401"/>
        <v>-5.4778109487382603E-4</v>
      </c>
      <c r="Y736" s="80">
        <f t="shared" ca="1" si="402"/>
        <v>-0.12241571118950255</v>
      </c>
      <c r="Z736" s="80">
        <f t="shared" ca="1" si="396"/>
        <v>0</v>
      </c>
      <c r="AA736" s="80">
        <f t="shared" ca="1" si="403"/>
        <v>0</v>
      </c>
      <c r="AB736" s="81">
        <f t="shared" ca="1" si="387"/>
        <v>-6.7793746768475383E-2</v>
      </c>
      <c r="AC736" s="79">
        <f t="shared" ca="1" si="388"/>
        <v>147.71016574247273</v>
      </c>
      <c r="AE736" s="35"/>
      <c r="AF736" s="35"/>
      <c r="AR736" s="69">
        <f t="shared" si="397"/>
        <v>62</v>
      </c>
      <c r="AS736" s="70">
        <f t="shared" si="404"/>
        <v>733</v>
      </c>
      <c r="AT736" s="71">
        <f t="shared" si="408"/>
        <v>6.6224700844960804E-3</v>
      </c>
      <c r="AU736" s="72">
        <f t="shared" si="389"/>
        <v>6.8214933659622723E-3</v>
      </c>
      <c r="AV736" s="73">
        <f t="shared" si="398"/>
        <v>1.0068214933659623</v>
      </c>
      <c r="AW736" s="74">
        <f>PRODUCT(AV$4:AV736)</f>
        <v>145.93736733177937</v>
      </c>
    </row>
    <row r="737" spans="5:49">
      <c r="E737">
        <f t="shared" si="406"/>
        <v>734</v>
      </c>
      <c r="F737" s="64">
        <f t="shared" si="399"/>
        <v>116.08333333333063</v>
      </c>
      <c r="G737" s="55">
        <f t="shared" si="380"/>
        <v>0</v>
      </c>
      <c r="H737" s="78">
        <f t="shared" si="405"/>
        <v>1</v>
      </c>
      <c r="I737" s="79">
        <f t="shared" si="390"/>
        <v>3063522.2397799669</v>
      </c>
      <c r="J737" s="79">
        <f t="shared" si="381"/>
        <v>20897.796635136925</v>
      </c>
      <c r="K737" s="80">
        <f t="shared" si="382"/>
        <v>-20</v>
      </c>
      <c r="L737" s="80">
        <f t="shared" si="391"/>
        <v>-2552.9351998166394</v>
      </c>
      <c r="M737" s="80">
        <f t="shared" si="407"/>
        <v>0</v>
      </c>
      <c r="N737" s="80">
        <f t="shared" si="392"/>
        <v>0</v>
      </c>
      <c r="O737" s="81">
        <f t="shared" si="383"/>
        <v>-2475.2130879613783</v>
      </c>
      <c r="P737" s="79">
        <f t="shared" si="384"/>
        <v>3079371.8881273256</v>
      </c>
      <c r="R737">
        <f t="shared" ca="1" si="393"/>
        <v>853</v>
      </c>
      <c r="S737" s="78">
        <f t="shared" ca="1" si="394"/>
        <v>123.64</v>
      </c>
      <c r="T737" s="55">
        <f t="shared" ca="1" si="385"/>
        <v>0</v>
      </c>
      <c r="U737" s="78">
        <f t="shared" ca="1" si="400"/>
        <v>2.7389054743691302E-5</v>
      </c>
      <c r="V737" s="79">
        <f t="shared" ca="1" si="395"/>
        <v>147.71016574247273</v>
      </c>
      <c r="W737" s="79">
        <f t="shared" ca="1" si="386"/>
        <v>1.0076039156974654</v>
      </c>
      <c r="X737" s="80">
        <f t="shared" ca="1" si="401"/>
        <v>-5.4778109487382603E-4</v>
      </c>
      <c r="Y737" s="80">
        <f t="shared" ca="1" si="402"/>
        <v>-0.12309180478539394</v>
      </c>
      <c r="Z737" s="80">
        <f t="shared" ca="1" si="396"/>
        <v>-1.1078262430685455</v>
      </c>
      <c r="AA737" s="80">
        <f t="shared" ca="1" si="403"/>
        <v>0</v>
      </c>
      <c r="AB737" s="81">
        <f t="shared" ca="1" si="387"/>
        <v>-6.7793746768475383E-2</v>
      </c>
      <c r="AC737" s="79">
        <f t="shared" ca="1" si="388"/>
        <v>147.41851008245291</v>
      </c>
      <c r="AE737" s="35"/>
      <c r="AF737" s="35"/>
      <c r="AR737" s="69">
        <f t="shared" si="397"/>
        <v>62</v>
      </c>
      <c r="AS737" s="70">
        <f t="shared" si="404"/>
        <v>734</v>
      </c>
      <c r="AT737" s="71">
        <f t="shared" si="408"/>
        <v>6.5772949487484071E-3</v>
      </c>
      <c r="AU737" s="72">
        <f t="shared" si="389"/>
        <v>6.8214933659622723E-3</v>
      </c>
      <c r="AV737" s="73">
        <f t="shared" si="398"/>
        <v>1.0068214933659623</v>
      </c>
      <c r="AW737" s="74">
        <f>PRODUCT(AV$4:AV737)</f>
        <v>146.93287811487912</v>
      </c>
    </row>
    <row r="738" spans="5:49">
      <c r="E738">
        <f t="shared" si="406"/>
        <v>735</v>
      </c>
      <c r="F738" s="64">
        <f t="shared" si="399"/>
        <v>116.16666666666396</v>
      </c>
      <c r="G738" s="55">
        <f t="shared" si="380"/>
        <v>0</v>
      </c>
      <c r="H738" s="78">
        <f t="shared" si="405"/>
        <v>1</v>
      </c>
      <c r="I738" s="79">
        <f t="shared" si="390"/>
        <v>3079371.8881273256</v>
      </c>
      <c r="J738" s="79">
        <f t="shared" si="381"/>
        <v>21005.914906191269</v>
      </c>
      <c r="K738" s="80">
        <f t="shared" si="382"/>
        <v>-20</v>
      </c>
      <c r="L738" s="80">
        <f t="shared" si="391"/>
        <v>-2566.1432401061047</v>
      </c>
      <c r="M738" s="80">
        <f t="shared" si="407"/>
        <v>0</v>
      </c>
      <c r="N738" s="80">
        <f t="shared" si="392"/>
        <v>0</v>
      </c>
      <c r="O738" s="81">
        <f t="shared" si="383"/>
        <v>-2475.2130879613783</v>
      </c>
      <c r="P738" s="79">
        <f t="shared" si="384"/>
        <v>3095316.4467054489</v>
      </c>
      <c r="R738">
        <f t="shared" ca="1" si="393"/>
        <v>854</v>
      </c>
      <c r="S738" s="78">
        <f t="shared" ca="1" si="394"/>
        <v>123.72</v>
      </c>
      <c r="T738" s="55">
        <f t="shared" ca="1" si="385"/>
        <v>0</v>
      </c>
      <c r="U738" s="78">
        <f t="shared" ca="1" si="400"/>
        <v>2.7389054743691302E-5</v>
      </c>
      <c r="V738" s="79">
        <f t="shared" ca="1" si="395"/>
        <v>147.41851008245291</v>
      </c>
      <c r="W738" s="79">
        <f t="shared" ca="1" si="386"/>
        <v>1.0056143885474949</v>
      </c>
      <c r="X738" s="80">
        <f t="shared" ca="1" si="401"/>
        <v>-5.4778109487382603E-4</v>
      </c>
      <c r="Y738" s="80">
        <f t="shared" ca="1" si="402"/>
        <v>-0.12284875840204409</v>
      </c>
      <c r="Z738" s="80">
        <f t="shared" ca="1" si="396"/>
        <v>0</v>
      </c>
      <c r="AA738" s="80">
        <f t="shared" ca="1" si="403"/>
        <v>0</v>
      </c>
      <c r="AB738" s="81">
        <f t="shared" ca="1" si="387"/>
        <v>-6.7793746768475383E-2</v>
      </c>
      <c r="AC738" s="79">
        <f t="shared" ca="1" si="388"/>
        <v>148.232934184735</v>
      </c>
      <c r="AE738" s="35"/>
      <c r="AF738" s="35"/>
      <c r="AR738" s="69">
        <f t="shared" si="397"/>
        <v>62</v>
      </c>
      <c r="AS738" s="70">
        <f t="shared" si="404"/>
        <v>735</v>
      </c>
      <c r="AT738" s="71">
        <f t="shared" si="408"/>
        <v>6.5324279748895427E-3</v>
      </c>
      <c r="AU738" s="72">
        <f t="shared" si="389"/>
        <v>6.8214933659622723E-3</v>
      </c>
      <c r="AV738" s="73">
        <f t="shared" si="398"/>
        <v>1.0068214933659623</v>
      </c>
      <c r="AW738" s="74">
        <f>PRODUCT(AV$4:AV738)</f>
        <v>147.93517976818151</v>
      </c>
    </row>
    <row r="739" spans="5:49">
      <c r="E739">
        <f t="shared" si="406"/>
        <v>736</v>
      </c>
      <c r="F739" s="64">
        <f t="shared" si="399"/>
        <v>116.24999999999729</v>
      </c>
      <c r="G739" s="55">
        <f t="shared" si="380"/>
        <v>0</v>
      </c>
      <c r="H739" s="78">
        <f t="shared" si="405"/>
        <v>1</v>
      </c>
      <c r="I739" s="79">
        <f t="shared" si="390"/>
        <v>3095316.4467054489</v>
      </c>
      <c r="J739" s="79">
        <f t="shared" si="381"/>
        <v>21114.680606755133</v>
      </c>
      <c r="K739" s="80">
        <f t="shared" si="382"/>
        <v>-20</v>
      </c>
      <c r="L739" s="80">
        <f t="shared" si="391"/>
        <v>-2579.430372254541</v>
      </c>
      <c r="M739" s="80">
        <f t="shared" si="407"/>
        <v>0</v>
      </c>
      <c r="N739" s="80">
        <f t="shared" si="392"/>
        <v>0</v>
      </c>
      <c r="O739" s="81">
        <f t="shared" si="383"/>
        <v>-2475.2130879613783</v>
      </c>
      <c r="P739" s="79">
        <f t="shared" si="384"/>
        <v>3111356.4838519879</v>
      </c>
      <c r="R739">
        <f t="shared" ca="1" si="393"/>
        <v>855</v>
      </c>
      <c r="S739" s="78">
        <f t="shared" ca="1" si="394"/>
        <v>123.8</v>
      </c>
      <c r="T739" s="55">
        <f t="shared" ca="1" si="385"/>
        <v>0</v>
      </c>
      <c r="U739" s="78">
        <f t="shared" ca="1" si="400"/>
        <v>2.7389054743691302E-5</v>
      </c>
      <c r="V739" s="79">
        <f t="shared" ca="1" si="395"/>
        <v>148.232934184735</v>
      </c>
      <c r="W739" s="79">
        <f t="shared" ca="1" si="386"/>
        <v>1.011169977158292</v>
      </c>
      <c r="X739" s="80">
        <f t="shared" ca="1" si="401"/>
        <v>-5.4778109487382603E-4</v>
      </c>
      <c r="Y739" s="80">
        <f t="shared" ca="1" si="402"/>
        <v>-0.12352744515394584</v>
      </c>
      <c r="Z739" s="80">
        <f t="shared" ca="1" si="396"/>
        <v>0</v>
      </c>
      <c r="AA739" s="80">
        <f t="shared" ca="1" si="403"/>
        <v>0</v>
      </c>
      <c r="AB739" s="81">
        <f t="shared" ca="1" si="387"/>
        <v>-6.7793746768475383E-2</v>
      </c>
      <c r="AC739" s="79">
        <f t="shared" ca="1" si="388"/>
        <v>149.05223518887601</v>
      </c>
      <c r="AE739" s="35"/>
      <c r="AF739" s="35"/>
      <c r="AR739" s="69">
        <f t="shared" si="397"/>
        <v>62</v>
      </c>
      <c r="AS739" s="70">
        <f t="shared" si="404"/>
        <v>736</v>
      </c>
      <c r="AT739" s="71">
        <f t="shared" si="408"/>
        <v>6.487867060795207E-3</v>
      </c>
      <c r="AU739" s="72">
        <f t="shared" si="389"/>
        <v>6.8214933659622723E-3</v>
      </c>
      <c r="AV739" s="73">
        <f t="shared" si="398"/>
        <v>1.0068214933659623</v>
      </c>
      <c r="AW739" s="74">
        <f>PRODUCT(AV$4:AV739)</f>
        <v>148.94431861556259</v>
      </c>
    </row>
    <row r="740" spans="5:49">
      <c r="E740">
        <f t="shared" si="406"/>
        <v>737</v>
      </c>
      <c r="F740" s="64">
        <f t="shared" si="399"/>
        <v>116.33333333333061</v>
      </c>
      <c r="G740" s="55">
        <f t="shared" si="380"/>
        <v>0</v>
      </c>
      <c r="H740" s="78">
        <f t="shared" si="405"/>
        <v>1</v>
      </c>
      <c r="I740" s="79">
        <f t="shared" si="390"/>
        <v>3111356.4838519879</v>
      </c>
      <c r="J740" s="79">
        <f t="shared" si="381"/>
        <v>21224.097613740036</v>
      </c>
      <c r="K740" s="80">
        <f t="shared" si="382"/>
        <v>-20</v>
      </c>
      <c r="L740" s="80">
        <f t="shared" si="391"/>
        <v>-2592.7970698766567</v>
      </c>
      <c r="M740" s="80">
        <f t="shared" si="407"/>
        <v>0</v>
      </c>
      <c r="N740" s="80">
        <f t="shared" si="392"/>
        <v>0</v>
      </c>
      <c r="O740" s="81">
        <f t="shared" si="383"/>
        <v>-2475.2130879613783</v>
      </c>
      <c r="P740" s="79">
        <f t="shared" si="384"/>
        <v>3127492.5713078901</v>
      </c>
      <c r="R740">
        <f t="shared" ca="1" si="393"/>
        <v>856</v>
      </c>
      <c r="S740" s="78">
        <f t="shared" ca="1" si="394"/>
        <v>123.88</v>
      </c>
      <c r="T740" s="55">
        <f t="shared" ca="1" si="385"/>
        <v>0</v>
      </c>
      <c r="U740" s="78">
        <f t="shared" ca="1" si="400"/>
        <v>2.7389054743691302E-5</v>
      </c>
      <c r="V740" s="79">
        <f t="shared" ca="1" si="395"/>
        <v>149.05223518887601</v>
      </c>
      <c r="W740" s="79">
        <f t="shared" ca="1" si="386"/>
        <v>1.016758833522766</v>
      </c>
      <c r="X740" s="80">
        <f t="shared" ca="1" si="401"/>
        <v>-5.4778109487382603E-4</v>
      </c>
      <c r="Y740" s="80">
        <f t="shared" ca="1" si="402"/>
        <v>-0.12421019599073002</v>
      </c>
      <c r="Z740" s="80">
        <f t="shared" ca="1" si="396"/>
        <v>0</v>
      </c>
      <c r="AA740" s="80">
        <f t="shared" ca="1" si="403"/>
        <v>0</v>
      </c>
      <c r="AB740" s="81">
        <f t="shared" ca="1" si="387"/>
        <v>-6.7793746768475383E-2</v>
      </c>
      <c r="AC740" s="79">
        <f t="shared" ca="1" si="388"/>
        <v>149.8764422985447</v>
      </c>
      <c r="AE740" s="35"/>
      <c r="AF740" s="35"/>
      <c r="AR740" s="69">
        <f t="shared" si="397"/>
        <v>62</v>
      </c>
      <c r="AS740" s="70">
        <f t="shared" si="404"/>
        <v>737</v>
      </c>
      <c r="AT740" s="71">
        <f t="shared" si="408"/>
        <v>6.4436101186807473E-3</v>
      </c>
      <c r="AU740" s="72">
        <f t="shared" si="389"/>
        <v>6.8214933659622723E-3</v>
      </c>
      <c r="AV740" s="73">
        <f t="shared" si="398"/>
        <v>1.0068214933659623</v>
      </c>
      <c r="AW740" s="74">
        <f>PRODUCT(AV$4:AV740)</f>
        <v>149.96034129689642</v>
      </c>
    </row>
    <row r="741" spans="5:49">
      <c r="E741">
        <f t="shared" si="406"/>
        <v>738</v>
      </c>
      <c r="F741" s="64">
        <f t="shared" si="399"/>
        <v>116.41666666666394</v>
      </c>
      <c r="G741" s="55">
        <f t="shared" si="380"/>
        <v>0</v>
      </c>
      <c r="H741" s="78">
        <f t="shared" si="405"/>
        <v>1</v>
      </c>
      <c r="I741" s="79">
        <f t="shared" si="390"/>
        <v>3127492.5713078901</v>
      </c>
      <c r="J741" s="79">
        <f t="shared" si="381"/>
        <v>21334.169827273061</v>
      </c>
      <c r="K741" s="80">
        <f t="shared" si="382"/>
        <v>-20</v>
      </c>
      <c r="L741" s="80">
        <f t="shared" si="391"/>
        <v>-2606.2438094232421</v>
      </c>
      <c r="M741" s="80">
        <f t="shared" si="407"/>
        <v>0</v>
      </c>
      <c r="N741" s="80">
        <f t="shared" si="392"/>
        <v>0</v>
      </c>
      <c r="O741" s="81">
        <f t="shared" si="383"/>
        <v>-2475.2130879613783</v>
      </c>
      <c r="P741" s="79">
        <f t="shared" si="384"/>
        <v>3143725.2842377783</v>
      </c>
      <c r="R741">
        <f t="shared" ca="1" si="393"/>
        <v>857</v>
      </c>
      <c r="S741" s="78">
        <f t="shared" ca="1" si="394"/>
        <v>123.96</v>
      </c>
      <c r="T741" s="55">
        <f t="shared" ca="1" si="385"/>
        <v>0</v>
      </c>
      <c r="U741" s="78">
        <f t="shared" ca="1" si="400"/>
        <v>2.7389054743691302E-5</v>
      </c>
      <c r="V741" s="79">
        <f t="shared" ca="1" si="395"/>
        <v>149.8764422985447</v>
      </c>
      <c r="W741" s="79">
        <f t="shared" ca="1" si="386"/>
        <v>1.0223811568535499</v>
      </c>
      <c r="X741" s="80">
        <f t="shared" ca="1" si="401"/>
        <v>-5.4778109487382603E-4</v>
      </c>
      <c r="Y741" s="80">
        <f t="shared" ca="1" si="402"/>
        <v>-0.12489703524878726</v>
      </c>
      <c r="Z741" s="80">
        <f t="shared" ca="1" si="396"/>
        <v>0</v>
      </c>
      <c r="AA741" s="80">
        <f t="shared" ca="1" si="403"/>
        <v>0</v>
      </c>
      <c r="AB741" s="81">
        <f t="shared" ca="1" si="387"/>
        <v>-6.7793746768475383E-2</v>
      </c>
      <c r="AC741" s="79">
        <f t="shared" ca="1" si="388"/>
        <v>150.70558489228614</v>
      </c>
      <c r="AE741" s="35"/>
      <c r="AF741" s="35"/>
      <c r="AR741" s="69">
        <f t="shared" si="397"/>
        <v>62</v>
      </c>
      <c r="AS741" s="70">
        <f t="shared" si="404"/>
        <v>738</v>
      </c>
      <c r="AT741" s="71">
        <f t="shared" si="408"/>
        <v>6.3996550750033193E-3</v>
      </c>
      <c r="AU741" s="72">
        <f t="shared" si="389"/>
        <v>6.8214933659622723E-3</v>
      </c>
      <c r="AV741" s="73">
        <f t="shared" si="398"/>
        <v>1.0068214933659623</v>
      </c>
      <c r="AW741" s="74">
        <f>PRODUCT(AV$4:AV741)</f>
        <v>150.98329477021062</v>
      </c>
    </row>
    <row r="742" spans="5:49">
      <c r="E742">
        <f t="shared" si="406"/>
        <v>739</v>
      </c>
      <c r="F742" s="64">
        <f t="shared" si="399"/>
        <v>116.49999999999727</v>
      </c>
      <c r="G742" s="55">
        <f t="shared" si="380"/>
        <v>0</v>
      </c>
      <c r="H742" s="78">
        <f t="shared" si="405"/>
        <v>1</v>
      </c>
      <c r="I742" s="79">
        <f t="shared" si="390"/>
        <v>3143725.2842377783</v>
      </c>
      <c r="J742" s="79">
        <f t="shared" si="381"/>
        <v>21444.901170835863</v>
      </c>
      <c r="K742" s="80">
        <f t="shared" si="382"/>
        <v>-20</v>
      </c>
      <c r="L742" s="80">
        <f t="shared" si="391"/>
        <v>-2619.7710701981487</v>
      </c>
      <c r="M742" s="80">
        <f t="shared" si="407"/>
        <v>0</v>
      </c>
      <c r="N742" s="80">
        <f t="shared" si="392"/>
        <v>0</v>
      </c>
      <c r="O742" s="81">
        <f t="shared" si="383"/>
        <v>-2475.2130879613783</v>
      </c>
      <c r="P742" s="79">
        <f t="shared" si="384"/>
        <v>3160055.2012504544</v>
      </c>
      <c r="R742">
        <f t="shared" ca="1" si="393"/>
        <v>858</v>
      </c>
      <c r="S742" s="78">
        <f t="shared" ca="1" si="394"/>
        <v>124.04</v>
      </c>
      <c r="T742" s="55">
        <f t="shared" ca="1" si="385"/>
        <v>0</v>
      </c>
      <c r="U742" s="78">
        <f t="shared" ca="1" si="400"/>
        <v>2.7389054743691302E-5</v>
      </c>
      <c r="V742" s="79">
        <f t="shared" ca="1" si="395"/>
        <v>150.70558489228614</v>
      </c>
      <c r="W742" s="79">
        <f t="shared" ca="1" si="386"/>
        <v>1.028037147556194</v>
      </c>
      <c r="X742" s="80">
        <f t="shared" ca="1" si="401"/>
        <v>-5.4778109487382603E-4</v>
      </c>
      <c r="Y742" s="80">
        <f t="shared" ca="1" si="402"/>
        <v>-0.12558798741023847</v>
      </c>
      <c r="Z742" s="80">
        <f t="shared" ca="1" si="396"/>
        <v>0</v>
      </c>
      <c r="AA742" s="80">
        <f t="shared" ca="1" si="403"/>
        <v>0</v>
      </c>
      <c r="AB742" s="81">
        <f t="shared" ca="1" si="387"/>
        <v>-6.7793746768475383E-2</v>
      </c>
      <c r="AC742" s="79">
        <f t="shared" ca="1" si="388"/>
        <v>151.53969252456878</v>
      </c>
      <c r="AE742" s="35"/>
      <c r="AF742" s="35"/>
      <c r="AR742" s="69">
        <f t="shared" si="397"/>
        <v>62</v>
      </c>
      <c r="AS742" s="70">
        <f t="shared" si="404"/>
        <v>739</v>
      </c>
      <c r="AT742" s="71">
        <f t="shared" si="408"/>
        <v>6.3559998703647371E-3</v>
      </c>
      <c r="AU742" s="72">
        <f t="shared" si="389"/>
        <v>6.8214933659622723E-3</v>
      </c>
      <c r="AV742" s="73">
        <f t="shared" si="398"/>
        <v>1.0068214933659623</v>
      </c>
      <c r="AW742" s="74">
        <f>PRODUCT(AV$4:AV742)</f>
        <v>152.01322631385673</v>
      </c>
    </row>
    <row r="743" spans="5:49">
      <c r="E743">
        <f t="shared" si="406"/>
        <v>740</v>
      </c>
      <c r="F743" s="64">
        <f t="shared" si="399"/>
        <v>116.5833333333306</v>
      </c>
      <c r="G743" s="55">
        <f t="shared" si="380"/>
        <v>0</v>
      </c>
      <c r="H743" s="78">
        <f t="shared" si="405"/>
        <v>1</v>
      </c>
      <c r="I743" s="79">
        <f t="shared" si="390"/>
        <v>3160055.2012504544</v>
      </c>
      <c r="J743" s="79">
        <f t="shared" si="381"/>
        <v>21556.295591404549</v>
      </c>
      <c r="K743" s="80">
        <f t="shared" si="382"/>
        <v>-20</v>
      </c>
      <c r="L743" s="80">
        <f t="shared" si="391"/>
        <v>-2633.3793343753787</v>
      </c>
      <c r="M743" s="80">
        <f t="shared" si="407"/>
        <v>0</v>
      </c>
      <c r="N743" s="80">
        <f t="shared" si="392"/>
        <v>0</v>
      </c>
      <c r="O743" s="81">
        <f t="shared" si="383"/>
        <v>-2475.2130879613783</v>
      </c>
      <c r="P743" s="79">
        <f t="shared" si="384"/>
        <v>3176482.9044195223</v>
      </c>
      <c r="R743">
        <f t="shared" ca="1" si="393"/>
        <v>859</v>
      </c>
      <c r="S743" s="78">
        <f t="shared" ca="1" si="394"/>
        <v>124.12</v>
      </c>
      <c r="T743" s="55">
        <f t="shared" ca="1" si="385"/>
        <v>0</v>
      </c>
      <c r="U743" s="78">
        <f t="shared" ca="1" si="400"/>
        <v>2.7389054743691302E-5</v>
      </c>
      <c r="V743" s="79">
        <f t="shared" ca="1" si="395"/>
        <v>151.53969252456878</v>
      </c>
      <c r="W743" s="79">
        <f t="shared" ca="1" si="386"/>
        <v>1.0337270072363085</v>
      </c>
      <c r="X743" s="80">
        <f t="shared" ca="1" si="401"/>
        <v>-5.4778109487382603E-4</v>
      </c>
      <c r="Y743" s="80">
        <f t="shared" ca="1" si="402"/>
        <v>-0.12628307710380732</v>
      </c>
      <c r="Z743" s="80">
        <f t="shared" ca="1" si="396"/>
        <v>0</v>
      </c>
      <c r="AA743" s="80">
        <f t="shared" ca="1" si="403"/>
        <v>0</v>
      </c>
      <c r="AB743" s="81">
        <f t="shared" ca="1" si="387"/>
        <v>-6.7793746768475383E-2</v>
      </c>
      <c r="AC743" s="79">
        <f t="shared" ca="1" si="388"/>
        <v>152.37879492683794</v>
      </c>
      <c r="AE743" s="35"/>
      <c r="AF743" s="35"/>
      <c r="AR743" s="69">
        <f t="shared" si="397"/>
        <v>62</v>
      </c>
      <c r="AS743" s="70">
        <f t="shared" si="404"/>
        <v>740</v>
      </c>
      <c r="AT743" s="71">
        <f t="shared" si="408"/>
        <v>6.3126424594149872E-3</v>
      </c>
      <c r="AU743" s="72">
        <f t="shared" si="389"/>
        <v>6.8214933659622723E-3</v>
      </c>
      <c r="AV743" s="73">
        <f t="shared" si="398"/>
        <v>1.0068214933659623</v>
      </c>
      <c r="AW743" s="74">
        <f>PRODUCT(AV$4:AV743)</f>
        <v>153.05018352869524</v>
      </c>
    </row>
    <row r="744" spans="5:49">
      <c r="E744">
        <f t="shared" si="406"/>
        <v>741</v>
      </c>
      <c r="F744" s="64">
        <f t="shared" si="399"/>
        <v>116.66666666666393</v>
      </c>
      <c r="G744" s="55">
        <f t="shared" si="380"/>
        <v>0</v>
      </c>
      <c r="H744" s="78">
        <f t="shared" si="405"/>
        <v>1</v>
      </c>
      <c r="I744" s="79">
        <f t="shared" si="390"/>
        <v>3176482.9044195223</v>
      </c>
      <c r="J744" s="79">
        <f t="shared" si="381"/>
        <v>21668.35705959034</v>
      </c>
      <c r="K744" s="80">
        <f t="shared" si="382"/>
        <v>-20</v>
      </c>
      <c r="L744" s="80">
        <f t="shared" si="391"/>
        <v>-2647.0690870162689</v>
      </c>
      <c r="M744" s="80">
        <f t="shared" si="407"/>
        <v>0</v>
      </c>
      <c r="N744" s="80">
        <f t="shared" si="392"/>
        <v>0</v>
      </c>
      <c r="O744" s="81">
        <f t="shared" si="383"/>
        <v>-2475.2130879613783</v>
      </c>
      <c r="P744" s="79">
        <f t="shared" si="384"/>
        <v>3193008.9793041348</v>
      </c>
      <c r="R744">
        <f t="shared" ca="1" si="393"/>
        <v>860</v>
      </c>
      <c r="S744" s="78">
        <f t="shared" ca="1" si="394"/>
        <v>124.2</v>
      </c>
      <c r="T744" s="55">
        <f t="shared" ca="1" si="385"/>
        <v>0</v>
      </c>
      <c r="U744" s="78">
        <f t="shared" ca="1" si="400"/>
        <v>2.7389054743691302E-5</v>
      </c>
      <c r="V744" s="79">
        <f t="shared" ca="1" si="395"/>
        <v>152.37879492683794</v>
      </c>
      <c r="W744" s="79">
        <f t="shared" ca="1" si="386"/>
        <v>1.0394509387067505</v>
      </c>
      <c r="X744" s="80">
        <f t="shared" ca="1" si="401"/>
        <v>-5.4778109487382603E-4</v>
      </c>
      <c r="Y744" s="80">
        <f t="shared" ca="1" si="402"/>
        <v>-0.12698232910569829</v>
      </c>
      <c r="Z744" s="80">
        <f t="shared" ca="1" si="396"/>
        <v>0</v>
      </c>
      <c r="AA744" s="80">
        <f t="shared" ca="1" si="403"/>
        <v>0</v>
      </c>
      <c r="AB744" s="81">
        <f t="shared" ca="1" si="387"/>
        <v>-6.7793746768475383E-2</v>
      </c>
      <c r="AC744" s="79">
        <f t="shared" ca="1" si="388"/>
        <v>153.22292200857567</v>
      </c>
      <c r="AE744" s="35"/>
      <c r="AF744" s="35"/>
      <c r="AR744" s="69">
        <f t="shared" si="397"/>
        <v>62</v>
      </c>
      <c r="AS744" s="70">
        <f t="shared" si="404"/>
        <v>741</v>
      </c>
      <c r="AT744" s="71">
        <f t="shared" si="408"/>
        <v>6.2695808107563963E-3</v>
      </c>
      <c r="AU744" s="72">
        <f t="shared" si="389"/>
        <v>6.8214933659622723E-3</v>
      </c>
      <c r="AV744" s="73">
        <f t="shared" si="398"/>
        <v>1.0068214933659623</v>
      </c>
      <c r="AW744" s="74">
        <f>PRODUCT(AV$4:AV744)</f>
        <v>154.09421434029554</v>
      </c>
    </row>
    <row r="745" spans="5:49">
      <c r="E745">
        <f t="shared" si="406"/>
        <v>742</v>
      </c>
      <c r="F745" s="64">
        <f t="shared" si="399"/>
        <v>116.74999999999726</v>
      </c>
      <c r="G745" s="55">
        <f t="shared" si="380"/>
        <v>0</v>
      </c>
      <c r="H745" s="78">
        <f t="shared" si="405"/>
        <v>1</v>
      </c>
      <c r="I745" s="79">
        <f t="shared" si="390"/>
        <v>3193008.9793041348</v>
      </c>
      <c r="J745" s="79">
        <f t="shared" si="381"/>
        <v>21781.089569781121</v>
      </c>
      <c r="K745" s="80">
        <f t="shared" si="382"/>
        <v>-20</v>
      </c>
      <c r="L745" s="80">
        <f t="shared" si="391"/>
        <v>-2660.8408160867793</v>
      </c>
      <c r="M745" s="80">
        <f t="shared" si="407"/>
        <v>0</v>
      </c>
      <c r="N745" s="80">
        <f t="shared" si="392"/>
        <v>0</v>
      </c>
      <c r="O745" s="81">
        <f t="shared" si="383"/>
        <v>-2475.2130879613783</v>
      </c>
      <c r="P745" s="79">
        <f t="shared" si="384"/>
        <v>3209634.0149698677</v>
      </c>
      <c r="R745">
        <f t="shared" ca="1" si="393"/>
        <v>861</v>
      </c>
      <c r="S745" s="78">
        <f t="shared" ca="1" si="394"/>
        <v>124.28</v>
      </c>
      <c r="T745" s="55">
        <f t="shared" ca="1" si="385"/>
        <v>0</v>
      </c>
      <c r="U745" s="78">
        <f t="shared" ca="1" si="400"/>
        <v>2.7389054743691302E-5</v>
      </c>
      <c r="V745" s="79">
        <f t="shared" ca="1" si="395"/>
        <v>153.22292200857567</v>
      </c>
      <c r="W745" s="79">
        <f t="shared" ca="1" si="386"/>
        <v>1.0452091459948536</v>
      </c>
      <c r="X745" s="80">
        <f t="shared" ca="1" si="401"/>
        <v>-5.4778109487382603E-4</v>
      </c>
      <c r="Y745" s="80">
        <f t="shared" ca="1" si="402"/>
        <v>-0.12768576834047973</v>
      </c>
      <c r="Z745" s="80">
        <f t="shared" ca="1" si="396"/>
        <v>0</v>
      </c>
      <c r="AA745" s="80">
        <f t="shared" ca="1" si="403"/>
        <v>0</v>
      </c>
      <c r="AB745" s="81">
        <f t="shared" ca="1" si="387"/>
        <v>-6.7793746768475383E-2</v>
      </c>
      <c r="AC745" s="79">
        <f t="shared" ca="1" si="388"/>
        <v>154.07210385836669</v>
      </c>
      <c r="AE745" s="35"/>
      <c r="AF745" s="35"/>
      <c r="AR745" s="69">
        <f t="shared" si="397"/>
        <v>62</v>
      </c>
      <c r="AS745" s="70">
        <f t="shared" si="404"/>
        <v>742</v>
      </c>
      <c r="AT745" s="71">
        <f t="shared" si="408"/>
        <v>6.2268129068484574E-3</v>
      </c>
      <c r="AU745" s="72">
        <f t="shared" si="389"/>
        <v>6.8214933659622723E-3</v>
      </c>
      <c r="AV745" s="73">
        <f t="shared" si="398"/>
        <v>1.0068214933659623</v>
      </c>
      <c r="AW745" s="74">
        <f>PRODUCT(AV$4:AV745)</f>
        <v>155.14536700115104</v>
      </c>
    </row>
    <row r="746" spans="5:49">
      <c r="E746">
        <f t="shared" si="406"/>
        <v>743</v>
      </c>
      <c r="F746" s="64">
        <f t="shared" si="399"/>
        <v>116.83333333333059</v>
      </c>
      <c r="G746" s="55">
        <f t="shared" si="380"/>
        <v>0</v>
      </c>
      <c r="H746" s="78">
        <f t="shared" si="405"/>
        <v>1</v>
      </c>
      <c r="I746" s="79">
        <f t="shared" si="390"/>
        <v>3209634.0149698677</v>
      </c>
      <c r="J746" s="79">
        <f t="shared" si="381"/>
        <v>21894.497140283805</v>
      </c>
      <c r="K746" s="80">
        <f t="shared" si="382"/>
        <v>-20</v>
      </c>
      <c r="L746" s="80">
        <f t="shared" si="391"/>
        <v>-2674.6950124748901</v>
      </c>
      <c r="M746" s="80">
        <f t="shared" si="407"/>
        <v>0</v>
      </c>
      <c r="N746" s="80">
        <f t="shared" si="392"/>
        <v>0</v>
      </c>
      <c r="O746" s="81">
        <f t="shared" si="383"/>
        <v>-2475.2130879613783</v>
      </c>
      <c r="P746" s="79">
        <f t="shared" si="384"/>
        <v>3226358.6040097149</v>
      </c>
      <c r="R746">
        <f t="shared" ca="1" si="393"/>
        <v>862</v>
      </c>
      <c r="S746" s="78">
        <f t="shared" ca="1" si="394"/>
        <v>124.36</v>
      </c>
      <c r="T746" s="55">
        <f t="shared" ca="1" si="385"/>
        <v>0</v>
      </c>
      <c r="U746" s="78">
        <f t="shared" ca="1" si="400"/>
        <v>2.7389054743691302E-5</v>
      </c>
      <c r="V746" s="79">
        <f t="shared" ca="1" si="395"/>
        <v>154.07210385836669</v>
      </c>
      <c r="W746" s="79">
        <f t="shared" ca="1" si="386"/>
        <v>1.0510018343496985</v>
      </c>
      <c r="X746" s="80">
        <f t="shared" ca="1" si="401"/>
        <v>-5.4778109487382603E-4</v>
      </c>
      <c r="Y746" s="80">
        <f t="shared" ca="1" si="402"/>
        <v>-0.12839341988197225</v>
      </c>
      <c r="Z746" s="80">
        <f t="shared" ca="1" si="396"/>
        <v>0</v>
      </c>
      <c r="AA746" s="80">
        <f t="shared" ca="1" si="403"/>
        <v>0</v>
      </c>
      <c r="AB746" s="81">
        <f t="shared" ca="1" si="387"/>
        <v>-6.7793746768475383E-2</v>
      </c>
      <c r="AC746" s="79">
        <f t="shared" ca="1" si="388"/>
        <v>154.92637074497108</v>
      </c>
      <c r="AE746" s="35"/>
      <c r="AF746" s="35"/>
      <c r="AR746" s="69">
        <f t="shared" si="397"/>
        <v>62</v>
      </c>
      <c r="AS746" s="70">
        <f t="shared" si="404"/>
        <v>743</v>
      </c>
      <c r="AT746" s="71">
        <f t="shared" si="408"/>
        <v>6.1843367439133028E-3</v>
      </c>
      <c r="AU746" s="72">
        <f t="shared" si="389"/>
        <v>6.8214933659622723E-3</v>
      </c>
      <c r="AV746" s="73">
        <f t="shared" si="398"/>
        <v>1.0068214933659623</v>
      </c>
      <c r="AW746" s="74">
        <f>PRODUCT(AV$4:AV746)</f>
        <v>156.20369009290917</v>
      </c>
    </row>
    <row r="747" spans="5:49">
      <c r="E747">
        <f t="shared" si="406"/>
        <v>744</v>
      </c>
      <c r="F747" s="64">
        <f t="shared" si="399"/>
        <v>116.91666666666391</v>
      </c>
      <c r="G747" s="55">
        <f t="shared" si="380"/>
        <v>0</v>
      </c>
      <c r="H747" s="78">
        <f t="shared" si="405"/>
        <v>1</v>
      </c>
      <c r="I747" s="79">
        <f t="shared" si="390"/>
        <v>3226358.6040097149</v>
      </c>
      <c r="J747" s="79">
        <f t="shared" si="381"/>
        <v>22008.583813467569</v>
      </c>
      <c r="K747" s="80">
        <f t="shared" si="382"/>
        <v>-20</v>
      </c>
      <c r="L747" s="80">
        <f t="shared" si="391"/>
        <v>-2688.6321700080957</v>
      </c>
      <c r="M747" s="80">
        <f t="shared" si="407"/>
        <v>0</v>
      </c>
      <c r="N747" s="80">
        <f t="shared" si="392"/>
        <v>0</v>
      </c>
      <c r="O747" s="81">
        <f t="shared" si="383"/>
        <v>-2475.2130879613783</v>
      </c>
      <c r="P747" s="79">
        <f t="shared" si="384"/>
        <v>3243183.3425652129</v>
      </c>
      <c r="R747">
        <f t="shared" ca="1" si="393"/>
        <v>863</v>
      </c>
      <c r="S747" s="78">
        <f t="shared" ca="1" si="394"/>
        <v>124.44</v>
      </c>
      <c r="T747" s="55">
        <f t="shared" ca="1" si="385"/>
        <v>0</v>
      </c>
      <c r="U747" s="78">
        <f t="shared" ca="1" si="400"/>
        <v>2.7389054743691302E-5</v>
      </c>
      <c r="V747" s="79">
        <f t="shared" ca="1" si="395"/>
        <v>154.92637074497108</v>
      </c>
      <c r="W747" s="79">
        <f t="shared" ca="1" si="386"/>
        <v>1.0568292102494317</v>
      </c>
      <c r="X747" s="80">
        <f t="shared" ca="1" si="401"/>
        <v>-5.4778109487382603E-4</v>
      </c>
      <c r="Y747" s="80">
        <f t="shared" ca="1" si="402"/>
        <v>-0.12910530895414257</v>
      </c>
      <c r="Z747" s="80">
        <f t="shared" ca="1" si="396"/>
        <v>0</v>
      </c>
      <c r="AA747" s="80">
        <f t="shared" ca="1" si="403"/>
        <v>0</v>
      </c>
      <c r="AB747" s="81">
        <f t="shared" ca="1" si="387"/>
        <v>-6.7793746768475383E-2</v>
      </c>
      <c r="AC747" s="79">
        <f t="shared" ca="1" si="388"/>
        <v>155.78575311840302</v>
      </c>
      <c r="AE747" s="35"/>
      <c r="AF747" s="35"/>
      <c r="AR747" s="69">
        <f t="shared" si="397"/>
        <v>62</v>
      </c>
      <c r="AS747" s="70">
        <f t="shared" si="404"/>
        <v>744</v>
      </c>
      <c r="AT747" s="71">
        <f t="shared" si="408"/>
        <v>6.1421503318418212E-3</v>
      </c>
      <c r="AU747" s="72">
        <f t="shared" si="389"/>
        <v>6.8214933659622723E-3</v>
      </c>
      <c r="AV747" s="73">
        <f t="shared" si="398"/>
        <v>1.0068214933659623</v>
      </c>
      <c r="AW747" s="74">
        <f>PRODUCT(AV$4:AV747)</f>
        <v>157.26923252861678</v>
      </c>
    </row>
    <row r="748" spans="5:49">
      <c r="E748">
        <f t="shared" si="406"/>
        <v>745</v>
      </c>
      <c r="F748" s="64">
        <f t="shared" si="399"/>
        <v>116.99999999999724</v>
      </c>
      <c r="G748" s="55">
        <f t="shared" si="380"/>
        <v>0</v>
      </c>
      <c r="H748" s="78">
        <f t="shared" si="405"/>
        <v>1</v>
      </c>
      <c r="I748" s="79">
        <f t="shared" si="390"/>
        <v>3243183.3425652129</v>
      </c>
      <c r="J748" s="79">
        <f t="shared" si="381"/>
        <v>22123.353655907948</v>
      </c>
      <c r="K748" s="80">
        <f t="shared" si="382"/>
        <v>-20</v>
      </c>
      <c r="L748" s="80">
        <f t="shared" si="391"/>
        <v>-2702.6527854710107</v>
      </c>
      <c r="M748" s="80">
        <f t="shared" si="407"/>
        <v>-24323.875069239097</v>
      </c>
      <c r="N748" s="80">
        <f t="shared" si="392"/>
        <v>0</v>
      </c>
      <c r="O748" s="81">
        <f t="shared" si="383"/>
        <v>-2475.2130879613783</v>
      </c>
      <c r="P748" s="79">
        <f t="shared" si="384"/>
        <v>3235784.9552784488</v>
      </c>
      <c r="R748">
        <f t="shared" ca="1" si="393"/>
        <v>864</v>
      </c>
      <c r="S748" s="78">
        <f t="shared" ca="1" si="394"/>
        <v>124.52</v>
      </c>
      <c r="T748" s="55">
        <f t="shared" ca="1" si="385"/>
        <v>0</v>
      </c>
      <c r="U748" s="78">
        <f t="shared" ca="1" si="400"/>
        <v>2.7389054743691302E-5</v>
      </c>
      <c r="V748" s="79">
        <f t="shared" ca="1" si="395"/>
        <v>155.78575311840302</v>
      </c>
      <c r="W748" s="79">
        <f t="shared" ca="1" si="386"/>
        <v>1.0626914814086226</v>
      </c>
      <c r="X748" s="80">
        <f t="shared" ca="1" si="401"/>
        <v>-5.4778109487382603E-4</v>
      </c>
      <c r="Y748" s="80">
        <f t="shared" ca="1" si="402"/>
        <v>-0.12982146093200253</v>
      </c>
      <c r="Z748" s="80">
        <f t="shared" ca="1" si="396"/>
        <v>0</v>
      </c>
      <c r="AA748" s="80">
        <f t="shared" ca="1" si="403"/>
        <v>0</v>
      </c>
      <c r="AB748" s="81">
        <f t="shared" ca="1" si="387"/>
        <v>-6.7793746768475383E-2</v>
      </c>
      <c r="AC748" s="79">
        <f t="shared" ca="1" si="388"/>
        <v>156.65028161101631</v>
      </c>
      <c r="AE748" s="35"/>
      <c r="AF748" s="35"/>
      <c r="AR748" s="69">
        <f t="shared" si="397"/>
        <v>63</v>
      </c>
      <c r="AS748" s="70">
        <f t="shared" si="404"/>
        <v>745</v>
      </c>
      <c r="AT748" s="71">
        <f t="shared" si="408"/>
        <v>6.1002516941004196E-3</v>
      </c>
      <c r="AU748" s="72">
        <f t="shared" si="389"/>
        <v>6.8214933659622723E-3</v>
      </c>
      <c r="AV748" s="73">
        <f t="shared" si="398"/>
        <v>1.0068214933659623</v>
      </c>
      <c r="AW748" s="74">
        <f>PRODUCT(AV$4:AV748)</f>
        <v>158.34204355498073</v>
      </c>
    </row>
    <row r="749" spans="5:49">
      <c r="E749">
        <f t="shared" si="406"/>
        <v>746</v>
      </c>
      <c r="F749" s="64">
        <f t="shared" si="399"/>
        <v>117.08333333333057</v>
      </c>
      <c r="G749" s="55">
        <f t="shared" si="380"/>
        <v>0</v>
      </c>
      <c r="H749" s="78">
        <f t="shared" si="405"/>
        <v>1</v>
      </c>
      <c r="I749" s="79">
        <f t="shared" si="390"/>
        <v>3235784.9552784488</v>
      </c>
      <c r="J749" s="79">
        <f t="shared" si="381"/>
        <v>22072.885606112468</v>
      </c>
      <c r="K749" s="80">
        <f t="shared" si="382"/>
        <v>-20</v>
      </c>
      <c r="L749" s="80">
        <f t="shared" si="391"/>
        <v>-2696.487462732041</v>
      </c>
      <c r="M749" s="80">
        <f t="shared" si="407"/>
        <v>0</v>
      </c>
      <c r="N749" s="80">
        <f t="shared" si="392"/>
        <v>0</v>
      </c>
      <c r="O749" s="81">
        <f t="shared" si="383"/>
        <v>-2475.2130879613783</v>
      </c>
      <c r="P749" s="79">
        <f t="shared" si="384"/>
        <v>3252666.1403338676</v>
      </c>
      <c r="R749">
        <f t="shared" ca="1" si="393"/>
        <v>865</v>
      </c>
      <c r="S749" s="78">
        <f t="shared" ca="1" si="394"/>
        <v>124.6</v>
      </c>
      <c r="T749" s="55">
        <f t="shared" ca="1" si="385"/>
        <v>0</v>
      </c>
      <c r="U749" s="78">
        <f t="shared" ca="1" si="400"/>
        <v>2.7389054743691302E-5</v>
      </c>
      <c r="V749" s="79">
        <f t="shared" ca="1" si="395"/>
        <v>156.65028161101631</v>
      </c>
      <c r="W749" s="79">
        <f t="shared" ca="1" si="386"/>
        <v>1.0685888567856694</v>
      </c>
      <c r="X749" s="80">
        <f t="shared" ca="1" si="401"/>
        <v>-5.4778109487382603E-4</v>
      </c>
      <c r="Y749" s="80">
        <f t="shared" ca="1" si="402"/>
        <v>-0.13054190134251359</v>
      </c>
      <c r="Z749" s="80">
        <f t="shared" ca="1" si="396"/>
        <v>-1.1748771120826222</v>
      </c>
      <c r="AA749" s="80">
        <f t="shared" ca="1" si="403"/>
        <v>0</v>
      </c>
      <c r="AB749" s="81">
        <f t="shared" ca="1" si="387"/>
        <v>-6.7793746768475383E-2</v>
      </c>
      <c r="AC749" s="79">
        <f t="shared" ca="1" si="388"/>
        <v>156.34510992651352</v>
      </c>
      <c r="AE749" s="35"/>
      <c r="AF749" s="35"/>
      <c r="AR749" s="69">
        <f t="shared" si="397"/>
        <v>63</v>
      </c>
      <c r="AS749" s="70">
        <f t="shared" si="404"/>
        <v>746</v>
      </c>
      <c r="AT749" s="71">
        <f t="shared" si="408"/>
        <v>6.0586388676384132E-3</v>
      </c>
      <c r="AU749" s="72">
        <f t="shared" si="389"/>
        <v>6.8214933659622723E-3</v>
      </c>
      <c r="AV749" s="73">
        <f t="shared" si="398"/>
        <v>1.0068214933659623</v>
      </c>
      <c r="AW749" s="74">
        <f>PRODUCT(AV$4:AV749)</f>
        <v>159.42217275464395</v>
      </c>
    </row>
    <row r="750" spans="5:49">
      <c r="E750">
        <f t="shared" si="406"/>
        <v>747</v>
      </c>
      <c r="F750" s="64">
        <f t="shared" si="399"/>
        <v>117.1666666666639</v>
      </c>
      <c r="G750" s="55">
        <f t="shared" si="380"/>
        <v>0</v>
      </c>
      <c r="H750" s="78">
        <f t="shared" si="405"/>
        <v>1</v>
      </c>
      <c r="I750" s="79">
        <f t="shared" si="390"/>
        <v>3252666.1403338676</v>
      </c>
      <c r="J750" s="79">
        <f t="shared" si="381"/>
        <v>22188.040497977589</v>
      </c>
      <c r="K750" s="80">
        <f t="shared" si="382"/>
        <v>-20</v>
      </c>
      <c r="L750" s="80">
        <f t="shared" si="391"/>
        <v>-2710.55511694489</v>
      </c>
      <c r="M750" s="80">
        <f t="shared" si="407"/>
        <v>0</v>
      </c>
      <c r="N750" s="80">
        <f t="shared" si="392"/>
        <v>0</v>
      </c>
      <c r="O750" s="81">
        <f t="shared" si="383"/>
        <v>-2475.2130879613783</v>
      </c>
      <c r="P750" s="79">
        <f t="shared" si="384"/>
        <v>3269648.4126269389</v>
      </c>
      <c r="R750">
        <f t="shared" ca="1" si="393"/>
        <v>866</v>
      </c>
      <c r="S750" s="78">
        <f t="shared" ca="1" si="394"/>
        <v>124.68</v>
      </c>
      <c r="T750" s="55">
        <f t="shared" ca="1" si="385"/>
        <v>0</v>
      </c>
      <c r="U750" s="78">
        <f t="shared" ca="1" si="400"/>
        <v>2.7389054743691302E-5</v>
      </c>
      <c r="V750" s="79">
        <f t="shared" ca="1" si="395"/>
        <v>156.34510992651352</v>
      </c>
      <c r="W750" s="79">
        <f t="shared" ca="1" si="386"/>
        <v>1.0665071301643541</v>
      </c>
      <c r="X750" s="80">
        <f t="shared" ca="1" si="401"/>
        <v>-5.4778109487382603E-4</v>
      </c>
      <c r="Y750" s="80">
        <f t="shared" ca="1" si="402"/>
        <v>-0.13028759160542794</v>
      </c>
      <c r="Z750" s="80">
        <f t="shared" ca="1" si="396"/>
        <v>0</v>
      </c>
      <c r="AA750" s="80">
        <f t="shared" ca="1" si="403"/>
        <v>0</v>
      </c>
      <c r="AB750" s="81">
        <f t="shared" ca="1" si="387"/>
        <v>-6.7793746768475383E-2</v>
      </c>
      <c r="AC750" s="79">
        <f t="shared" ca="1" si="388"/>
        <v>157.21298793720911</v>
      </c>
      <c r="AE750" s="35"/>
      <c r="AF750" s="35"/>
      <c r="AR750" s="69">
        <f t="shared" si="397"/>
        <v>63</v>
      </c>
      <c r="AS750" s="70">
        <f t="shared" si="404"/>
        <v>747</v>
      </c>
      <c r="AT750" s="71">
        <f t="shared" si="408"/>
        <v>6.0173099027960569E-3</v>
      </c>
      <c r="AU750" s="72">
        <f t="shared" si="389"/>
        <v>6.8214933659622723E-3</v>
      </c>
      <c r="AV750" s="73">
        <f t="shared" si="398"/>
        <v>1.0068214933659623</v>
      </c>
      <c r="AW750" s="74">
        <f>PRODUCT(AV$4:AV750)</f>
        <v>160.50967004847703</v>
      </c>
    </row>
    <row r="751" spans="5:49">
      <c r="E751">
        <f t="shared" si="406"/>
        <v>748</v>
      </c>
      <c r="F751" s="64">
        <f t="shared" si="399"/>
        <v>117.24999999999723</v>
      </c>
      <c r="G751" s="55">
        <f t="shared" si="380"/>
        <v>0</v>
      </c>
      <c r="H751" s="78">
        <f t="shared" si="405"/>
        <v>1</v>
      </c>
      <c r="I751" s="79">
        <f t="shared" si="390"/>
        <v>3269648.4126269389</v>
      </c>
      <c r="J751" s="79">
        <f t="shared" si="381"/>
        <v>22303.884955763737</v>
      </c>
      <c r="K751" s="80">
        <f t="shared" si="382"/>
        <v>-20</v>
      </c>
      <c r="L751" s="80">
        <f t="shared" si="391"/>
        <v>-2724.7070105224493</v>
      </c>
      <c r="M751" s="80">
        <f t="shared" si="407"/>
        <v>0</v>
      </c>
      <c r="N751" s="80">
        <f t="shared" si="392"/>
        <v>0</v>
      </c>
      <c r="O751" s="81">
        <f t="shared" si="383"/>
        <v>-2475.2130879613783</v>
      </c>
      <c r="P751" s="79">
        <f t="shared" si="384"/>
        <v>3286732.3774842187</v>
      </c>
      <c r="R751">
        <f t="shared" ca="1" si="393"/>
        <v>867</v>
      </c>
      <c r="S751" s="78">
        <f t="shared" ca="1" si="394"/>
        <v>124.76</v>
      </c>
      <c r="T751" s="55">
        <f t="shared" ca="1" si="385"/>
        <v>0</v>
      </c>
      <c r="U751" s="78">
        <f t="shared" ca="1" si="400"/>
        <v>2.7389054743691302E-5</v>
      </c>
      <c r="V751" s="79">
        <f t="shared" ca="1" si="395"/>
        <v>157.21298793720911</v>
      </c>
      <c r="W751" s="79">
        <f t="shared" ca="1" si="386"/>
        <v>1.0724273542567786</v>
      </c>
      <c r="X751" s="80">
        <f t="shared" ca="1" si="401"/>
        <v>-5.4778109487382603E-4</v>
      </c>
      <c r="Y751" s="80">
        <f t="shared" ca="1" si="402"/>
        <v>-0.1310108232810076</v>
      </c>
      <c r="Z751" s="80">
        <f t="shared" ca="1" si="396"/>
        <v>0</v>
      </c>
      <c r="AA751" s="80">
        <f t="shared" ca="1" si="403"/>
        <v>0</v>
      </c>
      <c r="AB751" s="81">
        <f t="shared" ca="1" si="387"/>
        <v>-6.7793746768475383E-2</v>
      </c>
      <c r="AC751" s="79">
        <f t="shared" ca="1" si="388"/>
        <v>158.08606294032154</v>
      </c>
      <c r="AE751" s="35"/>
      <c r="AF751" s="35"/>
      <c r="AR751" s="69">
        <f t="shared" si="397"/>
        <v>63</v>
      </c>
      <c r="AS751" s="70">
        <f t="shared" si="404"/>
        <v>748</v>
      </c>
      <c r="AT751" s="71">
        <f t="shared" si="408"/>
        <v>5.976262863213194E-3</v>
      </c>
      <c r="AU751" s="72">
        <f t="shared" si="389"/>
        <v>6.8214933659622723E-3</v>
      </c>
      <c r="AV751" s="73">
        <f t="shared" si="398"/>
        <v>1.0068214933659623</v>
      </c>
      <c r="AW751" s="74">
        <f>PRODUCT(AV$4:AV751)</f>
        <v>161.60458569788551</v>
      </c>
    </row>
    <row r="752" spans="5:49">
      <c r="E752">
        <f t="shared" si="406"/>
        <v>749</v>
      </c>
      <c r="F752" s="64">
        <f t="shared" si="399"/>
        <v>117.33333333333056</v>
      </c>
      <c r="G752" s="55">
        <f t="shared" si="380"/>
        <v>0</v>
      </c>
      <c r="H752" s="78">
        <f t="shared" si="405"/>
        <v>1</v>
      </c>
      <c r="I752" s="79">
        <f t="shared" si="390"/>
        <v>3286732.3774842187</v>
      </c>
      <c r="J752" s="79">
        <f t="shared" si="381"/>
        <v>22420.423108702005</v>
      </c>
      <c r="K752" s="80">
        <f t="shared" si="382"/>
        <v>-20</v>
      </c>
      <c r="L752" s="80">
        <f t="shared" si="391"/>
        <v>-2738.9436479035157</v>
      </c>
      <c r="M752" s="80">
        <f t="shared" si="407"/>
        <v>0</v>
      </c>
      <c r="N752" s="80">
        <f t="shared" si="392"/>
        <v>0</v>
      </c>
      <c r="O752" s="81">
        <f t="shared" si="383"/>
        <v>-2475.2130879613783</v>
      </c>
      <c r="P752" s="79">
        <f t="shared" si="384"/>
        <v>3303918.6438570558</v>
      </c>
      <c r="R752">
        <f t="shared" ca="1" si="393"/>
        <v>868</v>
      </c>
      <c r="S752" s="78">
        <f t="shared" ca="1" si="394"/>
        <v>124.84</v>
      </c>
      <c r="T752" s="55">
        <f t="shared" ca="1" si="385"/>
        <v>0</v>
      </c>
      <c r="U752" s="78">
        <f t="shared" ca="1" si="400"/>
        <v>2.7389054743691302E-5</v>
      </c>
      <c r="V752" s="79">
        <f t="shared" ca="1" si="395"/>
        <v>158.08606294032154</v>
      </c>
      <c r="W752" s="79">
        <f t="shared" ca="1" si="386"/>
        <v>1.0783830295984975</v>
      </c>
      <c r="X752" s="80">
        <f t="shared" ca="1" si="401"/>
        <v>-5.4778109487382603E-4</v>
      </c>
      <c r="Y752" s="80">
        <f t="shared" ca="1" si="402"/>
        <v>-0.13173838578360128</v>
      </c>
      <c r="Z752" s="80">
        <f t="shared" ca="1" si="396"/>
        <v>0</v>
      </c>
      <c r="AA752" s="80">
        <f t="shared" ca="1" si="403"/>
        <v>0</v>
      </c>
      <c r="AB752" s="81">
        <f t="shared" ca="1" si="387"/>
        <v>-6.7793746768475383E-2</v>
      </c>
      <c r="AC752" s="79">
        <f t="shared" ca="1" si="388"/>
        <v>158.96436605627309</v>
      </c>
      <c r="AE752" s="35"/>
      <c r="AF752" s="35"/>
      <c r="AR752" s="69">
        <f t="shared" si="397"/>
        <v>63</v>
      </c>
      <c r="AS752" s="70">
        <f t="shared" si="404"/>
        <v>749</v>
      </c>
      <c r="AT752" s="71">
        <f t="shared" si="408"/>
        <v>5.9354958257385381E-3</v>
      </c>
      <c r="AU752" s="72">
        <f t="shared" si="389"/>
        <v>6.8214933659622723E-3</v>
      </c>
      <c r="AV752" s="73">
        <f t="shared" si="398"/>
        <v>1.0068214933659623</v>
      </c>
      <c r="AW752" s="74">
        <f>PRODUCT(AV$4:AV752)</f>
        <v>162.70697030713271</v>
      </c>
    </row>
    <row r="753" spans="5:49">
      <c r="E753">
        <f t="shared" si="406"/>
        <v>750</v>
      </c>
      <c r="F753" s="64">
        <f t="shared" si="399"/>
        <v>117.41666666666389</v>
      </c>
      <c r="G753" s="55">
        <f t="shared" si="380"/>
        <v>0</v>
      </c>
      <c r="H753" s="78">
        <f t="shared" si="405"/>
        <v>1</v>
      </c>
      <c r="I753" s="79">
        <f t="shared" si="390"/>
        <v>3303918.6438570558</v>
      </c>
      <c r="J753" s="79">
        <f t="shared" si="381"/>
        <v>22537.659110749973</v>
      </c>
      <c r="K753" s="80">
        <f t="shared" si="382"/>
        <v>-20</v>
      </c>
      <c r="L753" s="80">
        <f t="shared" si="391"/>
        <v>-2753.2655365475466</v>
      </c>
      <c r="M753" s="80">
        <f t="shared" si="407"/>
        <v>0</v>
      </c>
      <c r="N753" s="80">
        <f t="shared" si="392"/>
        <v>0</v>
      </c>
      <c r="O753" s="81">
        <f t="shared" si="383"/>
        <v>-2475.2130879613783</v>
      </c>
      <c r="P753" s="79">
        <f t="shared" si="384"/>
        <v>3321207.8243432967</v>
      </c>
      <c r="R753">
        <f t="shared" ca="1" si="393"/>
        <v>869</v>
      </c>
      <c r="S753" s="78">
        <f t="shared" ca="1" si="394"/>
        <v>124.92</v>
      </c>
      <c r="T753" s="55">
        <f t="shared" ca="1" si="385"/>
        <v>0</v>
      </c>
      <c r="U753" s="78">
        <f t="shared" ca="1" si="400"/>
        <v>2.7389054743691302E-5</v>
      </c>
      <c r="V753" s="79">
        <f t="shared" ca="1" si="395"/>
        <v>158.96436605627309</v>
      </c>
      <c r="W753" s="79">
        <f t="shared" ca="1" si="386"/>
        <v>1.0843743684772651</v>
      </c>
      <c r="X753" s="80">
        <f t="shared" ca="1" si="401"/>
        <v>-5.4778109487382603E-4</v>
      </c>
      <c r="Y753" s="80">
        <f t="shared" ca="1" si="402"/>
        <v>-0.13247030504689425</v>
      </c>
      <c r="Z753" s="80">
        <f t="shared" ca="1" si="396"/>
        <v>0</v>
      </c>
      <c r="AA753" s="80">
        <f t="shared" ca="1" si="403"/>
        <v>0</v>
      </c>
      <c r="AB753" s="81">
        <f t="shared" ca="1" si="387"/>
        <v>-6.7793746768475383E-2</v>
      </c>
      <c r="AC753" s="79">
        <f t="shared" ca="1" si="388"/>
        <v>159.84792859184012</v>
      </c>
      <c r="AE753" s="35"/>
      <c r="AF753" s="35"/>
      <c r="AR753" s="69">
        <f t="shared" si="397"/>
        <v>63</v>
      </c>
      <c r="AS753" s="70">
        <f t="shared" si="404"/>
        <v>750</v>
      </c>
      <c r="AT753" s="71">
        <f t="shared" si="408"/>
        <v>5.8950068803395664E-3</v>
      </c>
      <c r="AU753" s="72">
        <f t="shared" si="389"/>
        <v>6.8214933659622723E-3</v>
      </c>
      <c r="AV753" s="73">
        <f t="shared" si="398"/>
        <v>1.0068214933659623</v>
      </c>
      <c r="AW753" s="74">
        <f>PRODUCT(AV$4:AV753)</f>
        <v>163.81687482567864</v>
      </c>
    </row>
    <row r="754" spans="5:49">
      <c r="E754">
        <f t="shared" si="406"/>
        <v>751</v>
      </c>
      <c r="F754" s="64">
        <f t="shared" si="399"/>
        <v>117.49999999999721</v>
      </c>
      <c r="G754" s="55">
        <f t="shared" si="380"/>
        <v>0</v>
      </c>
      <c r="H754" s="78">
        <f t="shared" si="405"/>
        <v>1</v>
      </c>
      <c r="I754" s="79">
        <f t="shared" si="390"/>
        <v>3321207.8243432967</v>
      </c>
      <c r="J754" s="79">
        <f t="shared" si="381"/>
        <v>22655.597140739792</v>
      </c>
      <c r="K754" s="80">
        <f t="shared" si="382"/>
        <v>-20</v>
      </c>
      <c r="L754" s="80">
        <f t="shared" si="391"/>
        <v>-2767.6731869527475</v>
      </c>
      <c r="M754" s="80">
        <f t="shared" si="407"/>
        <v>0</v>
      </c>
      <c r="N754" s="80">
        <f t="shared" si="392"/>
        <v>0</v>
      </c>
      <c r="O754" s="81">
        <f t="shared" si="383"/>
        <v>-2475.2130879613783</v>
      </c>
      <c r="P754" s="79">
        <f t="shared" si="384"/>
        <v>3338600.5352091221</v>
      </c>
      <c r="R754">
        <f t="shared" ca="1" si="393"/>
        <v>870</v>
      </c>
      <c r="S754" s="78">
        <f t="shared" ca="1" si="394"/>
        <v>125</v>
      </c>
      <c r="T754" s="55">
        <f t="shared" ca="1" si="385"/>
        <v>0</v>
      </c>
      <c r="U754" s="78">
        <f t="shared" ca="1" si="400"/>
        <v>2.7389054743691302E-5</v>
      </c>
      <c r="V754" s="79">
        <f t="shared" ca="1" si="395"/>
        <v>159.84792859184012</v>
      </c>
      <c r="W754" s="79">
        <f t="shared" ca="1" si="386"/>
        <v>1.0904015844520483</v>
      </c>
      <c r="X754" s="80">
        <f t="shared" ca="1" si="401"/>
        <v>-5.4778109487382603E-4</v>
      </c>
      <c r="Y754" s="80">
        <f t="shared" ca="1" si="402"/>
        <v>-0.13320660715986676</v>
      </c>
      <c r="Z754" s="80">
        <f t="shared" ca="1" si="396"/>
        <v>0</v>
      </c>
      <c r="AA754" s="80">
        <f t="shared" ca="1" si="403"/>
        <v>0</v>
      </c>
      <c r="AB754" s="81">
        <f t="shared" ca="1" si="387"/>
        <v>-6.7793746768475383E-2</v>
      </c>
      <c r="AC754" s="79">
        <f t="shared" ca="1" si="388"/>
        <v>160.73678204126895</v>
      </c>
      <c r="AE754" s="35"/>
      <c r="AF754" s="35"/>
      <c r="AR754" s="69">
        <f t="shared" si="397"/>
        <v>63</v>
      </c>
      <c r="AS754" s="70">
        <f t="shared" si="404"/>
        <v>751</v>
      </c>
      <c r="AT754" s="71">
        <f t="shared" si="408"/>
        <v>5.8547941300130281E-3</v>
      </c>
      <c r="AU754" s="72">
        <f t="shared" si="389"/>
        <v>6.8214933659622723E-3</v>
      </c>
      <c r="AV754" s="73">
        <f t="shared" si="398"/>
        <v>1.0068214933659623</v>
      </c>
      <c r="AW754" s="74">
        <f>PRODUCT(AV$4:AV754)</f>
        <v>164.93435055053467</v>
      </c>
    </row>
    <row r="755" spans="5:49">
      <c r="E755">
        <f t="shared" si="406"/>
        <v>752</v>
      </c>
      <c r="F755" s="64">
        <f t="shared" si="399"/>
        <v>117.58333333333054</v>
      </c>
      <c r="G755" s="55">
        <f t="shared" si="380"/>
        <v>0</v>
      </c>
      <c r="H755" s="78">
        <f t="shared" si="405"/>
        <v>1</v>
      </c>
      <c r="I755" s="79">
        <f t="shared" si="390"/>
        <v>3338600.5352091221</v>
      </c>
      <c r="J755" s="79">
        <f t="shared" si="381"/>
        <v>22774.241402527117</v>
      </c>
      <c r="K755" s="80">
        <f t="shared" si="382"/>
        <v>-20</v>
      </c>
      <c r="L755" s="80">
        <f t="shared" si="391"/>
        <v>-2782.1671126742685</v>
      </c>
      <c r="M755" s="80">
        <f t="shared" si="407"/>
        <v>0</v>
      </c>
      <c r="N755" s="80">
        <f t="shared" si="392"/>
        <v>0</v>
      </c>
      <c r="O755" s="81">
        <f t="shared" si="383"/>
        <v>-2475.2130879613783</v>
      </c>
      <c r="P755" s="79">
        <f t="shared" si="384"/>
        <v>3356097.3964110138</v>
      </c>
      <c r="R755">
        <f t="shared" ca="1" si="393"/>
        <v>871</v>
      </c>
      <c r="S755" s="78">
        <f t="shared" ca="1" si="394"/>
        <v>125.08</v>
      </c>
      <c r="T755" s="55">
        <f t="shared" ca="1" si="385"/>
        <v>0</v>
      </c>
      <c r="U755" s="78">
        <f t="shared" ca="1" si="400"/>
        <v>2.7389054743691302E-5</v>
      </c>
      <c r="V755" s="79">
        <f t="shared" ca="1" si="395"/>
        <v>160.73678204126895</v>
      </c>
      <c r="W755" s="79">
        <f t="shared" ca="1" si="386"/>
        <v>1.0964648923606399</v>
      </c>
      <c r="X755" s="80">
        <f t="shared" ca="1" si="401"/>
        <v>-5.4778109487382603E-4</v>
      </c>
      <c r="Y755" s="80">
        <f t="shared" ca="1" si="402"/>
        <v>-0.13394731836772414</v>
      </c>
      <c r="Z755" s="80">
        <f t="shared" ca="1" si="396"/>
        <v>0</v>
      </c>
      <c r="AA755" s="80">
        <f t="shared" ca="1" si="403"/>
        <v>0</v>
      </c>
      <c r="AB755" s="81">
        <f t="shared" ca="1" si="387"/>
        <v>-6.7793746768475383E-2</v>
      </c>
      <c r="AC755" s="79">
        <f t="shared" ca="1" si="388"/>
        <v>161.63095808739854</v>
      </c>
      <c r="AE755" s="35"/>
      <c r="AF755" s="35"/>
      <c r="AR755" s="69">
        <f t="shared" si="397"/>
        <v>63</v>
      </c>
      <c r="AS755" s="70">
        <f t="shared" si="404"/>
        <v>752</v>
      </c>
      <c r="AT755" s="71">
        <f t="shared" si="408"/>
        <v>5.8148556906960696E-3</v>
      </c>
      <c r="AU755" s="72">
        <f t="shared" si="389"/>
        <v>6.8214933659622723E-3</v>
      </c>
      <c r="AV755" s="73">
        <f t="shared" si="398"/>
        <v>1.0068214933659623</v>
      </c>
      <c r="AW755" s="74">
        <f>PRODUCT(AV$4:AV755)</f>
        <v>166.05944912863444</v>
      </c>
    </row>
    <row r="756" spans="5:49">
      <c r="E756">
        <f t="shared" si="406"/>
        <v>753</v>
      </c>
      <c r="F756" s="64">
        <f t="shared" si="399"/>
        <v>117.66666666666387</v>
      </c>
      <c r="G756" s="55">
        <f t="shared" si="380"/>
        <v>0</v>
      </c>
      <c r="H756" s="78">
        <f t="shared" si="405"/>
        <v>1</v>
      </c>
      <c r="I756" s="79">
        <f t="shared" si="390"/>
        <v>3356097.3964110138</v>
      </c>
      <c r="J756" s="79">
        <f t="shared" si="381"/>
        <v>22893.596125140986</v>
      </c>
      <c r="K756" s="80">
        <f t="shared" si="382"/>
        <v>-20</v>
      </c>
      <c r="L756" s="80">
        <f t="shared" si="391"/>
        <v>-2796.7478303425119</v>
      </c>
      <c r="M756" s="80">
        <f t="shared" si="407"/>
        <v>0</v>
      </c>
      <c r="N756" s="80">
        <f t="shared" si="392"/>
        <v>0</v>
      </c>
      <c r="O756" s="81">
        <f t="shared" si="383"/>
        <v>-2475.2130879613783</v>
      </c>
      <c r="P756" s="79">
        <f t="shared" si="384"/>
        <v>3373699.0316178505</v>
      </c>
      <c r="R756">
        <f t="shared" ca="1" si="393"/>
        <v>872</v>
      </c>
      <c r="S756" s="78">
        <f t="shared" ca="1" si="394"/>
        <v>125.16</v>
      </c>
      <c r="T756" s="55">
        <f t="shared" ca="1" si="385"/>
        <v>0</v>
      </c>
      <c r="U756" s="78">
        <f t="shared" ca="1" si="400"/>
        <v>2.7389054743691302E-5</v>
      </c>
      <c r="V756" s="79">
        <f t="shared" ca="1" si="395"/>
        <v>161.63095808739854</v>
      </c>
      <c r="W756" s="79">
        <f t="shared" ca="1" si="386"/>
        <v>1.1025645083273152</v>
      </c>
      <c r="X756" s="80">
        <f t="shared" ca="1" si="401"/>
        <v>-5.4778109487382603E-4</v>
      </c>
      <c r="Y756" s="80">
        <f t="shared" ca="1" si="402"/>
        <v>-0.13469246507283211</v>
      </c>
      <c r="Z756" s="80">
        <f t="shared" ca="1" si="396"/>
        <v>0</v>
      </c>
      <c r="AA756" s="80">
        <f t="shared" ca="1" si="403"/>
        <v>0</v>
      </c>
      <c r="AB756" s="81">
        <f t="shared" ca="1" si="387"/>
        <v>-6.7793746768475383E-2</v>
      </c>
      <c r="AC756" s="79">
        <f t="shared" ca="1" si="388"/>
        <v>162.53048860278966</v>
      </c>
      <c r="AE756" s="35"/>
      <c r="AF756" s="35"/>
      <c r="AR756" s="69">
        <f t="shared" si="397"/>
        <v>63</v>
      </c>
      <c r="AS756" s="70">
        <f t="shared" si="404"/>
        <v>753</v>
      </c>
      <c r="AT756" s="71">
        <f t="shared" si="408"/>
        <v>5.7751896911779586E-3</v>
      </c>
      <c r="AU756" s="72">
        <f t="shared" si="389"/>
        <v>6.8214933659622723E-3</v>
      </c>
      <c r="AV756" s="73">
        <f t="shared" si="398"/>
        <v>1.0068214933659623</v>
      </c>
      <c r="AW756" s="74">
        <f>PRODUCT(AV$4:AV756)</f>
        <v>167.19222255922077</v>
      </c>
    </row>
    <row r="757" spans="5:49">
      <c r="E757">
        <f t="shared" si="406"/>
        <v>754</v>
      </c>
      <c r="F757" s="64">
        <f t="shared" si="399"/>
        <v>117.7499999999972</v>
      </c>
      <c r="G757" s="55">
        <f t="shared" si="380"/>
        <v>0</v>
      </c>
      <c r="H757" s="78">
        <f t="shared" si="405"/>
        <v>1</v>
      </c>
      <c r="I757" s="79">
        <f t="shared" si="390"/>
        <v>3373699.0316178505</v>
      </c>
      <c r="J757" s="79">
        <f t="shared" si="381"/>
        <v>23013.665562934511</v>
      </c>
      <c r="K757" s="80">
        <f t="shared" si="382"/>
        <v>-20</v>
      </c>
      <c r="L757" s="80">
        <f t="shared" si="391"/>
        <v>-2811.4158596815423</v>
      </c>
      <c r="M757" s="80">
        <f t="shared" si="407"/>
        <v>0</v>
      </c>
      <c r="N757" s="80">
        <f t="shared" si="392"/>
        <v>0</v>
      </c>
      <c r="O757" s="81">
        <f t="shared" si="383"/>
        <v>-2475.2130879613783</v>
      </c>
      <c r="P757" s="79">
        <f t="shared" si="384"/>
        <v>3391406.0682331421</v>
      </c>
      <c r="R757">
        <f t="shared" ca="1" si="393"/>
        <v>873</v>
      </c>
      <c r="S757" s="78">
        <f t="shared" ca="1" si="394"/>
        <v>125.24</v>
      </c>
      <c r="T757" s="55">
        <f t="shared" ca="1" si="385"/>
        <v>0</v>
      </c>
      <c r="U757" s="78">
        <f t="shared" ca="1" si="400"/>
        <v>2.7389054743691302E-5</v>
      </c>
      <c r="V757" s="79">
        <f t="shared" ca="1" si="395"/>
        <v>162.53048860278966</v>
      </c>
      <c r="W757" s="79">
        <f t="shared" ca="1" si="386"/>
        <v>1.1087006497705363</v>
      </c>
      <c r="X757" s="80">
        <f t="shared" ca="1" si="401"/>
        <v>-5.4778109487382603E-4</v>
      </c>
      <c r="Y757" s="80">
        <f t="shared" ca="1" si="402"/>
        <v>-0.13544207383565807</v>
      </c>
      <c r="Z757" s="80">
        <f t="shared" ca="1" si="396"/>
        <v>0</v>
      </c>
      <c r="AA757" s="80">
        <f t="shared" ca="1" si="403"/>
        <v>0</v>
      </c>
      <c r="AB757" s="81">
        <f t="shared" ca="1" si="387"/>
        <v>-6.7793746768475383E-2</v>
      </c>
      <c r="AC757" s="79">
        <f t="shared" ca="1" si="388"/>
        <v>163.43540565086118</v>
      </c>
      <c r="AE757" s="35"/>
      <c r="AF757" s="35"/>
      <c r="AR757" s="69">
        <f t="shared" si="397"/>
        <v>63</v>
      </c>
      <c r="AS757" s="70">
        <f t="shared" si="404"/>
        <v>754</v>
      </c>
      <c r="AT757" s="71">
        <f t="shared" si="408"/>
        <v>5.7357942730124145E-3</v>
      </c>
      <c r="AU757" s="72">
        <f t="shared" si="389"/>
        <v>6.8214933659622723E-3</v>
      </c>
      <c r="AV757" s="73">
        <f t="shared" si="398"/>
        <v>1.0068214933659623</v>
      </c>
      <c r="AW757" s="74">
        <f>PRODUCT(AV$4:AV757)</f>
        <v>168.33272319624899</v>
      </c>
    </row>
    <row r="758" spans="5:49">
      <c r="E758">
        <f t="shared" si="406"/>
        <v>755</v>
      </c>
      <c r="F758" s="64">
        <f t="shared" si="399"/>
        <v>117.83333333333053</v>
      </c>
      <c r="G758" s="55">
        <f t="shared" si="380"/>
        <v>0</v>
      </c>
      <c r="H758" s="78">
        <f t="shared" si="405"/>
        <v>1</v>
      </c>
      <c r="I758" s="79">
        <f t="shared" si="390"/>
        <v>3391406.0682331421</v>
      </c>
      <c r="J758" s="79">
        <f t="shared" si="381"/>
        <v>23134.453995736574</v>
      </c>
      <c r="K758" s="80">
        <f t="shared" si="382"/>
        <v>-20</v>
      </c>
      <c r="L758" s="80">
        <f t="shared" si="391"/>
        <v>-2826.1717235276187</v>
      </c>
      <c r="M758" s="80">
        <f t="shared" si="407"/>
        <v>0</v>
      </c>
      <c r="N758" s="80">
        <f t="shared" si="392"/>
        <v>0</v>
      </c>
      <c r="O758" s="81">
        <f t="shared" si="383"/>
        <v>-2475.2130879613783</v>
      </c>
      <c r="P758" s="79">
        <f t="shared" si="384"/>
        <v>3409219.1374173895</v>
      </c>
      <c r="R758">
        <f t="shared" ca="1" si="393"/>
        <v>874</v>
      </c>
      <c r="S758" s="78">
        <f t="shared" ca="1" si="394"/>
        <v>125.32</v>
      </c>
      <c r="T758" s="55">
        <f t="shared" ca="1" si="385"/>
        <v>0</v>
      </c>
      <c r="U758" s="78">
        <f t="shared" ca="1" si="400"/>
        <v>2.7389054743691302E-5</v>
      </c>
      <c r="V758" s="79">
        <f t="shared" ca="1" si="395"/>
        <v>163.43540565086118</v>
      </c>
      <c r="W758" s="79">
        <f t="shared" ca="1" si="386"/>
        <v>1.1148735354107024</v>
      </c>
      <c r="X758" s="80">
        <f t="shared" ca="1" si="401"/>
        <v>-5.4778109487382603E-4</v>
      </c>
      <c r="Y758" s="80">
        <f t="shared" ca="1" si="402"/>
        <v>-0.13619617137571766</v>
      </c>
      <c r="Z758" s="80">
        <f t="shared" ca="1" si="396"/>
        <v>0</v>
      </c>
      <c r="AA758" s="80">
        <f t="shared" ca="1" si="403"/>
        <v>0</v>
      </c>
      <c r="AB758" s="81">
        <f t="shared" ca="1" si="387"/>
        <v>-6.7793746768475383E-2</v>
      </c>
      <c r="AC758" s="79">
        <f t="shared" ca="1" si="388"/>
        <v>164.34574148703283</v>
      </c>
      <c r="AE758" s="35"/>
      <c r="AF758" s="35"/>
      <c r="AR758" s="69">
        <f t="shared" si="397"/>
        <v>63</v>
      </c>
      <c r="AS758" s="70">
        <f t="shared" si="404"/>
        <v>755</v>
      </c>
      <c r="AT758" s="71">
        <f t="shared" si="408"/>
        <v>5.6966675904305359E-3</v>
      </c>
      <c r="AU758" s="72">
        <f t="shared" si="389"/>
        <v>6.8214933659622723E-3</v>
      </c>
      <c r="AV758" s="73">
        <f t="shared" si="398"/>
        <v>1.0068214933659623</v>
      </c>
      <c r="AW758" s="74">
        <f>PRODUCT(AV$4:AV758)</f>
        <v>169.48100375080656</v>
      </c>
    </row>
    <row r="759" spans="5:49">
      <c r="E759">
        <f t="shared" si="406"/>
        <v>756</v>
      </c>
      <c r="F759" s="64">
        <f t="shared" si="399"/>
        <v>117.91666666666386</v>
      </c>
      <c r="G759" s="55">
        <f t="shared" si="380"/>
        <v>0</v>
      </c>
      <c r="H759" s="78">
        <f t="shared" si="405"/>
        <v>1</v>
      </c>
      <c r="I759" s="79">
        <f t="shared" si="390"/>
        <v>3409219.1374173895</v>
      </c>
      <c r="J759" s="79">
        <f t="shared" si="381"/>
        <v>23255.965729004343</v>
      </c>
      <c r="K759" s="80">
        <f t="shared" si="382"/>
        <v>-20</v>
      </c>
      <c r="L759" s="80">
        <f t="shared" si="391"/>
        <v>-2841.0159478478249</v>
      </c>
      <c r="M759" s="80">
        <f t="shared" si="407"/>
        <v>0</v>
      </c>
      <c r="N759" s="80">
        <f t="shared" si="392"/>
        <v>0</v>
      </c>
      <c r="O759" s="81">
        <f t="shared" si="383"/>
        <v>-2475.2130879613783</v>
      </c>
      <c r="P759" s="79">
        <f t="shared" si="384"/>
        <v>3427138.8741105846</v>
      </c>
      <c r="R759">
        <f t="shared" ca="1" si="393"/>
        <v>875</v>
      </c>
      <c r="S759" s="78">
        <f t="shared" ca="1" si="394"/>
        <v>125.4</v>
      </c>
      <c r="T759" s="55">
        <f t="shared" ca="1" si="385"/>
        <v>0</v>
      </c>
      <c r="U759" s="78">
        <f t="shared" ca="1" si="400"/>
        <v>2.7389054743691302E-5</v>
      </c>
      <c r="V759" s="79">
        <f t="shared" ca="1" si="395"/>
        <v>164.34574148703283</v>
      </c>
      <c r="W759" s="79">
        <f t="shared" ca="1" si="386"/>
        <v>1.1210833852779449</v>
      </c>
      <c r="X759" s="80">
        <f t="shared" ca="1" si="401"/>
        <v>-5.4778109487382603E-4</v>
      </c>
      <c r="Y759" s="80">
        <f t="shared" ca="1" si="402"/>
        <v>-0.13695478457252735</v>
      </c>
      <c r="Z759" s="80">
        <f t="shared" ca="1" si="396"/>
        <v>0</v>
      </c>
      <c r="AA759" s="80">
        <f t="shared" ca="1" si="403"/>
        <v>0</v>
      </c>
      <c r="AB759" s="81">
        <f t="shared" ca="1" si="387"/>
        <v>-6.7793746768475383E-2</v>
      </c>
      <c r="AC759" s="79">
        <f t="shared" ca="1" si="388"/>
        <v>165.2615285598749</v>
      </c>
      <c r="AE759" s="35"/>
      <c r="AF759" s="35"/>
      <c r="AR759" s="69">
        <f t="shared" si="397"/>
        <v>63</v>
      </c>
      <c r="AS759" s="70">
        <f t="shared" si="404"/>
        <v>756</v>
      </c>
      <c r="AT759" s="71">
        <f t="shared" si="408"/>
        <v>5.6578078102543219E-3</v>
      </c>
      <c r="AU759" s="72">
        <f t="shared" si="389"/>
        <v>6.8214933659622723E-3</v>
      </c>
      <c r="AV759" s="73">
        <f t="shared" si="398"/>
        <v>1.0068214933659623</v>
      </c>
      <c r="AW759" s="74">
        <f>PRODUCT(AV$4:AV759)</f>
        <v>170.63711729354932</v>
      </c>
    </row>
    <row r="760" spans="5:49">
      <c r="E760">
        <f t="shared" si="406"/>
        <v>757</v>
      </c>
      <c r="F760" s="64">
        <f t="shared" si="399"/>
        <v>117.99999999999719</v>
      </c>
      <c r="G760" s="55">
        <f t="shared" si="380"/>
        <v>0</v>
      </c>
      <c r="H760" s="78">
        <f t="shared" si="405"/>
        <v>1</v>
      </c>
      <c r="I760" s="79">
        <f t="shared" si="390"/>
        <v>3427138.8741105846</v>
      </c>
      <c r="J760" s="79">
        <f t="shared" si="381"/>
        <v>23378.205093976765</v>
      </c>
      <c r="K760" s="80">
        <f t="shared" si="382"/>
        <v>-20</v>
      </c>
      <c r="L760" s="80">
        <f t="shared" si="391"/>
        <v>-2855.9490617588208</v>
      </c>
      <c r="M760" s="80">
        <f t="shared" si="407"/>
        <v>-25703.541555829383</v>
      </c>
      <c r="N760" s="80">
        <f t="shared" si="392"/>
        <v>0</v>
      </c>
      <c r="O760" s="81">
        <f t="shared" si="383"/>
        <v>-2475.2130879613783</v>
      </c>
      <c r="P760" s="79">
        <f t="shared" si="384"/>
        <v>3419462.3754990115</v>
      </c>
      <c r="R760">
        <f t="shared" ca="1" si="393"/>
        <v>876</v>
      </c>
      <c r="S760" s="78">
        <f t="shared" ca="1" si="394"/>
        <v>125.48</v>
      </c>
      <c r="T760" s="55">
        <f t="shared" ca="1" si="385"/>
        <v>0</v>
      </c>
      <c r="U760" s="78">
        <f t="shared" ca="1" si="400"/>
        <v>2.7389054743691302E-5</v>
      </c>
      <c r="V760" s="79">
        <f t="shared" ca="1" si="395"/>
        <v>165.2615285598749</v>
      </c>
      <c r="W760" s="79">
        <f t="shared" ca="1" si="386"/>
        <v>1.1273304207199712</v>
      </c>
      <c r="X760" s="80">
        <f t="shared" ca="1" si="401"/>
        <v>-5.4778109487382603E-4</v>
      </c>
      <c r="Y760" s="80">
        <f t="shared" ca="1" si="402"/>
        <v>-0.13771794046656244</v>
      </c>
      <c r="Z760" s="80">
        <f t="shared" ca="1" si="396"/>
        <v>0</v>
      </c>
      <c r="AA760" s="80">
        <f t="shared" ca="1" si="403"/>
        <v>0</v>
      </c>
      <c r="AB760" s="81">
        <f t="shared" ca="1" si="387"/>
        <v>-6.7793746768475383E-2</v>
      </c>
      <c r="AC760" s="79">
        <f t="shared" ca="1" si="388"/>
        <v>166.18279951226498</v>
      </c>
      <c r="AE760" s="35"/>
      <c r="AF760" s="35"/>
      <c r="AR760" s="69">
        <f t="shared" si="397"/>
        <v>64</v>
      </c>
      <c r="AS760" s="70">
        <f t="shared" si="404"/>
        <v>757</v>
      </c>
      <c r="AT760" s="71">
        <f t="shared" si="408"/>
        <v>5.6192131118107825E-3</v>
      </c>
      <c r="AU760" s="72">
        <f t="shared" si="389"/>
        <v>6.8214933659622723E-3</v>
      </c>
      <c r="AV760" s="73">
        <f t="shared" si="398"/>
        <v>1.0068214933659623</v>
      </c>
      <c r="AW760" s="74">
        <f>PRODUCT(AV$4:AV760)</f>
        <v>171.8011172571542</v>
      </c>
    </row>
    <row r="761" spans="5:49">
      <c r="E761">
        <f t="shared" si="406"/>
        <v>758</v>
      </c>
      <c r="F761" s="64">
        <f t="shared" si="399"/>
        <v>118.08333333333051</v>
      </c>
      <c r="G761" s="55">
        <f t="shared" si="380"/>
        <v>0</v>
      </c>
      <c r="H761" s="78">
        <f t="shared" si="405"/>
        <v>1</v>
      </c>
      <c r="I761" s="79">
        <f t="shared" si="390"/>
        <v>3419462.3754990115</v>
      </c>
      <c r="J761" s="79">
        <f t="shared" si="381"/>
        <v>23325.839909624101</v>
      </c>
      <c r="K761" s="80">
        <f t="shared" si="382"/>
        <v>-20</v>
      </c>
      <c r="L761" s="80">
        <f t="shared" si="391"/>
        <v>-2849.5519795825098</v>
      </c>
      <c r="M761" s="80">
        <f t="shared" si="407"/>
        <v>0</v>
      </c>
      <c r="N761" s="80">
        <f t="shared" si="392"/>
        <v>0</v>
      </c>
      <c r="O761" s="81">
        <f t="shared" si="383"/>
        <v>-2475.2130879613783</v>
      </c>
      <c r="P761" s="79">
        <f t="shared" si="384"/>
        <v>3437443.450341092</v>
      </c>
      <c r="R761">
        <f t="shared" ca="1" si="393"/>
        <v>877</v>
      </c>
      <c r="S761" s="78">
        <f t="shared" ca="1" si="394"/>
        <v>125.56</v>
      </c>
      <c r="T761" s="55">
        <f t="shared" ca="1" si="385"/>
        <v>0</v>
      </c>
      <c r="U761" s="78">
        <f t="shared" ca="1" si="400"/>
        <v>2.7389054743691302E-5</v>
      </c>
      <c r="V761" s="79">
        <f t="shared" ca="1" si="395"/>
        <v>166.18279951226498</v>
      </c>
      <c r="W761" s="79">
        <f t="shared" ca="1" si="386"/>
        <v>1.133614864409954</v>
      </c>
      <c r="X761" s="80">
        <f t="shared" ca="1" si="401"/>
        <v>-5.4778109487382603E-4</v>
      </c>
      <c r="Y761" s="80">
        <f t="shared" ca="1" si="402"/>
        <v>-0.13848566626022082</v>
      </c>
      <c r="Z761" s="80">
        <f t="shared" ca="1" si="396"/>
        <v>-1.2463709963419873</v>
      </c>
      <c r="AA761" s="80">
        <f t="shared" ca="1" si="403"/>
        <v>0</v>
      </c>
      <c r="AB761" s="81">
        <f t="shared" ca="1" si="387"/>
        <v>-6.7793746768475383E-2</v>
      </c>
      <c r="AC761" s="79">
        <f t="shared" ca="1" si="388"/>
        <v>165.8632161862094</v>
      </c>
      <c r="AE761" s="35"/>
      <c r="AF761" s="35"/>
      <c r="AR761" s="69">
        <f t="shared" si="397"/>
        <v>64</v>
      </c>
      <c r="AS761" s="70">
        <f t="shared" si="404"/>
        <v>758</v>
      </c>
      <c r="AT761" s="71">
        <f t="shared" si="408"/>
        <v>5.5808816868466371E-3</v>
      </c>
      <c r="AU761" s="72">
        <f t="shared" si="389"/>
        <v>6.8214933659622723E-3</v>
      </c>
      <c r="AV761" s="73">
        <f t="shared" si="398"/>
        <v>1.0068214933659623</v>
      </c>
      <c r="AW761" s="74">
        <f>PRODUCT(AV$4:AV761)</f>
        <v>172.9730574387888</v>
      </c>
    </row>
    <row r="762" spans="5:49">
      <c r="E762">
        <f t="shared" si="406"/>
        <v>759</v>
      </c>
      <c r="F762" s="64">
        <f t="shared" si="399"/>
        <v>118.16666666666384</v>
      </c>
      <c r="G762" s="55">
        <f t="shared" si="380"/>
        <v>0</v>
      </c>
      <c r="H762" s="78">
        <f t="shared" si="405"/>
        <v>1</v>
      </c>
      <c r="I762" s="79">
        <f t="shared" si="390"/>
        <v>3437443.450341092</v>
      </c>
      <c r="J762" s="79">
        <f t="shared" si="381"/>
        <v>23448.497692372221</v>
      </c>
      <c r="K762" s="80">
        <f t="shared" si="382"/>
        <v>-20</v>
      </c>
      <c r="L762" s="80">
        <f t="shared" si="391"/>
        <v>-2864.5362086175769</v>
      </c>
      <c r="M762" s="80">
        <f t="shared" si="407"/>
        <v>0</v>
      </c>
      <c r="N762" s="80">
        <f t="shared" si="392"/>
        <v>0</v>
      </c>
      <c r="O762" s="81">
        <f t="shared" si="383"/>
        <v>-2475.2130879613783</v>
      </c>
      <c r="P762" s="79">
        <f t="shared" si="384"/>
        <v>3455532.1987368851</v>
      </c>
      <c r="R762">
        <f t="shared" ca="1" si="393"/>
        <v>878</v>
      </c>
      <c r="S762" s="78">
        <f t="shared" ca="1" si="394"/>
        <v>125.64</v>
      </c>
      <c r="T762" s="55">
        <f t="shared" ca="1" si="385"/>
        <v>0</v>
      </c>
      <c r="U762" s="78">
        <f t="shared" ca="1" si="400"/>
        <v>2.7389054743691302E-5</v>
      </c>
      <c r="V762" s="79">
        <f t="shared" ca="1" si="395"/>
        <v>165.8632161862094</v>
      </c>
      <c r="W762" s="79">
        <f t="shared" ca="1" si="386"/>
        <v>1.1314348288713936</v>
      </c>
      <c r="X762" s="80">
        <f t="shared" ca="1" si="401"/>
        <v>-5.4778109487382603E-4</v>
      </c>
      <c r="Y762" s="80">
        <f t="shared" ca="1" si="402"/>
        <v>-0.13821934682184117</v>
      </c>
      <c r="Z762" s="80">
        <f t="shared" ca="1" si="396"/>
        <v>0</v>
      </c>
      <c r="AA762" s="80">
        <f t="shared" ca="1" si="403"/>
        <v>0</v>
      </c>
      <c r="AB762" s="81">
        <f t="shared" ca="1" si="387"/>
        <v>-6.7793746768475383E-2</v>
      </c>
      <c r="AC762" s="79">
        <f t="shared" ca="1" si="388"/>
        <v>166.78809014039561</v>
      </c>
      <c r="AE762" s="35"/>
      <c r="AF762" s="35"/>
      <c r="AR762" s="69">
        <f t="shared" si="397"/>
        <v>64</v>
      </c>
      <c r="AS762" s="70">
        <f t="shared" si="404"/>
        <v>759</v>
      </c>
      <c r="AT762" s="71">
        <f t="shared" si="408"/>
        <v>5.5428117394435922E-3</v>
      </c>
      <c r="AU762" s="72">
        <f t="shared" si="389"/>
        <v>6.8214933659622723E-3</v>
      </c>
      <c r="AV762" s="73">
        <f t="shared" si="398"/>
        <v>1.0068214933659623</v>
      </c>
      <c r="AW762" s="74">
        <f>PRODUCT(AV$4:AV762)</f>
        <v>174.1529920025977</v>
      </c>
    </row>
    <row r="763" spans="5:49">
      <c r="E763">
        <f t="shared" si="406"/>
        <v>760</v>
      </c>
      <c r="F763" s="64">
        <f t="shared" si="399"/>
        <v>118.24999999999717</v>
      </c>
      <c r="G763" s="55">
        <f t="shared" si="380"/>
        <v>0</v>
      </c>
      <c r="H763" s="78">
        <f t="shared" si="405"/>
        <v>1</v>
      </c>
      <c r="I763" s="79">
        <f t="shared" si="390"/>
        <v>3455532.1987368851</v>
      </c>
      <c r="J763" s="79">
        <f t="shared" si="381"/>
        <v>23571.889969552685</v>
      </c>
      <c r="K763" s="80">
        <f t="shared" si="382"/>
        <v>-20</v>
      </c>
      <c r="L763" s="80">
        <f t="shared" si="391"/>
        <v>-2879.6101656140713</v>
      </c>
      <c r="M763" s="80">
        <f t="shared" si="407"/>
        <v>0</v>
      </c>
      <c r="N763" s="80">
        <f t="shared" si="392"/>
        <v>0</v>
      </c>
      <c r="O763" s="81">
        <f t="shared" si="383"/>
        <v>-2475.2130879613783</v>
      </c>
      <c r="P763" s="79">
        <f t="shared" si="384"/>
        <v>3473729.2654528623</v>
      </c>
      <c r="R763">
        <f t="shared" ca="1" si="393"/>
        <v>879</v>
      </c>
      <c r="S763" s="78">
        <f t="shared" ca="1" si="394"/>
        <v>125.72</v>
      </c>
      <c r="T763" s="55">
        <f t="shared" ca="1" si="385"/>
        <v>0</v>
      </c>
      <c r="U763" s="78">
        <f t="shared" ca="1" si="400"/>
        <v>2.7389054743691302E-5</v>
      </c>
      <c r="V763" s="79">
        <f t="shared" ca="1" si="395"/>
        <v>166.78809014039561</v>
      </c>
      <c r="W763" s="79">
        <f t="shared" ca="1" si="386"/>
        <v>1.1377438504142261</v>
      </c>
      <c r="X763" s="80">
        <f t="shared" ca="1" si="401"/>
        <v>-5.4778109487382603E-4</v>
      </c>
      <c r="Y763" s="80">
        <f t="shared" ca="1" si="402"/>
        <v>-0.13899007511699635</v>
      </c>
      <c r="Z763" s="80">
        <f t="shared" ca="1" si="396"/>
        <v>0</v>
      </c>
      <c r="AA763" s="80">
        <f t="shared" ca="1" si="403"/>
        <v>0</v>
      </c>
      <c r="AB763" s="81">
        <f t="shared" ca="1" si="387"/>
        <v>-6.7793746768475383E-2</v>
      </c>
      <c r="AC763" s="79">
        <f t="shared" ca="1" si="388"/>
        <v>167.71850238782952</v>
      </c>
      <c r="AE763" s="35"/>
      <c r="AF763" s="35"/>
      <c r="AR763" s="69">
        <f t="shared" si="397"/>
        <v>64</v>
      </c>
      <c r="AS763" s="70">
        <f t="shared" si="404"/>
        <v>760</v>
      </c>
      <c r="AT763" s="71">
        <f t="shared" si="408"/>
        <v>5.5050014859341998E-3</v>
      </c>
      <c r="AU763" s="72">
        <f t="shared" si="389"/>
        <v>6.8214933659622723E-3</v>
      </c>
      <c r="AV763" s="73">
        <f t="shared" si="398"/>
        <v>1.0068214933659623</v>
      </c>
      <c r="AW763" s="74">
        <f>PRODUCT(AV$4:AV763)</f>
        <v>175.34097548220589</v>
      </c>
    </row>
    <row r="764" spans="5:49">
      <c r="E764">
        <f t="shared" si="406"/>
        <v>761</v>
      </c>
      <c r="F764" s="64">
        <f t="shared" si="399"/>
        <v>118.3333333333305</v>
      </c>
      <c r="G764" s="55">
        <f t="shared" si="380"/>
        <v>0</v>
      </c>
      <c r="H764" s="78">
        <f t="shared" si="405"/>
        <v>1</v>
      </c>
      <c r="I764" s="79">
        <f t="shared" si="390"/>
        <v>3473729.2654528623</v>
      </c>
      <c r="J764" s="79">
        <f t="shared" si="381"/>
        <v>23696.021139435696</v>
      </c>
      <c r="K764" s="80">
        <f t="shared" si="382"/>
        <v>-20</v>
      </c>
      <c r="L764" s="80">
        <f t="shared" si="391"/>
        <v>-2894.7743878773854</v>
      </c>
      <c r="M764" s="80">
        <f t="shared" si="407"/>
        <v>0</v>
      </c>
      <c r="N764" s="80">
        <f t="shared" si="392"/>
        <v>0</v>
      </c>
      <c r="O764" s="81">
        <f t="shared" si="383"/>
        <v>-2475.2130879613783</v>
      </c>
      <c r="P764" s="79">
        <f t="shared" si="384"/>
        <v>3492035.2991164587</v>
      </c>
      <c r="R764">
        <f t="shared" ca="1" si="393"/>
        <v>880</v>
      </c>
      <c r="S764" s="78">
        <f t="shared" ca="1" si="394"/>
        <v>125.8</v>
      </c>
      <c r="T764" s="55">
        <f t="shared" ca="1" si="385"/>
        <v>0</v>
      </c>
      <c r="U764" s="78">
        <f t="shared" ca="1" si="400"/>
        <v>2.7389054743691302E-5</v>
      </c>
      <c r="V764" s="79">
        <f t="shared" ca="1" si="395"/>
        <v>167.71850238782952</v>
      </c>
      <c r="W764" s="79">
        <f t="shared" ca="1" si="386"/>
        <v>1.1440906513877065</v>
      </c>
      <c r="X764" s="80">
        <f t="shared" ca="1" si="401"/>
        <v>-5.4778109487382603E-4</v>
      </c>
      <c r="Y764" s="80">
        <f t="shared" ca="1" si="402"/>
        <v>-0.13976541865652461</v>
      </c>
      <c r="Z764" s="80">
        <f t="shared" ca="1" si="396"/>
        <v>0</v>
      </c>
      <c r="AA764" s="80">
        <f t="shared" ca="1" si="403"/>
        <v>0</v>
      </c>
      <c r="AB764" s="81">
        <f t="shared" ca="1" si="387"/>
        <v>-6.7793746768475383E-2</v>
      </c>
      <c r="AC764" s="79">
        <f t="shared" ca="1" si="388"/>
        <v>168.65448609269734</v>
      </c>
      <c r="AE764" s="35"/>
      <c r="AF764" s="35"/>
      <c r="AR764" s="69">
        <f t="shared" si="397"/>
        <v>64</v>
      </c>
      <c r="AS764" s="70">
        <f t="shared" si="404"/>
        <v>761</v>
      </c>
      <c r="AT764" s="71">
        <f t="shared" si="408"/>
        <v>5.4674491548182876E-3</v>
      </c>
      <c r="AU764" s="72">
        <f t="shared" si="389"/>
        <v>6.8214933659622723E-3</v>
      </c>
      <c r="AV764" s="73">
        <f t="shared" si="398"/>
        <v>1.0068214933659623</v>
      </c>
      <c r="AW764" s="74">
        <f>PRODUCT(AV$4:AV764)</f>
        <v>176.53706278323912</v>
      </c>
    </row>
    <row r="765" spans="5:49">
      <c r="E765">
        <f t="shared" si="406"/>
        <v>762</v>
      </c>
      <c r="F765" s="64">
        <f t="shared" si="399"/>
        <v>118.41666666666383</v>
      </c>
      <c r="G765" s="55">
        <f t="shared" si="380"/>
        <v>0</v>
      </c>
      <c r="H765" s="78">
        <f t="shared" si="405"/>
        <v>1</v>
      </c>
      <c r="I765" s="79">
        <f t="shared" si="390"/>
        <v>3492035.2991164587</v>
      </c>
      <c r="J765" s="79">
        <f t="shared" si="381"/>
        <v>23820.895626629004</v>
      </c>
      <c r="K765" s="80">
        <f t="shared" si="382"/>
        <v>-20</v>
      </c>
      <c r="L765" s="80">
        <f t="shared" si="391"/>
        <v>-2910.0294159303826</v>
      </c>
      <c r="M765" s="80">
        <f t="shared" si="407"/>
        <v>0</v>
      </c>
      <c r="N765" s="80">
        <f t="shared" si="392"/>
        <v>0</v>
      </c>
      <c r="O765" s="81">
        <f t="shared" si="383"/>
        <v>-2475.2130879613783</v>
      </c>
      <c r="P765" s="79">
        <f t="shared" si="384"/>
        <v>3510450.9522391958</v>
      </c>
      <c r="R765">
        <f t="shared" ca="1" si="393"/>
        <v>881</v>
      </c>
      <c r="S765" s="78">
        <f t="shared" ca="1" si="394"/>
        <v>125.88</v>
      </c>
      <c r="T765" s="55">
        <f t="shared" ca="1" si="385"/>
        <v>0</v>
      </c>
      <c r="U765" s="78">
        <f t="shared" ca="1" si="400"/>
        <v>2.7389054743691302E-5</v>
      </c>
      <c r="V765" s="79">
        <f t="shared" ca="1" si="395"/>
        <v>168.65448609269734</v>
      </c>
      <c r="W765" s="79">
        <f t="shared" ca="1" si="386"/>
        <v>1.1504754580211112</v>
      </c>
      <c r="X765" s="80">
        <f t="shared" ca="1" si="401"/>
        <v>-5.4778109487382603E-4</v>
      </c>
      <c r="Y765" s="80">
        <f t="shared" ca="1" si="402"/>
        <v>-0.1405454050772478</v>
      </c>
      <c r="Z765" s="80">
        <f t="shared" ca="1" si="396"/>
        <v>0</v>
      </c>
      <c r="AA765" s="80">
        <f t="shared" ca="1" si="403"/>
        <v>0</v>
      </c>
      <c r="AB765" s="81">
        <f t="shared" ca="1" si="387"/>
        <v>-6.7793746768475383E-2</v>
      </c>
      <c r="AC765" s="79">
        <f t="shared" ca="1" si="388"/>
        <v>169.59607461777784</v>
      </c>
      <c r="AE765" s="35"/>
      <c r="AF765" s="35"/>
      <c r="AR765" s="69">
        <f t="shared" si="397"/>
        <v>64</v>
      </c>
      <c r="AS765" s="70">
        <f t="shared" si="404"/>
        <v>762</v>
      </c>
      <c r="AT765" s="71">
        <f t="shared" si="408"/>
        <v>5.4301529866799588E-3</v>
      </c>
      <c r="AU765" s="72">
        <f t="shared" si="389"/>
        <v>6.8214933659622723E-3</v>
      </c>
      <c r="AV765" s="73">
        <f t="shared" si="398"/>
        <v>1.0068214933659623</v>
      </c>
      <c r="AW765" s="74">
        <f>PRODUCT(AV$4:AV765)</f>
        <v>177.74130918586144</v>
      </c>
    </row>
    <row r="766" spans="5:49">
      <c r="E766">
        <f t="shared" si="406"/>
        <v>763</v>
      </c>
      <c r="F766" s="64">
        <f t="shared" si="399"/>
        <v>118.49999999999716</v>
      </c>
      <c r="G766" s="55">
        <f t="shared" si="380"/>
        <v>0</v>
      </c>
      <c r="H766" s="78">
        <f t="shared" si="405"/>
        <v>1</v>
      </c>
      <c r="I766" s="79">
        <f t="shared" si="390"/>
        <v>3510450.9522391958</v>
      </c>
      <c r="J766" s="79">
        <f t="shared" si="381"/>
        <v>23946.517882235617</v>
      </c>
      <c r="K766" s="80">
        <f t="shared" si="382"/>
        <v>-20</v>
      </c>
      <c r="L766" s="80">
        <f t="shared" si="391"/>
        <v>-2925.3757935326635</v>
      </c>
      <c r="M766" s="80">
        <f t="shared" si="407"/>
        <v>0</v>
      </c>
      <c r="N766" s="80">
        <f t="shared" si="392"/>
        <v>0</v>
      </c>
      <c r="O766" s="81">
        <f t="shared" si="383"/>
        <v>-2475.2130879613783</v>
      </c>
      <c r="P766" s="79">
        <f t="shared" si="384"/>
        <v>3528976.8812399376</v>
      </c>
      <c r="R766">
        <f t="shared" ca="1" si="393"/>
        <v>882</v>
      </c>
      <c r="S766" s="78">
        <f t="shared" ca="1" si="394"/>
        <v>125.96</v>
      </c>
      <c r="T766" s="55">
        <f t="shared" ca="1" si="385"/>
        <v>0</v>
      </c>
      <c r="U766" s="78">
        <f t="shared" ca="1" si="400"/>
        <v>2.7389054743691302E-5</v>
      </c>
      <c r="V766" s="79">
        <f t="shared" ca="1" si="395"/>
        <v>169.59607461777784</v>
      </c>
      <c r="W766" s="79">
        <f t="shared" ca="1" si="386"/>
        <v>1.156898497898414</v>
      </c>
      <c r="X766" s="80">
        <f t="shared" ca="1" si="401"/>
        <v>-5.4778109487382603E-4</v>
      </c>
      <c r="Y766" s="80">
        <f t="shared" ca="1" si="402"/>
        <v>-0.14133006218148156</v>
      </c>
      <c r="Z766" s="80">
        <f t="shared" ca="1" si="396"/>
        <v>0</v>
      </c>
      <c r="AA766" s="80">
        <f t="shared" ca="1" si="403"/>
        <v>0</v>
      </c>
      <c r="AB766" s="81">
        <f t="shared" ca="1" si="387"/>
        <v>-6.7793746768475383E-2</v>
      </c>
      <c r="AC766" s="79">
        <f t="shared" ca="1" si="388"/>
        <v>170.54330152563145</v>
      </c>
      <c r="AE766" s="35"/>
      <c r="AF766" s="35"/>
      <c r="AR766" s="69">
        <f t="shared" si="397"/>
        <v>64</v>
      </c>
      <c r="AS766" s="70">
        <f t="shared" si="404"/>
        <v>763</v>
      </c>
      <c r="AT766" s="71">
        <f t="shared" si="408"/>
        <v>5.3931112341051614E-3</v>
      </c>
      <c r="AU766" s="72">
        <f t="shared" si="389"/>
        <v>6.8214933659622723E-3</v>
      </c>
      <c r="AV766" s="73">
        <f t="shared" si="398"/>
        <v>1.0068214933659623</v>
      </c>
      <c r="AW766" s="74">
        <f>PRODUCT(AV$4:AV766)</f>
        <v>178.95377034733025</v>
      </c>
    </row>
    <row r="767" spans="5:49">
      <c r="E767">
        <f t="shared" si="406"/>
        <v>764</v>
      </c>
      <c r="F767" s="64">
        <f t="shared" si="399"/>
        <v>118.58333333333049</v>
      </c>
      <c r="G767" s="55">
        <f t="shared" si="380"/>
        <v>0</v>
      </c>
      <c r="H767" s="78">
        <f t="shared" si="405"/>
        <v>1</v>
      </c>
      <c r="I767" s="79">
        <f t="shared" si="390"/>
        <v>3528976.8812399376</v>
      </c>
      <c r="J767" s="79">
        <f t="shared" si="381"/>
        <v>24072.892384012463</v>
      </c>
      <c r="K767" s="80">
        <f t="shared" si="382"/>
        <v>-20</v>
      </c>
      <c r="L767" s="80">
        <f t="shared" si="391"/>
        <v>-2940.8140676999483</v>
      </c>
      <c r="M767" s="80">
        <f t="shared" si="407"/>
        <v>0</v>
      </c>
      <c r="N767" s="80">
        <f t="shared" si="392"/>
        <v>0</v>
      </c>
      <c r="O767" s="81">
        <f t="shared" si="383"/>
        <v>-2475.2130879613783</v>
      </c>
      <c r="P767" s="79">
        <f t="shared" si="384"/>
        <v>3547613.7464682884</v>
      </c>
      <c r="R767">
        <f t="shared" ca="1" si="393"/>
        <v>883</v>
      </c>
      <c r="S767" s="78">
        <f t="shared" ca="1" si="394"/>
        <v>126.04</v>
      </c>
      <c r="T767" s="55">
        <f t="shared" ca="1" si="385"/>
        <v>0</v>
      </c>
      <c r="U767" s="78">
        <f t="shared" ca="1" si="400"/>
        <v>2.7389054743691302E-5</v>
      </c>
      <c r="V767" s="79">
        <f t="shared" ca="1" si="395"/>
        <v>170.54330152563145</v>
      </c>
      <c r="W767" s="79">
        <f t="shared" ca="1" si="386"/>
        <v>1.1633599999663984</v>
      </c>
      <c r="X767" s="80">
        <f t="shared" ca="1" si="401"/>
        <v>-5.4778109487382603E-4</v>
      </c>
      <c r="Y767" s="80">
        <f t="shared" ca="1" si="402"/>
        <v>-0.14211941793802621</v>
      </c>
      <c r="Z767" s="80">
        <f t="shared" ca="1" si="396"/>
        <v>0</v>
      </c>
      <c r="AA767" s="80">
        <f t="shared" ca="1" si="403"/>
        <v>0</v>
      </c>
      <c r="AB767" s="81">
        <f t="shared" ca="1" si="387"/>
        <v>-6.7793746768475383E-2</v>
      </c>
      <c r="AC767" s="79">
        <f t="shared" ca="1" si="388"/>
        <v>171.49620057979647</v>
      </c>
      <c r="AE767" s="35"/>
      <c r="AF767" s="35"/>
      <c r="AR767" s="69">
        <f t="shared" si="397"/>
        <v>64</v>
      </c>
      <c r="AS767" s="70">
        <f t="shared" si="404"/>
        <v>764</v>
      </c>
      <c r="AT767" s="71">
        <f t="shared" si="408"/>
        <v>5.3563221615998162E-3</v>
      </c>
      <c r="AU767" s="72">
        <f t="shared" si="389"/>
        <v>6.8214933659622723E-3</v>
      </c>
      <c r="AV767" s="73">
        <f t="shared" si="398"/>
        <v>1.0068214933659623</v>
      </c>
      <c r="AW767" s="74">
        <f>PRODUCT(AV$4:AV767)</f>
        <v>180.17450230456851</v>
      </c>
    </row>
    <row r="768" spans="5:49">
      <c r="E768">
        <f t="shared" si="406"/>
        <v>765</v>
      </c>
      <c r="F768" s="64">
        <f t="shared" si="399"/>
        <v>118.66666666666382</v>
      </c>
      <c r="G768" s="55">
        <f t="shared" si="380"/>
        <v>0</v>
      </c>
      <c r="H768" s="78">
        <f t="shared" si="405"/>
        <v>1</v>
      </c>
      <c r="I768" s="79">
        <f t="shared" si="390"/>
        <v>3547613.7464682884</v>
      </c>
      <c r="J768" s="79">
        <f t="shared" si="381"/>
        <v>24200.023636529993</v>
      </c>
      <c r="K768" s="80">
        <f t="shared" si="382"/>
        <v>-20</v>
      </c>
      <c r="L768" s="80">
        <f t="shared" si="391"/>
        <v>-2956.3447887235739</v>
      </c>
      <c r="M768" s="80">
        <f t="shared" si="407"/>
        <v>0</v>
      </c>
      <c r="N768" s="80">
        <f t="shared" si="392"/>
        <v>0</v>
      </c>
      <c r="O768" s="81">
        <f t="shared" si="383"/>
        <v>-2475.2130879613783</v>
      </c>
      <c r="P768" s="79">
        <f t="shared" si="384"/>
        <v>3566362.2122281333</v>
      </c>
      <c r="R768">
        <f t="shared" ca="1" si="393"/>
        <v>884</v>
      </c>
      <c r="S768" s="78">
        <f t="shared" ca="1" si="394"/>
        <v>126.12</v>
      </c>
      <c r="T768" s="55">
        <f t="shared" ca="1" si="385"/>
        <v>0</v>
      </c>
      <c r="U768" s="78">
        <f t="shared" ca="1" si="400"/>
        <v>2.7389054743691302E-5</v>
      </c>
      <c r="V768" s="79">
        <f t="shared" ca="1" si="395"/>
        <v>171.49620057979647</v>
      </c>
      <c r="W768" s="79">
        <f t="shared" ca="1" si="386"/>
        <v>1.1698601945428169</v>
      </c>
      <c r="X768" s="80">
        <f t="shared" ca="1" si="401"/>
        <v>-5.4778109487382603E-4</v>
      </c>
      <c r="Y768" s="80">
        <f t="shared" ca="1" si="402"/>
        <v>-0.14291350048316373</v>
      </c>
      <c r="Z768" s="80">
        <f t="shared" ca="1" si="396"/>
        <v>0</v>
      </c>
      <c r="AA768" s="80">
        <f t="shared" ca="1" si="403"/>
        <v>0</v>
      </c>
      <c r="AB768" s="81">
        <f t="shared" ca="1" si="387"/>
        <v>-6.7793746768475383E-2</v>
      </c>
      <c r="AC768" s="79">
        <f t="shared" ca="1" si="388"/>
        <v>172.45480574599279</v>
      </c>
      <c r="AE768" s="35"/>
      <c r="AF768" s="35"/>
      <c r="AR768" s="69">
        <f t="shared" si="397"/>
        <v>64</v>
      </c>
      <c r="AS768" s="70">
        <f t="shared" si="404"/>
        <v>765</v>
      </c>
      <c r="AT768" s="71">
        <f t="shared" si="408"/>
        <v>5.319784045508506E-3</v>
      </c>
      <c r="AU768" s="72">
        <f t="shared" si="389"/>
        <v>6.8214933659622723E-3</v>
      </c>
      <c r="AV768" s="73">
        <f t="shared" si="398"/>
        <v>1.0068214933659623</v>
      </c>
      <c r="AW768" s="74">
        <f>PRODUCT(AV$4:AV768)</f>
        <v>181.40356147675467</v>
      </c>
    </row>
    <row r="769" spans="5:49">
      <c r="E769">
        <f t="shared" si="406"/>
        <v>766</v>
      </c>
      <c r="F769" s="64">
        <f t="shared" si="399"/>
        <v>118.74999999999714</v>
      </c>
      <c r="G769" s="55">
        <f t="shared" si="380"/>
        <v>0</v>
      </c>
      <c r="H769" s="78">
        <f t="shared" si="405"/>
        <v>1</v>
      </c>
      <c r="I769" s="79">
        <f t="shared" si="390"/>
        <v>3566362.2122281333</v>
      </c>
      <c r="J769" s="79">
        <f t="shared" si="381"/>
        <v>24327.916171332745</v>
      </c>
      <c r="K769" s="80">
        <f t="shared" si="382"/>
        <v>-20</v>
      </c>
      <c r="L769" s="80">
        <f t="shared" si="391"/>
        <v>-2971.9685101901114</v>
      </c>
      <c r="M769" s="80">
        <f t="shared" si="407"/>
        <v>0</v>
      </c>
      <c r="N769" s="80">
        <f t="shared" si="392"/>
        <v>0</v>
      </c>
      <c r="O769" s="81">
        <f t="shared" si="383"/>
        <v>-2475.2130879613783</v>
      </c>
      <c r="P769" s="79">
        <f t="shared" si="384"/>
        <v>3585222.9468013146</v>
      </c>
      <c r="R769">
        <f t="shared" ca="1" si="393"/>
        <v>885</v>
      </c>
      <c r="S769" s="78">
        <f t="shared" ca="1" si="394"/>
        <v>126.2</v>
      </c>
      <c r="T769" s="55">
        <f t="shared" ca="1" si="385"/>
        <v>0</v>
      </c>
      <c r="U769" s="78">
        <f t="shared" ca="1" si="400"/>
        <v>2.7389054743691302E-5</v>
      </c>
      <c r="V769" s="79">
        <f t="shared" ca="1" si="395"/>
        <v>172.45480574599279</v>
      </c>
      <c r="W769" s="79">
        <f t="shared" ca="1" si="386"/>
        <v>1.1763993133246022</v>
      </c>
      <c r="X769" s="80">
        <f t="shared" ca="1" si="401"/>
        <v>-5.4778109487382603E-4</v>
      </c>
      <c r="Y769" s="80">
        <f t="shared" ca="1" si="402"/>
        <v>-0.14371233812166068</v>
      </c>
      <c r="Z769" s="80">
        <f t="shared" ca="1" si="396"/>
        <v>0</v>
      </c>
      <c r="AA769" s="80">
        <f t="shared" ca="1" si="403"/>
        <v>0</v>
      </c>
      <c r="AB769" s="81">
        <f t="shared" ca="1" si="387"/>
        <v>-6.7793746768475383E-2</v>
      </c>
      <c r="AC769" s="79">
        <f t="shared" ca="1" si="388"/>
        <v>173.41915119333237</v>
      </c>
      <c r="AE769" s="35"/>
      <c r="AF769" s="35"/>
      <c r="AR769" s="69">
        <f t="shared" si="397"/>
        <v>64</v>
      </c>
      <c r="AS769" s="70">
        <f t="shared" si="404"/>
        <v>766</v>
      </c>
      <c r="AT769" s="71">
        <f t="shared" si="408"/>
        <v>5.2834951739337182E-3</v>
      </c>
      <c r="AU769" s="72">
        <f t="shared" si="389"/>
        <v>6.8214933659622723E-3</v>
      </c>
      <c r="AV769" s="73">
        <f t="shared" si="398"/>
        <v>1.0068214933659623</v>
      </c>
      <c r="AW769" s="74">
        <f>PRODUCT(AV$4:AV769)</f>
        <v>182.64100466793028</v>
      </c>
    </row>
    <row r="770" spans="5:49">
      <c r="E770">
        <f t="shared" si="406"/>
        <v>767</v>
      </c>
      <c r="F770" s="64">
        <f t="shared" si="399"/>
        <v>118.83333333333047</v>
      </c>
      <c r="G770" s="55">
        <f t="shared" si="380"/>
        <v>0</v>
      </c>
      <c r="H770" s="78">
        <f t="shared" si="405"/>
        <v>1</v>
      </c>
      <c r="I770" s="79">
        <f t="shared" si="390"/>
        <v>3585222.9468013146</v>
      </c>
      <c r="J770" s="79">
        <f t="shared" si="381"/>
        <v>24456.574547100878</v>
      </c>
      <c r="K770" s="80">
        <f t="shared" si="382"/>
        <v>-20</v>
      </c>
      <c r="L770" s="80">
        <f t="shared" si="391"/>
        <v>-2987.6857890010956</v>
      </c>
      <c r="M770" s="80">
        <f t="shared" si="407"/>
        <v>0</v>
      </c>
      <c r="N770" s="80">
        <f t="shared" si="392"/>
        <v>0</v>
      </c>
      <c r="O770" s="81">
        <f t="shared" si="383"/>
        <v>-2475.2130879613783</v>
      </c>
      <c r="P770" s="79">
        <f t="shared" si="384"/>
        <v>3604196.6224714527</v>
      </c>
      <c r="R770">
        <f t="shared" ca="1" si="393"/>
        <v>886</v>
      </c>
      <c r="S770" s="78">
        <f t="shared" ca="1" si="394"/>
        <v>126.28</v>
      </c>
      <c r="T770" s="55">
        <f t="shared" ca="1" si="385"/>
        <v>0</v>
      </c>
      <c r="U770" s="78">
        <f t="shared" ca="1" si="400"/>
        <v>2.7389054743691302E-5</v>
      </c>
      <c r="V770" s="79">
        <f t="shared" ca="1" si="395"/>
        <v>173.41915119333237</v>
      </c>
      <c r="W770" s="79">
        <f t="shared" ca="1" si="386"/>
        <v>1.182977589396125</v>
      </c>
      <c r="X770" s="80">
        <f t="shared" ca="1" si="401"/>
        <v>-5.4778109487382603E-4</v>
      </c>
      <c r="Y770" s="80">
        <f t="shared" ca="1" si="402"/>
        <v>-0.14451595932777697</v>
      </c>
      <c r="Z770" s="80">
        <f t="shared" ca="1" si="396"/>
        <v>0</v>
      </c>
      <c r="AA770" s="80">
        <f t="shared" ca="1" si="403"/>
        <v>0</v>
      </c>
      <c r="AB770" s="81">
        <f t="shared" ca="1" si="387"/>
        <v>-6.7793746768475383E-2</v>
      </c>
      <c r="AC770" s="79">
        <f t="shared" ca="1" si="388"/>
        <v>174.38927129553738</v>
      </c>
      <c r="AE770" s="35"/>
      <c r="AF770" s="35"/>
      <c r="AR770" s="69">
        <f t="shared" si="397"/>
        <v>64</v>
      </c>
      <c r="AS770" s="70">
        <f t="shared" si="404"/>
        <v>767</v>
      </c>
      <c r="AT770" s="71">
        <f t="shared" si="408"/>
        <v>5.2474538466556354E-3</v>
      </c>
      <c r="AU770" s="72">
        <f t="shared" si="389"/>
        <v>6.8214933659622723E-3</v>
      </c>
      <c r="AV770" s="73">
        <f t="shared" si="398"/>
        <v>1.0068214933659623</v>
      </c>
      <c r="AW770" s="74">
        <f>PRODUCT(AV$4:AV770)</f>
        <v>183.88688906962525</v>
      </c>
    </row>
    <row r="771" spans="5:49">
      <c r="E771">
        <f t="shared" si="406"/>
        <v>768</v>
      </c>
      <c r="F771" s="64">
        <f t="shared" si="399"/>
        <v>118.9166666666638</v>
      </c>
      <c r="G771" s="55">
        <f t="shared" si="380"/>
        <v>0</v>
      </c>
      <c r="H771" s="78">
        <f t="shared" si="405"/>
        <v>1</v>
      </c>
      <c r="I771" s="79">
        <f t="shared" si="390"/>
        <v>3604196.6224714527</v>
      </c>
      <c r="J771" s="79">
        <f t="shared" si="381"/>
        <v>24586.003349812643</v>
      </c>
      <c r="K771" s="80">
        <f t="shared" si="382"/>
        <v>-20</v>
      </c>
      <c r="L771" s="80">
        <f t="shared" si="391"/>
        <v>-3003.4971853928773</v>
      </c>
      <c r="M771" s="80">
        <f t="shared" si="407"/>
        <v>0</v>
      </c>
      <c r="N771" s="80">
        <f t="shared" si="392"/>
        <v>0</v>
      </c>
      <c r="O771" s="81">
        <f t="shared" si="383"/>
        <v>-2475.2130879613783</v>
      </c>
      <c r="P771" s="79">
        <f t="shared" si="384"/>
        <v>3623283.9155479111</v>
      </c>
      <c r="R771">
        <f t="shared" ca="1" si="393"/>
        <v>887</v>
      </c>
      <c r="S771" s="78">
        <f t="shared" ca="1" si="394"/>
        <v>126.36</v>
      </c>
      <c r="T771" s="55">
        <f t="shared" ca="1" si="385"/>
        <v>0</v>
      </c>
      <c r="U771" s="78">
        <f t="shared" ca="1" si="400"/>
        <v>2.7389054743691302E-5</v>
      </c>
      <c r="V771" s="79">
        <f t="shared" ca="1" si="395"/>
        <v>174.38927129553738</v>
      </c>
      <c r="W771" s="79">
        <f t="shared" ca="1" si="386"/>
        <v>1.1895952572375033</v>
      </c>
      <c r="X771" s="80">
        <f t="shared" ca="1" si="401"/>
        <v>-5.4778109487382603E-4</v>
      </c>
      <c r="Y771" s="80">
        <f t="shared" ca="1" si="402"/>
        <v>-0.14532439274628117</v>
      </c>
      <c r="Z771" s="80">
        <f t="shared" ca="1" si="396"/>
        <v>0</v>
      </c>
      <c r="AA771" s="80">
        <f t="shared" ca="1" si="403"/>
        <v>0</v>
      </c>
      <c r="AB771" s="81">
        <f t="shared" ca="1" si="387"/>
        <v>-6.7793746768475383E-2</v>
      </c>
      <c r="AC771" s="79">
        <f t="shared" ca="1" si="388"/>
        <v>175.36520063216526</v>
      </c>
      <c r="AE771" s="35"/>
      <c r="AF771" s="35"/>
      <c r="AR771" s="69">
        <f t="shared" si="397"/>
        <v>64</v>
      </c>
      <c r="AS771" s="70">
        <f t="shared" si="404"/>
        <v>768</v>
      </c>
      <c r="AT771" s="71">
        <f t="shared" si="408"/>
        <v>5.2116583750524805E-3</v>
      </c>
      <c r="AU771" s="72">
        <f t="shared" si="389"/>
        <v>6.8214933659622723E-3</v>
      </c>
      <c r="AV771" s="73">
        <f t="shared" si="398"/>
        <v>1.0068214933659623</v>
      </c>
      <c r="AW771" s="74">
        <f>PRODUCT(AV$4:AV771)</f>
        <v>185.14127226350115</v>
      </c>
    </row>
    <row r="772" spans="5:49">
      <c r="E772">
        <f t="shared" si="406"/>
        <v>769</v>
      </c>
      <c r="F772" s="64">
        <f t="shared" si="399"/>
        <v>118.99999999999713</v>
      </c>
      <c r="G772" s="55">
        <f t="shared" ref="G772:G784" si="409">(1-(1-IF(F772&gt;$AJ$90,0,VLOOKUP(ROUND(F772,0),$AJ$4:$AK$90,2,FALSE)))^(1/12))*0</f>
        <v>0</v>
      </c>
      <c r="H772" s="78">
        <f t="shared" si="405"/>
        <v>1</v>
      </c>
      <c r="I772" s="79">
        <f t="shared" si="390"/>
        <v>3623283.9155479111</v>
      </c>
      <c r="J772" s="79">
        <f t="shared" ref="J772:J784" si="410">(I772)*$AU772</f>
        <v>24716.207192907881</v>
      </c>
      <c r="K772" s="80">
        <f t="shared" ref="K772:K784" si="411">IF(I772=0,0,-$C$19)*H772</f>
        <v>-20</v>
      </c>
      <c r="L772" s="80">
        <f t="shared" si="391"/>
        <v>-3019.4032629565927</v>
      </c>
      <c r="M772" s="80">
        <f t="shared" si="407"/>
        <v>-27174.629366609333</v>
      </c>
      <c r="N772" s="80">
        <f t="shared" si="392"/>
        <v>0</v>
      </c>
      <c r="O772" s="81">
        <f t="shared" ref="O772:O784" si="412">-MIN(
IF(MOD(E772-1,IF($C$7="Annual",12,1))=0,1,0)
*IF(F772&lt;=$C$6,H772*$C$5*$C$4/IF($C$7="Monthly",12,1),$C$12),I772)</f>
        <v>-2475.2130879613783</v>
      </c>
      <c r="P772" s="79">
        <f t="shared" ref="P772:P784" si="413">SUM(I772:O772)</f>
        <v>3615310.8770232918</v>
      </c>
      <c r="R772">
        <f t="shared" ca="1" si="393"/>
        <v>888</v>
      </c>
      <c r="S772" s="78">
        <f t="shared" ca="1" si="394"/>
        <v>126.44</v>
      </c>
      <c r="T772" s="55">
        <f t="shared" ref="T772:T784" ca="1" si="414">(1-(1-IF(S772&gt;$AJ$90,0,VLOOKUP(ROUND(S772,0),$AJ$4:$AK$90,2,FALSE)))^(1/12))</f>
        <v>0</v>
      </c>
      <c r="U772" s="78">
        <f t="shared" ca="1" si="400"/>
        <v>2.7389054743691302E-5</v>
      </c>
      <c r="V772" s="79">
        <f t="shared" ca="1" si="395"/>
        <v>175.36520063216526</v>
      </c>
      <c r="W772" s="79">
        <f t="shared" ref="W772:W784" ca="1" si="415">(V772)*$AU772</f>
        <v>1.1962525527329582</v>
      </c>
      <c r="X772" s="80">
        <f t="shared" ca="1" si="401"/>
        <v>-5.4778109487382603E-4</v>
      </c>
      <c r="Y772" s="80">
        <f t="shared" ca="1" si="402"/>
        <v>-0.14613766719347104</v>
      </c>
      <c r="Z772" s="80">
        <f t="shared" ca="1" si="396"/>
        <v>0</v>
      </c>
      <c r="AA772" s="80">
        <f t="shared" ca="1" si="403"/>
        <v>0</v>
      </c>
      <c r="AB772" s="81">
        <f t="shared" ref="AB772:AB784" ca="1" si="416">-MIN(IF(MOD(R772,IF($C$7="Annual",12,1))=0,1,0)*$C$39*U772/IF($C$7="Monthly",12,1),V772)</f>
        <v>-6.7793746768475383E-2</v>
      </c>
      <c r="AC772" s="79">
        <f t="shared" ref="AC772:AC784" ca="1" si="417">SUM(V772:AB772)</f>
        <v>176.34697398984142</v>
      </c>
      <c r="AE772" s="35"/>
      <c r="AF772" s="35"/>
      <c r="AR772" s="69">
        <f t="shared" si="397"/>
        <v>65</v>
      </c>
      <c r="AS772" s="70">
        <f t="shared" si="404"/>
        <v>769</v>
      </c>
      <c r="AT772" s="71">
        <f t="shared" si="408"/>
        <v>5.1761070820213985E-3</v>
      </c>
      <c r="AU772" s="72">
        <f t="shared" ref="AU772:AU835" si="418">((1+$AH$21)^(1/12))-1</f>
        <v>6.8214933659622723E-3</v>
      </c>
      <c r="AV772" s="73">
        <f t="shared" si="398"/>
        <v>1.0068214933659623</v>
      </c>
      <c r="AW772" s="74">
        <f>PRODUCT(AV$4:AV772)</f>
        <v>186.40421222401244</v>
      </c>
    </row>
    <row r="773" spans="5:49">
      <c r="E773">
        <f t="shared" si="406"/>
        <v>770</v>
      </c>
      <c r="F773" s="64">
        <f t="shared" si="399"/>
        <v>119.08333333333046</v>
      </c>
      <c r="G773" s="55">
        <f t="shared" si="409"/>
        <v>0</v>
      </c>
      <c r="H773" s="78">
        <f t="shared" si="405"/>
        <v>1</v>
      </c>
      <c r="I773" s="79">
        <f t="shared" ref="I773:I784" si="419">MAX(P772,0)*(1-G773)</f>
        <v>3615310.8770232918</v>
      </c>
      <c r="J773" s="79">
        <f t="shared" si="410"/>
        <v>24661.819163505628</v>
      </c>
      <c r="K773" s="80">
        <f t="shared" si="411"/>
        <v>-20</v>
      </c>
      <c r="L773" s="80">
        <f t="shared" ref="L773:L784" si="420">IF(OR(I772+O772=0,K772=0),0,-I773*($C$16/12))</f>
        <v>-3012.7590641860766</v>
      </c>
      <c r="M773" s="80">
        <f t="shared" si="407"/>
        <v>0</v>
      </c>
      <c r="N773" s="80">
        <f t="shared" ref="N773:N784" si="421">IF(OR(I772+O772=0,K772=0),0,-I773*($C$18*(1+$C$20))/12)</f>
        <v>0</v>
      </c>
      <c r="O773" s="81">
        <f t="shared" si="412"/>
        <v>-2475.2130879613783</v>
      </c>
      <c r="P773" s="79">
        <f t="shared" si="413"/>
        <v>3634464.7240346498</v>
      </c>
      <c r="R773">
        <f t="shared" ref="R773:R784" ca="1" si="422">R772+1</f>
        <v>889</v>
      </c>
      <c r="S773" s="78">
        <f t="shared" ref="S773:S784" ca="1" si="423">ROUND((R773-R772)/12+S772,2)</f>
        <v>126.52</v>
      </c>
      <c r="T773" s="55">
        <f t="shared" ca="1" si="414"/>
        <v>0</v>
      </c>
      <c r="U773" s="78">
        <f t="shared" ca="1" si="400"/>
        <v>2.7389054743691302E-5</v>
      </c>
      <c r="V773" s="79">
        <f t="shared" ref="V773:V784" ca="1" si="424">MAX(AC772,0)*(1-T773)</f>
        <v>176.34697398984142</v>
      </c>
      <c r="W773" s="79">
        <f t="shared" ca="1" si="415"/>
        <v>1.2029497131792246</v>
      </c>
      <c r="X773" s="80">
        <f t="shared" ca="1" si="401"/>
        <v>-5.4778109487382603E-4</v>
      </c>
      <c r="Y773" s="80">
        <f t="shared" ca="1" si="402"/>
        <v>-0.14695581165820118</v>
      </c>
      <c r="Z773" s="80">
        <f t="shared" ref="Z773:Z784" ca="1" si="425">-IF(MOD(R773-1,12)=0,1,0)*V773*($C$17)</f>
        <v>-1.3226023049238105</v>
      </c>
      <c r="AA773" s="80">
        <f t="shared" ca="1" si="403"/>
        <v>0</v>
      </c>
      <c r="AB773" s="81">
        <f t="shared" ca="1" si="416"/>
        <v>-6.7793746768475383E-2</v>
      </c>
      <c r="AC773" s="79">
        <f t="shared" ca="1" si="417"/>
        <v>176.01202405857532</v>
      </c>
      <c r="AE773" s="35"/>
      <c r="AF773" s="35"/>
      <c r="AR773" s="69">
        <f t="shared" ref="AR773:AR836" si="426">ROUNDDOWN((AS773-1)/12,0)+1</f>
        <v>65</v>
      </c>
      <c r="AS773" s="70">
        <f t="shared" si="404"/>
        <v>770</v>
      </c>
      <c r="AT773" s="71">
        <f t="shared" si="408"/>
        <v>5.1407983018998795E-3</v>
      </c>
      <c r="AU773" s="72">
        <f t="shared" si="418"/>
        <v>6.8214933659622723E-3</v>
      </c>
      <c r="AV773" s="73">
        <f t="shared" ref="AV773:AV836" si="427">(1+AU773)</f>
        <v>1.0068214933659623</v>
      </c>
      <c r="AW773" s="74">
        <f>PRODUCT(AV$4:AV773)</f>
        <v>187.67576732108597</v>
      </c>
    </row>
    <row r="774" spans="5:49">
      <c r="E774">
        <f t="shared" si="406"/>
        <v>771</v>
      </c>
      <c r="F774" s="64">
        <f t="shared" ref="F774:F784" si="428">(E774-E773)/12+F773</f>
        <v>119.16666666666379</v>
      </c>
      <c r="G774" s="55">
        <f t="shared" si="409"/>
        <v>0</v>
      </c>
      <c r="H774" s="78">
        <f t="shared" si="405"/>
        <v>1</v>
      </c>
      <c r="I774" s="79">
        <f t="shared" si="419"/>
        <v>3634464.7240346498</v>
      </c>
      <c r="J774" s="79">
        <f t="shared" si="410"/>
        <v>24792.477003826265</v>
      </c>
      <c r="K774" s="80">
        <f t="shared" si="411"/>
        <v>-20</v>
      </c>
      <c r="L774" s="80">
        <f t="shared" si="420"/>
        <v>-3028.7206033622083</v>
      </c>
      <c r="M774" s="80">
        <f t="shared" si="407"/>
        <v>0</v>
      </c>
      <c r="N774" s="80">
        <f t="shared" si="421"/>
        <v>0</v>
      </c>
      <c r="O774" s="81">
        <f t="shared" si="412"/>
        <v>-2475.2130879613783</v>
      </c>
      <c r="P774" s="79">
        <f t="shared" si="413"/>
        <v>3653733.2673471523</v>
      </c>
      <c r="R774">
        <f t="shared" ca="1" si="422"/>
        <v>890</v>
      </c>
      <c r="S774" s="78">
        <f t="shared" ca="1" si="423"/>
        <v>126.6</v>
      </c>
      <c r="T774" s="55">
        <f t="shared" ca="1" si="414"/>
        <v>0</v>
      </c>
      <c r="U774" s="78">
        <f t="shared" ref="U774:U784" ca="1" si="429">U773*(1-T774)</f>
        <v>2.7389054743691302E-5</v>
      </c>
      <c r="V774" s="79">
        <f t="shared" ca="1" si="424"/>
        <v>176.01202405857532</v>
      </c>
      <c r="W774" s="79">
        <f t="shared" ca="1" si="415"/>
        <v>1.2006648544451635</v>
      </c>
      <c r="X774" s="80">
        <f t="shared" ref="X774:X784" ca="1" si="430">IF(V774=0,0,-$C$19)*U774</f>
        <v>-5.4778109487382603E-4</v>
      </c>
      <c r="Y774" s="80">
        <f t="shared" ref="Y774:Y784" ca="1" si="431">IF(OR(V773+AB773=0,X773=0),0,-V774*($C$16/12))</f>
        <v>-0.14667668671547945</v>
      </c>
      <c r="Z774" s="80">
        <f t="shared" ca="1" si="425"/>
        <v>0</v>
      </c>
      <c r="AA774" s="80">
        <f t="shared" ref="AA774:AA784" ca="1" si="432">IF(OR(V773+AB773=0,X773=0),0,-V774*($C$18*(1+$C$20))/12)</f>
        <v>0</v>
      </c>
      <c r="AB774" s="81">
        <f t="shared" ca="1" si="416"/>
        <v>-6.7793746768475383E-2</v>
      </c>
      <c r="AC774" s="79">
        <f t="shared" ca="1" si="417"/>
        <v>176.99767069844168</v>
      </c>
      <c r="AE774" s="35"/>
      <c r="AF774" s="35"/>
      <c r="AR774" s="69">
        <f t="shared" si="426"/>
        <v>65</v>
      </c>
      <c r="AS774" s="70">
        <f t="shared" ref="AS774:AS837" si="433">AS773+1</f>
        <v>771</v>
      </c>
      <c r="AT774" s="71">
        <f t="shared" si="408"/>
        <v>5.1057303803877198E-3</v>
      </c>
      <c r="AU774" s="72">
        <f t="shared" si="418"/>
        <v>6.8214933659622723E-3</v>
      </c>
      <c r="AV774" s="73">
        <f t="shared" si="427"/>
        <v>1.0068214933659623</v>
      </c>
      <c r="AW774" s="74">
        <f>PRODUCT(AV$4:AV774)</f>
        <v>188.95599632281863</v>
      </c>
    </row>
    <row r="775" spans="5:49">
      <c r="E775">
        <f t="shared" si="406"/>
        <v>772</v>
      </c>
      <c r="F775" s="64">
        <f t="shared" si="428"/>
        <v>119.24999999999712</v>
      </c>
      <c r="G775" s="55">
        <f t="shared" si="409"/>
        <v>0</v>
      </c>
      <c r="H775" s="78">
        <f t="shared" ref="H775:H784" si="434">H774*(1-G775)</f>
        <v>1</v>
      </c>
      <c r="I775" s="79">
        <f t="shared" si="419"/>
        <v>3653733.2673471523</v>
      </c>
      <c r="J775" s="79">
        <f t="shared" si="410"/>
        <v>24923.917244204258</v>
      </c>
      <c r="K775" s="80">
        <f t="shared" si="411"/>
        <v>-20</v>
      </c>
      <c r="L775" s="80">
        <f t="shared" si="420"/>
        <v>-3044.7777227892939</v>
      </c>
      <c r="M775" s="80">
        <f t="shared" si="407"/>
        <v>0</v>
      </c>
      <c r="N775" s="80">
        <f t="shared" si="421"/>
        <v>0</v>
      </c>
      <c r="O775" s="81">
        <f t="shared" si="412"/>
        <v>-2475.2130879613783</v>
      </c>
      <c r="P775" s="79">
        <f t="shared" si="413"/>
        <v>3673117.1937806057</v>
      </c>
      <c r="R775">
        <f t="shared" ca="1" si="422"/>
        <v>891</v>
      </c>
      <c r="S775" s="78">
        <f t="shared" ca="1" si="423"/>
        <v>126.68</v>
      </c>
      <c r="T775" s="55">
        <f t="shared" ca="1" si="414"/>
        <v>0</v>
      </c>
      <c r="U775" s="78">
        <f t="shared" ca="1" si="429"/>
        <v>2.7389054743691302E-5</v>
      </c>
      <c r="V775" s="79">
        <f t="shared" ca="1" si="424"/>
        <v>176.99767069844168</v>
      </c>
      <c r="W775" s="79">
        <f t="shared" ca="1" si="415"/>
        <v>1.2073884364601948</v>
      </c>
      <c r="X775" s="80">
        <f t="shared" ca="1" si="430"/>
        <v>-5.4778109487382603E-4</v>
      </c>
      <c r="Y775" s="80">
        <f t="shared" ca="1" si="431"/>
        <v>-0.14749805891536807</v>
      </c>
      <c r="Z775" s="80">
        <f t="shared" ca="1" si="425"/>
        <v>0</v>
      </c>
      <c r="AA775" s="80">
        <f t="shared" ca="1" si="432"/>
        <v>0</v>
      </c>
      <c r="AB775" s="81">
        <f t="shared" ca="1" si="416"/>
        <v>-6.7793746768475383E-2</v>
      </c>
      <c r="AC775" s="79">
        <f t="shared" ca="1" si="417"/>
        <v>177.98921954812317</v>
      </c>
      <c r="AE775" s="35"/>
      <c r="AF775" s="35"/>
      <c r="AR775" s="69">
        <f t="shared" si="426"/>
        <v>65</v>
      </c>
      <c r="AS775" s="70">
        <f t="shared" si="433"/>
        <v>772</v>
      </c>
      <c r="AT775" s="71">
        <f t="shared" si="408"/>
        <v>5.0709016744695133E-3</v>
      </c>
      <c r="AU775" s="72">
        <f t="shared" si="418"/>
        <v>6.8214933659622723E-3</v>
      </c>
      <c r="AV775" s="73">
        <f t="shared" si="427"/>
        <v>1.0068214933659623</v>
      </c>
      <c r="AW775" s="74">
        <f>PRODUCT(AV$4:AV775)</f>
        <v>190.24495839819355</v>
      </c>
    </row>
    <row r="776" spans="5:49">
      <c r="E776">
        <f t="shared" si="406"/>
        <v>773</v>
      </c>
      <c r="F776" s="64">
        <f t="shared" si="428"/>
        <v>119.33333333333044</v>
      </c>
      <c r="G776" s="55">
        <f t="shared" si="409"/>
        <v>0</v>
      </c>
      <c r="H776" s="78">
        <f t="shared" si="434"/>
        <v>1</v>
      </c>
      <c r="I776" s="79">
        <f t="shared" si="419"/>
        <v>3673117.1937806057</v>
      </c>
      <c r="J776" s="79">
        <f t="shared" si="410"/>
        <v>25056.144569776359</v>
      </c>
      <c r="K776" s="80">
        <f t="shared" si="411"/>
        <v>-20</v>
      </c>
      <c r="L776" s="80">
        <f t="shared" si="420"/>
        <v>-3060.9309948171717</v>
      </c>
      <c r="M776" s="80">
        <f t="shared" si="407"/>
        <v>0</v>
      </c>
      <c r="N776" s="80">
        <f t="shared" si="421"/>
        <v>0</v>
      </c>
      <c r="O776" s="81">
        <f t="shared" si="412"/>
        <v>-2475.2130879613783</v>
      </c>
      <c r="P776" s="79">
        <f t="shared" si="413"/>
        <v>3692617.1942676036</v>
      </c>
      <c r="R776">
        <f t="shared" ca="1" si="422"/>
        <v>892</v>
      </c>
      <c r="S776" s="78">
        <f t="shared" ca="1" si="423"/>
        <v>126.76</v>
      </c>
      <c r="T776" s="55">
        <f t="shared" ca="1" si="414"/>
        <v>0</v>
      </c>
      <c r="U776" s="78">
        <f t="shared" ca="1" si="429"/>
        <v>2.7389054743691302E-5</v>
      </c>
      <c r="V776" s="79">
        <f t="shared" ca="1" si="424"/>
        <v>177.98921954812317</v>
      </c>
      <c r="W776" s="79">
        <f t="shared" ca="1" si="415"/>
        <v>1.2141522803603246</v>
      </c>
      <c r="X776" s="80">
        <f t="shared" ca="1" si="430"/>
        <v>-5.4778109487382603E-4</v>
      </c>
      <c r="Y776" s="80">
        <f t="shared" ca="1" si="431"/>
        <v>-0.14832434962343599</v>
      </c>
      <c r="Z776" s="80">
        <f t="shared" ca="1" si="425"/>
        <v>0</v>
      </c>
      <c r="AA776" s="80">
        <f t="shared" ca="1" si="432"/>
        <v>0</v>
      </c>
      <c r="AB776" s="81">
        <f t="shared" ca="1" si="416"/>
        <v>-6.7793746768475383E-2</v>
      </c>
      <c r="AC776" s="79">
        <f t="shared" ca="1" si="417"/>
        <v>178.98670595099674</v>
      </c>
      <c r="AE776" s="35"/>
      <c r="AF776" s="35"/>
      <c r="AR776" s="69">
        <f t="shared" si="426"/>
        <v>65</v>
      </c>
      <c r="AS776" s="70">
        <f t="shared" si="433"/>
        <v>773</v>
      </c>
      <c r="AT776" s="71">
        <f t="shared" si="408"/>
        <v>5.0363105523376726E-3</v>
      </c>
      <c r="AU776" s="72">
        <f t="shared" si="418"/>
        <v>6.8214933659622723E-3</v>
      </c>
      <c r="AV776" s="73">
        <f t="shared" si="427"/>
        <v>1.0068214933659623</v>
      </c>
      <c r="AW776" s="74">
        <f>PRODUCT(AV$4:AV776)</f>
        <v>191.54271311981458</v>
      </c>
    </row>
    <row r="777" spans="5:49">
      <c r="E777">
        <f t="shared" si="406"/>
        <v>774</v>
      </c>
      <c r="F777" s="64">
        <f t="shared" si="428"/>
        <v>119.41666666666377</v>
      </c>
      <c r="G777" s="55">
        <f t="shared" si="409"/>
        <v>0</v>
      </c>
      <c r="H777" s="78">
        <f t="shared" si="434"/>
        <v>1</v>
      </c>
      <c r="I777" s="79">
        <f t="shared" si="419"/>
        <v>3692617.1942676036</v>
      </c>
      <c r="J777" s="79">
        <f t="shared" si="410"/>
        <v>25189.163693734678</v>
      </c>
      <c r="K777" s="80">
        <f t="shared" si="411"/>
        <v>-20</v>
      </c>
      <c r="L777" s="80">
        <f t="shared" si="420"/>
        <v>-3077.1809952230033</v>
      </c>
      <c r="M777" s="80">
        <f t="shared" si="407"/>
        <v>0</v>
      </c>
      <c r="N777" s="80">
        <f t="shared" si="421"/>
        <v>0</v>
      </c>
      <c r="O777" s="81">
        <f t="shared" si="412"/>
        <v>-2475.2130879613783</v>
      </c>
      <c r="P777" s="79">
        <f t="shared" si="413"/>
        <v>3712233.9638781534</v>
      </c>
      <c r="R777">
        <f t="shared" ca="1" si="422"/>
        <v>893</v>
      </c>
      <c r="S777" s="78">
        <f t="shared" ca="1" si="423"/>
        <v>126.84</v>
      </c>
      <c r="T777" s="55">
        <f t="shared" ca="1" si="414"/>
        <v>0</v>
      </c>
      <c r="U777" s="78">
        <f t="shared" ca="1" si="429"/>
        <v>2.7389054743691302E-5</v>
      </c>
      <c r="V777" s="79">
        <f t="shared" ca="1" si="424"/>
        <v>178.98670595099674</v>
      </c>
      <c r="W777" s="79">
        <f t="shared" ca="1" si="415"/>
        <v>1.2209566272401642</v>
      </c>
      <c r="X777" s="80">
        <f t="shared" ca="1" si="430"/>
        <v>-5.4778109487382603E-4</v>
      </c>
      <c r="Y777" s="80">
        <f t="shared" ca="1" si="431"/>
        <v>-0.14915558829249728</v>
      </c>
      <c r="Z777" s="80">
        <f t="shared" ca="1" si="425"/>
        <v>0</v>
      </c>
      <c r="AA777" s="80">
        <f t="shared" ca="1" si="432"/>
        <v>0</v>
      </c>
      <c r="AB777" s="81">
        <f t="shared" ca="1" si="416"/>
        <v>-6.7793746768475383E-2</v>
      </c>
      <c r="AC777" s="79">
        <f t="shared" ca="1" si="417"/>
        <v>179.99016546208105</v>
      </c>
      <c r="AE777" s="35"/>
      <c r="AF777" s="35"/>
      <c r="AR777" s="69">
        <f t="shared" si="426"/>
        <v>65</v>
      </c>
      <c r="AS777" s="70">
        <f t="shared" si="433"/>
        <v>774</v>
      </c>
      <c r="AT777" s="71">
        <f t="shared" si="408"/>
        <v>5.001955393315975E-3</v>
      </c>
      <c r="AU777" s="72">
        <f t="shared" si="418"/>
        <v>6.8214933659622723E-3</v>
      </c>
      <c r="AV777" s="73">
        <f t="shared" si="427"/>
        <v>1.0068214933659623</v>
      </c>
      <c r="AW777" s="74">
        <f>PRODUCT(AV$4:AV777)</f>
        <v>192.8493204666598</v>
      </c>
    </row>
    <row r="778" spans="5:49">
      <c r="E778">
        <f t="shared" si="406"/>
        <v>775</v>
      </c>
      <c r="F778" s="64">
        <f t="shared" si="428"/>
        <v>119.4999999999971</v>
      </c>
      <c r="G778" s="55">
        <f t="shared" si="409"/>
        <v>0</v>
      </c>
      <c r="H778" s="78">
        <f t="shared" si="434"/>
        <v>1</v>
      </c>
      <c r="I778" s="79">
        <f t="shared" si="419"/>
        <v>3712233.9638781534</v>
      </c>
      <c r="J778" s="79">
        <f t="shared" si="410"/>
        <v>25322.979357494653</v>
      </c>
      <c r="K778" s="80">
        <f t="shared" si="411"/>
        <v>-20</v>
      </c>
      <c r="L778" s="80">
        <f t="shared" si="420"/>
        <v>-3093.5283032317948</v>
      </c>
      <c r="M778" s="80">
        <f t="shared" si="407"/>
        <v>0</v>
      </c>
      <c r="N778" s="80">
        <f t="shared" si="421"/>
        <v>0</v>
      </c>
      <c r="O778" s="81">
        <f t="shared" si="412"/>
        <v>-2475.2130879613783</v>
      </c>
      <c r="P778" s="79">
        <f t="shared" si="413"/>
        <v>3731968.2018444547</v>
      </c>
      <c r="R778">
        <f t="shared" ca="1" si="422"/>
        <v>894</v>
      </c>
      <c r="S778" s="78">
        <f t="shared" ca="1" si="423"/>
        <v>126.92</v>
      </c>
      <c r="T778" s="55">
        <f t="shared" ca="1" si="414"/>
        <v>0</v>
      </c>
      <c r="U778" s="78">
        <f t="shared" ca="1" si="429"/>
        <v>2.7389054743691302E-5</v>
      </c>
      <c r="V778" s="79">
        <f t="shared" ca="1" si="424"/>
        <v>179.99016546208105</v>
      </c>
      <c r="W778" s="79">
        <f t="shared" ca="1" si="415"/>
        <v>1.2278017196380375</v>
      </c>
      <c r="X778" s="80">
        <f t="shared" ca="1" si="430"/>
        <v>-5.4778109487382603E-4</v>
      </c>
      <c r="Y778" s="80">
        <f t="shared" ca="1" si="431"/>
        <v>-0.14999180455173422</v>
      </c>
      <c r="Z778" s="80">
        <f t="shared" ca="1" si="425"/>
        <v>0</v>
      </c>
      <c r="AA778" s="80">
        <f t="shared" ca="1" si="432"/>
        <v>0</v>
      </c>
      <c r="AB778" s="81">
        <f t="shared" ca="1" si="416"/>
        <v>-6.7793746768475383E-2</v>
      </c>
      <c r="AC778" s="79">
        <f t="shared" ca="1" si="417"/>
        <v>180.99963384930399</v>
      </c>
      <c r="AE778" s="35"/>
      <c r="AF778" s="35"/>
      <c r="AR778" s="69">
        <f t="shared" si="426"/>
        <v>65</v>
      </c>
      <c r="AS778" s="70">
        <f t="shared" si="433"/>
        <v>775</v>
      </c>
      <c r="AT778" s="71">
        <f t="shared" si="408"/>
        <v>4.9678345877836308E-3</v>
      </c>
      <c r="AU778" s="72">
        <f t="shared" si="418"/>
        <v>6.8214933659622723E-3</v>
      </c>
      <c r="AV778" s="73">
        <f t="shared" si="427"/>
        <v>1.0068214933659623</v>
      </c>
      <c r="AW778" s="74">
        <f>PRODUCT(AV$4:AV778)</f>
        <v>194.16484082685346</v>
      </c>
    </row>
    <row r="779" spans="5:49">
      <c r="E779">
        <f t="shared" si="406"/>
        <v>776</v>
      </c>
      <c r="F779" s="64">
        <f t="shared" si="428"/>
        <v>119.58333333333043</v>
      </c>
      <c r="G779" s="55">
        <f t="shared" si="409"/>
        <v>0</v>
      </c>
      <c r="H779" s="78">
        <f t="shared" si="434"/>
        <v>1</v>
      </c>
      <c r="I779" s="79">
        <f t="shared" si="419"/>
        <v>3731968.2018444547</v>
      </c>
      <c r="J779" s="79">
        <f t="shared" si="410"/>
        <v>25457.596330864097</v>
      </c>
      <c r="K779" s="80">
        <f t="shared" si="411"/>
        <v>-20</v>
      </c>
      <c r="L779" s="80">
        <f t="shared" si="420"/>
        <v>-3109.9735015370456</v>
      </c>
      <c r="M779" s="80">
        <f t="shared" si="407"/>
        <v>0</v>
      </c>
      <c r="N779" s="80">
        <f t="shared" si="421"/>
        <v>0</v>
      </c>
      <c r="O779" s="81">
        <f t="shared" si="412"/>
        <v>-2475.2130879613783</v>
      </c>
      <c r="P779" s="79">
        <f t="shared" si="413"/>
        <v>3751820.6115858201</v>
      </c>
      <c r="R779">
        <f t="shared" ca="1" si="422"/>
        <v>895</v>
      </c>
      <c r="S779" s="78">
        <f t="shared" ca="1" si="423"/>
        <v>127</v>
      </c>
      <c r="T779" s="55">
        <f t="shared" ca="1" si="414"/>
        <v>0</v>
      </c>
      <c r="U779" s="78">
        <f t="shared" ca="1" si="429"/>
        <v>2.7389054743691302E-5</v>
      </c>
      <c r="V779" s="79">
        <f t="shared" ca="1" si="424"/>
        <v>180.99963384930399</v>
      </c>
      <c r="W779" s="79">
        <f t="shared" ca="1" si="415"/>
        <v>1.2346878015446274</v>
      </c>
      <c r="X779" s="80">
        <f t="shared" ca="1" si="430"/>
        <v>-5.4778109487382603E-4</v>
      </c>
      <c r="Y779" s="80">
        <f t="shared" ca="1" si="431"/>
        <v>-0.15083302820775332</v>
      </c>
      <c r="Z779" s="80">
        <f t="shared" ca="1" si="425"/>
        <v>0</v>
      </c>
      <c r="AA779" s="80">
        <f t="shared" ca="1" si="432"/>
        <v>0</v>
      </c>
      <c r="AB779" s="81">
        <f t="shared" ca="1" si="416"/>
        <v>-6.7793746768475383E-2</v>
      </c>
      <c r="AC779" s="79">
        <f t="shared" ca="1" si="417"/>
        <v>182.01514709477752</v>
      </c>
      <c r="AE779" s="35"/>
      <c r="AF779" s="35"/>
      <c r="AR779" s="69">
        <f t="shared" si="426"/>
        <v>65</v>
      </c>
      <c r="AS779" s="70">
        <f t="shared" si="433"/>
        <v>776</v>
      </c>
      <c r="AT779" s="71">
        <f t="shared" si="408"/>
        <v>4.933946537099867E-3</v>
      </c>
      <c r="AU779" s="72">
        <f t="shared" si="418"/>
        <v>6.8214933659622723E-3</v>
      </c>
      <c r="AV779" s="73">
        <f t="shared" si="427"/>
        <v>1.0068214933659623</v>
      </c>
      <c r="AW779" s="74">
        <f>PRODUCT(AV$4:AV779)</f>
        <v>195.48933500045698</v>
      </c>
    </row>
    <row r="780" spans="5:49">
      <c r="E780">
        <f t="shared" si="406"/>
        <v>777</v>
      </c>
      <c r="F780" s="64">
        <f t="shared" si="428"/>
        <v>119.66666666666376</v>
      </c>
      <c r="G780" s="55">
        <f t="shared" si="409"/>
        <v>0</v>
      </c>
      <c r="H780" s="78">
        <f t="shared" si="434"/>
        <v>1</v>
      </c>
      <c r="I780" s="79">
        <f t="shared" si="419"/>
        <v>3751820.6115858201</v>
      </c>
      <c r="J780" s="79">
        <f t="shared" si="410"/>
        <v>25593.019412213187</v>
      </c>
      <c r="K780" s="80">
        <f t="shared" si="411"/>
        <v>-20</v>
      </c>
      <c r="L780" s="80">
        <f t="shared" si="420"/>
        <v>-3126.5171763215171</v>
      </c>
      <c r="M780" s="80">
        <f t="shared" si="407"/>
        <v>0</v>
      </c>
      <c r="N780" s="80">
        <f t="shared" si="421"/>
        <v>0</v>
      </c>
      <c r="O780" s="81">
        <f t="shared" si="412"/>
        <v>-2475.2130879613783</v>
      </c>
      <c r="P780" s="79">
        <f t="shared" si="413"/>
        <v>3771791.9007337498</v>
      </c>
      <c r="R780">
        <f t="shared" ca="1" si="422"/>
        <v>896</v>
      </c>
      <c r="S780" s="78">
        <f t="shared" ca="1" si="423"/>
        <v>127.08</v>
      </c>
      <c r="T780" s="55">
        <f t="shared" ca="1" si="414"/>
        <v>0</v>
      </c>
      <c r="U780" s="78">
        <f t="shared" ca="1" si="429"/>
        <v>2.7389054743691302E-5</v>
      </c>
      <c r="V780" s="79">
        <f t="shared" ca="1" si="424"/>
        <v>182.01514709477752</v>
      </c>
      <c r="W780" s="79">
        <f t="shared" ca="1" si="415"/>
        <v>1.2416151184116719</v>
      </c>
      <c r="X780" s="80">
        <f t="shared" ca="1" si="430"/>
        <v>-5.4778109487382603E-4</v>
      </c>
      <c r="Y780" s="80">
        <f t="shared" ca="1" si="431"/>
        <v>-0.15167928924564794</v>
      </c>
      <c r="Z780" s="80">
        <f t="shared" ca="1" si="425"/>
        <v>0</v>
      </c>
      <c r="AA780" s="80">
        <f t="shared" ca="1" si="432"/>
        <v>0</v>
      </c>
      <c r="AB780" s="81">
        <f t="shared" ca="1" si="416"/>
        <v>-6.7793746768475383E-2</v>
      </c>
      <c r="AC780" s="79">
        <f t="shared" ca="1" si="417"/>
        <v>183.0367413960802</v>
      </c>
      <c r="AE780" s="35"/>
      <c r="AF780" s="35"/>
      <c r="AR780" s="69">
        <f t="shared" si="426"/>
        <v>65</v>
      </c>
      <c r="AS780" s="70">
        <f t="shared" si="433"/>
        <v>777</v>
      </c>
      <c r="AT780" s="71">
        <f t="shared" si="408"/>
        <v>4.9002896535290281E-3</v>
      </c>
      <c r="AU780" s="72">
        <f t="shared" si="418"/>
        <v>6.8214933659622723E-3</v>
      </c>
      <c r="AV780" s="73">
        <f t="shared" si="427"/>
        <v>1.0068214933659623</v>
      </c>
      <c r="AW780" s="74">
        <f>PRODUCT(AV$4:AV780)</f>
        <v>196.82286420227896</v>
      </c>
    </row>
    <row r="781" spans="5:49">
      <c r="E781">
        <f t="shared" si="406"/>
        <v>778</v>
      </c>
      <c r="F781" s="64">
        <f t="shared" si="428"/>
        <v>119.74999999999709</v>
      </c>
      <c r="G781" s="55">
        <f t="shared" si="409"/>
        <v>0</v>
      </c>
      <c r="H781" s="78">
        <f t="shared" si="434"/>
        <v>1</v>
      </c>
      <c r="I781" s="79">
        <f t="shared" si="419"/>
        <v>3771791.9007337498</v>
      </c>
      <c r="J781" s="79">
        <f t="shared" si="410"/>
        <v>25729.253428645505</v>
      </c>
      <c r="K781" s="80">
        <f t="shared" si="411"/>
        <v>-20</v>
      </c>
      <c r="L781" s="80">
        <f t="shared" si="420"/>
        <v>-3143.1599172781252</v>
      </c>
      <c r="M781" s="80">
        <f t="shared" si="407"/>
        <v>0</v>
      </c>
      <c r="N781" s="80">
        <f t="shared" si="421"/>
        <v>0</v>
      </c>
      <c r="O781" s="81">
        <f t="shared" si="412"/>
        <v>-2475.2130879613783</v>
      </c>
      <c r="P781" s="79">
        <f t="shared" si="413"/>
        <v>3791882.7811571555</v>
      </c>
      <c r="R781">
        <f t="shared" ca="1" si="422"/>
        <v>897</v>
      </c>
      <c r="S781" s="78">
        <f t="shared" ca="1" si="423"/>
        <v>127.16</v>
      </c>
      <c r="T781" s="55">
        <f t="shared" ca="1" si="414"/>
        <v>0</v>
      </c>
      <c r="U781" s="78">
        <f t="shared" ca="1" si="429"/>
        <v>2.7389054743691302E-5</v>
      </c>
      <c r="V781" s="79">
        <f t="shared" ca="1" si="424"/>
        <v>183.0367413960802</v>
      </c>
      <c r="W781" s="79">
        <f t="shared" ca="1" si="415"/>
        <v>1.2485839171607132</v>
      </c>
      <c r="X781" s="80">
        <f t="shared" ca="1" si="430"/>
        <v>-5.4778109487382603E-4</v>
      </c>
      <c r="Y781" s="80">
        <f t="shared" ca="1" si="431"/>
        <v>-0.15253061783006686</v>
      </c>
      <c r="Z781" s="80">
        <f t="shared" ca="1" si="425"/>
        <v>0</v>
      </c>
      <c r="AA781" s="80">
        <f t="shared" ca="1" si="432"/>
        <v>0</v>
      </c>
      <c r="AB781" s="81">
        <f t="shared" ca="1" si="416"/>
        <v>-6.7793746768475383E-2</v>
      </c>
      <c r="AC781" s="79">
        <f t="shared" ca="1" si="417"/>
        <v>184.0644531675475</v>
      </c>
      <c r="AE781" s="35"/>
      <c r="AF781" s="35"/>
      <c r="AR781" s="69">
        <f t="shared" si="426"/>
        <v>65</v>
      </c>
      <c r="AS781" s="70">
        <f t="shared" si="433"/>
        <v>778</v>
      </c>
      <c r="AT781" s="71">
        <f t="shared" si="408"/>
        <v>4.8668623601661864E-3</v>
      </c>
      <c r="AU781" s="72">
        <f t="shared" si="418"/>
        <v>6.8214933659622723E-3</v>
      </c>
      <c r="AV781" s="73">
        <f t="shared" si="427"/>
        <v>1.0068214933659623</v>
      </c>
      <c r="AW781" s="74">
        <f>PRODUCT(AV$4:AV781)</f>
        <v>198.1654900647045</v>
      </c>
    </row>
    <row r="782" spans="5:49">
      <c r="E782">
        <f t="shared" si="406"/>
        <v>779</v>
      </c>
      <c r="F782" s="64">
        <f t="shared" si="428"/>
        <v>119.83333333333042</v>
      </c>
      <c r="G782" s="55">
        <f t="shared" si="409"/>
        <v>0</v>
      </c>
      <c r="H782" s="78">
        <f t="shared" si="434"/>
        <v>1</v>
      </c>
      <c r="I782" s="79">
        <f t="shared" si="419"/>
        <v>3791882.7811571555</v>
      </c>
      <c r="J782" s="79">
        <f t="shared" si="410"/>
        <v>25866.303236170108</v>
      </c>
      <c r="K782" s="80">
        <f t="shared" si="411"/>
        <v>-20</v>
      </c>
      <c r="L782" s="80">
        <f t="shared" si="420"/>
        <v>-3159.9023176309634</v>
      </c>
      <c r="M782" s="80">
        <f t="shared" si="407"/>
        <v>0</v>
      </c>
      <c r="N782" s="80">
        <f t="shared" si="421"/>
        <v>0</v>
      </c>
      <c r="O782" s="81">
        <f t="shared" si="412"/>
        <v>-2475.2130879613783</v>
      </c>
      <c r="P782" s="79">
        <f t="shared" si="413"/>
        <v>3812093.9689877331</v>
      </c>
      <c r="R782">
        <f t="shared" ca="1" si="422"/>
        <v>898</v>
      </c>
      <c r="S782" s="78">
        <f t="shared" ca="1" si="423"/>
        <v>127.24</v>
      </c>
      <c r="T782" s="55">
        <f t="shared" ca="1" si="414"/>
        <v>0</v>
      </c>
      <c r="U782" s="78">
        <f t="shared" ca="1" si="429"/>
        <v>2.7389054743691302E-5</v>
      </c>
      <c r="V782" s="79">
        <f t="shared" ca="1" si="424"/>
        <v>184.0644531675475</v>
      </c>
      <c r="W782" s="79">
        <f t="shared" ca="1" si="415"/>
        <v>1.2555944461918986</v>
      </c>
      <c r="X782" s="80">
        <f t="shared" ca="1" si="430"/>
        <v>-5.4778109487382603E-4</v>
      </c>
      <c r="Y782" s="80">
        <f t="shared" ca="1" si="431"/>
        <v>-0.1533870443062896</v>
      </c>
      <c r="Z782" s="80">
        <f t="shared" ca="1" si="425"/>
        <v>0</v>
      </c>
      <c r="AA782" s="80">
        <f t="shared" ca="1" si="432"/>
        <v>0</v>
      </c>
      <c r="AB782" s="81">
        <f t="shared" ca="1" si="416"/>
        <v>-6.7793746768475383E-2</v>
      </c>
      <c r="AC782" s="79">
        <f t="shared" ca="1" si="417"/>
        <v>185.09831904156977</v>
      </c>
      <c r="AE782" s="35"/>
      <c r="AF782" s="35"/>
      <c r="AR782" s="69">
        <f t="shared" si="426"/>
        <v>65</v>
      </c>
      <c r="AS782" s="70">
        <f t="shared" si="433"/>
        <v>779</v>
      </c>
      <c r="AT782" s="71">
        <f t="shared" si="408"/>
        <v>4.8336630908632616E-3</v>
      </c>
      <c r="AU782" s="72">
        <f t="shared" si="418"/>
        <v>6.8214933659622723E-3</v>
      </c>
      <c r="AV782" s="73">
        <f t="shared" si="427"/>
        <v>1.0068214933659623</v>
      </c>
      <c r="AW782" s="74">
        <f>PRODUCT(AV$4:AV782)</f>
        <v>199.51727464054355</v>
      </c>
    </row>
    <row r="783" spans="5:49">
      <c r="E783">
        <f t="shared" si="406"/>
        <v>780</v>
      </c>
      <c r="F783" s="64">
        <f t="shared" si="428"/>
        <v>119.91666666666374</v>
      </c>
      <c r="G783" s="55">
        <f t="shared" si="409"/>
        <v>0</v>
      </c>
      <c r="H783" s="78">
        <f t="shared" si="434"/>
        <v>1</v>
      </c>
      <c r="I783" s="79">
        <f t="shared" si="419"/>
        <v>3812093.9689877331</v>
      </c>
      <c r="J783" s="79">
        <f t="shared" si="410"/>
        <v>26004.173719874609</v>
      </c>
      <c r="K783" s="80">
        <f t="shared" si="411"/>
        <v>-20</v>
      </c>
      <c r="L783" s="80">
        <f t="shared" si="420"/>
        <v>-3176.7449741564446</v>
      </c>
      <c r="M783" s="80">
        <f t="shared" si="407"/>
        <v>0</v>
      </c>
      <c r="N783" s="80">
        <f t="shared" si="421"/>
        <v>0</v>
      </c>
      <c r="O783" s="81">
        <f t="shared" si="412"/>
        <v>-2475.2130879613783</v>
      </c>
      <c r="P783" s="79">
        <f t="shared" si="413"/>
        <v>3832426.1846454898</v>
      </c>
      <c r="R783">
        <f t="shared" ca="1" si="422"/>
        <v>899</v>
      </c>
      <c r="S783" s="78">
        <f t="shared" ca="1" si="423"/>
        <v>127.32</v>
      </c>
      <c r="T783" s="55">
        <f t="shared" ca="1" si="414"/>
        <v>0</v>
      </c>
      <c r="U783" s="78">
        <f t="shared" ca="1" si="429"/>
        <v>2.7389054743691302E-5</v>
      </c>
      <c r="V783" s="79">
        <f t="shared" ca="1" si="424"/>
        <v>185.09831904156977</v>
      </c>
      <c r="W783" s="79">
        <f t="shared" ca="1" si="415"/>
        <v>1.2626469553928363</v>
      </c>
      <c r="X783" s="80">
        <f t="shared" ca="1" si="430"/>
        <v>-5.4778109487382603E-4</v>
      </c>
      <c r="Y783" s="80">
        <f t="shared" ca="1" si="431"/>
        <v>-0.15424859920130815</v>
      </c>
      <c r="Z783" s="80">
        <f t="shared" ca="1" si="425"/>
        <v>0</v>
      </c>
      <c r="AA783" s="80">
        <f t="shared" ca="1" si="432"/>
        <v>0</v>
      </c>
      <c r="AB783" s="81">
        <f t="shared" ca="1" si="416"/>
        <v>-6.7793746768475383E-2</v>
      </c>
      <c r="AC783" s="79">
        <f t="shared" ca="1" si="417"/>
        <v>186.13837586989794</v>
      </c>
      <c r="AE783" s="35"/>
      <c r="AF783" s="35"/>
      <c r="AR783" s="69">
        <f t="shared" si="426"/>
        <v>65</v>
      </c>
      <c r="AS783" s="70">
        <f t="shared" si="433"/>
        <v>780</v>
      </c>
      <c r="AT783" s="71">
        <f t="shared" si="408"/>
        <v>4.8006902901556415E-3</v>
      </c>
      <c r="AU783" s="72">
        <f t="shared" si="418"/>
        <v>6.8214933659622723E-3</v>
      </c>
      <c r="AV783" s="73">
        <f t="shared" si="427"/>
        <v>1.0068214933659623</v>
      </c>
      <c r="AW783" s="74">
        <f>PRODUCT(AV$4:AV783)</f>
        <v>200.87828040589889</v>
      </c>
    </row>
    <row r="784" spans="5:49">
      <c r="E784">
        <f t="shared" ref="E784" si="435">E783+1</f>
        <v>781</v>
      </c>
      <c r="F784" s="64">
        <f t="shared" si="428"/>
        <v>119.99999999999707</v>
      </c>
      <c r="G784" s="55">
        <f t="shared" si="409"/>
        <v>0</v>
      </c>
      <c r="H784" s="78">
        <f t="shared" si="434"/>
        <v>1</v>
      </c>
      <c r="I784" s="79">
        <f t="shared" si="419"/>
        <v>3832426.1846454898</v>
      </c>
      <c r="J784" s="79">
        <f t="shared" si="410"/>
        <v>26142.869794099312</v>
      </c>
      <c r="K784" s="80">
        <f t="shared" si="411"/>
        <v>-20</v>
      </c>
      <c r="L784" s="80">
        <f t="shared" si="420"/>
        <v>-3193.6884872045748</v>
      </c>
      <c r="M784" s="80">
        <f t="shared" ref="M784" si="436">IF(OR(I783+O783=0,K783=0),0,-IF(MOD(E784-1,12)=0,1,0)*I784*($C$17))</f>
        <v>-28743.196384841172</v>
      </c>
      <c r="N784" s="80">
        <f t="shared" si="421"/>
        <v>0</v>
      </c>
      <c r="O784" s="81">
        <f t="shared" si="412"/>
        <v>-2475.2130879613783</v>
      </c>
      <c r="P784" s="79">
        <f t="shared" si="413"/>
        <v>3824136.9564795815</v>
      </c>
      <c r="R784">
        <f t="shared" ca="1" si="422"/>
        <v>900</v>
      </c>
      <c r="S784" s="78">
        <f t="shared" ca="1" si="423"/>
        <v>127.4</v>
      </c>
      <c r="T784" s="55">
        <f t="shared" ca="1" si="414"/>
        <v>0</v>
      </c>
      <c r="U784" s="78">
        <f t="shared" ca="1" si="429"/>
        <v>2.7389054743691302E-5</v>
      </c>
      <c r="V784" s="79">
        <f t="shared" ca="1" si="424"/>
        <v>186.13837586989794</v>
      </c>
      <c r="W784" s="79">
        <f t="shared" ca="1" si="415"/>
        <v>1.2697416961475008</v>
      </c>
      <c r="X784" s="80">
        <f t="shared" ca="1" si="430"/>
        <v>-5.4778109487382603E-4</v>
      </c>
      <c r="Y784" s="80">
        <f t="shared" ca="1" si="431"/>
        <v>-0.15511531322491495</v>
      </c>
      <c r="Z784" s="80">
        <f t="shared" ca="1" si="425"/>
        <v>0</v>
      </c>
      <c r="AA784" s="80">
        <f t="shared" ca="1" si="432"/>
        <v>0</v>
      </c>
      <c r="AB784" s="81">
        <f t="shared" ca="1" si="416"/>
        <v>-6.7793746768475383E-2</v>
      </c>
      <c r="AC784" s="79">
        <f t="shared" ca="1" si="417"/>
        <v>187.18466072495718</v>
      </c>
      <c r="AE784" s="35"/>
      <c r="AF784" s="35"/>
      <c r="AR784" s="69">
        <f t="shared" si="426"/>
        <v>66</v>
      </c>
      <c r="AS784" s="70">
        <f t="shared" si="433"/>
        <v>781</v>
      </c>
      <c r="AT784" s="71">
        <f t="shared" si="408"/>
        <v>4.7679424131893055E-3</v>
      </c>
      <c r="AU784" s="72">
        <f t="shared" si="418"/>
        <v>6.8214933659622723E-3</v>
      </c>
      <c r="AV784" s="73">
        <f t="shared" si="427"/>
        <v>1.0068214933659623</v>
      </c>
      <c r="AW784" s="74">
        <f>PRODUCT(AV$4:AV784)</f>
        <v>202.24857026305364</v>
      </c>
    </row>
    <row r="785" spans="44:49">
      <c r="AR785" s="69">
        <f t="shared" si="426"/>
        <v>66</v>
      </c>
      <c r="AS785" s="70">
        <f t="shared" si="433"/>
        <v>782</v>
      </c>
      <c r="AT785" s="71">
        <f t="shared" si="408"/>
        <v>4.7354179256484446E-3</v>
      </c>
      <c r="AU785" s="72">
        <f t="shared" si="418"/>
        <v>6.8214933659622723E-3</v>
      </c>
      <c r="AV785" s="73">
        <f t="shared" si="427"/>
        <v>1.0068214933659623</v>
      </c>
      <c r="AW785" s="74">
        <f>PRODUCT(AV$4:AV785)</f>
        <v>203.62820754337841</v>
      </c>
    </row>
    <row r="786" spans="44:49">
      <c r="AR786" s="69">
        <f t="shared" si="426"/>
        <v>66</v>
      </c>
      <c r="AS786" s="70">
        <f t="shared" si="433"/>
        <v>783</v>
      </c>
      <c r="AT786" s="71">
        <f t="shared" si="408"/>
        <v>4.7031153036835747E-3</v>
      </c>
      <c r="AU786" s="72">
        <f t="shared" si="418"/>
        <v>6.8214933659622723E-3</v>
      </c>
      <c r="AV786" s="73">
        <f t="shared" si="427"/>
        <v>1.0068214933659623</v>
      </c>
      <c r="AW786" s="74">
        <f>PRODUCT(AV$4:AV786)</f>
        <v>205.01725601025836</v>
      </c>
    </row>
    <row r="787" spans="44:49">
      <c r="AR787" s="69">
        <f t="shared" si="426"/>
        <v>66</v>
      </c>
      <c r="AS787" s="70">
        <f t="shared" si="433"/>
        <v>784</v>
      </c>
      <c r="AT787" s="71">
        <f t="shared" si="408"/>
        <v>4.6710330338401414E-3</v>
      </c>
      <c r="AU787" s="72">
        <f t="shared" si="418"/>
        <v>6.8214933659622723E-3</v>
      </c>
      <c r="AV787" s="73">
        <f t="shared" si="427"/>
        <v>1.0068214933659623</v>
      </c>
      <c r="AW787" s="74">
        <f>PRODUCT(AV$4:AV787)</f>
        <v>206.41577986204013</v>
      </c>
    </row>
    <row r="788" spans="44:49">
      <c r="AR788" s="69">
        <f t="shared" si="426"/>
        <v>66</v>
      </c>
      <c r="AS788" s="70">
        <f t="shared" si="433"/>
        <v>785</v>
      </c>
      <c r="AT788" s="71">
        <f t="shared" si="408"/>
        <v>4.6391696129876106E-3</v>
      </c>
      <c r="AU788" s="72">
        <f t="shared" si="418"/>
        <v>6.8214933659622723E-3</v>
      </c>
      <c r="AV788" s="73">
        <f t="shared" si="427"/>
        <v>1.0068214933659623</v>
      </c>
      <c r="AW788" s="74">
        <f>PRODUCT(AV$4:AV788)</f>
        <v>207.82384373499897</v>
      </c>
    </row>
    <row r="789" spans="44:49">
      <c r="AR789" s="69">
        <f t="shared" si="426"/>
        <v>66</v>
      </c>
      <c r="AS789" s="70">
        <f t="shared" si="433"/>
        <v>786</v>
      </c>
      <c r="AT789" s="71">
        <f t="shared" si="408"/>
        <v>4.6075235482490422E-3</v>
      </c>
      <c r="AU789" s="72">
        <f t="shared" si="418"/>
        <v>6.8214933659622723E-3</v>
      </c>
      <c r="AV789" s="73">
        <f t="shared" si="427"/>
        <v>1.0068214933659623</v>
      </c>
      <c r="AW789" s="74">
        <f>PRODUCT(AV$4:AV789)</f>
        <v>209.24151270632606</v>
      </c>
    </row>
    <row r="790" spans="44:49">
      <c r="AR790" s="69">
        <f t="shared" si="426"/>
        <v>66</v>
      </c>
      <c r="AS790" s="70">
        <f t="shared" si="433"/>
        <v>787</v>
      </c>
      <c r="AT790" s="71">
        <f t="shared" si="408"/>
        <v>4.5760933569311468E-3</v>
      </c>
      <c r="AU790" s="72">
        <f t="shared" si="418"/>
        <v>6.8214933659622723E-3</v>
      </c>
      <c r="AV790" s="73">
        <f t="shared" si="427"/>
        <v>1.0068214933659623</v>
      </c>
      <c r="AW790" s="74">
        <f>PRODUCT(AV$4:AV790)</f>
        <v>210.66885229713617</v>
      </c>
    </row>
    <row r="791" spans="44:49">
      <c r="AR791" s="69">
        <f t="shared" si="426"/>
        <v>66</v>
      </c>
      <c r="AS791" s="70">
        <f t="shared" si="433"/>
        <v>788</v>
      </c>
      <c r="AT791" s="71">
        <f t="shared" ref="AT791:AT854" si="437">(1-AU791)*AT790</f>
        <v>4.5448775664548172E-3</v>
      </c>
      <c r="AU791" s="72">
        <f t="shared" si="418"/>
        <v>6.8214933659622723E-3</v>
      </c>
      <c r="AV791" s="73">
        <f t="shared" si="427"/>
        <v>1.0068214933659623</v>
      </c>
      <c r="AW791" s="74">
        <f>PRODUCT(AV$4:AV791)</f>
        <v>212.10592847549597</v>
      </c>
    </row>
    <row r="792" spans="44:49">
      <c r="AR792" s="69">
        <f t="shared" si="426"/>
        <v>66</v>
      </c>
      <c r="AS792" s="70">
        <f t="shared" si="433"/>
        <v>789</v>
      </c>
      <c r="AT792" s="71">
        <f t="shared" si="437"/>
        <v>4.5138747142861348E-3</v>
      </c>
      <c r="AU792" s="72">
        <f t="shared" si="418"/>
        <v>6.8214933659622723E-3</v>
      </c>
      <c r="AV792" s="73">
        <f t="shared" si="427"/>
        <v>1.0068214933659623</v>
      </c>
      <c r="AW792" s="74">
        <f>PRODUCT(AV$4:AV792)</f>
        <v>213.55280765947285</v>
      </c>
    </row>
    <row r="793" spans="44:49">
      <c r="AR793" s="69">
        <f t="shared" si="426"/>
        <v>66</v>
      </c>
      <c r="AS793" s="70">
        <f t="shared" si="433"/>
        <v>790</v>
      </c>
      <c r="AT793" s="71">
        <f t="shared" si="437"/>
        <v>4.4830833478678471E-3</v>
      </c>
      <c r="AU793" s="72">
        <f t="shared" si="418"/>
        <v>6.8214933659622723E-3</v>
      </c>
      <c r="AV793" s="73">
        <f t="shared" si="427"/>
        <v>1.0068214933659623</v>
      </c>
      <c r="AW793" s="74">
        <f>PRODUCT(AV$4:AV793)</f>
        <v>215.00955672020456</v>
      </c>
    </row>
    <row r="794" spans="44:49">
      <c r="AR794" s="69">
        <f t="shared" si="426"/>
        <v>66</v>
      </c>
      <c r="AS794" s="70">
        <f t="shared" si="433"/>
        <v>791</v>
      </c>
      <c r="AT794" s="71">
        <f t="shared" si="437"/>
        <v>4.4525020245513103E-3</v>
      </c>
      <c r="AU794" s="72">
        <f t="shared" si="418"/>
        <v>6.8214933659622723E-3</v>
      </c>
      <c r="AV794" s="73">
        <f t="shared" si="427"/>
        <v>1.0068214933659623</v>
      </c>
      <c r="AW794" s="74">
        <f>PRODUCT(AV$4:AV794)</f>
        <v>216.47624298498991</v>
      </c>
    </row>
    <row r="795" spans="44:49">
      <c r="AR795" s="69">
        <f t="shared" si="426"/>
        <v>66</v>
      </c>
      <c r="AS795" s="70">
        <f t="shared" si="433"/>
        <v>792</v>
      </c>
      <c r="AT795" s="71">
        <f t="shared" si="437"/>
        <v>4.4221293115289002E-3</v>
      </c>
      <c r="AU795" s="72">
        <f t="shared" si="418"/>
        <v>6.8214933659622723E-3</v>
      </c>
      <c r="AV795" s="73">
        <f t="shared" si="427"/>
        <v>1.0068214933659623</v>
      </c>
      <c r="AW795" s="74">
        <f>PRODUCT(AV$4:AV795)</f>
        <v>217.95293424040045</v>
      </c>
    </row>
    <row r="796" spans="44:49">
      <c r="AR796" s="69">
        <f t="shared" si="426"/>
        <v>67</v>
      </c>
      <c r="AS796" s="70">
        <f t="shared" si="433"/>
        <v>793</v>
      </c>
      <c r="AT796" s="71">
        <f t="shared" si="437"/>
        <v>4.3919637857668782E-3</v>
      </c>
      <c r="AU796" s="72">
        <f t="shared" si="418"/>
        <v>6.8214933659622723E-3</v>
      </c>
      <c r="AV796" s="73">
        <f t="shared" si="427"/>
        <v>1.0068214933659623</v>
      </c>
      <c r="AW796" s="74">
        <f>PRODUCT(AV$4:AV796)</f>
        <v>219.43969873541334</v>
      </c>
    </row>
    <row r="797" spans="44:49">
      <c r="AR797" s="69">
        <f t="shared" si="426"/>
        <v>67</v>
      </c>
      <c r="AS797" s="70">
        <f t="shared" si="433"/>
        <v>794</v>
      </c>
      <c r="AT797" s="71">
        <f t="shared" si="437"/>
        <v>4.3620040339387225E-3</v>
      </c>
      <c r="AU797" s="72">
        <f t="shared" si="418"/>
        <v>6.8214933659622723E-3</v>
      </c>
      <c r="AV797" s="73">
        <f t="shared" si="427"/>
        <v>1.0068214933659623</v>
      </c>
      <c r="AW797" s="74">
        <f>PRODUCT(AV$4:AV797)</f>
        <v>220.93660518456574</v>
      </c>
    </row>
    <row r="798" spans="44:49">
      <c r="AR798" s="69">
        <f t="shared" si="426"/>
        <v>67</v>
      </c>
      <c r="AS798" s="70">
        <f t="shared" si="433"/>
        <v>795</v>
      </c>
      <c r="AT798" s="71">
        <f t="shared" si="437"/>
        <v>4.3322486523589086E-3</v>
      </c>
      <c r="AU798" s="72">
        <f t="shared" si="418"/>
        <v>6.8214933659622723E-3</v>
      </c>
      <c r="AV798" s="73">
        <f t="shared" si="427"/>
        <v>1.0068214933659623</v>
      </c>
      <c r="AW798" s="74">
        <f>PRODUCT(AV$4:AV798)</f>
        <v>222.44372277113047</v>
      </c>
    </row>
    <row r="799" spans="44:49">
      <c r="AR799" s="69">
        <f t="shared" si="426"/>
        <v>67</v>
      </c>
      <c r="AS799" s="70">
        <f t="shared" si="433"/>
        <v>796</v>
      </c>
      <c r="AT799" s="71">
        <f t="shared" si="437"/>
        <v>4.3026962469171429E-3</v>
      </c>
      <c r="AU799" s="72">
        <f t="shared" si="418"/>
        <v>6.8214933659622723E-3</v>
      </c>
      <c r="AV799" s="73">
        <f t="shared" si="427"/>
        <v>1.0068214933659623</v>
      </c>
      <c r="AW799" s="74">
        <f>PRODUCT(AV$4:AV799)</f>
        <v>223.96112115031369</v>
      </c>
    </row>
    <row r="800" spans="44:49">
      <c r="AR800" s="69">
        <f t="shared" si="426"/>
        <v>67</v>
      </c>
      <c r="AS800" s="70">
        <f t="shared" si="433"/>
        <v>797</v>
      </c>
      <c r="AT800" s="71">
        <f t="shared" si="437"/>
        <v>4.2733454330130469E-3</v>
      </c>
      <c r="AU800" s="72">
        <f t="shared" si="418"/>
        <v>6.8214933659622723E-3</v>
      </c>
      <c r="AV800" s="73">
        <f t="shared" si="427"/>
        <v>1.0068214933659623</v>
      </c>
      <c r="AW800" s="74">
        <f>PRODUCT(AV$4:AV800)</f>
        <v>225.48887045247403</v>
      </c>
    </row>
    <row r="801" spans="44:49">
      <c r="AR801" s="69">
        <f t="shared" si="426"/>
        <v>67</v>
      </c>
      <c r="AS801" s="70">
        <f t="shared" si="433"/>
        <v>798</v>
      </c>
      <c r="AT801" s="71">
        <f t="shared" si="437"/>
        <v>4.2441948354912835E-3</v>
      </c>
      <c r="AU801" s="72">
        <f t="shared" si="418"/>
        <v>6.8214933659622723E-3</v>
      </c>
      <c r="AV801" s="73">
        <f t="shared" si="427"/>
        <v>1.0068214933659623</v>
      </c>
      <c r="AW801" s="74">
        <f>PRODUCT(AV$4:AV801)</f>
        <v>227.0270412863639</v>
      </c>
    </row>
    <row r="802" spans="44:49">
      <c r="AR802" s="69">
        <f t="shared" si="426"/>
        <v>67</v>
      </c>
      <c r="AS802" s="70">
        <f t="shared" si="433"/>
        <v>799</v>
      </c>
      <c r="AT802" s="71">
        <f t="shared" si="437"/>
        <v>4.2152430885771287E-3</v>
      </c>
      <c r="AU802" s="72">
        <f t="shared" si="418"/>
        <v>6.8214933659622723E-3</v>
      </c>
      <c r="AV802" s="73">
        <f t="shared" si="427"/>
        <v>1.0068214933659623</v>
      </c>
      <c r="AW802" s="74">
        <f>PRODUCT(AV$4:AV802)</f>
        <v>228.57570474239287</v>
      </c>
    </row>
    <row r="803" spans="44:49">
      <c r="AR803" s="69">
        <f t="shared" si="426"/>
        <v>67</v>
      </c>
      <c r="AS803" s="70">
        <f t="shared" si="433"/>
        <v>800</v>
      </c>
      <c r="AT803" s="71">
        <f t="shared" si="437"/>
        <v>4.1864888358124812E-3</v>
      </c>
      <c r="AU803" s="72">
        <f t="shared" si="418"/>
        <v>6.8214933659622723E-3</v>
      </c>
      <c r="AV803" s="73">
        <f t="shared" si="427"/>
        <v>1.0068214933659623</v>
      </c>
      <c r="AW803" s="74">
        <f>PRODUCT(AV$4:AV803)</f>
        <v>230.13493239591327</v>
      </c>
    </row>
    <row r="804" spans="44:49">
      <c r="AR804" s="69">
        <f t="shared" si="426"/>
        <v>67</v>
      </c>
      <c r="AS804" s="70">
        <f t="shared" si="433"/>
        <v>801</v>
      </c>
      <c r="AT804" s="71">
        <f t="shared" si="437"/>
        <v>4.1579307299923112E-3</v>
      </c>
      <c r="AU804" s="72">
        <f t="shared" si="418"/>
        <v>6.8214933659622723E-3</v>
      </c>
      <c r="AV804" s="73">
        <f t="shared" si="427"/>
        <v>1.0068214933659623</v>
      </c>
      <c r="AW804" s="74">
        <f>PRODUCT(AV$4:AV804)</f>
        <v>231.70479631052817</v>
      </c>
    </row>
    <row r="805" spans="44:49">
      <c r="AR805" s="69">
        <f t="shared" si="426"/>
        <v>67</v>
      </c>
      <c r="AS805" s="70">
        <f t="shared" si="433"/>
        <v>802</v>
      </c>
      <c r="AT805" s="71">
        <f t="shared" si="437"/>
        <v>4.1295674331015379E-3</v>
      </c>
      <c r="AU805" s="72">
        <f t="shared" si="418"/>
        <v>6.8214933659622723E-3</v>
      </c>
      <c r="AV805" s="73">
        <f t="shared" si="427"/>
        <v>1.0068214933659623</v>
      </c>
      <c r="AW805" s="74">
        <f>PRODUCT(AV$4:AV805)</f>
        <v>233.28536904142209</v>
      </c>
    </row>
    <row r="806" spans="44:49">
      <c r="AR806" s="69">
        <f t="shared" si="426"/>
        <v>67</v>
      </c>
      <c r="AS806" s="70">
        <f t="shared" si="433"/>
        <v>803</v>
      </c>
      <c r="AT806" s="71">
        <f t="shared" si="437"/>
        <v>4.1013976162523422E-3</v>
      </c>
      <c r="AU806" s="72">
        <f t="shared" si="418"/>
        <v>6.8214933659622723E-3</v>
      </c>
      <c r="AV806" s="73">
        <f t="shared" si="427"/>
        <v>1.0068214933659623</v>
      </c>
      <c r="AW806" s="74">
        <f>PRODUCT(AV$4:AV806)</f>
        <v>234.8767236387142</v>
      </c>
    </row>
    <row r="807" spans="44:49">
      <c r="AR807" s="69">
        <f t="shared" si="426"/>
        <v>67</v>
      </c>
      <c r="AS807" s="70">
        <f t="shared" si="433"/>
        <v>804</v>
      </c>
      <c r="AT807" s="71">
        <f t="shared" si="437"/>
        <v>4.0734199596219036E-3</v>
      </c>
      <c r="AU807" s="72">
        <f t="shared" si="418"/>
        <v>6.8214933659622723E-3</v>
      </c>
      <c r="AV807" s="73">
        <f t="shared" si="427"/>
        <v>1.0068214933659623</v>
      </c>
      <c r="AW807" s="74">
        <f>PRODUCT(AV$4:AV807)</f>
        <v>236.47893365083465</v>
      </c>
    </row>
    <row r="808" spans="44:49">
      <c r="AR808" s="69">
        <f t="shared" si="426"/>
        <v>68</v>
      </c>
      <c r="AS808" s="70">
        <f t="shared" si="433"/>
        <v>805</v>
      </c>
      <c r="AT808" s="71">
        <f t="shared" si="437"/>
        <v>4.0456331523905644E-3</v>
      </c>
      <c r="AU808" s="72">
        <f t="shared" si="418"/>
        <v>6.8214933659622723E-3</v>
      </c>
      <c r="AV808" s="73">
        <f t="shared" si="427"/>
        <v>1.0068214933659623</v>
      </c>
      <c r="AW808" s="74">
        <f>PRODUCT(AV$4:AV808)</f>
        <v>238.09207312792364</v>
      </c>
    </row>
    <row r="809" spans="44:49">
      <c r="AR809" s="69">
        <f t="shared" si="426"/>
        <v>68</v>
      </c>
      <c r="AS809" s="70">
        <f t="shared" si="433"/>
        <v>806</v>
      </c>
      <c r="AT809" s="71">
        <f t="shared" si="437"/>
        <v>4.0180358926804154E-3</v>
      </c>
      <c r="AU809" s="72">
        <f t="shared" si="418"/>
        <v>6.8214933659622723E-3</v>
      </c>
      <c r="AV809" s="73">
        <f t="shared" si="427"/>
        <v>1.0068214933659623</v>
      </c>
      <c r="AW809" s="74">
        <f>PRODUCT(AV$4:AV809)</f>
        <v>239.71621662525396</v>
      </c>
    </row>
    <row r="810" spans="44:49">
      <c r="AR810" s="69">
        <f t="shared" si="426"/>
        <v>68</v>
      </c>
      <c r="AS810" s="70">
        <f t="shared" si="433"/>
        <v>807</v>
      </c>
      <c r="AT810" s="71">
        <f t="shared" si="437"/>
        <v>3.9906268874942974E-3</v>
      </c>
      <c r="AU810" s="72">
        <f t="shared" si="418"/>
        <v>6.8214933659622723E-3</v>
      </c>
      <c r="AV810" s="73">
        <f t="shared" si="427"/>
        <v>1.0068214933659623</v>
      </c>
      <c r="AW810" s="74">
        <f>PRODUCT(AV$4:AV810)</f>
        <v>241.3514392066767</v>
      </c>
    </row>
    <row r="811" spans="44:49">
      <c r="AR811" s="69">
        <f t="shared" si="426"/>
        <v>68</v>
      </c>
      <c r="AS811" s="70">
        <f t="shared" si="433"/>
        <v>808</v>
      </c>
      <c r="AT811" s="71">
        <f t="shared" si="437"/>
        <v>3.9634048526552244E-3</v>
      </c>
      <c r="AU811" s="72">
        <f t="shared" si="418"/>
        <v>6.8214933659622723E-3</v>
      </c>
      <c r="AV811" s="73">
        <f t="shared" si="427"/>
        <v>1.0068214933659623</v>
      </c>
      <c r="AW811" s="74">
        <f>PRODUCT(AV$4:AV811)</f>
        <v>242.9978164480905</v>
      </c>
    </row>
    <row r="812" spans="44:49">
      <c r="AR812" s="69">
        <f t="shared" si="426"/>
        <v>68</v>
      </c>
      <c r="AS812" s="70">
        <f t="shared" si="433"/>
        <v>809</v>
      </c>
      <c r="AT812" s="71">
        <f t="shared" si="437"/>
        <v>3.9363685127462144E-3</v>
      </c>
      <c r="AU812" s="72">
        <f t="shared" si="418"/>
        <v>6.8214933659622723E-3</v>
      </c>
      <c r="AV812" s="73">
        <f t="shared" si="427"/>
        <v>1.0068214933659623</v>
      </c>
      <c r="AW812" s="74">
        <f>PRODUCT(AV$4:AV812)</f>
        <v>244.65542444093447</v>
      </c>
    </row>
    <row r="813" spans="44:49">
      <c r="AR813" s="69">
        <f t="shared" si="426"/>
        <v>68</v>
      </c>
      <c r="AS813" s="70">
        <f t="shared" si="433"/>
        <v>810</v>
      </c>
      <c r="AT813" s="71">
        <f t="shared" si="437"/>
        <v>3.9095166010505332E-3</v>
      </c>
      <c r="AU813" s="72">
        <f t="shared" si="418"/>
        <v>6.8214933659622723E-3</v>
      </c>
      <c r="AV813" s="73">
        <f t="shared" si="427"/>
        <v>1.0068214933659623</v>
      </c>
      <c r="AW813" s="74">
        <f>PRODUCT(AV$4:AV813)</f>
        <v>246.32433979570499</v>
      </c>
    </row>
    <row r="814" spans="44:49">
      <c r="AR814" s="69">
        <f t="shared" si="426"/>
        <v>68</v>
      </c>
      <c r="AS814" s="70">
        <f t="shared" si="433"/>
        <v>811</v>
      </c>
      <c r="AT814" s="71">
        <f t="shared" si="437"/>
        <v>3.8828478594923476E-3</v>
      </c>
      <c r="AU814" s="72">
        <f t="shared" si="418"/>
        <v>6.8214933659622723E-3</v>
      </c>
      <c r="AV814" s="73">
        <f t="shared" si="427"/>
        <v>1.0068214933659623</v>
      </c>
      <c r="AW814" s="74">
        <f>PRODUCT(AV$4:AV814)</f>
        <v>248.00463964549641</v>
      </c>
    </row>
    <row r="815" spans="44:49">
      <c r="AR815" s="69">
        <f t="shared" si="426"/>
        <v>68</v>
      </c>
      <c r="AS815" s="70">
        <f t="shared" si="433"/>
        <v>812</v>
      </c>
      <c r="AT815" s="71">
        <f t="shared" si="437"/>
        <v>3.8563610385777798E-3</v>
      </c>
      <c r="AU815" s="72">
        <f t="shared" si="418"/>
        <v>6.8214933659622723E-3</v>
      </c>
      <c r="AV815" s="73">
        <f t="shared" si="427"/>
        <v>1.0068214933659623</v>
      </c>
      <c r="AW815" s="74">
        <f>PRODUCT(AV$4:AV815)</f>
        <v>249.69640164956604</v>
      </c>
    </row>
    <row r="816" spans="44:49">
      <c r="AR816" s="69">
        <f t="shared" si="426"/>
        <v>68</v>
      </c>
      <c r="AS816" s="70">
        <f t="shared" si="433"/>
        <v>813</v>
      </c>
      <c r="AT816" s="71">
        <f t="shared" si="437"/>
        <v>3.8300548973363661E-3</v>
      </c>
      <c r="AU816" s="72">
        <f t="shared" si="418"/>
        <v>6.8214933659622723E-3</v>
      </c>
      <c r="AV816" s="73">
        <f t="shared" si="427"/>
        <v>1.0068214933659623</v>
      </c>
      <c r="AW816" s="74">
        <f>PRODUCT(AV$4:AV816)</f>
        <v>251.39970399692319</v>
      </c>
    </row>
    <row r="817" spans="44:49">
      <c r="AR817" s="69">
        <f t="shared" si="426"/>
        <v>68</v>
      </c>
      <c r="AS817" s="70">
        <f t="shared" si="433"/>
        <v>814</v>
      </c>
      <c r="AT817" s="71">
        <f t="shared" si="437"/>
        <v>3.8039282032629146E-3</v>
      </c>
      <c r="AU817" s="72">
        <f t="shared" si="418"/>
        <v>6.8214933659622723E-3</v>
      </c>
      <c r="AV817" s="73">
        <f t="shared" si="427"/>
        <v>1.0068214933659623</v>
      </c>
      <c r="AW817" s="74">
        <f>PRODUCT(AV$4:AV817)</f>
        <v>253.11462540994307</v>
      </c>
    </row>
    <row r="818" spans="44:49">
      <c r="AR818" s="69">
        <f t="shared" si="426"/>
        <v>68</v>
      </c>
      <c r="AS818" s="70">
        <f t="shared" si="433"/>
        <v>815</v>
      </c>
      <c r="AT818" s="71">
        <f t="shared" si="437"/>
        <v>3.7779797322597597E-3</v>
      </c>
      <c r="AU818" s="72">
        <f t="shared" si="418"/>
        <v>6.8214933659622723E-3</v>
      </c>
      <c r="AV818" s="73">
        <f t="shared" si="427"/>
        <v>1.0068214933659623</v>
      </c>
      <c r="AW818" s="74">
        <f>PRODUCT(AV$4:AV818)</f>
        <v>254.84124514800502</v>
      </c>
    </row>
    <row r="819" spans="44:49">
      <c r="AR819" s="69">
        <f t="shared" si="426"/>
        <v>68</v>
      </c>
      <c r="AS819" s="70">
        <f t="shared" si="433"/>
        <v>816</v>
      </c>
      <c r="AT819" s="71">
        <f t="shared" si="437"/>
        <v>3.7522082685794099E-3</v>
      </c>
      <c r="AU819" s="72">
        <f t="shared" si="418"/>
        <v>6.8214933659622723E-3</v>
      </c>
      <c r="AV819" s="73">
        <f t="shared" si="427"/>
        <v>1.0068214933659623</v>
      </c>
      <c r="AW819" s="74">
        <f>PRODUCT(AV$4:AV819)</f>
        <v>256.57964301115572</v>
      </c>
    </row>
    <row r="820" spans="44:49">
      <c r="AR820" s="69">
        <f t="shared" si="426"/>
        <v>69</v>
      </c>
      <c r="AS820" s="70">
        <f t="shared" si="433"/>
        <v>817</v>
      </c>
      <c r="AT820" s="71">
        <f t="shared" si="437"/>
        <v>3.7266126047675865E-3</v>
      </c>
      <c r="AU820" s="72">
        <f t="shared" si="418"/>
        <v>6.8214933659622723E-3</v>
      </c>
      <c r="AV820" s="73">
        <f t="shared" si="427"/>
        <v>1.0068214933659623</v>
      </c>
      <c r="AW820" s="74">
        <f>PRODUCT(AV$4:AV820)</f>
        <v>258.32989934379731</v>
      </c>
    </row>
    <row r="821" spans="44:49">
      <c r="AR821" s="69">
        <f t="shared" si="426"/>
        <v>69</v>
      </c>
      <c r="AS821" s="70">
        <f t="shared" si="433"/>
        <v>818</v>
      </c>
      <c r="AT821" s="71">
        <f t="shared" si="437"/>
        <v>3.7011915416066531E-3</v>
      </c>
      <c r="AU821" s="72">
        <f t="shared" si="418"/>
        <v>6.8214933659622723E-3</v>
      </c>
      <c r="AV821" s="73">
        <f t="shared" si="427"/>
        <v>1.0068214933659623</v>
      </c>
      <c r="AW821" s="74">
        <f>PRODUCT(AV$4:AV821)</f>
        <v>260.09209503840071</v>
      </c>
    </row>
    <row r="822" spans="44:49">
      <c r="AR822" s="69">
        <f t="shared" si="426"/>
        <v>69</v>
      </c>
      <c r="AS822" s="70">
        <f t="shared" si="433"/>
        <v>819</v>
      </c>
      <c r="AT822" s="71">
        <f t="shared" si="437"/>
        <v>3.6759438880594277E-3</v>
      </c>
      <c r="AU822" s="72">
        <f t="shared" si="418"/>
        <v>6.8214933659622723E-3</v>
      </c>
      <c r="AV822" s="73">
        <f t="shared" si="427"/>
        <v>1.0068214933659623</v>
      </c>
      <c r="AW822" s="74">
        <f>PRODUCT(AV$4:AV822)</f>
        <v>261.86631153924441</v>
      </c>
    </row>
    <row r="823" spans="44:49">
      <c r="AR823" s="69">
        <f t="shared" si="426"/>
        <v>69</v>
      </c>
      <c r="AS823" s="70">
        <f t="shared" si="433"/>
        <v>820</v>
      </c>
      <c r="AT823" s="71">
        <f t="shared" si="437"/>
        <v>3.6508684612133807E-3</v>
      </c>
      <c r="AU823" s="72">
        <f t="shared" si="418"/>
        <v>6.8214933659622723E-3</v>
      </c>
      <c r="AV823" s="73">
        <f t="shared" si="427"/>
        <v>1.0068214933659623</v>
      </c>
      <c r="AW823" s="74">
        <f>PRODUCT(AV$4:AV823)</f>
        <v>263.6526308461784</v>
      </c>
    </row>
    <row r="824" spans="44:49">
      <c r="AR824" s="69">
        <f t="shared" si="426"/>
        <v>69</v>
      </c>
      <c r="AS824" s="70">
        <f t="shared" si="433"/>
        <v>821</v>
      </c>
      <c r="AT824" s="71">
        <f t="shared" si="437"/>
        <v>3.6259640862252129E-3</v>
      </c>
      <c r="AU824" s="72">
        <f t="shared" si="418"/>
        <v>6.8214933659622723E-3</v>
      </c>
      <c r="AV824" s="73">
        <f t="shared" si="427"/>
        <v>1.0068214933659623</v>
      </c>
      <c r="AW824" s="74">
        <f>PRODUCT(AV$4:AV824)</f>
        <v>265.45113551841411</v>
      </c>
    </row>
    <row r="825" spans="44:49">
      <c r="AR825" s="69">
        <f t="shared" si="426"/>
        <v>69</v>
      </c>
      <c r="AS825" s="70">
        <f t="shared" si="433"/>
        <v>822</v>
      </c>
      <c r="AT825" s="71">
        <f t="shared" si="437"/>
        <v>3.6012295962658102E-3</v>
      </c>
      <c r="AU825" s="72">
        <f t="shared" si="418"/>
        <v>6.8214933659622723E-3</v>
      </c>
      <c r="AV825" s="73">
        <f t="shared" si="427"/>
        <v>1.0068214933659623</v>
      </c>
      <c r="AW825" s="74">
        <f>PRODUCT(AV$4:AV825)</f>
        <v>267.26190867834009</v>
      </c>
    </row>
    <row r="826" spans="44:49">
      <c r="AR826" s="69">
        <f t="shared" si="426"/>
        <v>69</v>
      </c>
      <c r="AS826" s="70">
        <f t="shared" si="433"/>
        <v>823</v>
      </c>
      <c r="AT826" s="71">
        <f t="shared" si="437"/>
        <v>3.576663832465576E-3</v>
      </c>
      <c r="AU826" s="72">
        <f t="shared" si="418"/>
        <v>6.8214933659622723E-3</v>
      </c>
      <c r="AV826" s="73">
        <f t="shared" si="427"/>
        <v>1.0068214933659623</v>
      </c>
      <c r="AW826" s="74">
        <f>PRODUCT(AV$4:AV826)</f>
        <v>269.08503401536382</v>
      </c>
    </row>
    <row r="827" spans="44:49">
      <c r="AR827" s="69">
        <f t="shared" si="426"/>
        <v>69</v>
      </c>
      <c r="AS827" s="70">
        <f t="shared" si="433"/>
        <v>824</v>
      </c>
      <c r="AT827" s="71">
        <f t="shared" si="437"/>
        <v>3.5522656438601347E-3</v>
      </c>
      <c r="AU827" s="72">
        <f t="shared" si="418"/>
        <v>6.8214933659622723E-3</v>
      </c>
      <c r="AV827" s="73">
        <f t="shared" si="427"/>
        <v>1.0068214933659623</v>
      </c>
      <c r="AW827" s="74">
        <f>PRODUCT(AV$4:AV827)</f>
        <v>270.92059578977933</v>
      </c>
    </row>
    <row r="828" spans="44:49">
      <c r="AR828" s="69">
        <f t="shared" si="426"/>
        <v>69</v>
      </c>
      <c r="AS828" s="70">
        <f t="shared" si="433"/>
        <v>825</v>
      </c>
      <c r="AT828" s="71">
        <f t="shared" si="437"/>
        <v>3.5280338873364069E-3</v>
      </c>
      <c r="AU828" s="72">
        <f t="shared" si="418"/>
        <v>6.8214933659622723E-3</v>
      </c>
      <c r="AV828" s="73">
        <f t="shared" si="427"/>
        <v>1.0068214933659623</v>
      </c>
      <c r="AW828" s="74">
        <f>PRODUCT(AV$4:AV828)</f>
        <v>272.76867883666188</v>
      </c>
    </row>
    <row r="829" spans="44:49">
      <c r="AR829" s="69">
        <f t="shared" si="426"/>
        <v>69</v>
      </c>
      <c r="AS829" s="70">
        <f t="shared" si="433"/>
        <v>826</v>
      </c>
      <c r="AT829" s="71">
        <f t="shared" si="437"/>
        <v>3.5039674275790514E-3</v>
      </c>
      <c r="AU829" s="72">
        <f t="shared" si="418"/>
        <v>6.8214933659622723E-3</v>
      </c>
      <c r="AV829" s="73">
        <f t="shared" si="427"/>
        <v>1.0068214933659623</v>
      </c>
      <c r="AW829" s="74">
        <f>PRODUCT(AV$4:AV829)</f>
        <v>274.62936856978848</v>
      </c>
    </row>
    <row r="830" spans="44:49">
      <c r="AR830" s="69">
        <f t="shared" si="426"/>
        <v>69</v>
      </c>
      <c r="AS830" s="70">
        <f t="shared" si="433"/>
        <v>827</v>
      </c>
      <c r="AT830" s="71">
        <f t="shared" si="437"/>
        <v>3.480065137017273E-3</v>
      </c>
      <c r="AU830" s="72">
        <f t="shared" si="418"/>
        <v>6.8214933659622723E-3</v>
      </c>
      <c r="AV830" s="73">
        <f t="shared" si="427"/>
        <v>1.0068214933659623</v>
      </c>
      <c r="AW830" s="74">
        <f>PRODUCT(AV$4:AV830)</f>
        <v>276.50275098558569</v>
      </c>
    </row>
    <row r="831" spans="44:49">
      <c r="AR831" s="69">
        <f t="shared" si="426"/>
        <v>69</v>
      </c>
      <c r="AS831" s="70">
        <f t="shared" si="433"/>
        <v>828</v>
      </c>
      <c r="AT831" s="71">
        <f t="shared" si="437"/>
        <v>3.4563258957719931E-3</v>
      </c>
      <c r="AU831" s="72">
        <f t="shared" si="418"/>
        <v>6.8214933659622723E-3</v>
      </c>
      <c r="AV831" s="73">
        <f t="shared" si="427"/>
        <v>1.0068214933659623</v>
      </c>
      <c r="AW831" s="74">
        <f>PRODUCT(AV$4:AV831)</f>
        <v>278.38891266710419</v>
      </c>
    </row>
    <row r="832" spans="44:49">
      <c r="AR832" s="69">
        <f t="shared" si="426"/>
        <v>70</v>
      </c>
      <c r="AS832" s="70">
        <f t="shared" si="433"/>
        <v>829</v>
      </c>
      <c r="AT832" s="71">
        <f t="shared" si="437"/>
        <v>3.4327485916033811E-3</v>
      </c>
      <c r="AU832" s="72">
        <f t="shared" si="418"/>
        <v>6.8214933659622723E-3</v>
      </c>
      <c r="AV832" s="73">
        <f t="shared" si="427"/>
        <v>1.0068214933659623</v>
      </c>
      <c r="AW832" s="74">
        <f>PRODUCT(AV$4:AV832)</f>
        <v>280.28794078802031</v>
      </c>
    </row>
    <row r="833" spans="44:49">
      <c r="AR833" s="69">
        <f t="shared" si="426"/>
        <v>70</v>
      </c>
      <c r="AS833" s="70">
        <f t="shared" si="433"/>
        <v>830</v>
      </c>
      <c r="AT833" s="71">
        <f t="shared" si="437"/>
        <v>3.4093321198587424E-3</v>
      </c>
      <c r="AU833" s="72">
        <f t="shared" si="418"/>
        <v>6.8214933659622723E-3</v>
      </c>
      <c r="AV833" s="73">
        <f t="shared" si="427"/>
        <v>1.0068214933659623</v>
      </c>
      <c r="AW833" s="74">
        <f>PRODUCT(AV$4:AV833)</f>
        <v>282.19992311666499</v>
      </c>
    </row>
    <row r="834" spans="44:49">
      <c r="AR834" s="69">
        <f t="shared" si="426"/>
        <v>70</v>
      </c>
      <c r="AS834" s="70">
        <f t="shared" si="433"/>
        <v>831</v>
      </c>
      <c r="AT834" s="71">
        <f t="shared" si="437"/>
        <v>3.386075383420764E-3</v>
      </c>
      <c r="AU834" s="72">
        <f t="shared" si="418"/>
        <v>6.8214933659622723E-3</v>
      </c>
      <c r="AV834" s="73">
        <f t="shared" si="427"/>
        <v>1.0068214933659623</v>
      </c>
      <c r="AW834" s="74">
        <f>PRODUCT(AV$4:AV834)</f>
        <v>284.12494802008041</v>
      </c>
    </row>
    <row r="835" spans="44:49">
      <c r="AR835" s="69">
        <f t="shared" si="426"/>
        <v>70</v>
      </c>
      <c r="AS835" s="70">
        <f t="shared" si="433"/>
        <v>832</v>
      </c>
      <c r="AT835" s="71">
        <f t="shared" si="437"/>
        <v>3.3629772926561112E-3</v>
      </c>
      <c r="AU835" s="72">
        <f t="shared" si="418"/>
        <v>6.8214933659622723E-3</v>
      </c>
      <c r="AV835" s="73">
        <f t="shared" si="427"/>
        <v>1.0068214933659623</v>
      </c>
      <c r="AW835" s="74">
        <f>PRODUCT(AV$4:AV835)</f>
        <v>286.06310446810375</v>
      </c>
    </row>
    <row r="836" spans="44:49">
      <c r="AR836" s="69">
        <f t="shared" si="426"/>
        <v>70</v>
      </c>
      <c r="AS836" s="70">
        <f t="shared" si="433"/>
        <v>833</v>
      </c>
      <c r="AT836" s="71">
        <f t="shared" si="437"/>
        <v>3.3400367653643758E-3</v>
      </c>
      <c r="AU836" s="72">
        <f t="shared" ref="AU836:AU899" si="438">((1+$AH$21)^(1/12))-1</f>
        <v>6.8214933659622723E-3</v>
      </c>
      <c r="AV836" s="73">
        <f t="shared" si="427"/>
        <v>1.0068214933659623</v>
      </c>
      <c r="AW836" s="74">
        <f>PRODUCT(AV$4:AV836)</f>
        <v>288.01448203747947</v>
      </c>
    </row>
    <row r="837" spans="44:49">
      <c r="AR837" s="69">
        <f t="shared" ref="AR837:AR900" si="439">ROUNDDOWN((AS837-1)/12,0)+1</f>
        <v>70</v>
      </c>
      <c r="AS837" s="70">
        <f t="shared" si="433"/>
        <v>834</v>
      </c>
      <c r="AT837" s="71">
        <f t="shared" si="437"/>
        <v>3.3172527267273729E-3</v>
      </c>
      <c r="AU837" s="72">
        <f t="shared" si="438"/>
        <v>6.8214933659622723E-3</v>
      </c>
      <c r="AV837" s="73">
        <f t="shared" ref="AV837:AV900" si="440">(1+AU837)</f>
        <v>1.0068214933659623</v>
      </c>
      <c r="AW837" s="74">
        <f>PRODUCT(AV$4:AV837)</f>
        <v>289.97917091599919</v>
      </c>
    </row>
    <row r="838" spans="44:49">
      <c r="AR838" s="69">
        <f t="shared" si="439"/>
        <v>70</v>
      </c>
      <c r="AS838" s="70">
        <f t="shared" ref="AS838:AS901" si="441">AS837+1</f>
        <v>835</v>
      </c>
      <c r="AT838" s="71">
        <f t="shared" si="437"/>
        <v>3.2946241092587816E-3</v>
      </c>
      <c r="AU838" s="72">
        <f t="shared" si="438"/>
        <v>6.8214933659622723E-3</v>
      </c>
      <c r="AV838" s="73">
        <f t="shared" si="440"/>
        <v>1.0068214933659623</v>
      </c>
      <c r="AW838" s="74">
        <f>PRODUCT(AV$4:AV838)</f>
        <v>291.95726190666994</v>
      </c>
    </row>
    <row r="839" spans="44:49">
      <c r="AR839" s="69">
        <f t="shared" si="439"/>
        <v>70</v>
      </c>
      <c r="AS839" s="70">
        <f t="shared" si="441"/>
        <v>836</v>
      </c>
      <c r="AT839" s="71">
        <f t="shared" si="437"/>
        <v>3.2721498527541336E-3</v>
      </c>
      <c r="AU839" s="72">
        <f t="shared" si="438"/>
        <v>6.8214933659622723E-3</v>
      </c>
      <c r="AV839" s="73">
        <f t="shared" si="440"/>
        <v>1.0068214933659623</v>
      </c>
      <c r="AW839" s="74">
        <f>PRODUCT(AV$4:AV839)</f>
        <v>293.94884643191079</v>
      </c>
    </row>
    <row r="840" spans="44:49">
      <c r="AR840" s="69">
        <f t="shared" si="439"/>
        <v>70</v>
      </c>
      <c r="AS840" s="70">
        <f t="shared" si="441"/>
        <v>837</v>
      </c>
      <c r="AT840" s="71">
        <f t="shared" si="437"/>
        <v>3.249828904241137E-3</v>
      </c>
      <c r="AU840" s="72">
        <f t="shared" si="438"/>
        <v>6.8214933659622723E-3</v>
      </c>
      <c r="AV840" s="73">
        <f t="shared" si="440"/>
        <v>1.0068214933659623</v>
      </c>
      <c r="AW840" s="74">
        <f>PRODUCT(AV$4:AV840)</f>
        <v>295.95401653777833</v>
      </c>
    </row>
    <row r="841" spans="44:49">
      <c r="AR841" s="69">
        <f t="shared" si="439"/>
        <v>70</v>
      </c>
      <c r="AS841" s="70">
        <f t="shared" si="441"/>
        <v>838</v>
      </c>
      <c r="AT841" s="71">
        <f t="shared" si="437"/>
        <v>3.2276602179303437E-3</v>
      </c>
      <c r="AU841" s="72">
        <f t="shared" si="438"/>
        <v>6.8214933659622723E-3</v>
      </c>
      <c r="AV841" s="73">
        <f t="shared" si="440"/>
        <v>1.0068214933659623</v>
      </c>
      <c r="AW841" s="74">
        <f>PRODUCT(AV$4:AV841)</f>
        <v>297.97286489822068</v>
      </c>
    </row>
    <row r="842" spans="44:49">
      <c r="AR842" s="69">
        <f t="shared" si="439"/>
        <v>70</v>
      </c>
      <c r="AS842" s="70">
        <f t="shared" si="441"/>
        <v>839</v>
      </c>
      <c r="AT842" s="71">
        <f t="shared" si="437"/>
        <v>3.2056427551661517E-3</v>
      </c>
      <c r="AU842" s="72">
        <f t="shared" si="438"/>
        <v>6.8214933659622723E-3</v>
      </c>
      <c r="AV842" s="73">
        <f t="shared" si="440"/>
        <v>1.0068214933659623</v>
      </c>
      <c r="AW842" s="74">
        <f>PRODUCT(AV$4:AV842)</f>
        <v>300.00548481936067</v>
      </c>
    </row>
    <row r="843" spans="44:49">
      <c r="AR843" s="69">
        <f t="shared" si="439"/>
        <v>70</v>
      </c>
      <c r="AS843" s="70">
        <f t="shared" si="441"/>
        <v>840</v>
      </c>
      <c r="AT843" s="71">
        <f t="shared" si="437"/>
        <v>3.1837754843781407E-3</v>
      </c>
      <c r="AU843" s="72">
        <f t="shared" si="438"/>
        <v>6.8214933659622723E-3</v>
      </c>
      <c r="AV843" s="73">
        <f t="shared" si="440"/>
        <v>1.0068214933659623</v>
      </c>
      <c r="AW843" s="74">
        <f>PRODUCT(AV$4:AV843)</f>
        <v>302.05197024380823</v>
      </c>
    </row>
    <row r="844" spans="44:49">
      <c r="AR844" s="69">
        <f t="shared" si="439"/>
        <v>71</v>
      </c>
      <c r="AS844" s="70">
        <f t="shared" si="441"/>
        <v>841</v>
      </c>
      <c r="AT844" s="71">
        <f t="shared" si="437"/>
        <v>3.1620573810327421E-3</v>
      </c>
      <c r="AU844" s="72">
        <f t="shared" si="438"/>
        <v>6.8214933659622723E-3</v>
      </c>
      <c r="AV844" s="73">
        <f t="shared" si="440"/>
        <v>1.0068214933659623</v>
      </c>
      <c r="AW844" s="74">
        <f>PRODUCT(AV$4:AV844)</f>
        <v>304.11241575500219</v>
      </c>
    </row>
    <row r="845" spans="44:49">
      <c r="AR845" s="69">
        <f t="shared" si="439"/>
        <v>71</v>
      </c>
      <c r="AS845" s="70">
        <f t="shared" si="441"/>
        <v>842</v>
      </c>
      <c r="AT845" s="71">
        <f t="shared" si="437"/>
        <v>3.140487427585235E-3</v>
      </c>
      <c r="AU845" s="72">
        <f t="shared" si="438"/>
        <v>6.8214933659622723E-3</v>
      </c>
      <c r="AV845" s="73">
        <f t="shared" si="440"/>
        <v>1.0068214933659623</v>
      </c>
      <c r="AW845" s="74">
        <f>PRODUCT(AV$4:AV845)</f>
        <v>306.18691658158167</v>
      </c>
    </row>
    <row r="846" spans="44:49">
      <c r="AR846" s="69">
        <f t="shared" si="439"/>
        <v>71</v>
      </c>
      <c r="AS846" s="70">
        <f t="shared" si="441"/>
        <v>843</v>
      </c>
      <c r="AT846" s="71">
        <f t="shared" si="437"/>
        <v>3.1190646134320742E-3</v>
      </c>
      <c r="AU846" s="72">
        <f t="shared" si="438"/>
        <v>6.8214933659622723E-3</v>
      </c>
      <c r="AV846" s="73">
        <f t="shared" si="440"/>
        <v>1.0068214933659623</v>
      </c>
      <c r="AW846" s="74">
        <f>PRODUCT(AV$4:AV846)</f>
        <v>308.27556860178737</v>
      </c>
    </row>
    <row r="847" spans="44:49">
      <c r="AR847" s="69">
        <f t="shared" si="439"/>
        <v>71</v>
      </c>
      <c r="AS847" s="70">
        <f t="shared" si="441"/>
        <v>844</v>
      </c>
      <c r="AT847" s="71">
        <f t="shared" si="437"/>
        <v>3.0977879348635397E-3</v>
      </c>
      <c r="AU847" s="72">
        <f t="shared" si="438"/>
        <v>6.8214933659622723E-3</v>
      </c>
      <c r="AV847" s="73">
        <f t="shared" si="440"/>
        <v>1.0068214933659623</v>
      </c>
      <c r="AW847" s="74">
        <f>PRODUCT(AV$4:AV847)</f>
        <v>310.37846834789269</v>
      </c>
    </row>
    <row r="848" spans="44:49">
      <c r="AR848" s="69">
        <f t="shared" si="439"/>
        <v>71</v>
      </c>
      <c r="AS848" s="70">
        <f t="shared" si="441"/>
        <v>845</v>
      </c>
      <c r="AT848" s="71">
        <f t="shared" si="437"/>
        <v>3.07665639501671E-3</v>
      </c>
      <c r="AU848" s="72">
        <f t="shared" si="438"/>
        <v>6.8214933659622723E-3</v>
      </c>
      <c r="AV848" s="73">
        <f t="shared" si="440"/>
        <v>1.0068214933659623</v>
      </c>
      <c r="AW848" s="74">
        <f>PRODUCT(AV$4:AV848)</f>
        <v>312.49571301066538</v>
      </c>
    </row>
    <row r="849" spans="44:49">
      <c r="AR849" s="69">
        <f t="shared" si="439"/>
        <v>71</v>
      </c>
      <c r="AS849" s="70">
        <f t="shared" si="441"/>
        <v>846</v>
      </c>
      <c r="AT849" s="71">
        <f t="shared" si="437"/>
        <v>3.0556690038287581E-3</v>
      </c>
      <c r="AU849" s="72">
        <f t="shared" si="438"/>
        <v>6.8214933659622723E-3</v>
      </c>
      <c r="AV849" s="73">
        <f t="shared" si="440"/>
        <v>1.0068214933659623</v>
      </c>
      <c r="AW849" s="74">
        <f>PRODUCT(AV$4:AV849)</f>
        <v>314.6274004438593</v>
      </c>
    </row>
    <row r="850" spans="44:49">
      <c r="AR850" s="69">
        <f t="shared" si="439"/>
        <v>71</v>
      </c>
      <c r="AS850" s="70">
        <f t="shared" si="441"/>
        <v>847</v>
      </c>
      <c r="AT850" s="71">
        <f t="shared" si="437"/>
        <v>3.0348247779905637E-3</v>
      </c>
      <c r="AU850" s="72">
        <f t="shared" si="438"/>
        <v>6.8214933659622723E-3</v>
      </c>
      <c r="AV850" s="73">
        <f t="shared" si="440"/>
        <v>1.0068214933659623</v>
      </c>
      <c r="AW850" s="74">
        <f>PRODUCT(AV$4:AV850)</f>
        <v>316.77362916873705</v>
      </c>
    </row>
    <row r="851" spans="44:49">
      <c r="AR851" s="69">
        <f t="shared" si="439"/>
        <v>71</v>
      </c>
      <c r="AS851" s="70">
        <f t="shared" si="441"/>
        <v>848</v>
      </c>
      <c r="AT851" s="71">
        <f t="shared" si="437"/>
        <v>3.0141227409006431E-3</v>
      </c>
      <c r="AU851" s="72">
        <f t="shared" si="438"/>
        <v>6.8214933659622723E-3</v>
      </c>
      <c r="AV851" s="73">
        <f t="shared" si="440"/>
        <v>1.0068214933659623</v>
      </c>
      <c r="AW851" s="74">
        <f>PRODUCT(AV$4:AV851)</f>
        <v>318.9344983786234</v>
      </c>
    </row>
    <row r="852" spans="44:49">
      <c r="AR852" s="69">
        <f t="shared" si="439"/>
        <v>71</v>
      </c>
      <c r="AS852" s="70">
        <f t="shared" si="441"/>
        <v>849</v>
      </c>
      <c r="AT852" s="71">
        <f t="shared" si="437"/>
        <v>2.9935619226193933E-3</v>
      </c>
      <c r="AU852" s="72">
        <f t="shared" si="438"/>
        <v>6.8214933659622723E-3</v>
      </c>
      <c r="AV852" s="73">
        <f t="shared" si="440"/>
        <v>1.0068214933659623</v>
      </c>
      <c r="AW852" s="74">
        <f>PRODUCT(AV$4:AV852)</f>
        <v>321.11010794348971</v>
      </c>
    </row>
    <row r="853" spans="44:49">
      <c r="AR853" s="69">
        <f t="shared" si="439"/>
        <v>71</v>
      </c>
      <c r="AS853" s="70">
        <f t="shared" si="441"/>
        <v>850</v>
      </c>
      <c r="AT853" s="71">
        <f t="shared" si="437"/>
        <v>2.9731413598236478E-3</v>
      </c>
      <c r="AU853" s="72">
        <f t="shared" si="438"/>
        <v>6.8214933659622723E-3</v>
      </c>
      <c r="AV853" s="73">
        <f t="shared" si="440"/>
        <v>1.0068214933659623</v>
      </c>
      <c r="AW853" s="74">
        <f>PRODUCT(AV$4:AV853)</f>
        <v>323.30055841456965</v>
      </c>
    </row>
    <row r="854" spans="44:49">
      <c r="AR854" s="69">
        <f t="shared" si="439"/>
        <v>71</v>
      </c>
      <c r="AS854" s="70">
        <f t="shared" si="441"/>
        <v>851</v>
      </c>
      <c r="AT854" s="71">
        <f t="shared" si="437"/>
        <v>2.9528600957615427E-3</v>
      </c>
      <c r="AU854" s="72">
        <f t="shared" si="438"/>
        <v>6.8214933659622723E-3</v>
      </c>
      <c r="AV854" s="73">
        <f t="shared" si="440"/>
        <v>1.0068214933659623</v>
      </c>
      <c r="AW854" s="74">
        <f>PRODUCT(AV$4:AV854)</f>
        <v>325.50595102900655</v>
      </c>
    </row>
    <row r="855" spans="44:49">
      <c r="AR855" s="69">
        <f t="shared" si="439"/>
        <v>71</v>
      </c>
      <c r="AS855" s="70">
        <f t="shared" si="441"/>
        <v>852</v>
      </c>
      <c r="AT855" s="71">
        <f t="shared" ref="AT855:AT918" si="442">(1-AU855)*AT854</f>
        <v>2.9327171802076904E-3</v>
      </c>
      <c r="AU855" s="72">
        <f t="shared" si="438"/>
        <v>6.8214933659622723E-3</v>
      </c>
      <c r="AV855" s="73">
        <f t="shared" si="440"/>
        <v>1.0068214933659623</v>
      </c>
      <c r="AW855" s="74">
        <f>PRODUCT(AV$4:AV855)</f>
        <v>327.72638771453217</v>
      </c>
    </row>
    <row r="856" spans="44:49">
      <c r="AR856" s="69">
        <f t="shared" si="439"/>
        <v>72</v>
      </c>
      <c r="AS856" s="70">
        <f t="shared" si="441"/>
        <v>853</v>
      </c>
      <c r="AT856" s="71">
        <f t="shared" si="442"/>
        <v>2.9127116694186599E-3</v>
      </c>
      <c r="AU856" s="72">
        <f t="shared" si="438"/>
        <v>6.8214933659622723E-3</v>
      </c>
      <c r="AV856" s="73">
        <f t="shared" si="440"/>
        <v>1.0068214933659623</v>
      </c>
      <c r="AW856" s="74">
        <f>PRODUCT(AV$4:AV856)</f>
        <v>329.96197109417761</v>
      </c>
    </row>
    <row r="857" spans="44:49">
      <c r="AR857" s="69">
        <f t="shared" si="439"/>
        <v>72</v>
      </c>
      <c r="AS857" s="70">
        <f t="shared" si="441"/>
        <v>854</v>
      </c>
      <c r="AT857" s="71">
        <f t="shared" si="442"/>
        <v>2.8928426260887595E-3</v>
      </c>
      <c r="AU857" s="72">
        <f t="shared" si="438"/>
        <v>6.8214933659622723E-3</v>
      </c>
      <c r="AV857" s="73">
        <f t="shared" si="440"/>
        <v>1.0068214933659623</v>
      </c>
      <c r="AW857" s="74">
        <f>PRODUCT(AV$4:AV857)</f>
        <v>332.21280449101636</v>
      </c>
    </row>
    <row r="858" spans="44:49">
      <c r="AR858" s="69">
        <f t="shared" si="439"/>
        <v>72</v>
      </c>
      <c r="AS858" s="70">
        <f t="shared" si="441"/>
        <v>855</v>
      </c>
      <c r="AT858" s="71">
        <f t="shared" si="442"/>
        <v>2.8731091193061223E-3</v>
      </c>
      <c r="AU858" s="72">
        <f t="shared" si="438"/>
        <v>6.8214933659622723E-3</v>
      </c>
      <c r="AV858" s="73">
        <f t="shared" si="440"/>
        <v>1.0068214933659623</v>
      </c>
      <c r="AW858" s="74">
        <f>PRODUCT(AV$4:AV858)</f>
        <v>334.47899193293955</v>
      </c>
    </row>
    <row r="859" spans="44:49">
      <c r="AR859" s="69">
        <f t="shared" si="439"/>
        <v>72</v>
      </c>
      <c r="AS859" s="70">
        <f t="shared" si="441"/>
        <v>856</v>
      </c>
      <c r="AT859" s="71">
        <f t="shared" si="442"/>
        <v>2.8535102245090898E-3</v>
      </c>
      <c r="AU859" s="72">
        <f t="shared" si="438"/>
        <v>6.8214933659622723E-3</v>
      </c>
      <c r="AV859" s="73">
        <f t="shared" si="440"/>
        <v>1.0068214933659623</v>
      </c>
      <c r="AW859" s="74">
        <f>PRODUCT(AV$4:AV859)</f>
        <v>336.76063815746386</v>
      </c>
    </row>
    <row r="860" spans="44:49">
      <c r="AR860" s="69">
        <f t="shared" si="439"/>
        <v>72</v>
      </c>
      <c r="AS860" s="70">
        <f t="shared" si="441"/>
        <v>857</v>
      </c>
      <c r="AT860" s="71">
        <f t="shared" si="442"/>
        <v>2.8340450234428955E-3</v>
      </c>
      <c r="AU860" s="72">
        <f t="shared" si="438"/>
        <v>6.8214933659622723E-3</v>
      </c>
      <c r="AV860" s="73">
        <f t="shared" si="440"/>
        <v>1.0068214933659623</v>
      </c>
      <c r="AW860" s="74">
        <f>PRODUCT(AV$4:AV860)</f>
        <v>339.05784861657224</v>
      </c>
    </row>
    <row r="861" spans="44:49">
      <c r="AR861" s="69">
        <f t="shared" si="439"/>
        <v>72</v>
      </c>
      <c r="AS861" s="70">
        <f t="shared" si="441"/>
        <v>858</v>
      </c>
      <c r="AT861" s="71">
        <f t="shared" si="442"/>
        <v>2.8147126041166413E-3</v>
      </c>
      <c r="AU861" s="72">
        <f t="shared" si="438"/>
        <v>6.8214933659622723E-3</v>
      </c>
      <c r="AV861" s="73">
        <f t="shared" si="440"/>
        <v>1.0068214933659623</v>
      </c>
      <c r="AW861" s="74">
        <f>PRODUCT(AV$4:AV861)</f>
        <v>341.37072948158766</v>
      </c>
    </row>
    <row r="862" spans="44:49">
      <c r="AR862" s="69">
        <f t="shared" si="439"/>
        <v>72</v>
      </c>
      <c r="AS862" s="70">
        <f t="shared" si="441"/>
        <v>859</v>
      </c>
      <c r="AT862" s="71">
        <f t="shared" si="442"/>
        <v>2.7955120607605693E-3</v>
      </c>
      <c r="AU862" s="72">
        <f t="shared" si="438"/>
        <v>6.8214933659622723E-3</v>
      </c>
      <c r="AV862" s="73">
        <f t="shared" si="440"/>
        <v>1.0068214933659623</v>
      </c>
      <c r="AW862" s="74">
        <f>PRODUCT(AV$4:AV862)</f>
        <v>343.69938764808001</v>
      </c>
    </row>
    <row r="863" spans="44:49">
      <c r="AR863" s="69">
        <f t="shared" si="439"/>
        <v>72</v>
      </c>
      <c r="AS863" s="70">
        <f t="shared" si="441"/>
        <v>860</v>
      </c>
      <c r="AT863" s="71">
        <f t="shared" si="442"/>
        <v>2.7764424937836234E-3</v>
      </c>
      <c r="AU863" s="72">
        <f t="shared" si="438"/>
        <v>6.8214933659622723E-3</v>
      </c>
      <c r="AV863" s="73">
        <f t="shared" si="440"/>
        <v>1.0068214933659623</v>
      </c>
      <c r="AW863" s="74">
        <f>PRODUCT(AV$4:AV863)</f>
        <v>346.04393074080667</v>
      </c>
    </row>
    <row r="864" spans="44:49">
      <c r="AR864" s="69">
        <f t="shared" si="439"/>
        <v>72</v>
      </c>
      <c r="AS864" s="70">
        <f t="shared" si="441"/>
        <v>861</v>
      </c>
      <c r="AT864" s="71">
        <f t="shared" si="442"/>
        <v>2.7575030097313027E-3</v>
      </c>
      <c r="AU864" s="72">
        <f t="shared" si="438"/>
        <v>6.8214933659622723E-3</v>
      </c>
      <c r="AV864" s="73">
        <f t="shared" si="440"/>
        <v>1.0068214933659623</v>
      </c>
      <c r="AW864" s="74">
        <f>PRODUCT(AV$4:AV864)</f>
        <v>348.40446711868657</v>
      </c>
    </row>
    <row r="865" spans="44:49">
      <c r="AR865" s="69">
        <f t="shared" si="439"/>
        <v>72</v>
      </c>
      <c r="AS865" s="70">
        <f t="shared" si="441"/>
        <v>862</v>
      </c>
      <c r="AT865" s="71">
        <f t="shared" si="442"/>
        <v>2.7386927212437995E-3</v>
      </c>
      <c r="AU865" s="72">
        <f t="shared" si="438"/>
        <v>6.8214933659622723E-3</v>
      </c>
      <c r="AV865" s="73">
        <f t="shared" si="440"/>
        <v>1.0068214933659623</v>
      </c>
      <c r="AW865" s="74">
        <f>PRODUCT(AV$4:AV865)</f>
        <v>350.78110587980831</v>
      </c>
    </row>
    <row r="866" spans="44:49">
      <c r="AR866" s="69">
        <f t="shared" si="439"/>
        <v>72</v>
      </c>
      <c r="AS866" s="70">
        <f t="shared" si="441"/>
        <v>863</v>
      </c>
      <c r="AT866" s="71">
        <f t="shared" si="442"/>
        <v>2.7200107470144257E-3</v>
      </c>
      <c r="AU866" s="72">
        <f t="shared" si="438"/>
        <v>6.8214933659622723E-3</v>
      </c>
      <c r="AV866" s="73">
        <f t="shared" si="440"/>
        <v>1.0068214933659623</v>
      </c>
      <c r="AW866" s="74">
        <f>PRODUCT(AV$4:AV866)</f>
        <v>353.17395686647234</v>
      </c>
    </row>
    <row r="867" spans="44:49">
      <c r="AR867" s="69">
        <f t="shared" si="439"/>
        <v>72</v>
      </c>
      <c r="AS867" s="70">
        <f t="shared" si="441"/>
        <v>864</v>
      </c>
      <c r="AT867" s="71">
        <f t="shared" si="442"/>
        <v>2.7014562117483208E-3</v>
      </c>
      <c r="AU867" s="72">
        <f t="shared" si="438"/>
        <v>6.8214933659622723E-3</v>
      </c>
      <c r="AV867" s="73">
        <f t="shared" si="440"/>
        <v>1.0068214933659623</v>
      </c>
      <c r="AW867" s="74">
        <f>PRODUCT(AV$4:AV867)</f>
        <v>355.58313067026762</v>
      </c>
    </row>
    <row r="868" spans="44:49">
      <c r="AR868" s="69">
        <f t="shared" si="439"/>
        <v>73</v>
      </c>
      <c r="AS868" s="70">
        <f t="shared" si="441"/>
        <v>865</v>
      </c>
      <c r="AT868" s="71">
        <f t="shared" si="442"/>
        <v>2.6830282461214419E-3</v>
      </c>
      <c r="AU868" s="72">
        <f t="shared" si="438"/>
        <v>6.8214933659622723E-3</v>
      </c>
      <c r="AV868" s="73">
        <f t="shared" si="440"/>
        <v>1.0068214933659623</v>
      </c>
      <c r="AW868" s="74">
        <f>PRODUCT(AV$4:AV868)</f>
        <v>358.00873863718294</v>
      </c>
    </row>
    <row r="869" spans="44:49">
      <c r="AR869" s="69">
        <f t="shared" si="439"/>
        <v>73</v>
      </c>
      <c r="AS869" s="70">
        <f t="shared" si="441"/>
        <v>866</v>
      </c>
      <c r="AT869" s="71">
        <f t="shared" si="442"/>
        <v>2.664725986739835E-3</v>
      </c>
      <c r="AU869" s="72">
        <f t="shared" si="438"/>
        <v>6.8214933659622723E-3</v>
      </c>
      <c r="AV869" s="73">
        <f t="shared" si="440"/>
        <v>1.0068214933659623</v>
      </c>
      <c r="AW869" s="74">
        <f>PRODUCT(AV$4:AV869)</f>
        <v>360.450892872753</v>
      </c>
    </row>
    <row r="870" spans="44:49">
      <c r="AR870" s="69">
        <f t="shared" si="439"/>
        <v>73</v>
      </c>
      <c r="AS870" s="70">
        <f t="shared" si="441"/>
        <v>867</v>
      </c>
      <c r="AT870" s="71">
        <f t="shared" si="442"/>
        <v>2.6465485760991821E-3</v>
      </c>
      <c r="AU870" s="72">
        <f t="shared" si="438"/>
        <v>6.8214933659622723E-3</v>
      </c>
      <c r="AV870" s="73">
        <f t="shared" si="440"/>
        <v>1.0068214933659623</v>
      </c>
      <c r="AW870" s="74">
        <f>PRODUCT(AV$4:AV870)</f>
        <v>362.90970624723968</v>
      </c>
    </row>
    <row r="871" spans="44:49">
      <c r="AR871" s="69">
        <f t="shared" si="439"/>
        <v>73</v>
      </c>
      <c r="AS871" s="70">
        <f t="shared" si="441"/>
        <v>868</v>
      </c>
      <c r="AT871" s="71">
        <f t="shared" si="442"/>
        <v>2.6284951625446247E-3</v>
      </c>
      <c r="AU871" s="72">
        <f t="shared" si="438"/>
        <v>6.8214933659622723E-3</v>
      </c>
      <c r="AV871" s="73">
        <f t="shared" si="440"/>
        <v>1.0068214933659623</v>
      </c>
      <c r="AW871" s="74">
        <f>PRODUCT(AV$4:AV871)</f>
        <v>365.38529240084853</v>
      </c>
    </row>
    <row r="872" spans="44:49">
      <c r="AR872" s="69">
        <f t="shared" si="439"/>
        <v>73</v>
      </c>
      <c r="AS872" s="70">
        <f t="shared" si="441"/>
        <v>869</v>
      </c>
      <c r="AT872" s="71">
        <f t="shared" si="442"/>
        <v>2.6105649002308626E-3</v>
      </c>
      <c r="AU872" s="72">
        <f t="shared" si="438"/>
        <v>6.8214933659622723E-3</v>
      </c>
      <c r="AV872" s="73">
        <f t="shared" si="440"/>
        <v>1.0068214933659623</v>
      </c>
      <c r="AW872" s="74">
        <f>PRODUCT(AV$4:AV872)</f>
        <v>367.87776574898112</v>
      </c>
    </row>
    <row r="873" spans="44:49">
      <c r="AR873" s="69">
        <f t="shared" si="439"/>
        <v>73</v>
      </c>
      <c r="AS873" s="70">
        <f t="shared" si="441"/>
        <v>870</v>
      </c>
      <c r="AT873" s="71">
        <f t="shared" si="442"/>
        <v>2.5927569490825238E-3</v>
      </c>
      <c r="AU873" s="72">
        <f t="shared" si="438"/>
        <v>6.8214933659622723E-3</v>
      </c>
      <c r="AV873" s="73">
        <f t="shared" si="440"/>
        <v>1.0068214933659623</v>
      </c>
      <c r="AW873" s="74">
        <f>PRODUCT(AV$4:AV873)</f>
        <v>370.38724148752283</v>
      </c>
    </row>
    <row r="874" spans="44:49">
      <c r="AR874" s="69">
        <f t="shared" si="439"/>
        <v>73</v>
      </c>
      <c r="AS874" s="70">
        <f t="shared" si="441"/>
        <v>871</v>
      </c>
      <c r="AT874" s="71">
        <f t="shared" si="442"/>
        <v>2.575070474754805E-3</v>
      </c>
      <c r="AU874" s="72">
        <f t="shared" si="438"/>
        <v>6.8214933659622723E-3</v>
      </c>
      <c r="AV874" s="73">
        <f t="shared" si="440"/>
        <v>1.0068214933659623</v>
      </c>
      <c r="AW874" s="74">
        <f>PRODUCT(AV$4:AV874)</f>
        <v>372.91383559816705</v>
      </c>
    </row>
    <row r="875" spans="44:49">
      <c r="AR875" s="69">
        <f t="shared" si="439"/>
        <v>73</v>
      </c>
      <c r="AS875" s="70">
        <f t="shared" si="441"/>
        <v>872</v>
      </c>
      <c r="AT875" s="71">
        <f t="shared" si="442"/>
        <v>2.5575046485943795E-3</v>
      </c>
      <c r="AU875" s="72">
        <f t="shared" si="438"/>
        <v>6.8214933659622723E-3</v>
      </c>
      <c r="AV875" s="73">
        <f t="shared" si="440"/>
        <v>1.0068214933659623</v>
      </c>
      <c r="AW875" s="74">
        <f>PRODUCT(AV$4:AV875)</f>
        <v>375.4576648537755</v>
      </c>
    </row>
    <row r="876" spans="44:49">
      <c r="AR876" s="69">
        <f t="shared" si="439"/>
        <v>73</v>
      </c>
      <c r="AS876" s="70">
        <f t="shared" si="441"/>
        <v>873</v>
      </c>
      <c r="AT876" s="71">
        <f t="shared" si="442"/>
        <v>2.5400586476005751E-3</v>
      </c>
      <c r="AU876" s="72">
        <f t="shared" si="438"/>
        <v>6.8214933659622723E-3</v>
      </c>
      <c r="AV876" s="73">
        <f t="shared" si="440"/>
        <v>1.0068214933659623</v>
      </c>
      <c r="AW876" s="74">
        <f>PRODUCT(AV$4:AV876)</f>
        <v>378.01884682377522</v>
      </c>
    </row>
    <row r="877" spans="44:49">
      <c r="AR877" s="69">
        <f t="shared" si="439"/>
        <v>73</v>
      </c>
      <c r="AS877" s="70">
        <f t="shared" si="441"/>
        <v>874</v>
      </c>
      <c r="AT877" s="71">
        <f t="shared" si="442"/>
        <v>2.5227316543868128E-3</v>
      </c>
      <c r="AU877" s="72">
        <f t="shared" si="438"/>
        <v>6.8214933659622723E-3</v>
      </c>
      <c r="AV877" s="73">
        <f t="shared" si="440"/>
        <v>1.0068214933659623</v>
      </c>
      <c r="AW877" s="74">
        <f>PRODUCT(AV$4:AV877)</f>
        <v>380.59749987959231</v>
      </c>
    </row>
    <row r="878" spans="44:49">
      <c r="AR878" s="69">
        <f t="shared" si="439"/>
        <v>73</v>
      </c>
      <c r="AS878" s="70">
        <f t="shared" si="441"/>
        <v>875</v>
      </c>
      <c r="AT878" s="71">
        <f t="shared" si="442"/>
        <v>2.5055228571423103E-3</v>
      </c>
      <c r="AU878" s="72">
        <f t="shared" si="438"/>
        <v>6.8214933659622723E-3</v>
      </c>
      <c r="AV878" s="73">
        <f t="shared" si="440"/>
        <v>1.0068214933659623</v>
      </c>
      <c r="AW878" s="74">
        <f>PRODUCT(AV$4:AV878)</f>
        <v>383.19374320012275</v>
      </c>
    </row>
    <row r="879" spans="44:49">
      <c r="AR879" s="69">
        <f t="shared" si="439"/>
        <v>73</v>
      </c>
      <c r="AS879" s="70">
        <f t="shared" si="441"/>
        <v>876</v>
      </c>
      <c r="AT879" s="71">
        <f t="shared" si="442"/>
        <v>2.488431449594047E-3</v>
      </c>
      <c r="AU879" s="72">
        <f t="shared" si="438"/>
        <v>6.8214933659622723E-3</v>
      </c>
      <c r="AV879" s="73">
        <f t="shared" si="440"/>
        <v>1.0068214933659623</v>
      </c>
      <c r="AW879" s="74">
        <f>PRODUCT(AV$4:AV879)</f>
        <v>385.80769677724066</v>
      </c>
    </row>
    <row r="880" spans="44:49">
      <c r="AR880" s="69">
        <f t="shared" si="439"/>
        <v>74</v>
      </c>
      <c r="AS880" s="70">
        <f t="shared" si="441"/>
        <v>877</v>
      </c>
      <c r="AT880" s="71">
        <f t="shared" si="442"/>
        <v>2.4714566309689892E-3</v>
      </c>
      <c r="AU880" s="72">
        <f t="shared" si="438"/>
        <v>6.8214933659622723E-3</v>
      </c>
      <c r="AV880" s="73">
        <f t="shared" si="440"/>
        <v>1.0068214933659623</v>
      </c>
      <c r="AW880" s="74">
        <f>PRODUCT(AV$4:AV880)</f>
        <v>388.43948142134377</v>
      </c>
    </row>
    <row r="881" spans="44:49">
      <c r="AR881" s="69">
        <f t="shared" si="439"/>
        <v>74</v>
      </c>
      <c r="AS881" s="70">
        <f t="shared" si="441"/>
        <v>878</v>
      </c>
      <c r="AT881" s="71">
        <f t="shared" si="442"/>
        <v>2.4545976059565707E-3</v>
      </c>
      <c r="AU881" s="72">
        <f t="shared" si="438"/>
        <v>6.8214933659622723E-3</v>
      </c>
      <c r="AV881" s="73">
        <f t="shared" si="440"/>
        <v>1.0068214933659623</v>
      </c>
      <c r="AW881" s="74">
        <f>PRODUCT(AV$4:AV881)</f>
        <v>391.08921876693728</v>
      </c>
    </row>
    <row r="882" spans="44:49">
      <c r="AR882" s="69">
        <f t="shared" si="439"/>
        <v>74</v>
      </c>
      <c r="AS882" s="70">
        <f t="shared" si="441"/>
        <v>879</v>
      </c>
      <c r="AT882" s="71">
        <f t="shared" si="442"/>
        <v>2.4378535846714313E-3</v>
      </c>
      <c r="AU882" s="72">
        <f t="shared" si="438"/>
        <v>6.8214933659622723E-3</v>
      </c>
      <c r="AV882" s="73">
        <f t="shared" si="440"/>
        <v>1.0068214933659623</v>
      </c>
      <c r="AW882" s="74">
        <f>PRODUCT(AV$4:AV882)</f>
        <v>393.75703127825528</v>
      </c>
    </row>
    <row r="883" spans="44:49">
      <c r="AR883" s="69">
        <f t="shared" si="439"/>
        <v>74</v>
      </c>
      <c r="AS883" s="70">
        <f t="shared" si="441"/>
        <v>880</v>
      </c>
      <c r="AT883" s="71">
        <f t="shared" si="442"/>
        <v>2.421223782616408E-3</v>
      </c>
      <c r="AU883" s="72">
        <f t="shared" si="438"/>
        <v>6.8214933659622723E-3</v>
      </c>
      <c r="AV883" s="73">
        <f t="shared" si="440"/>
        <v>1.0068214933659623</v>
      </c>
      <c r="AW883" s="74">
        <f>PRODUCT(AV$4:AV883)</f>
        <v>396.4430422549209</v>
      </c>
    </row>
    <row r="884" spans="44:49">
      <c r="AR884" s="69">
        <f t="shared" si="439"/>
        <v>74</v>
      </c>
      <c r="AS884" s="70">
        <f t="shared" si="441"/>
        <v>881</v>
      </c>
      <c r="AT884" s="71">
        <f t="shared" si="442"/>
        <v>2.4047074206457802E-3</v>
      </c>
      <c r="AU884" s="72">
        <f t="shared" si="438"/>
        <v>6.8214933659622723E-3</v>
      </c>
      <c r="AV884" s="73">
        <f t="shared" si="440"/>
        <v>1.0068214933659623</v>
      </c>
      <c r="AW884" s="74">
        <f>PRODUCT(AV$4:AV884)</f>
        <v>399.14737583764474</v>
      </c>
    </row>
    <row r="885" spans="44:49">
      <c r="AR885" s="69">
        <f t="shared" si="439"/>
        <v>74</v>
      </c>
      <c r="AS885" s="70">
        <f t="shared" si="441"/>
        <v>882</v>
      </c>
      <c r="AT885" s="71">
        <f t="shared" si="442"/>
        <v>2.3883037249287646E-3</v>
      </c>
      <c r="AU885" s="72">
        <f t="shared" si="438"/>
        <v>6.8214933659622723E-3</v>
      </c>
      <c r="AV885" s="73">
        <f t="shared" si="440"/>
        <v>1.0068214933659623</v>
      </c>
      <c r="AW885" s="74">
        <f>PRODUCT(AV$4:AV885)</f>
        <v>401.87015701396251</v>
      </c>
    </row>
    <row r="886" spans="44:49">
      <c r="AR886" s="69">
        <f t="shared" si="439"/>
        <v>74</v>
      </c>
      <c r="AS886" s="70">
        <f t="shared" si="441"/>
        <v>883</v>
      </c>
      <c r="AT886" s="71">
        <f t="shared" si="442"/>
        <v>2.3720119269132599E-3</v>
      </c>
      <c r="AU886" s="72">
        <f t="shared" si="438"/>
        <v>6.8214933659622723E-3</v>
      </c>
      <c r="AV886" s="73">
        <f t="shared" si="440"/>
        <v>1.0068214933659623</v>
      </c>
      <c r="AW886" s="74">
        <f>PRODUCT(AV$4:AV886)</f>
        <v>404.61151162401148</v>
      </c>
    </row>
    <row r="887" spans="44:49">
      <c r="AR887" s="69">
        <f t="shared" si="439"/>
        <v>74</v>
      </c>
      <c r="AS887" s="70">
        <f t="shared" si="441"/>
        <v>884</v>
      </c>
      <c r="AT887" s="71">
        <f t="shared" si="442"/>
        <v>2.3558312632898379E-3</v>
      </c>
      <c r="AU887" s="72">
        <f t="shared" si="438"/>
        <v>6.8214933659622723E-3</v>
      </c>
      <c r="AV887" s="73">
        <f t="shared" si="440"/>
        <v>1.0068214933659623</v>
      </c>
      <c r="AW887" s="74">
        <f>PRODUCT(AV$4:AV887)</f>
        <v>407.37156636634666</v>
      </c>
    </row>
    <row r="888" spans="44:49">
      <c r="AR888" s="69">
        <f t="shared" si="439"/>
        <v>74</v>
      </c>
      <c r="AS888" s="70">
        <f t="shared" si="441"/>
        <v>885</v>
      </c>
      <c r="AT888" s="71">
        <f t="shared" si="442"/>
        <v>2.3397609759559799E-3</v>
      </c>
      <c r="AU888" s="72">
        <f t="shared" si="438"/>
        <v>6.8214933659622723E-3</v>
      </c>
      <c r="AV888" s="73">
        <f t="shared" si="440"/>
        <v>1.0068214933659623</v>
      </c>
      <c r="AW888" s="74">
        <f>PRODUCT(AV$4:AV888)</f>
        <v>410.15044880379634</v>
      </c>
    </row>
    <row r="889" spans="44:49">
      <c r="AR889" s="69">
        <f t="shared" si="439"/>
        <v>74</v>
      </c>
      <c r="AS889" s="70">
        <f t="shared" si="441"/>
        <v>886</v>
      </c>
      <c r="AT889" s="71">
        <f t="shared" si="442"/>
        <v>2.3238003119805586E-3</v>
      </c>
      <c r="AU889" s="72">
        <f t="shared" si="438"/>
        <v>6.8214933659622723E-3</v>
      </c>
      <c r="AV889" s="73">
        <f t="shared" si="440"/>
        <v>1.0068214933659623</v>
      </c>
      <c r="AW889" s="74">
        <f>PRODUCT(AV$4:AV889)</f>
        <v>412.9482873693579</v>
      </c>
    </row>
    <row r="890" spans="44:49">
      <c r="AR890" s="69">
        <f t="shared" si="439"/>
        <v>74</v>
      </c>
      <c r="AS890" s="70">
        <f t="shared" si="441"/>
        <v>887</v>
      </c>
      <c r="AT890" s="71">
        <f t="shared" si="442"/>
        <v>2.307948523568562E-3</v>
      </c>
      <c r="AU890" s="72">
        <f t="shared" si="438"/>
        <v>6.8214933659622723E-3</v>
      </c>
      <c r="AV890" s="73">
        <f t="shared" si="440"/>
        <v>1.0068214933659623</v>
      </c>
      <c r="AW890" s="74">
        <f>PRODUCT(AV$4:AV890)</f>
        <v>415.76521137213348</v>
      </c>
    </row>
    <row r="891" spans="44:49">
      <c r="AR891" s="69">
        <f t="shared" si="439"/>
        <v>74</v>
      </c>
      <c r="AS891" s="70">
        <f t="shared" si="441"/>
        <v>888</v>
      </c>
      <c r="AT891" s="71">
        <f t="shared" si="442"/>
        <v>2.2922048680260568E-3</v>
      </c>
      <c r="AU891" s="72">
        <f t="shared" si="438"/>
        <v>6.8214933659622723E-3</v>
      </c>
      <c r="AV891" s="73">
        <f t="shared" si="440"/>
        <v>1.0068214933659623</v>
      </c>
      <c r="AW891" s="74">
        <f>PRODUCT(AV$4:AV891)</f>
        <v>418.60135100330638</v>
      </c>
    </row>
    <row r="892" spans="44:49">
      <c r="AR892" s="69">
        <f t="shared" si="439"/>
        <v>75</v>
      </c>
      <c r="AS892" s="70">
        <f t="shared" si="441"/>
        <v>889</v>
      </c>
      <c r="AT892" s="71">
        <f t="shared" si="442"/>
        <v>2.2765686077253905E-3</v>
      </c>
      <c r="AU892" s="72">
        <f t="shared" si="438"/>
        <v>6.8214933659622723E-3</v>
      </c>
      <c r="AV892" s="73">
        <f t="shared" si="440"/>
        <v>1.0068214933659623</v>
      </c>
      <c r="AW892" s="74">
        <f>PRODUCT(AV$4:AV892)</f>
        <v>421.45683734215828</v>
      </c>
    </row>
    <row r="893" spans="44:49">
      <c r="AR893" s="69">
        <f t="shared" si="439"/>
        <v>75</v>
      </c>
      <c r="AS893" s="70">
        <f t="shared" si="441"/>
        <v>890</v>
      </c>
      <c r="AT893" s="71">
        <f t="shared" si="442"/>
        <v>2.2610390100706338E-3</v>
      </c>
      <c r="AU893" s="72">
        <f t="shared" si="438"/>
        <v>6.8214933659622723E-3</v>
      </c>
      <c r="AV893" s="73">
        <f t="shared" si="440"/>
        <v>1.0068214933659623</v>
      </c>
      <c r="AW893" s="74">
        <f>PRODUCT(AV$4:AV893)</f>
        <v>424.33180236212723</v>
      </c>
    </row>
    <row r="894" spans="44:49">
      <c r="AR894" s="69">
        <f t="shared" si="439"/>
        <v>75</v>
      </c>
      <c r="AS894" s="70">
        <f t="shared" si="441"/>
        <v>891</v>
      </c>
      <c r="AT894" s="71">
        <f t="shared" si="442"/>
        <v>2.2456153474632551E-3</v>
      </c>
      <c r="AU894" s="72">
        <f t="shared" si="438"/>
        <v>6.8214933659622723E-3</v>
      </c>
      <c r="AV894" s="73">
        <f t="shared" si="440"/>
        <v>1.0068214933659623</v>
      </c>
      <c r="AW894" s="74">
        <f>PRODUCT(AV$4:AV894)</f>
        <v>427.22637893690728</v>
      </c>
    </row>
    <row r="895" spans="44:49">
      <c r="AR895" s="69">
        <f t="shared" si="439"/>
        <v>75</v>
      </c>
      <c r="AS895" s="70">
        <f t="shared" si="441"/>
        <v>892</v>
      </c>
      <c r="AT895" s="71">
        <f t="shared" si="442"/>
        <v>2.2302968972680312E-3</v>
      </c>
      <c r="AU895" s="72">
        <f t="shared" si="438"/>
        <v>6.8214933659622723E-3</v>
      </c>
      <c r="AV895" s="73">
        <f t="shared" si="440"/>
        <v>1.0068214933659623</v>
      </c>
      <c r="AW895" s="74">
        <f>PRODUCT(AV$4:AV895)</f>
        <v>430.14070084658948</v>
      </c>
    </row>
    <row r="896" spans="44:49">
      <c r="AR896" s="69">
        <f t="shared" si="439"/>
        <v>75</v>
      </c>
      <c r="AS896" s="70">
        <f t="shared" si="441"/>
        <v>893</v>
      </c>
      <c r="AT896" s="71">
        <f t="shared" si="442"/>
        <v>2.2150829417791913E-3</v>
      </c>
      <c r="AU896" s="72">
        <f t="shared" si="438"/>
        <v>6.8214933659622723E-3</v>
      </c>
      <c r="AV896" s="73">
        <f t="shared" si="440"/>
        <v>1.0068214933659623</v>
      </c>
      <c r="AW896" s="74">
        <f>PRODUCT(AV$4:AV896)</f>
        <v>433.07490278384483</v>
      </c>
    </row>
    <row r="897" spans="44:49">
      <c r="AR897" s="69">
        <f t="shared" si="439"/>
        <v>75</v>
      </c>
      <c r="AS897" s="70">
        <f t="shared" si="441"/>
        <v>894</v>
      </c>
      <c r="AT897" s="71">
        <f t="shared" si="442"/>
        <v>2.1999727681867882E-3</v>
      </c>
      <c r="AU897" s="72">
        <f t="shared" si="438"/>
        <v>6.8214933659622723E-3</v>
      </c>
      <c r="AV897" s="73">
        <f t="shared" si="440"/>
        <v>1.0068214933659623</v>
      </c>
      <c r="AW897" s="74">
        <f>PRODUCT(AV$4:AV897)</f>
        <v>436.02912036014959</v>
      </c>
    </row>
    <row r="898" spans="44:49">
      <c r="AR898" s="69">
        <f t="shared" si="439"/>
        <v>75</v>
      </c>
      <c r="AS898" s="70">
        <f t="shared" si="441"/>
        <v>895</v>
      </c>
      <c r="AT898" s="71">
        <f t="shared" si="442"/>
        <v>2.1849656685433041E-3</v>
      </c>
      <c r="AU898" s="72">
        <f t="shared" si="438"/>
        <v>6.8214933659622723E-3</v>
      </c>
      <c r="AV898" s="73">
        <f t="shared" si="440"/>
        <v>1.0068214933659623</v>
      </c>
      <c r="AW898" s="74">
        <f>PRODUCT(AV$4:AV898)</f>
        <v>439.0034901120527</v>
      </c>
    </row>
    <row r="899" spans="44:49">
      <c r="AR899" s="69">
        <f t="shared" si="439"/>
        <v>75</v>
      </c>
      <c r="AS899" s="70">
        <f t="shared" si="441"/>
        <v>896</v>
      </c>
      <c r="AT899" s="71">
        <f t="shared" si="442"/>
        <v>2.1700609397304806E-3</v>
      </c>
      <c r="AU899" s="72">
        <f t="shared" si="438"/>
        <v>6.8214933659622723E-3</v>
      </c>
      <c r="AV899" s="73">
        <f t="shared" si="440"/>
        <v>1.0068214933659623</v>
      </c>
      <c r="AW899" s="74">
        <f>PRODUCT(AV$4:AV899)</f>
        <v>441.99814950748635</v>
      </c>
    </row>
    <row r="900" spans="44:49">
      <c r="AR900" s="69">
        <f t="shared" si="439"/>
        <v>75</v>
      </c>
      <c r="AS900" s="70">
        <f t="shared" si="441"/>
        <v>897</v>
      </c>
      <c r="AT900" s="71">
        <f t="shared" si="442"/>
        <v>2.1552578834263753E-3</v>
      </c>
      <c r="AU900" s="72">
        <f t="shared" ref="AU900:AU963" si="443">((1+$AH$21)^(1/12))-1</f>
        <v>6.8214933659622723E-3</v>
      </c>
      <c r="AV900" s="73">
        <f t="shared" si="440"/>
        <v>1.0068214933659623</v>
      </c>
      <c r="AW900" s="74">
        <f>PRODUCT(AV$4:AV900)</f>
        <v>445.01323695211926</v>
      </c>
    </row>
    <row r="901" spans="44:49">
      <c r="AR901" s="69">
        <f t="shared" ref="AR901:AR964" si="444">ROUNDDOWN((AS901-1)/12,0)+1</f>
        <v>75</v>
      </c>
      <c r="AS901" s="70">
        <f t="shared" si="441"/>
        <v>898</v>
      </c>
      <c r="AT901" s="71">
        <f t="shared" si="442"/>
        <v>2.1405558060726445E-3</v>
      </c>
      <c r="AU901" s="72">
        <f t="shared" si="443"/>
        <v>6.8214933659622723E-3</v>
      </c>
      <c r="AV901" s="73">
        <f t="shared" ref="AV901:AV964" si="445">(1+AU901)</f>
        <v>1.0068214933659623</v>
      </c>
      <c r="AW901" s="74">
        <f>PRODUCT(AV$4:AV901)</f>
        <v>448.04889179575355</v>
      </c>
    </row>
    <row r="902" spans="44:49">
      <c r="AR902" s="69">
        <f t="shared" si="444"/>
        <v>75</v>
      </c>
      <c r="AS902" s="70">
        <f t="shared" ref="AS902:AS965" si="446">AS901+1</f>
        <v>899</v>
      </c>
      <c r="AT902" s="71">
        <f t="shared" si="442"/>
        <v>2.1259540188420479E-3</v>
      </c>
      <c r="AU902" s="72">
        <f t="shared" si="443"/>
        <v>6.8214933659622723E-3</v>
      </c>
      <c r="AV902" s="73">
        <f t="shared" si="445"/>
        <v>1.0068214933659623</v>
      </c>
      <c r="AW902" s="74">
        <f>PRODUCT(AV$4:AV902)</f>
        <v>451.10525433876501</v>
      </c>
    </row>
    <row r="903" spans="44:49">
      <c r="AR903" s="69">
        <f t="shared" si="444"/>
        <v>75</v>
      </c>
      <c r="AS903" s="70">
        <f t="shared" si="446"/>
        <v>900</v>
      </c>
      <c r="AT903" s="71">
        <f t="shared" si="442"/>
        <v>2.1114518376061761E-3</v>
      </c>
      <c r="AU903" s="72">
        <f t="shared" si="443"/>
        <v>6.8214933659622723E-3</v>
      </c>
      <c r="AV903" s="73">
        <f t="shared" si="445"/>
        <v>1.0068214933659623</v>
      </c>
      <c r="AW903" s="74">
        <f>PRODUCT(AV$4:AV903)</f>
        <v>454.18246583858763</v>
      </c>
    </row>
    <row r="904" spans="44:49">
      <c r="AR904" s="69">
        <f t="shared" si="444"/>
        <v>76</v>
      </c>
      <c r="AS904" s="70">
        <f t="shared" si="446"/>
        <v>901</v>
      </c>
      <c r="AT904" s="71">
        <f t="shared" si="442"/>
        <v>2.0970485829033968E-3</v>
      </c>
      <c r="AU904" s="72">
        <f t="shared" si="443"/>
        <v>6.8214933659622723E-3</v>
      </c>
      <c r="AV904" s="73">
        <f t="shared" si="445"/>
        <v>1.0068214933659623</v>
      </c>
      <c r="AW904" s="74">
        <f>PRODUCT(AV$4:AV904)</f>
        <v>457.28066851624192</v>
      </c>
    </row>
    <row r="905" spans="44:49">
      <c r="AR905" s="69">
        <f t="shared" si="444"/>
        <v>76</v>
      </c>
      <c r="AS905" s="70">
        <f t="shared" si="446"/>
        <v>902</v>
      </c>
      <c r="AT905" s="71">
        <f t="shared" si="442"/>
        <v>2.0827435799070206E-3</v>
      </c>
      <c r="AU905" s="72">
        <f t="shared" si="443"/>
        <v>6.8214933659622723E-3</v>
      </c>
      <c r="AV905" s="73">
        <f t="shared" si="445"/>
        <v>1.0068214933659623</v>
      </c>
      <c r="AW905" s="74">
        <f>PRODUCT(AV$4:AV905)</f>
        <v>460.40000556290823</v>
      </c>
    </row>
    <row r="906" spans="44:49">
      <c r="AR906" s="69">
        <f t="shared" si="444"/>
        <v>76</v>
      </c>
      <c r="AS906" s="70">
        <f t="shared" si="446"/>
        <v>903</v>
      </c>
      <c r="AT906" s="71">
        <f t="shared" si="442"/>
        <v>2.0685361583936842E-3</v>
      </c>
      <c r="AU906" s="72">
        <f t="shared" si="443"/>
        <v>6.8214933659622723E-3</v>
      </c>
      <c r="AV906" s="73">
        <f t="shared" si="445"/>
        <v>1.0068214933659623</v>
      </c>
      <c r="AW906" s="74">
        <f>PRODUCT(AV$4:AV906)</f>
        <v>463.54062114654459</v>
      </c>
    </row>
    <row r="907" spans="44:49">
      <c r="AR907" s="69">
        <f t="shared" si="444"/>
        <v>76</v>
      </c>
      <c r="AS907" s="70">
        <f t="shared" si="446"/>
        <v>904</v>
      </c>
      <c r="AT907" s="71">
        <f t="shared" si="442"/>
        <v>2.0544256527119486E-3</v>
      </c>
      <c r="AU907" s="72">
        <f t="shared" si="443"/>
        <v>6.8214933659622723E-3</v>
      </c>
      <c r="AV907" s="73">
        <f t="shared" si="445"/>
        <v>1.0068214933659623</v>
      </c>
      <c r="AW907" s="74">
        <f>PRODUCT(AV$4:AV907)</f>
        <v>466.70266041854978</v>
      </c>
    </row>
    <row r="908" spans="44:49">
      <c r="AR908" s="69">
        <f t="shared" si="444"/>
        <v>76</v>
      </c>
      <c r="AS908" s="70">
        <f t="shared" si="446"/>
        <v>905</v>
      </c>
      <c r="AT908" s="71">
        <f t="shared" si="442"/>
        <v>2.0404114017511113E-3</v>
      </c>
      <c r="AU908" s="72">
        <f t="shared" si="443"/>
        <v>6.8214933659622723E-3</v>
      </c>
      <c r="AV908" s="73">
        <f t="shared" si="445"/>
        <v>1.0068214933659623</v>
      </c>
      <c r="AW908" s="74">
        <f>PRODUCT(AV$4:AV908)</f>
        <v>469.88626952047184</v>
      </c>
    </row>
    <row r="909" spans="44:49">
      <c r="AR909" s="69">
        <f t="shared" si="444"/>
        <v>76</v>
      </c>
      <c r="AS909" s="70">
        <f t="shared" si="446"/>
        <v>906</v>
      </c>
      <c r="AT909" s="71">
        <f t="shared" si="442"/>
        <v>2.0264927489102324E-3</v>
      </c>
      <c r="AU909" s="72">
        <f t="shared" si="443"/>
        <v>6.8214933659622723E-3</v>
      </c>
      <c r="AV909" s="73">
        <f t="shared" si="445"/>
        <v>1.0068214933659623</v>
      </c>
      <c r="AW909" s="74">
        <f>PRODUCT(AV$4:AV909)</f>
        <v>473.09159559076249</v>
      </c>
    </row>
    <row r="910" spans="44:49">
      <c r="AR910" s="69">
        <f t="shared" si="444"/>
        <v>76</v>
      </c>
      <c r="AS910" s="70">
        <f t="shared" si="446"/>
        <v>907</v>
      </c>
      <c r="AT910" s="71">
        <f t="shared" si="442"/>
        <v>2.0126690420673708E-3</v>
      </c>
      <c r="AU910" s="72">
        <f t="shared" si="443"/>
        <v>6.8214933659622723E-3</v>
      </c>
      <c r="AV910" s="73">
        <f t="shared" si="445"/>
        <v>1.0068214933659623</v>
      </c>
      <c r="AW910" s="74">
        <f>PRODUCT(AV$4:AV910)</f>
        <v>476.31878677157738</v>
      </c>
    </row>
    <row r="911" spans="44:49">
      <c r="AR911" s="69">
        <f t="shared" si="444"/>
        <v>76</v>
      </c>
      <c r="AS911" s="70">
        <f t="shared" si="446"/>
        <v>908</v>
      </c>
      <c r="AT911" s="71">
        <f t="shared" si="442"/>
        <v>1.9989396335490304E-3</v>
      </c>
      <c r="AU911" s="72">
        <f t="shared" si="443"/>
        <v>6.8214933659622723E-3</v>
      </c>
      <c r="AV911" s="73">
        <f t="shared" si="445"/>
        <v>1.0068214933659623</v>
      </c>
      <c r="AW911" s="74">
        <f>PRODUCT(AV$4:AV911)</f>
        <v>479.56799221562289</v>
      </c>
    </row>
    <row r="912" spans="44:49">
      <c r="AR912" s="69">
        <f t="shared" si="444"/>
        <v>76</v>
      </c>
      <c r="AS912" s="70">
        <f t="shared" si="446"/>
        <v>909</v>
      </c>
      <c r="AT912" s="71">
        <f t="shared" si="442"/>
        <v>1.9853038800998167E-3</v>
      </c>
      <c r="AU912" s="72">
        <f t="shared" si="443"/>
        <v>6.8214933659622723E-3</v>
      </c>
      <c r="AV912" s="73">
        <f t="shared" si="445"/>
        <v>1.0068214933659623</v>
      </c>
      <c r="AW912" s="74">
        <f>PRODUCT(AV$4:AV912)</f>
        <v>482.8393620930496</v>
      </c>
    </row>
    <row r="913" spans="44:49">
      <c r="AR913" s="69">
        <f t="shared" si="444"/>
        <v>76</v>
      </c>
      <c r="AS913" s="70">
        <f t="shared" si="446"/>
        <v>910</v>
      </c>
      <c r="AT913" s="71">
        <f t="shared" si="442"/>
        <v>1.9717611428522967E-3</v>
      </c>
      <c r="AU913" s="72">
        <f t="shared" si="443"/>
        <v>6.8214933659622723E-3</v>
      </c>
      <c r="AV913" s="73">
        <f t="shared" si="445"/>
        <v>1.0068214933659623</v>
      </c>
      <c r="AW913" s="74">
        <f>PRODUCT(AV$4:AV913)</f>
        <v>486.13304759839281</v>
      </c>
    </row>
    <row r="914" spans="44:49">
      <c r="AR914" s="69">
        <f t="shared" si="444"/>
        <v>76</v>
      </c>
      <c r="AS914" s="70">
        <f t="shared" si="446"/>
        <v>911</v>
      </c>
      <c r="AT914" s="71">
        <f t="shared" si="442"/>
        <v>1.9583107872970674E-3</v>
      </c>
      <c r="AU914" s="72">
        <f t="shared" si="443"/>
        <v>6.8214933659622723E-3</v>
      </c>
      <c r="AV914" s="73">
        <f t="shared" si="445"/>
        <v>1.0068214933659623</v>
      </c>
      <c r="AW914" s="74">
        <f>PRODUCT(AV$4:AV914)</f>
        <v>489.44920095756027</v>
      </c>
    </row>
    <row r="915" spans="44:49">
      <c r="AR915" s="69">
        <f t="shared" si="444"/>
        <v>76</v>
      </c>
      <c r="AS915" s="70">
        <f t="shared" si="446"/>
        <v>912</v>
      </c>
      <c r="AT915" s="71">
        <f t="shared" si="442"/>
        <v>1.944952183253028E-3</v>
      </c>
      <c r="AU915" s="72">
        <f t="shared" si="443"/>
        <v>6.8214933659622723E-3</v>
      </c>
      <c r="AV915" s="73">
        <f t="shared" si="445"/>
        <v>1.0068214933659623</v>
      </c>
      <c r="AW915" s="74">
        <f>PRODUCT(AV$4:AV915)</f>
        <v>492.7879754348678</v>
      </c>
    </row>
    <row r="916" spans="44:49">
      <c r="AR916" s="69">
        <f t="shared" si="444"/>
        <v>77</v>
      </c>
      <c r="AS916" s="70">
        <f t="shared" si="446"/>
        <v>913</v>
      </c>
      <c r="AT916" s="71">
        <f t="shared" si="442"/>
        <v>1.9316847048378536E-3</v>
      </c>
      <c r="AU916" s="72">
        <f t="shared" si="443"/>
        <v>6.8214933659622723E-3</v>
      </c>
      <c r="AV916" s="73">
        <f t="shared" si="445"/>
        <v>1.0068214933659623</v>
      </c>
      <c r="AW916" s="74">
        <f>PRODUCT(AV$4:AV916)</f>
        <v>496.14952534012275</v>
      </c>
    </row>
    <row r="917" spans="44:49">
      <c r="AR917" s="69">
        <f t="shared" si="444"/>
        <v>77</v>
      </c>
      <c r="AS917" s="70">
        <f t="shared" si="446"/>
        <v>914</v>
      </c>
      <c r="AT917" s="71">
        <f t="shared" si="442"/>
        <v>1.9185077304386714E-3</v>
      </c>
      <c r="AU917" s="72">
        <f t="shared" si="443"/>
        <v>6.8214933659622723E-3</v>
      </c>
      <c r="AV917" s="73">
        <f t="shared" si="445"/>
        <v>1.0068214933659623</v>
      </c>
      <c r="AW917" s="74">
        <f>PRODUCT(AV$4:AV917)</f>
        <v>499.53400603575574</v>
      </c>
    </row>
    <row r="918" spans="44:49">
      <c r="AR918" s="69">
        <f t="shared" si="444"/>
        <v>77</v>
      </c>
      <c r="AS918" s="70">
        <f t="shared" si="446"/>
        <v>915</v>
      </c>
      <c r="AT918" s="71">
        <f t="shared" si="442"/>
        <v>1.9054206426829367E-3</v>
      </c>
      <c r="AU918" s="72">
        <f t="shared" si="443"/>
        <v>6.8214933659622723E-3</v>
      </c>
      <c r="AV918" s="73">
        <f t="shared" si="445"/>
        <v>1.0068214933659623</v>
      </c>
      <c r="AW918" s="74">
        <f>PRODUCT(AV$4:AV918)</f>
        <v>502.94157394400122</v>
      </c>
    </row>
    <row r="919" spans="44:49">
      <c r="AR919" s="69">
        <f t="shared" si="444"/>
        <v>77</v>
      </c>
      <c r="AS919" s="70">
        <f t="shared" si="446"/>
        <v>916</v>
      </c>
      <c r="AT919" s="71">
        <f t="shared" ref="AT919:AT982" si="447">(1-AU919)*AT918</f>
        <v>1.8924228284095076E-3</v>
      </c>
      <c r="AU919" s="72">
        <f t="shared" si="443"/>
        <v>6.8214933659622723E-3</v>
      </c>
      <c r="AV919" s="73">
        <f t="shared" si="445"/>
        <v>1.0068214933659623</v>
      </c>
      <c r="AW919" s="74">
        <f>PRODUCT(AV$4:AV919)</f>
        <v>506.37238655412688</v>
      </c>
    </row>
    <row r="920" spans="44:49">
      <c r="AR920" s="69">
        <f t="shared" si="444"/>
        <v>77</v>
      </c>
      <c r="AS920" s="70">
        <f t="shared" si="446"/>
        <v>917</v>
      </c>
      <c r="AT920" s="71">
        <f t="shared" si="447"/>
        <v>1.8795136786399166E-3</v>
      </c>
      <c r="AU920" s="72">
        <f t="shared" si="443"/>
        <v>6.8214933659622723E-3</v>
      </c>
      <c r="AV920" s="73">
        <f t="shared" si="445"/>
        <v>1.0068214933659623</v>
      </c>
      <c r="AW920" s="74">
        <f>PRODUCT(AV$4:AV920)</f>
        <v>509.82660242971235</v>
      </c>
    </row>
    <row r="921" spans="44:49">
      <c r="AR921" s="69">
        <f t="shared" si="444"/>
        <v>77</v>
      </c>
      <c r="AS921" s="70">
        <f t="shared" si="446"/>
        <v>918</v>
      </c>
      <c r="AT921" s="71">
        <f t="shared" si="447"/>
        <v>1.8666925885498389E-3</v>
      </c>
      <c r="AU921" s="72">
        <f t="shared" si="443"/>
        <v>6.8214933659622723E-3</v>
      </c>
      <c r="AV921" s="73">
        <f t="shared" si="445"/>
        <v>1.0068214933659623</v>
      </c>
      <c r="AW921" s="74">
        <f>PRODUCT(AV$4:AV921)</f>
        <v>513.30438121597774</v>
      </c>
    </row>
    <row r="922" spans="44:49">
      <c r="AR922" s="69">
        <f t="shared" si="444"/>
        <v>77</v>
      </c>
      <c r="AS922" s="70">
        <f t="shared" si="446"/>
        <v>919</v>
      </c>
      <c r="AT922" s="71">
        <f t="shared" si="447"/>
        <v>1.8539589574407553E-3</v>
      </c>
      <c r="AU922" s="72">
        <f t="shared" si="443"/>
        <v>6.8214933659622723E-3</v>
      </c>
      <c r="AV922" s="73">
        <f t="shared" si="445"/>
        <v>1.0068214933659623</v>
      </c>
      <c r="AW922" s="74">
        <f>PRODUCT(AV$4:AV922)</f>
        <v>516.80588364716186</v>
      </c>
    </row>
    <row r="923" spans="44:49">
      <c r="AR923" s="69">
        <f t="shared" si="444"/>
        <v>77</v>
      </c>
      <c r="AS923" s="70">
        <f t="shared" si="446"/>
        <v>920</v>
      </c>
      <c r="AT923" s="71">
        <f t="shared" si="447"/>
        <v>1.8413121887118069E-3</v>
      </c>
      <c r="AU923" s="72">
        <f t="shared" si="443"/>
        <v>6.8214933659622723E-3</v>
      </c>
      <c r="AV923" s="73">
        <f t="shared" si="445"/>
        <v>1.0068214933659623</v>
      </c>
      <c r="AW923" s="74">
        <f>PRODUCT(AV$4:AV923)</f>
        <v>520.3312715539513</v>
      </c>
    </row>
    <row r="924" spans="44:49">
      <c r="AR924" s="69">
        <f t="shared" si="444"/>
        <v>77</v>
      </c>
      <c r="AS924" s="70">
        <f t="shared" si="446"/>
        <v>921</v>
      </c>
      <c r="AT924" s="71">
        <f t="shared" si="447"/>
        <v>1.8287516898318438E-3</v>
      </c>
      <c r="AU924" s="72">
        <f t="shared" si="443"/>
        <v>6.8214933659622723E-3</v>
      </c>
      <c r="AV924" s="73">
        <f t="shared" si="445"/>
        <v>1.0068214933659623</v>
      </c>
      <c r="AW924" s="74">
        <f>PRODUCT(AV$4:AV924)</f>
        <v>523.88070787095933</v>
      </c>
    </row>
    <row r="925" spans="44:49">
      <c r="AR925" s="69">
        <f t="shared" si="444"/>
        <v>77</v>
      </c>
      <c r="AS925" s="70">
        <f t="shared" si="446"/>
        <v>922</v>
      </c>
      <c r="AT925" s="71">
        <f t="shared" si="447"/>
        <v>1.8162768723116636E-3</v>
      </c>
      <c r="AU925" s="72">
        <f t="shared" si="443"/>
        <v>6.8214933659622723E-3</v>
      </c>
      <c r="AV925" s="73">
        <f t="shared" si="445"/>
        <v>1.0068214933659623</v>
      </c>
      <c r="AW925" s="74">
        <f>PRODUCT(AV$4:AV925)</f>
        <v>527.45435664425668</v>
      </c>
    </row>
    <row r="926" spans="44:49">
      <c r="AR926" s="69">
        <f t="shared" si="444"/>
        <v>77</v>
      </c>
      <c r="AS926" s="70">
        <f t="shared" si="446"/>
        <v>923</v>
      </c>
      <c r="AT926" s="71">
        <f t="shared" si="447"/>
        <v>1.8038871516764389E-3</v>
      </c>
      <c r="AU926" s="72">
        <f t="shared" si="443"/>
        <v>6.8214933659622723E-3</v>
      </c>
      <c r="AV926" s="73">
        <f t="shared" si="445"/>
        <v>1.0068214933659623</v>
      </c>
      <c r="AW926" s="74">
        <f>PRODUCT(AV$4:AV926)</f>
        <v>531.05238303895339</v>
      </c>
    </row>
    <row r="927" spans="44:49">
      <c r="AR927" s="69">
        <f t="shared" si="444"/>
        <v>77</v>
      </c>
      <c r="AS927" s="70">
        <f t="shared" si="446"/>
        <v>924</v>
      </c>
      <c r="AT927" s="71">
        <f t="shared" si="447"/>
        <v>1.7915819474383335E-3</v>
      </c>
      <c r="AU927" s="72">
        <f t="shared" si="443"/>
        <v>6.8214933659622723E-3</v>
      </c>
      <c r="AV927" s="73">
        <f t="shared" si="445"/>
        <v>1.0068214933659623</v>
      </c>
      <c r="AW927" s="74">
        <f>PRODUCT(AV$4:AV927)</f>
        <v>534.67495334683213</v>
      </c>
    </row>
    <row r="928" spans="44:49">
      <c r="AR928" s="69">
        <f t="shared" si="444"/>
        <v>78</v>
      </c>
      <c r="AS928" s="70">
        <f t="shared" si="446"/>
        <v>925</v>
      </c>
      <c r="AT928" s="71">
        <f t="shared" si="447"/>
        <v>1.7793606830693051E-3</v>
      </c>
      <c r="AU928" s="72">
        <f t="shared" si="443"/>
        <v>6.8214933659622723E-3</v>
      </c>
      <c r="AV928" s="73">
        <f t="shared" si="445"/>
        <v>1.0068214933659623</v>
      </c>
      <c r="AW928" s="74">
        <f>PRODUCT(AV$4:AV928)</f>
        <v>538.32223499403369</v>
      </c>
    </row>
    <row r="929" spans="44:49">
      <c r="AR929" s="69">
        <f t="shared" si="444"/>
        <v>78</v>
      </c>
      <c r="AS929" s="70">
        <f t="shared" si="446"/>
        <v>926</v>
      </c>
      <c r="AT929" s="71">
        <f t="shared" si="447"/>
        <v>1.7672227859740937E-3</v>
      </c>
      <c r="AU929" s="72">
        <f t="shared" si="443"/>
        <v>6.8214933659622723E-3</v>
      </c>
      <c r="AV929" s="73">
        <f t="shared" si="445"/>
        <v>1.0068214933659623</v>
      </c>
      <c r="AW929" s="74">
        <f>PRODUCT(AV$4:AV929)</f>
        <v>541.99439654879552</v>
      </c>
    </row>
    <row r="930" spans="44:49">
      <c r="AR930" s="69">
        <f t="shared" si="444"/>
        <v>78</v>
      </c>
      <c r="AS930" s="70">
        <f t="shared" si="446"/>
        <v>927</v>
      </c>
      <c r="AT930" s="71">
        <f t="shared" si="447"/>
        <v>1.7551676874633941E-3</v>
      </c>
      <c r="AU930" s="72">
        <f t="shared" si="443"/>
        <v>6.8214933659622723E-3</v>
      </c>
      <c r="AV930" s="73">
        <f t="shared" si="445"/>
        <v>1.0068214933659623</v>
      </c>
      <c r="AW930" s="74">
        <f>PRODUCT(AV$4:AV930)</f>
        <v>545.69160772924181</v>
      </c>
    </row>
    <row r="931" spans="44:49">
      <c r="AR931" s="69">
        <f t="shared" si="444"/>
        <v>78</v>
      </c>
      <c r="AS931" s="70">
        <f t="shared" si="446"/>
        <v>928</v>
      </c>
      <c r="AT931" s="71">
        <f t="shared" si="447"/>
        <v>1.7431948227272112E-3</v>
      </c>
      <c r="AU931" s="72">
        <f t="shared" si="443"/>
        <v>6.8214933659622723E-3</v>
      </c>
      <c r="AV931" s="73">
        <f t="shared" si="445"/>
        <v>1.0068214933659623</v>
      </c>
      <c r="AW931" s="74">
        <f>PRODUCT(AV$4:AV931)</f>
        <v>549.41403941122815</v>
      </c>
    </row>
    <row r="932" spans="44:49">
      <c r="AR932" s="69">
        <f t="shared" si="444"/>
        <v>78</v>
      </c>
      <c r="AS932" s="70">
        <f t="shared" si="446"/>
        <v>929</v>
      </c>
      <c r="AT932" s="71">
        <f t="shared" si="447"/>
        <v>1.7313036308083977E-3</v>
      </c>
      <c r="AU932" s="72">
        <f t="shared" si="443"/>
        <v>6.8214933659622723E-3</v>
      </c>
      <c r="AV932" s="73">
        <f t="shared" si="445"/>
        <v>1.0068214933659623</v>
      </c>
      <c r="AW932" s="74">
        <f>PRODUCT(AV$4:AV932)</f>
        <v>553.16186363623842</v>
      </c>
    </row>
    <row r="933" spans="44:49">
      <c r="AR933" s="69">
        <f t="shared" si="444"/>
        <v>78</v>
      </c>
      <c r="AS933" s="70">
        <f t="shared" si="446"/>
        <v>930</v>
      </c>
      <c r="AT933" s="71">
        <f t="shared" si="447"/>
        <v>1.7194935545763719E-3</v>
      </c>
      <c r="AU933" s="72">
        <f t="shared" si="443"/>
        <v>6.8214933659622723E-3</v>
      </c>
      <c r="AV933" s="73">
        <f t="shared" si="445"/>
        <v>1.0068214933659623</v>
      </c>
      <c r="AW933" s="74">
        <f>PRODUCT(AV$4:AV933)</f>
        <v>556.93525361933632</v>
      </c>
    </row>
    <row r="934" spans="44:49">
      <c r="AR934" s="69">
        <f t="shared" si="444"/>
        <v>78</v>
      </c>
      <c r="AS934" s="70">
        <f t="shared" si="446"/>
        <v>931</v>
      </c>
      <c r="AT934" s="71">
        <f t="shared" si="447"/>
        <v>1.7077640407010142E-3</v>
      </c>
      <c r="AU934" s="72">
        <f t="shared" si="443"/>
        <v>6.8214933659622723E-3</v>
      </c>
      <c r="AV934" s="73">
        <f t="shared" si="445"/>
        <v>1.0068214933659623</v>
      </c>
      <c r="AW934" s="74">
        <f>PRODUCT(AV$4:AV934)</f>
        <v>560.73438375717114</v>
      </c>
    </row>
    <row r="935" spans="44:49">
      <c r="AR935" s="69">
        <f t="shared" si="444"/>
        <v>78</v>
      </c>
      <c r="AS935" s="70">
        <f t="shared" si="446"/>
        <v>932</v>
      </c>
      <c r="AT935" s="71">
        <f t="shared" si="447"/>
        <v>1.6961145396267433E-3</v>
      </c>
      <c r="AU935" s="72">
        <f t="shared" si="443"/>
        <v>6.8214933659622723E-3</v>
      </c>
      <c r="AV935" s="73">
        <f t="shared" si="445"/>
        <v>1.0068214933659623</v>
      </c>
      <c r="AW935" s="74">
        <f>PRODUCT(AV$4:AV935)</f>
        <v>564.55942963603763</v>
      </c>
    </row>
    <row r="936" spans="44:49">
      <c r="AR936" s="69">
        <f t="shared" si="444"/>
        <v>78</v>
      </c>
      <c r="AS936" s="70">
        <f t="shared" si="446"/>
        <v>933</v>
      </c>
      <c r="AT936" s="71">
        <f t="shared" si="447"/>
        <v>1.6845445055467673E-3</v>
      </c>
      <c r="AU936" s="72">
        <f t="shared" si="443"/>
        <v>6.8214933659622723E-3</v>
      </c>
      <c r="AV936" s="73">
        <f t="shared" si="445"/>
        <v>1.0068214933659623</v>
      </c>
      <c r="AW936" s="74">
        <f>PRODUCT(AV$4:AV936)</f>
        <v>568.41056803999129</v>
      </c>
    </row>
    <row r="937" spans="44:49">
      <c r="AR937" s="69">
        <f t="shared" si="444"/>
        <v>78</v>
      </c>
      <c r="AS937" s="70">
        <f t="shared" si="446"/>
        <v>934</v>
      </c>
      <c r="AT937" s="71">
        <f t="shared" si="447"/>
        <v>1.6730533963775118E-3</v>
      </c>
      <c r="AU937" s="72">
        <f t="shared" si="443"/>
        <v>6.8214933659622723E-3</v>
      </c>
      <c r="AV937" s="73">
        <f t="shared" si="445"/>
        <v>1.0068214933659623</v>
      </c>
      <c r="AW937" s="74">
        <f>PRODUCT(AV$4:AV937)</f>
        <v>572.28797695901892</v>
      </c>
    </row>
    <row r="938" spans="44:49">
      <c r="AR938" s="69">
        <f t="shared" si="444"/>
        <v>78</v>
      </c>
      <c r="AS938" s="70">
        <f t="shared" si="446"/>
        <v>935</v>
      </c>
      <c r="AT938" s="71">
        <f t="shared" si="447"/>
        <v>1.661640673733222E-3</v>
      </c>
      <c r="AU938" s="72">
        <f t="shared" si="443"/>
        <v>6.8214933659622723E-3</v>
      </c>
      <c r="AV938" s="73">
        <f t="shared" si="445"/>
        <v>1.0068214933659623</v>
      </c>
      <c r="AW938" s="74">
        <f>PRODUCT(AV$4:AV938)</f>
        <v>576.1918355972648</v>
      </c>
    </row>
    <row r="939" spans="44:49">
      <c r="AR939" s="69">
        <f t="shared" si="444"/>
        <v>78</v>
      </c>
      <c r="AS939" s="70">
        <f t="shared" si="446"/>
        <v>936</v>
      </c>
      <c r="AT939" s="71">
        <f t="shared" si="447"/>
        <v>1.6503058029007378E-3</v>
      </c>
      <c r="AU939" s="72">
        <f t="shared" si="443"/>
        <v>6.8214933659622723E-3</v>
      </c>
      <c r="AV939" s="73">
        <f t="shared" si="445"/>
        <v>1.0068214933659623</v>
      </c>
      <c r="AW939" s="74">
        <f>PRODUCT(AV$4:AV939)</f>
        <v>580.12232438131321</v>
      </c>
    </row>
    <row r="940" spans="44:49">
      <c r="AR940" s="69">
        <f t="shared" si="444"/>
        <v>79</v>
      </c>
      <c r="AS940" s="70">
        <f t="shared" si="446"/>
        <v>937</v>
      </c>
      <c r="AT940" s="71">
        <f t="shared" si="447"/>
        <v>1.6390482528144414E-3</v>
      </c>
      <c r="AU940" s="72">
        <f t="shared" si="443"/>
        <v>6.8214933659622723E-3</v>
      </c>
      <c r="AV940" s="73">
        <f t="shared" si="445"/>
        <v>1.0068214933659623</v>
      </c>
      <c r="AW940" s="74">
        <f>PRODUCT(AV$4:AV940)</f>
        <v>584.0796249685269</v>
      </c>
    </row>
    <row r="941" spans="44:49">
      <c r="AR941" s="69">
        <f t="shared" si="444"/>
        <v>79</v>
      </c>
      <c r="AS941" s="70">
        <f t="shared" si="446"/>
        <v>938</v>
      </c>
      <c r="AT941" s="71">
        <f t="shared" si="447"/>
        <v>1.6278674960313756E-3</v>
      </c>
      <c r="AU941" s="72">
        <f t="shared" si="443"/>
        <v>6.8214933659622723E-3</v>
      </c>
      <c r="AV941" s="73">
        <f t="shared" si="445"/>
        <v>1.0068214933659623</v>
      </c>
      <c r="AW941" s="74">
        <f>PRODUCT(AV$4:AV941)</f>
        <v>588.06392025544346</v>
      </c>
    </row>
    <row r="942" spans="44:49">
      <c r="AR942" s="69">
        <f t="shared" si="444"/>
        <v>79</v>
      </c>
      <c r="AS942" s="70">
        <f t="shared" si="446"/>
        <v>939</v>
      </c>
      <c r="AT942" s="71">
        <f t="shared" si="447"/>
        <v>1.6167630087065318E-3</v>
      </c>
      <c r="AU942" s="72">
        <f t="shared" si="443"/>
        <v>6.8214933659622723E-3</v>
      </c>
      <c r="AV942" s="73">
        <f t="shared" si="445"/>
        <v>1.0068214933659623</v>
      </c>
      <c r="AW942" s="74">
        <f>PRODUCT(AV$4:AV942)</f>
        <v>592.07539438622769</v>
      </c>
    </row>
    <row r="943" spans="44:49">
      <c r="AR943" s="69">
        <f t="shared" si="444"/>
        <v>79</v>
      </c>
      <c r="AS943" s="70">
        <f t="shared" si="446"/>
        <v>940</v>
      </c>
      <c r="AT943" s="71">
        <f t="shared" si="447"/>
        <v>1.6057342705683071E-3</v>
      </c>
      <c r="AU943" s="72">
        <f t="shared" si="443"/>
        <v>6.8214933659622723E-3</v>
      </c>
      <c r="AV943" s="73">
        <f t="shared" si="445"/>
        <v>1.0068214933659623</v>
      </c>
      <c r="AW943" s="74">
        <f>PRODUCT(AV$4:AV943)</f>
        <v>596.11423276118285</v>
      </c>
    </row>
    <row r="944" spans="44:49">
      <c r="AR944" s="69">
        <f t="shared" si="444"/>
        <v>79</v>
      </c>
      <c r="AS944" s="70">
        <f t="shared" si="446"/>
        <v>941</v>
      </c>
      <c r="AT944" s="71">
        <f t="shared" si="447"/>
        <v>1.5947807648941271E-3</v>
      </c>
      <c r="AU944" s="72">
        <f t="shared" si="443"/>
        <v>6.8214933659622723E-3</v>
      </c>
      <c r="AV944" s="73">
        <f t="shared" si="445"/>
        <v>1.0068214933659623</v>
      </c>
      <c r="AW944" s="74">
        <f>PRODUCT(AV$4:AV944)</f>
        <v>600.18062204531896</v>
      </c>
    </row>
    <row r="945" spans="44:49">
      <c r="AR945" s="69">
        <f t="shared" si="444"/>
        <v>79</v>
      </c>
      <c r="AS945" s="70">
        <f t="shared" si="446"/>
        <v>942</v>
      </c>
      <c r="AT945" s="71">
        <f t="shared" si="447"/>
        <v>1.5839019784862375E-3</v>
      </c>
      <c r="AU945" s="72">
        <f t="shared" si="443"/>
        <v>6.8214933659622723E-3</v>
      </c>
      <c r="AV945" s="73">
        <f t="shared" si="445"/>
        <v>1.0068214933659623</v>
      </c>
      <c r="AW945" s="74">
        <f>PRODUCT(AV$4:AV945)</f>
        <v>604.27475017698021</v>
      </c>
    </row>
    <row r="946" spans="44:49">
      <c r="AR946" s="69">
        <f t="shared" si="444"/>
        <v>79</v>
      </c>
      <c r="AS946" s="70">
        <f t="shared" si="446"/>
        <v>943</v>
      </c>
      <c r="AT946" s="71">
        <f t="shared" si="447"/>
        <v>1.5730974016476592E-3</v>
      </c>
      <c r="AU946" s="72">
        <f t="shared" si="443"/>
        <v>6.8214933659622723E-3</v>
      </c>
      <c r="AV946" s="73">
        <f t="shared" si="445"/>
        <v>1.0068214933659623</v>
      </c>
      <c r="AW946" s="74">
        <f>PRODUCT(AV$4:AV946)</f>
        <v>608.396806376531</v>
      </c>
    </row>
    <row r="947" spans="44:49">
      <c r="AR947" s="69">
        <f t="shared" si="444"/>
        <v>79</v>
      </c>
      <c r="AS947" s="70">
        <f t="shared" si="446"/>
        <v>944</v>
      </c>
      <c r="AT947" s="71">
        <f t="shared" si="447"/>
        <v>1.5623665281583072E-3</v>
      </c>
      <c r="AU947" s="72">
        <f t="shared" si="443"/>
        <v>6.8214933659622723E-3</v>
      </c>
      <c r="AV947" s="73">
        <f t="shared" si="445"/>
        <v>1.0068214933659623</v>
      </c>
      <c r="AW947" s="74">
        <f>PRODUCT(AV$4:AV947)</f>
        <v>612.54698115510109</v>
      </c>
    </row>
    <row r="948" spans="44:49">
      <c r="AR948" s="69">
        <f t="shared" si="444"/>
        <v>79</v>
      </c>
      <c r="AS948" s="70">
        <f t="shared" si="446"/>
        <v>945</v>
      </c>
      <c r="AT948" s="71">
        <f t="shared" si="447"/>
        <v>1.5517088552512738E-3</v>
      </c>
      <c r="AU948" s="72">
        <f t="shared" si="443"/>
        <v>6.8214933659622723E-3</v>
      </c>
      <c r="AV948" s="73">
        <f t="shared" si="445"/>
        <v>1.0068214933659623</v>
      </c>
      <c r="AW948" s="74">
        <f>PRODUCT(AV$4:AV948)</f>
        <v>616.72546632339083</v>
      </c>
    </row>
    <row r="949" spans="44:49">
      <c r="AR949" s="69">
        <f t="shared" si="444"/>
        <v>79</v>
      </c>
      <c r="AS949" s="70">
        <f t="shared" si="446"/>
        <v>946</v>
      </c>
      <c r="AT949" s="71">
        <f t="shared" si="447"/>
        <v>1.5411238835892724E-3</v>
      </c>
      <c r="AU949" s="72">
        <f t="shared" si="443"/>
        <v>6.8214933659622723E-3</v>
      </c>
      <c r="AV949" s="73">
        <f t="shared" si="445"/>
        <v>1.0068214933659623</v>
      </c>
      <c r="AW949" s="74">
        <f>PRODUCT(AV$4:AV949)</f>
        <v>620.93245500053581</v>
      </c>
    </row>
    <row r="950" spans="44:49">
      <c r="AR950" s="69">
        <f t="shared" si="444"/>
        <v>79</v>
      </c>
      <c r="AS950" s="70">
        <f t="shared" si="446"/>
        <v>947</v>
      </c>
      <c r="AT950" s="71">
        <f t="shared" si="447"/>
        <v>1.5306111172412422E-3</v>
      </c>
      <c r="AU950" s="72">
        <f t="shared" si="443"/>
        <v>6.8214933659622723E-3</v>
      </c>
      <c r="AV950" s="73">
        <f t="shared" si="445"/>
        <v>1.0068214933659623</v>
      </c>
      <c r="AW950" s="74">
        <f>PRODUCT(AV$4:AV950)</f>
        <v>625.16814162303262</v>
      </c>
    </row>
    <row r="951" spans="44:49">
      <c r="AR951" s="69">
        <f t="shared" si="444"/>
        <v>79</v>
      </c>
      <c r="AS951" s="70">
        <f t="shared" si="446"/>
        <v>948</v>
      </c>
      <c r="AT951" s="71">
        <f t="shared" si="447"/>
        <v>1.5201700636591129E-3</v>
      </c>
      <c r="AU951" s="72">
        <f t="shared" si="443"/>
        <v>6.8214933659622723E-3</v>
      </c>
      <c r="AV951" s="73">
        <f t="shared" si="445"/>
        <v>1.0068214933659623</v>
      </c>
      <c r="AW951" s="74">
        <f>PRODUCT(AV$4:AV951)</f>
        <v>629.43272195372515</v>
      </c>
    </row>
    <row r="952" spans="44:49">
      <c r="AR952" s="69">
        <f t="shared" si="444"/>
        <v>80</v>
      </c>
      <c r="AS952" s="70">
        <f t="shared" si="446"/>
        <v>949</v>
      </c>
      <c r="AT952" s="71">
        <f t="shared" si="447"/>
        <v>1.5098002336547277E-3</v>
      </c>
      <c r="AU952" s="72">
        <f t="shared" si="443"/>
        <v>6.8214933659622723E-3</v>
      </c>
      <c r="AV952" s="73">
        <f t="shared" si="445"/>
        <v>1.0068214933659623</v>
      </c>
      <c r="AW952" s="74">
        <f>PRODUCT(AV$4:AV952)</f>
        <v>633.72639309085207</v>
      </c>
    </row>
    <row r="953" spans="44:49">
      <c r="AR953" s="69">
        <f t="shared" si="444"/>
        <v>80</v>
      </c>
      <c r="AS953" s="70">
        <f t="shared" si="446"/>
        <v>950</v>
      </c>
      <c r="AT953" s="71">
        <f t="shared" si="447"/>
        <v>1.4995011413769237E-3</v>
      </c>
      <c r="AU953" s="72">
        <f t="shared" si="443"/>
        <v>6.8214933659622723E-3</v>
      </c>
      <c r="AV953" s="73">
        <f t="shared" si="445"/>
        <v>1.0068214933659623</v>
      </c>
      <c r="AW953" s="74">
        <f>PRODUCT(AV$4:AV953)</f>
        <v>638.0493534771565</v>
      </c>
    </row>
    <row r="954" spans="44:49">
      <c r="AR954" s="69">
        <f t="shared" si="444"/>
        <v>80</v>
      </c>
      <c r="AS954" s="70">
        <f t="shared" si="446"/>
        <v>951</v>
      </c>
      <c r="AT954" s="71">
        <f t="shared" si="447"/>
        <v>1.4892723042887683E-3</v>
      </c>
      <c r="AU954" s="72">
        <f t="shared" si="443"/>
        <v>6.8214933659622723E-3</v>
      </c>
      <c r="AV954" s="73">
        <f t="shared" si="445"/>
        <v>1.0068214933659623</v>
      </c>
      <c r="AW954" s="74">
        <f>PRODUCT(AV$4:AV954)</f>
        <v>642.40180290905744</v>
      </c>
    </row>
    <row r="955" spans="44:49">
      <c r="AR955" s="69">
        <f t="shared" si="444"/>
        <v>80</v>
      </c>
      <c r="AS955" s="70">
        <f t="shared" si="446"/>
        <v>952</v>
      </c>
      <c r="AT955" s="71">
        <f t="shared" si="447"/>
        <v>1.479113243144951E-3</v>
      </c>
      <c r="AU955" s="72">
        <f t="shared" si="443"/>
        <v>6.8214933659622723E-3</v>
      </c>
      <c r="AV955" s="73">
        <f t="shared" si="445"/>
        <v>1.0068214933659623</v>
      </c>
      <c r="AW955" s="74">
        <f>PRODUCT(AV$4:AV955)</f>
        <v>646.78394254588375</v>
      </c>
    </row>
    <row r="956" spans="44:49">
      <c r="AR956" s="69">
        <f t="shared" si="444"/>
        <v>80</v>
      </c>
      <c r="AS956" s="70">
        <f t="shared" si="446"/>
        <v>953</v>
      </c>
      <c r="AT956" s="71">
        <f t="shared" si="447"/>
        <v>1.4690234819693308E-3</v>
      </c>
      <c r="AU956" s="72">
        <f t="shared" si="443"/>
        <v>6.8214933659622723E-3</v>
      </c>
      <c r="AV956" s="73">
        <f t="shared" si="445"/>
        <v>1.0068214933659623</v>
      </c>
      <c r="AW956" s="74">
        <f>PRODUCT(AV$4:AV956)</f>
        <v>651.19597491917136</v>
      </c>
    </row>
    <row r="957" spans="44:49">
      <c r="AR957" s="69">
        <f t="shared" si="444"/>
        <v>80</v>
      </c>
      <c r="AS957" s="70">
        <f t="shared" si="446"/>
        <v>954</v>
      </c>
      <c r="AT957" s="71">
        <f t="shared" si="447"/>
        <v>1.4590025480326343E-3</v>
      </c>
      <c r="AU957" s="72">
        <f t="shared" si="443"/>
        <v>6.8214933659622723E-3</v>
      </c>
      <c r="AV957" s="73">
        <f t="shared" si="445"/>
        <v>1.0068214933659623</v>
      </c>
      <c r="AW957" s="74">
        <f>PRODUCT(AV$4:AV957)</f>
        <v>655.6381039420238</v>
      </c>
    </row>
    <row r="958" spans="44:49">
      <c r="AR958" s="69">
        <f t="shared" si="444"/>
        <v>80</v>
      </c>
      <c r="AS958" s="70">
        <f t="shared" si="446"/>
        <v>955</v>
      </c>
      <c r="AT958" s="71">
        <f t="shared" si="447"/>
        <v>1.4490499718303076E-3</v>
      </c>
      <c r="AU958" s="72">
        <f t="shared" si="443"/>
        <v>6.8214933659622723E-3</v>
      </c>
      <c r="AV958" s="73">
        <f t="shared" si="445"/>
        <v>1.0068214933659623</v>
      </c>
      <c r="AW958" s="74">
        <f>PRODUCT(AV$4:AV958)</f>
        <v>660.11053491853636</v>
      </c>
    </row>
    <row r="959" spans="44:49">
      <c r="AR959" s="69">
        <f t="shared" si="444"/>
        <v>80</v>
      </c>
      <c r="AS959" s="70">
        <f t="shared" si="446"/>
        <v>956</v>
      </c>
      <c r="AT959" s="71">
        <f t="shared" si="447"/>
        <v>1.4391652870605193E-3</v>
      </c>
      <c r="AU959" s="72">
        <f t="shared" si="443"/>
        <v>6.8214933659622723E-3</v>
      </c>
      <c r="AV959" s="73">
        <f t="shared" si="445"/>
        <v>1.0068214933659623</v>
      </c>
      <c r="AW959" s="74">
        <f>PRODUCT(AV$4:AV959)</f>
        <v>664.61347455328496</v>
      </c>
    </row>
    <row r="960" spans="44:49">
      <c r="AR960" s="69">
        <f t="shared" si="444"/>
        <v>80</v>
      </c>
      <c r="AS960" s="70">
        <f t="shared" si="446"/>
        <v>957</v>
      </c>
      <c r="AT960" s="71">
        <f t="shared" si="447"/>
        <v>1.4293480306023128E-3</v>
      </c>
      <c r="AU960" s="72">
        <f t="shared" si="443"/>
        <v>6.8214933659622723E-3</v>
      </c>
      <c r="AV960" s="73">
        <f t="shared" si="445"/>
        <v>1.0068214933659623</v>
      </c>
      <c r="AW960" s="74">
        <f>PRODUCT(AV$4:AV960)</f>
        <v>669.14713096087928</v>
      </c>
    </row>
    <row r="961" spans="44:49">
      <c r="AR961" s="69">
        <f t="shared" si="444"/>
        <v>80</v>
      </c>
      <c r="AS961" s="70">
        <f t="shared" si="446"/>
        <v>958</v>
      </c>
      <c r="AT961" s="71">
        <f t="shared" si="447"/>
        <v>1.4195977424939078E-3</v>
      </c>
      <c r="AU961" s="72">
        <f t="shared" si="443"/>
        <v>6.8214933659622723E-3</v>
      </c>
      <c r="AV961" s="73">
        <f t="shared" si="445"/>
        <v>1.0068214933659623</v>
      </c>
      <c r="AW961" s="74">
        <f>PRODUCT(AV$4:AV961)</f>
        <v>673.71171367558156</v>
      </c>
    </row>
    <row r="962" spans="44:49">
      <c r="AR962" s="69">
        <f t="shared" si="444"/>
        <v>80</v>
      </c>
      <c r="AS962" s="70">
        <f t="shared" si="446"/>
        <v>959</v>
      </c>
      <c r="AT962" s="71">
        <f t="shared" si="447"/>
        <v>1.4099139659111506E-3</v>
      </c>
      <c r="AU962" s="72">
        <f t="shared" si="443"/>
        <v>6.8214933659622723E-3</v>
      </c>
      <c r="AV962" s="73">
        <f t="shared" si="445"/>
        <v>1.0068214933659623</v>
      </c>
      <c r="AW962" s="74">
        <f>PRODUCT(AV$4:AV962)</f>
        <v>678.30743366099057</v>
      </c>
    </row>
    <row r="963" spans="44:49">
      <c r="AR963" s="69">
        <f t="shared" si="444"/>
        <v>80</v>
      </c>
      <c r="AS963" s="70">
        <f t="shared" si="446"/>
        <v>960</v>
      </c>
      <c r="AT963" s="71">
        <f t="shared" si="447"/>
        <v>1.4002962471461101E-3</v>
      </c>
      <c r="AU963" s="72">
        <f t="shared" si="443"/>
        <v>6.8214933659622723E-3</v>
      </c>
      <c r="AV963" s="73">
        <f t="shared" si="445"/>
        <v>1.0068214933659623</v>
      </c>
      <c r="AW963" s="74">
        <f>PRODUCT(AV$4:AV963)</f>
        <v>682.93450331979193</v>
      </c>
    </row>
    <row r="964" spans="44:49">
      <c r="AR964" s="69">
        <f t="shared" si="444"/>
        <v>81</v>
      </c>
      <c r="AS964" s="70">
        <f t="shared" si="446"/>
        <v>961</v>
      </c>
      <c r="AT964" s="71">
        <f t="shared" si="447"/>
        <v>1.390744135585821E-3</v>
      </c>
      <c r="AU964" s="72">
        <f t="shared" ref="AU964:AU1027" si="448">((1+$AH$21)^(1/12))-1</f>
        <v>6.8214933659622723E-3</v>
      </c>
      <c r="AV964" s="73">
        <f t="shared" si="445"/>
        <v>1.0068214933659623</v>
      </c>
      <c r="AW964" s="74">
        <f>PRODUCT(AV$4:AV964)</f>
        <v>687.59313650357467</v>
      </c>
    </row>
    <row r="965" spans="44:49">
      <c r="AR965" s="69">
        <f t="shared" ref="AR965:AR1028" si="449">ROUNDDOWN((AS965-1)/12,0)+1</f>
        <v>81</v>
      </c>
      <c r="AS965" s="70">
        <f t="shared" si="446"/>
        <v>962</v>
      </c>
      <c r="AT965" s="71">
        <f t="shared" si="447"/>
        <v>1.3812571836911713E-3</v>
      </c>
      <c r="AU965" s="72">
        <f t="shared" si="448"/>
        <v>6.8214933659622723E-3</v>
      </c>
      <c r="AV965" s="73">
        <f t="shared" ref="AV965:AV1028" si="450">(1+AU965)</f>
        <v>1.0068214933659623</v>
      </c>
      <c r="AW965" s="74">
        <f>PRODUCT(AV$4:AV965)</f>
        <v>692.28354852271502</v>
      </c>
    </row>
    <row r="966" spans="44:49">
      <c r="AR966" s="69">
        <f t="shared" si="449"/>
        <v>81</v>
      </c>
      <c r="AS966" s="70">
        <f t="shared" ref="AS966:AS1029" si="451">AS965+1</f>
        <v>963</v>
      </c>
      <c r="AT966" s="71">
        <f t="shared" si="447"/>
        <v>1.3718349469759342E-3</v>
      </c>
      <c r="AU966" s="72">
        <f t="shared" si="448"/>
        <v>6.8214933659622723E-3</v>
      </c>
      <c r="AV966" s="73">
        <f t="shared" si="450"/>
        <v>1.0068214933659623</v>
      </c>
      <c r="AW966" s="74">
        <f>PRODUCT(AV$4:AV966)</f>
        <v>697.00595615632756</v>
      </c>
    </row>
    <row r="967" spans="44:49">
      <c r="AR967" s="69">
        <f t="shared" si="449"/>
        <v>81</v>
      </c>
      <c r="AS967" s="70">
        <f t="shared" si="451"/>
        <v>964</v>
      </c>
      <c r="AT967" s="71">
        <f t="shared" si="447"/>
        <v>1.3624769839859427E-3</v>
      </c>
      <c r="AU967" s="72">
        <f t="shared" si="448"/>
        <v>6.8214933659622723E-3</v>
      </c>
      <c r="AV967" s="73">
        <f t="shared" si="450"/>
        <v>1.0068214933659623</v>
      </c>
      <c r="AW967" s="74">
        <f>PRODUCT(AV$4:AV967)</f>
        <v>701.76057766228416</v>
      </c>
    </row>
    <row r="968" spans="44:49">
      <c r="AR968" s="69">
        <f t="shared" si="449"/>
        <v>81</v>
      </c>
      <c r="AS968" s="70">
        <f t="shared" si="451"/>
        <v>965</v>
      </c>
      <c r="AT968" s="71">
        <f t="shared" si="447"/>
        <v>1.3531828562784063E-3</v>
      </c>
      <c r="AU968" s="72">
        <f t="shared" si="448"/>
        <v>6.8214933659622723E-3</v>
      </c>
      <c r="AV968" s="73">
        <f t="shared" si="450"/>
        <v>1.0068214933659623</v>
      </c>
      <c r="AW968" s="74">
        <f>PRODUCT(AV$4:AV968)</f>
        <v>706.54763278730127</v>
      </c>
    </row>
    <row r="969" spans="44:49">
      <c r="AR969" s="69">
        <f t="shared" si="449"/>
        <v>81</v>
      </c>
      <c r="AS969" s="70">
        <f t="shared" si="451"/>
        <v>966</v>
      </c>
      <c r="AT969" s="71">
        <f t="shared" si="447"/>
        <v>1.3439521284013692E-3</v>
      </c>
      <c r="AU969" s="72">
        <f t="shared" si="448"/>
        <v>6.8214933659622723E-3</v>
      </c>
      <c r="AV969" s="73">
        <f t="shared" si="450"/>
        <v>1.0068214933659623</v>
      </c>
      <c r="AW969" s="74">
        <f>PRODUCT(AV$4:AV969)</f>
        <v>711.36734277709616</v>
      </c>
    </row>
    <row r="970" spans="44:49">
      <c r="AR970" s="69">
        <f t="shared" si="449"/>
        <v>81</v>
      </c>
      <c r="AS970" s="70">
        <f t="shared" si="451"/>
        <v>967</v>
      </c>
      <c r="AT970" s="71">
        <f t="shared" si="447"/>
        <v>1.3347843678733083E-3</v>
      </c>
      <c r="AU970" s="72">
        <f t="shared" si="448"/>
        <v>6.8214933659622723E-3</v>
      </c>
      <c r="AV970" s="73">
        <f t="shared" si="450"/>
        <v>1.0068214933659623</v>
      </c>
      <c r="AW970" s="74">
        <f>PRODUCT(AV$4:AV970)</f>
        <v>716.2199303866123</v>
      </c>
    </row>
    <row r="971" spans="44:49">
      <c r="AR971" s="69">
        <f t="shared" si="449"/>
        <v>81</v>
      </c>
      <c r="AS971" s="70">
        <f t="shared" si="451"/>
        <v>968</v>
      </c>
      <c r="AT971" s="71">
        <f t="shared" si="447"/>
        <v>1.3256791451628704E-3</v>
      </c>
      <c r="AU971" s="72">
        <f t="shared" si="448"/>
        <v>6.8214933659622723E-3</v>
      </c>
      <c r="AV971" s="73">
        <f t="shared" si="450"/>
        <v>1.0068214933659623</v>
      </c>
      <c r="AW971" s="74">
        <f>PRODUCT(AV$4:AV971)</f>
        <v>721.10561989031453</v>
      </c>
    </row>
    <row r="972" spans="44:49">
      <c r="AR972" s="69">
        <f t="shared" si="449"/>
        <v>81</v>
      </c>
      <c r="AS972" s="70">
        <f t="shared" si="451"/>
        <v>969</v>
      </c>
      <c r="AT972" s="71">
        <f t="shared" si="447"/>
        <v>1.3166360336687474E-3</v>
      </c>
      <c r="AU972" s="72">
        <f t="shared" si="448"/>
        <v>6.8214933659622723E-3</v>
      </c>
      <c r="AV972" s="73">
        <f t="shared" si="450"/>
        <v>1.0068214933659623</v>
      </c>
      <c r="AW972" s="74">
        <f>PRODUCT(AV$4:AV972)</f>
        <v>726.02463709255437</v>
      </c>
    </row>
    <row r="973" spans="44:49">
      <c r="AR973" s="69">
        <f t="shared" si="449"/>
        <v>81</v>
      </c>
      <c r="AS973" s="70">
        <f t="shared" si="451"/>
        <v>970</v>
      </c>
      <c r="AT973" s="71">
        <f t="shared" si="447"/>
        <v>1.3076546096996893E-3</v>
      </c>
      <c r="AU973" s="72">
        <f t="shared" si="448"/>
        <v>6.8214933659622723E-3</v>
      </c>
      <c r="AV973" s="73">
        <f t="shared" si="450"/>
        <v>1.0068214933659623</v>
      </c>
      <c r="AW973" s="74">
        <f>PRODUCT(AV$4:AV973)</f>
        <v>730.97720933800645</v>
      </c>
    </row>
    <row r="974" spans="44:49">
      <c r="AR974" s="69">
        <f t="shared" si="449"/>
        <v>81</v>
      </c>
      <c r="AS974" s="70">
        <f t="shared" si="451"/>
        <v>971</v>
      </c>
      <c r="AT974" s="71">
        <f t="shared" si="447"/>
        <v>1.2987344524546529E-3</v>
      </c>
      <c r="AU974" s="72">
        <f t="shared" si="448"/>
        <v>6.8214933659622723E-3</v>
      </c>
      <c r="AV974" s="73">
        <f t="shared" si="450"/>
        <v>1.0068214933659623</v>
      </c>
      <c r="AW974" s="74">
        <f>PRODUCT(AV$4:AV974)</f>
        <v>735.96356552217526</v>
      </c>
    </row>
    <row r="975" spans="44:49">
      <c r="AR975" s="69">
        <f t="shared" si="449"/>
        <v>81</v>
      </c>
      <c r="AS975" s="70">
        <f t="shared" si="451"/>
        <v>972</v>
      </c>
      <c r="AT975" s="71">
        <f t="shared" si="447"/>
        <v>1.2898751440030868E-3</v>
      </c>
      <c r="AU975" s="72">
        <f t="shared" si="448"/>
        <v>6.8214933659622723E-3</v>
      </c>
      <c r="AV975" s="73">
        <f t="shared" si="450"/>
        <v>1.0068214933659623</v>
      </c>
      <c r="AW975" s="74">
        <f>PRODUCT(AV$4:AV975)</f>
        <v>740.98393610197468</v>
      </c>
    </row>
    <row r="976" spans="44:49">
      <c r="AR976" s="69">
        <f t="shared" si="449"/>
        <v>82</v>
      </c>
      <c r="AS976" s="70">
        <f t="shared" si="451"/>
        <v>973</v>
      </c>
      <c r="AT976" s="71">
        <f t="shared" si="447"/>
        <v>1.2810762692653502E-3</v>
      </c>
      <c r="AU976" s="72">
        <f t="shared" si="448"/>
        <v>6.8214933659622723E-3</v>
      </c>
      <c r="AV976" s="73">
        <f t="shared" si="450"/>
        <v>1.0068214933659623</v>
      </c>
      <c r="AW976" s="74">
        <f>PRODUCT(AV$4:AV976)</f>
        <v>746.03855310637891</v>
      </c>
    </row>
    <row r="977" spans="44:49">
      <c r="AR977" s="69">
        <f t="shared" si="449"/>
        <v>82</v>
      </c>
      <c r="AS977" s="70">
        <f t="shared" si="451"/>
        <v>974</v>
      </c>
      <c r="AT977" s="71">
        <f t="shared" si="447"/>
        <v>1.2723374159932649E-3</v>
      </c>
      <c r="AU977" s="72">
        <f t="shared" si="448"/>
        <v>6.8214933659622723E-3</v>
      </c>
      <c r="AV977" s="73">
        <f t="shared" si="450"/>
        <v>1.0068214933659623</v>
      </c>
      <c r="AW977" s="74">
        <f>PRODUCT(AV$4:AV977)</f>
        <v>751.12765014714614</v>
      </c>
    </row>
    <row r="978" spans="44:49">
      <c r="AR978" s="69">
        <f t="shared" si="449"/>
        <v>82</v>
      </c>
      <c r="AS978" s="70">
        <f t="shared" si="451"/>
        <v>975</v>
      </c>
      <c r="AT978" s="71">
        <f t="shared" si="447"/>
        <v>1.2636581747508013E-3</v>
      </c>
      <c r="AU978" s="72">
        <f t="shared" si="448"/>
        <v>6.8214933659622723E-3</v>
      </c>
      <c r="AV978" s="73">
        <f t="shared" si="450"/>
        <v>1.0068214933659623</v>
      </c>
      <c r="AW978" s="74">
        <f>PRODUCT(AV$4:AV978)</f>
        <v>756.25146242961569</v>
      </c>
    </row>
    <row r="979" spans="44:49">
      <c r="AR979" s="69">
        <f t="shared" si="449"/>
        <v>82</v>
      </c>
      <c r="AS979" s="70">
        <f t="shared" si="451"/>
        <v>976</v>
      </c>
      <c r="AT979" s="71">
        <f t="shared" si="447"/>
        <v>1.2550381388948947E-3</v>
      </c>
      <c r="AU979" s="72">
        <f t="shared" si="448"/>
        <v>6.8214933659622723E-3</v>
      </c>
      <c r="AV979" s="73">
        <f t="shared" si="450"/>
        <v>1.0068214933659623</v>
      </c>
      <c r="AW979" s="74">
        <f>PRODUCT(AV$4:AV979)</f>
        <v>761.41022676357852</v>
      </c>
    </row>
    <row r="980" spans="44:49">
      <c r="AR980" s="69">
        <f t="shared" si="449"/>
        <v>82</v>
      </c>
      <c r="AS980" s="70">
        <f t="shared" si="451"/>
        <v>977</v>
      </c>
      <c r="AT980" s="71">
        <f t="shared" si="447"/>
        <v>1.2464769045563936E-3</v>
      </c>
      <c r="AU980" s="72">
        <f t="shared" si="448"/>
        <v>6.8214933659622723E-3</v>
      </c>
      <c r="AV980" s="73">
        <f t="shared" si="450"/>
        <v>1.0068214933659623</v>
      </c>
      <c r="AW980" s="74">
        <f>PRODUCT(AV$4:AV980)</f>
        <v>766.60418157422214</v>
      </c>
    </row>
    <row r="981" spans="44:49">
      <c r="AR981" s="69">
        <f t="shared" si="449"/>
        <v>82</v>
      </c>
      <c r="AS981" s="70">
        <f t="shared" si="451"/>
        <v>978</v>
      </c>
      <c r="AT981" s="71">
        <f t="shared" si="447"/>
        <v>1.237974070621137E-3</v>
      </c>
      <c r="AU981" s="72">
        <f t="shared" si="448"/>
        <v>6.8214933659622723E-3</v>
      </c>
      <c r="AV981" s="73">
        <f t="shared" si="450"/>
        <v>1.0068214933659623</v>
      </c>
      <c r="AW981" s="74">
        <f>PRODUCT(AV$4:AV981)</f>
        <v>771.83356691314964</v>
      </c>
    </row>
    <row r="982" spans="44:49">
      <c r="AR982" s="69">
        <f t="shared" si="449"/>
        <v>82</v>
      </c>
      <c r="AS982" s="70">
        <f t="shared" si="451"/>
        <v>979</v>
      </c>
      <c r="AT982" s="71">
        <f t="shared" si="447"/>
        <v>1.2295292387111616E-3</v>
      </c>
      <c r="AU982" s="72">
        <f t="shared" si="448"/>
        <v>6.8214933659622723E-3</v>
      </c>
      <c r="AV982" s="73">
        <f t="shared" si="450"/>
        <v>1.0068214933659623</v>
      </c>
      <c r="AW982" s="74">
        <f>PRODUCT(AV$4:AV982)</f>
        <v>777.09862446947466</v>
      </c>
    </row>
    <row r="983" spans="44:49">
      <c r="AR983" s="69">
        <f t="shared" si="449"/>
        <v>82</v>
      </c>
      <c r="AS983" s="70">
        <f t="shared" si="451"/>
        <v>980</v>
      </c>
      <c r="AT983" s="71">
        <f t="shared" ref="AT983:AT1046" si="452">(1-AU983)*AT982</f>
        <v>1.2211420131660368E-3</v>
      </c>
      <c r="AU983" s="72">
        <f t="shared" si="448"/>
        <v>6.8214933659622723E-3</v>
      </c>
      <c r="AV983" s="73">
        <f t="shared" si="450"/>
        <v>1.0068214933659623</v>
      </c>
      <c r="AW983" s="74">
        <f>PRODUCT(AV$4:AV983)</f>
        <v>782.39959758099155</v>
      </c>
    </row>
    <row r="984" spans="44:49">
      <c r="AR984" s="69">
        <f t="shared" si="449"/>
        <v>82</v>
      </c>
      <c r="AS984" s="70">
        <f t="shared" si="451"/>
        <v>981</v>
      </c>
      <c r="AT984" s="71">
        <f t="shared" si="452"/>
        <v>1.2128120010243269E-3</v>
      </c>
      <c r="AU984" s="72">
        <f t="shared" si="448"/>
        <v>6.8214933659622723E-3</v>
      </c>
      <c r="AV984" s="73">
        <f t="shared" si="450"/>
        <v>1.0068214933659623</v>
      </c>
      <c r="AW984" s="74">
        <f>PRODUCT(AV$4:AV984)</f>
        <v>787.73673124542188</v>
      </c>
    </row>
    <row r="985" spans="44:49">
      <c r="AR985" s="69">
        <f t="shared" si="449"/>
        <v>82</v>
      </c>
      <c r="AS985" s="70">
        <f t="shared" si="451"/>
        <v>982</v>
      </c>
      <c r="AT985" s="71">
        <f t="shared" si="452"/>
        <v>1.2045388120051799E-3</v>
      </c>
      <c r="AU985" s="72">
        <f t="shared" si="448"/>
        <v>6.8214933659622723E-3</v>
      </c>
      <c r="AV985" s="73">
        <f t="shared" si="450"/>
        <v>1.0068214933659623</v>
      </c>
      <c r="AW985" s="74">
        <f>PRODUCT(AV$4:AV985)</f>
        <v>793.11027213173736</v>
      </c>
    </row>
    <row r="986" spans="44:49">
      <c r="AR986" s="69">
        <f t="shared" si="449"/>
        <v>82</v>
      </c>
      <c r="AS986" s="70">
        <f t="shared" si="451"/>
        <v>983</v>
      </c>
      <c r="AT986" s="71">
        <f t="shared" si="452"/>
        <v>1.1963220584900426E-3</v>
      </c>
      <c r="AU986" s="72">
        <f t="shared" si="448"/>
        <v>6.8214933659622723E-3</v>
      </c>
      <c r="AV986" s="73">
        <f t="shared" si="450"/>
        <v>1.0068214933659623</v>
      </c>
      <c r="AW986" s="74">
        <f>PRODUCT(AV$4:AV986)</f>
        <v>798.52046859156053</v>
      </c>
    </row>
    <row r="987" spans="44:49">
      <c r="AR987" s="69">
        <f t="shared" si="449"/>
        <v>82</v>
      </c>
      <c r="AS987" s="70">
        <f t="shared" si="451"/>
        <v>984</v>
      </c>
      <c r="AT987" s="71">
        <f t="shared" si="452"/>
        <v>1.1881613555044983E-3</v>
      </c>
      <c r="AU987" s="72">
        <f t="shared" si="448"/>
        <v>6.8214933659622723E-3</v>
      </c>
      <c r="AV987" s="73">
        <f t="shared" si="450"/>
        <v>1.0068214933659623</v>
      </c>
      <c r="AW987" s="74">
        <f>PRODUCT(AV$4:AV987)</f>
        <v>803.967570670643</v>
      </c>
    </row>
    <row r="988" spans="44:49">
      <c r="AR988" s="69">
        <f t="shared" si="449"/>
        <v>83</v>
      </c>
      <c r="AS988" s="70">
        <f t="shared" si="451"/>
        <v>985</v>
      </c>
      <c r="AT988" s="71">
        <f t="shared" si="452"/>
        <v>1.1800563207002316E-3</v>
      </c>
      <c r="AU988" s="72">
        <f t="shared" si="448"/>
        <v>6.8214933659622723E-3</v>
      </c>
      <c r="AV988" s="73">
        <f t="shared" si="450"/>
        <v>1.0068214933659623</v>
      </c>
      <c r="AW988" s="74">
        <f>PRODUCT(AV$4:AV988)</f>
        <v>809.45183012042162</v>
      </c>
    </row>
    <row r="989" spans="44:49">
      <c r="AR989" s="69">
        <f t="shared" si="449"/>
        <v>83</v>
      </c>
      <c r="AS989" s="70">
        <f t="shared" si="451"/>
        <v>986</v>
      </c>
      <c r="AT989" s="71">
        <f t="shared" si="452"/>
        <v>1.1720065743371132E-3</v>
      </c>
      <c r="AU989" s="72">
        <f t="shared" si="448"/>
        <v>6.8214933659622723E-3</v>
      </c>
      <c r="AV989" s="73">
        <f t="shared" si="450"/>
        <v>1.0068214933659623</v>
      </c>
      <c r="AW989" s="74">
        <f>PRODUCT(AV$4:AV989)</f>
        <v>814.97350040965409</v>
      </c>
    </row>
    <row r="990" spans="44:49">
      <c r="AR990" s="69">
        <f t="shared" si="449"/>
        <v>83</v>
      </c>
      <c r="AS990" s="70">
        <f t="shared" si="451"/>
        <v>987</v>
      </c>
      <c r="AT990" s="71">
        <f t="shared" si="452"/>
        <v>1.1640117392654084E-3</v>
      </c>
      <c r="AU990" s="72">
        <f t="shared" si="448"/>
        <v>6.8214933659622723E-3</v>
      </c>
      <c r="AV990" s="73">
        <f t="shared" si="450"/>
        <v>1.0068214933659623</v>
      </c>
      <c r="AW990" s="74">
        <f>PRODUCT(AV$4:AV990)</f>
        <v>820.53283673613362</v>
      </c>
    </row>
    <row r="991" spans="44:49">
      <c r="AR991" s="69">
        <f t="shared" si="449"/>
        <v>83</v>
      </c>
      <c r="AS991" s="70">
        <f t="shared" si="451"/>
        <v>988</v>
      </c>
      <c r="AT991" s="71">
        <f t="shared" si="452"/>
        <v>1.1560714409081072E-3</v>
      </c>
      <c r="AU991" s="72">
        <f t="shared" si="448"/>
        <v>6.8214933659622723E-3</v>
      </c>
      <c r="AV991" s="73">
        <f t="shared" si="450"/>
        <v>1.0068214933659623</v>
      </c>
      <c r="AW991" s="74">
        <f>PRODUCT(AV$4:AV991)</f>
        <v>826.13009603848332</v>
      </c>
    </row>
    <row r="992" spans="44:49">
      <c r="AR992" s="69">
        <f t="shared" si="449"/>
        <v>83</v>
      </c>
      <c r="AS992" s="70">
        <f t="shared" si="451"/>
        <v>989</v>
      </c>
      <c r="AT992" s="71">
        <f t="shared" si="452"/>
        <v>1.1481853072433741E-3</v>
      </c>
      <c r="AU992" s="72">
        <f t="shared" si="448"/>
        <v>6.8214933659622723E-3</v>
      </c>
      <c r="AV992" s="73">
        <f t="shared" si="450"/>
        <v>1.0068214933659623</v>
      </c>
      <c r="AW992" s="74">
        <f>PRODUCT(AV$4:AV992)</f>
        <v>831.76553700803163</v>
      </c>
    </row>
    <row r="993" spans="44:49">
      <c r="AR993" s="69">
        <f t="shared" si="449"/>
        <v>83</v>
      </c>
      <c r="AS993" s="70">
        <f t="shared" si="451"/>
        <v>990</v>
      </c>
      <c r="AT993" s="71">
        <f t="shared" si="452"/>
        <v>1.1403529687871181E-3</v>
      </c>
      <c r="AU993" s="72">
        <f t="shared" si="448"/>
        <v>6.8214933659622723E-3</v>
      </c>
      <c r="AV993" s="73">
        <f t="shared" si="450"/>
        <v>1.0068214933659623</v>
      </c>
      <c r="AW993" s="74">
        <f>PRODUCT(AV$4:AV993)</f>
        <v>837.43942010076796</v>
      </c>
    </row>
    <row r="994" spans="44:49">
      <c r="AR994" s="69">
        <f t="shared" si="449"/>
        <v>83</v>
      </c>
      <c r="AS994" s="70">
        <f t="shared" si="451"/>
        <v>991</v>
      </c>
      <c r="AT994" s="71">
        <f t="shared" si="452"/>
        <v>1.1325740585756813E-3</v>
      </c>
      <c r="AU994" s="72">
        <f t="shared" si="448"/>
        <v>6.8214933659622723E-3</v>
      </c>
      <c r="AV994" s="73">
        <f t="shared" si="450"/>
        <v>1.0068214933659623</v>
      </c>
      <c r="AW994" s="74">
        <f>PRODUCT(AV$4:AV994)</f>
        <v>843.15200754938064</v>
      </c>
    </row>
    <row r="995" spans="44:49">
      <c r="AR995" s="69">
        <f t="shared" si="449"/>
        <v>83</v>
      </c>
      <c r="AS995" s="70">
        <f t="shared" si="451"/>
        <v>992</v>
      </c>
      <c r="AT995" s="71">
        <f t="shared" si="452"/>
        <v>1.1248482121486464E-3</v>
      </c>
      <c r="AU995" s="72">
        <f t="shared" si="448"/>
        <v>6.8214933659622723E-3</v>
      </c>
      <c r="AV995" s="73">
        <f t="shared" si="450"/>
        <v>1.0068214933659623</v>
      </c>
      <c r="AW995" s="74">
        <f>PRODUCT(AV$4:AV995)</f>
        <v>848.90356337537651</v>
      </c>
    </row>
    <row r="996" spans="44:49">
      <c r="AR996" s="69">
        <f t="shared" si="449"/>
        <v>83</v>
      </c>
      <c r="AS996" s="70">
        <f t="shared" si="451"/>
        <v>993</v>
      </c>
      <c r="AT996" s="71">
        <f t="shared" si="452"/>
        <v>1.1171750675317599E-3</v>
      </c>
      <c r="AU996" s="72">
        <f t="shared" si="448"/>
        <v>6.8214933659622723E-3</v>
      </c>
      <c r="AV996" s="73">
        <f t="shared" si="450"/>
        <v>1.0068214933659623</v>
      </c>
      <c r="AW996" s="74">
        <f>PRODUCT(AV$4:AV996)</f>
        <v>854.69435340128337</v>
      </c>
    </row>
    <row r="997" spans="44:49">
      <c r="AR997" s="69">
        <f t="shared" si="449"/>
        <v>83</v>
      </c>
      <c r="AS997" s="70">
        <f t="shared" si="451"/>
        <v>994</v>
      </c>
      <c r="AT997" s="71">
        <f t="shared" si="452"/>
        <v>1.1095542652199736E-3</v>
      </c>
      <c r="AU997" s="72">
        <f t="shared" si="448"/>
        <v>6.8214933659622723E-3</v>
      </c>
      <c r="AV997" s="73">
        <f t="shared" si="450"/>
        <v>1.0068214933659623</v>
      </c>
      <c r="AW997" s="74">
        <f>PRODUCT(AV$4:AV997)</f>
        <v>860.52464526293568</v>
      </c>
    </row>
    <row r="998" spans="44:49">
      <c r="AR998" s="69">
        <f t="shared" si="449"/>
        <v>83</v>
      </c>
      <c r="AS998" s="70">
        <f t="shared" si="451"/>
        <v>995</v>
      </c>
      <c r="AT998" s="71">
        <f t="shared" si="452"/>
        <v>1.1019854481606004E-3</v>
      </c>
      <c r="AU998" s="72">
        <f t="shared" si="448"/>
        <v>6.8214933659622723E-3</v>
      </c>
      <c r="AV998" s="73">
        <f t="shared" si="450"/>
        <v>1.0068214933659623</v>
      </c>
      <c r="AW998" s="74">
        <f>PRODUCT(AV$4:AV998)</f>
        <v>866.3947084218438</v>
      </c>
    </row>
    <row r="999" spans="44:49">
      <c r="AR999" s="69">
        <f t="shared" si="449"/>
        <v>83</v>
      </c>
      <c r="AS999" s="70">
        <f t="shared" si="451"/>
        <v>996</v>
      </c>
      <c r="AT999" s="71">
        <f t="shared" si="452"/>
        <v>1.0944682617365859E-3</v>
      </c>
      <c r="AU999" s="72">
        <f t="shared" si="448"/>
        <v>6.8214933659622723E-3</v>
      </c>
      <c r="AV999" s="73">
        <f t="shared" si="450"/>
        <v>1.0068214933659623</v>
      </c>
      <c r="AW999" s="74">
        <f>PRODUCT(AV$4:AV999)</f>
        <v>872.30481417764827</v>
      </c>
    </row>
    <row r="1000" spans="44:49">
      <c r="AR1000" s="69">
        <f t="shared" si="449"/>
        <v>84</v>
      </c>
      <c r="AS1000" s="70">
        <f t="shared" si="451"/>
        <v>997</v>
      </c>
      <c r="AT1000" s="71">
        <f t="shared" si="452"/>
        <v>1.0870023537498934E-3</v>
      </c>
      <c r="AU1000" s="72">
        <f t="shared" si="448"/>
        <v>6.8214933659622723E-3</v>
      </c>
      <c r="AV1000" s="73">
        <f t="shared" si="450"/>
        <v>1.0068214933659623</v>
      </c>
      <c r="AW1000" s="74">
        <f>PRODUCT(AV$4:AV1000)</f>
        <v>878.25523568065807</v>
      </c>
    </row>
    <row r="1001" spans="44:49">
      <c r="AR1001" s="69">
        <f t="shared" si="449"/>
        <v>84</v>
      </c>
      <c r="AS1001" s="70">
        <f t="shared" si="451"/>
        <v>998</v>
      </c>
      <c r="AT1001" s="71">
        <f t="shared" si="452"/>
        <v>1.0795873744050032E-3</v>
      </c>
      <c r="AU1001" s="72">
        <f t="shared" si="448"/>
        <v>6.8214933659622723E-3</v>
      </c>
      <c r="AV1001" s="73">
        <f t="shared" si="450"/>
        <v>1.0068214933659623</v>
      </c>
      <c r="AW1001" s="74">
        <f>PRODUCT(AV$4:AV1001)</f>
        <v>884.24624794447527</v>
      </c>
    </row>
    <row r="1002" spans="44:49">
      <c r="AR1002" s="69">
        <f t="shared" si="449"/>
        <v>84</v>
      </c>
      <c r="AS1002" s="70">
        <f t="shared" si="451"/>
        <v>999</v>
      </c>
      <c r="AT1002" s="71">
        <f t="shared" si="452"/>
        <v>1.0722229762925228E-3</v>
      </c>
      <c r="AU1002" s="72">
        <f t="shared" si="448"/>
        <v>6.8214933659622723E-3</v>
      </c>
      <c r="AV1002" s="73">
        <f t="shared" si="450"/>
        <v>1.0068214933659623</v>
      </c>
      <c r="AW1002" s="74">
        <f>PRODUCT(AV$4:AV1002)</f>
        <v>890.27812785870549</v>
      </c>
    </row>
    <row r="1003" spans="44:49">
      <c r="AR1003" s="69">
        <f t="shared" si="449"/>
        <v>84</v>
      </c>
      <c r="AS1003" s="70">
        <f t="shared" si="451"/>
        <v>1000</v>
      </c>
      <c r="AT1003" s="71">
        <f t="shared" si="452"/>
        <v>1.0649088143729109E-3</v>
      </c>
      <c r="AU1003" s="72">
        <f t="shared" si="448"/>
        <v>6.8214933659622723E-3</v>
      </c>
      <c r="AV1003" s="73">
        <f t="shared" si="450"/>
        <v>1.0068214933659623</v>
      </c>
      <c r="AW1003" s="74">
        <f>PRODUCT(AV$4:AV1003)</f>
        <v>896.35115420175498</v>
      </c>
    </row>
    <row r="1004" spans="44:49">
      <c r="AR1004" s="69">
        <f t="shared" si="449"/>
        <v>84</v>
      </c>
      <c r="AS1004" s="70">
        <f t="shared" si="451"/>
        <v>1001</v>
      </c>
      <c r="AT1004" s="71">
        <f t="shared" si="452"/>
        <v>1.0576445459603114E-3</v>
      </c>
      <c r="AU1004" s="72">
        <f t="shared" si="448"/>
        <v>6.8214933659622723E-3</v>
      </c>
      <c r="AV1004" s="73">
        <f t="shared" si="450"/>
        <v>1.0068214933659623</v>
      </c>
      <c r="AW1004" s="74">
        <f>PRODUCT(AV$4:AV1004)</f>
        <v>902.46560765371487</v>
      </c>
    </row>
    <row r="1005" spans="44:49">
      <c r="AR1005" s="69">
        <f t="shared" si="449"/>
        <v>84</v>
      </c>
      <c r="AS1005" s="70">
        <f t="shared" si="451"/>
        <v>1002</v>
      </c>
      <c r="AT1005" s="71">
        <f t="shared" si="452"/>
        <v>1.0504298307064969E-3</v>
      </c>
      <c r="AU1005" s="72">
        <f t="shared" si="448"/>
        <v>6.8214933659622723E-3</v>
      </c>
      <c r="AV1005" s="73">
        <f t="shared" si="450"/>
        <v>1.0068214933659623</v>
      </c>
      <c r="AW1005" s="74">
        <f>PRODUCT(AV$4:AV1005)</f>
        <v>908.62177080933384</v>
      </c>
    </row>
    <row r="1006" spans="44:49">
      <c r="AR1006" s="69">
        <f t="shared" si="449"/>
        <v>84</v>
      </c>
      <c r="AS1006" s="70">
        <f t="shared" si="451"/>
        <v>1003</v>
      </c>
      <c r="AT1006" s="71">
        <f t="shared" si="452"/>
        <v>1.0432643305849237E-3</v>
      </c>
      <c r="AU1006" s="72">
        <f t="shared" si="448"/>
        <v>6.8214933659622723E-3</v>
      </c>
      <c r="AV1006" s="73">
        <f t="shared" si="450"/>
        <v>1.0068214933659623</v>
      </c>
      <c r="AW1006" s="74">
        <f>PRODUCT(AV$4:AV1006)</f>
        <v>914.81992819107859</v>
      </c>
    </row>
    <row r="1007" spans="44:49">
      <c r="AR1007" s="69">
        <f t="shared" si="449"/>
        <v>84</v>
      </c>
      <c r="AS1007" s="70">
        <f t="shared" si="451"/>
        <v>1004</v>
      </c>
      <c r="AT1007" s="71">
        <f t="shared" si="452"/>
        <v>1.0361477098748935E-3</v>
      </c>
      <c r="AU1007" s="72">
        <f t="shared" si="448"/>
        <v>6.8214933659622723E-3</v>
      </c>
      <c r="AV1007" s="73">
        <f t="shared" si="450"/>
        <v>1.0068214933659623</v>
      </c>
      <c r="AW1007" s="74">
        <f>PRODUCT(AV$4:AV1007)</f>
        <v>921.06036626228411</v>
      </c>
    </row>
    <row r="1008" spans="44:49">
      <c r="AR1008" s="69">
        <f t="shared" si="449"/>
        <v>84</v>
      </c>
      <c r="AS1008" s="70">
        <f t="shared" si="451"/>
        <v>1005</v>
      </c>
      <c r="AT1008" s="71">
        <f t="shared" si="452"/>
        <v>1.0290796351458248E-3</v>
      </c>
      <c r="AU1008" s="72">
        <f t="shared" si="448"/>
        <v>6.8214933659622723E-3</v>
      </c>
      <c r="AV1008" s="73">
        <f t="shared" si="450"/>
        <v>1.0068214933659623</v>
      </c>
      <c r="AW1008" s="74">
        <f>PRODUCT(AV$4:AV1008)</f>
        <v>927.34337344039307</v>
      </c>
    </row>
    <row r="1009" spans="44:49">
      <c r="AR1009" s="69">
        <f t="shared" si="449"/>
        <v>84</v>
      </c>
      <c r="AS1009" s="70">
        <f t="shared" si="451"/>
        <v>1006</v>
      </c>
      <c r="AT1009" s="71">
        <f t="shared" si="452"/>
        <v>1.0220597752416307E-3</v>
      </c>
      <c r="AU1009" s="72">
        <f t="shared" si="448"/>
        <v>6.8214933659622723E-3</v>
      </c>
      <c r="AV1009" s="73">
        <f t="shared" si="450"/>
        <v>1.0068214933659623</v>
      </c>
      <c r="AW1009" s="74">
        <f>PRODUCT(AV$4:AV1009)</f>
        <v>933.66924011028573</v>
      </c>
    </row>
    <row r="1010" spans="44:49">
      <c r="AR1010" s="69">
        <f t="shared" si="449"/>
        <v>84</v>
      </c>
      <c r="AS1010" s="70">
        <f t="shared" si="451"/>
        <v>1007</v>
      </c>
      <c r="AT1010" s="71">
        <f t="shared" si="452"/>
        <v>1.0150878012652031E-3</v>
      </c>
      <c r="AU1010" s="72">
        <f t="shared" si="448"/>
        <v>6.8214933659622723E-3</v>
      </c>
      <c r="AV1010" s="73">
        <f t="shared" si="450"/>
        <v>1.0068214933659623</v>
      </c>
      <c r="AW1010" s="74">
        <f>PRODUCT(AV$4:AV1010)</f>
        <v>940.03825863770112</v>
      </c>
    </row>
    <row r="1011" spans="44:49">
      <c r="AR1011" s="69">
        <f t="shared" si="449"/>
        <v>84</v>
      </c>
      <c r="AS1011" s="70">
        <f t="shared" si="451"/>
        <v>1008</v>
      </c>
      <c r="AT1011" s="71">
        <f t="shared" si="452"/>
        <v>1.0081633865630032E-3</v>
      </c>
      <c r="AU1011" s="72">
        <f t="shared" si="448"/>
        <v>6.8214933659622723E-3</v>
      </c>
      <c r="AV1011" s="73">
        <f t="shared" si="450"/>
        <v>1.0068214933659623</v>
      </c>
      <c r="AW1011" s="74">
        <f>PRODUCT(AV$4:AV1011)</f>
        <v>946.45072338274895</v>
      </c>
    </row>
    <row r="1012" spans="44:49">
      <c r="AR1012" s="69">
        <f t="shared" si="449"/>
        <v>85</v>
      </c>
      <c r="AS1012" s="70">
        <f t="shared" si="451"/>
        <v>1009</v>
      </c>
      <c r="AT1012" s="71">
        <f t="shared" si="452"/>
        <v>1.0012862067097577E-3</v>
      </c>
      <c r="AU1012" s="72">
        <f t="shared" si="448"/>
        <v>6.8214933659622723E-3</v>
      </c>
      <c r="AV1012" s="73">
        <f t="shared" si="450"/>
        <v>1.0068214933659623</v>
      </c>
      <c r="AW1012" s="74">
        <f>PRODUCT(AV$4:AV1012)</f>
        <v>952.90693071351461</v>
      </c>
    </row>
    <row r="1013" spans="44:49">
      <c r="AR1013" s="69">
        <f t="shared" si="449"/>
        <v>85</v>
      </c>
      <c r="AS1013" s="70">
        <f t="shared" si="451"/>
        <v>1010</v>
      </c>
      <c r="AT1013" s="71">
        <f t="shared" si="452"/>
        <v>9.9445593949325749E-4</v>
      </c>
      <c r="AU1013" s="72">
        <f t="shared" si="448"/>
        <v>6.8214933659622723E-3</v>
      </c>
      <c r="AV1013" s="73">
        <f t="shared" si="450"/>
        <v>1.0068214933659623</v>
      </c>
      <c r="AW1013" s="74">
        <f>PRODUCT(AV$4:AV1013)</f>
        <v>959.40717901975631</v>
      </c>
    </row>
    <row r="1014" spans="44:49">
      <c r="AR1014" s="69">
        <f t="shared" si="449"/>
        <v>85</v>
      </c>
      <c r="AS1014" s="70">
        <f t="shared" si="451"/>
        <v>1011</v>
      </c>
      <c r="AT1014" s="71">
        <f t="shared" si="452"/>
        <v>9.8767226489926245E-4</v>
      </c>
      <c r="AU1014" s="72">
        <f t="shared" si="448"/>
        <v>6.8214933659622723E-3</v>
      </c>
      <c r="AV1014" s="73">
        <f t="shared" si="450"/>
        <v>1.0068214933659623</v>
      </c>
      <c r="AW1014" s="74">
        <f>PRODUCT(AV$4:AV1014)</f>
        <v>965.95176872669617</v>
      </c>
    </row>
    <row r="1015" spans="44:49">
      <c r="AR1015" s="69">
        <f t="shared" si="449"/>
        <v>85</v>
      </c>
      <c r="AS1015" s="70">
        <f t="shared" si="451"/>
        <v>1012</v>
      </c>
      <c r="AT1015" s="71">
        <f t="shared" si="452"/>
        <v>9.8093486509650716E-4</v>
      </c>
      <c r="AU1015" s="72">
        <f t="shared" si="448"/>
        <v>6.8214933659622723E-3</v>
      </c>
      <c r="AV1015" s="73">
        <f t="shared" si="450"/>
        <v>1.0068214933659623</v>
      </c>
      <c r="AW1015" s="74">
        <f>PRODUCT(AV$4:AV1015)</f>
        <v>972.54100230890481</v>
      </c>
    </row>
    <row r="1016" spans="44:49">
      <c r="AR1016" s="69">
        <f t="shared" si="449"/>
        <v>85</v>
      </c>
      <c r="AS1016" s="70">
        <f t="shared" si="451"/>
        <v>1013</v>
      </c>
      <c r="AT1016" s="71">
        <f t="shared" si="452"/>
        <v>9.7424342442181027E-4</v>
      </c>
      <c r="AU1016" s="72">
        <f t="shared" si="448"/>
        <v>6.8214933659622723E-3</v>
      </c>
      <c r="AV1016" s="73">
        <f t="shared" si="450"/>
        <v>1.0068214933659623</v>
      </c>
      <c r="AW1016" s="74">
        <f>PRODUCT(AV$4:AV1016)</f>
        <v>979.17518430428129</v>
      </c>
    </row>
    <row r="1017" spans="44:49">
      <c r="AR1017" s="69">
        <f t="shared" si="449"/>
        <v>85</v>
      </c>
      <c r="AS1017" s="70">
        <f t="shared" si="451"/>
        <v>1014</v>
      </c>
      <c r="AT1017" s="71">
        <f t="shared" si="452"/>
        <v>9.6759762936528455E-4</v>
      </c>
      <c r="AU1017" s="72">
        <f t="shared" si="448"/>
        <v>6.8214933659622723E-3</v>
      </c>
      <c r="AV1017" s="73">
        <f t="shared" si="450"/>
        <v>1.0068214933659623</v>
      </c>
      <c r="AW1017" s="74">
        <f>PRODUCT(AV$4:AV1017)</f>
        <v>985.85462132812779</v>
      </c>
    </row>
    <row r="1018" spans="44:49">
      <c r="AR1018" s="69">
        <f t="shared" si="449"/>
        <v>85</v>
      </c>
      <c r="AS1018" s="70">
        <f t="shared" si="451"/>
        <v>1015</v>
      </c>
      <c r="AT1018" s="71">
        <f t="shared" si="452"/>
        <v>9.6099716855564839E-4</v>
      </c>
      <c r="AU1018" s="72">
        <f t="shared" si="448"/>
        <v>6.8214933659622723E-3</v>
      </c>
      <c r="AV1018" s="73">
        <f t="shared" si="450"/>
        <v>1.0068214933659623</v>
      </c>
      <c r="AW1018" s="74">
        <f>PRODUCT(AV$4:AV1018)</f>
        <v>992.5796220873209</v>
      </c>
    </row>
    <row r="1019" spans="44:49">
      <c r="AR1019" s="69">
        <f t="shared" si="449"/>
        <v>85</v>
      </c>
      <c r="AS1019" s="70">
        <f t="shared" si="451"/>
        <v>1016</v>
      </c>
      <c r="AT1019" s="71">
        <f t="shared" si="452"/>
        <v>9.5444173274563749E-4</v>
      </c>
      <c r="AU1019" s="72">
        <f t="shared" si="448"/>
        <v>6.8214933659622723E-3</v>
      </c>
      <c r="AV1019" s="73">
        <f t="shared" si="450"/>
        <v>1.0068214933659623</v>
      </c>
      <c r="AW1019" s="74">
        <f>PRODUCT(AV$4:AV1019)</f>
        <v>999.35049739457895</v>
      </c>
    </row>
    <row r="1020" spans="44:49">
      <c r="AR1020" s="69">
        <f t="shared" si="449"/>
        <v>85</v>
      </c>
      <c r="AS1020" s="70">
        <f t="shared" si="451"/>
        <v>1017</v>
      </c>
      <c r="AT1020" s="71">
        <f t="shared" si="452"/>
        <v>9.4793101479751559E-4</v>
      </c>
      <c r="AU1020" s="72">
        <f t="shared" si="448"/>
        <v>6.8214933659622723E-3</v>
      </c>
      <c r="AV1020" s="73">
        <f t="shared" si="450"/>
        <v>1.0068214933659623</v>
      </c>
      <c r="AW1020" s="74">
        <f>PRODUCT(AV$4:AV1020)</f>
        <v>1006.1675601828272</v>
      </c>
    </row>
    <row r="1021" spans="44:49">
      <c r="AR1021" s="69">
        <f t="shared" si="449"/>
        <v>85</v>
      </c>
      <c r="AS1021" s="70">
        <f t="shared" si="451"/>
        <v>1018</v>
      </c>
      <c r="AT1021" s="71">
        <f t="shared" si="452"/>
        <v>9.4146470966868442E-4</v>
      </c>
      <c r="AU1021" s="72">
        <f t="shared" si="448"/>
        <v>6.8214933659622723E-3</v>
      </c>
      <c r="AV1021" s="73">
        <f t="shared" si="450"/>
        <v>1.0068214933659623</v>
      </c>
      <c r="AW1021" s="74">
        <f>PRODUCT(AV$4:AV1021)</f>
        <v>1013.0311255196608</v>
      </c>
    </row>
    <row r="1022" spans="44:49">
      <c r="AR1022" s="69">
        <f t="shared" si="449"/>
        <v>85</v>
      </c>
      <c r="AS1022" s="70">
        <f t="shared" si="451"/>
        <v>1019</v>
      </c>
      <c r="AT1022" s="71">
        <f t="shared" si="452"/>
        <v>9.3504251439739195E-4</v>
      </c>
      <c r="AU1022" s="72">
        <f t="shared" si="448"/>
        <v>6.8214933659622723E-3</v>
      </c>
      <c r="AV1022" s="73">
        <f t="shared" si="450"/>
        <v>1.0068214933659623</v>
      </c>
      <c r="AW1022" s="74">
        <f>PRODUCT(AV$4:AV1022)</f>
        <v>1019.9415106219064</v>
      </c>
    </row>
    <row r="1023" spans="44:49">
      <c r="AR1023" s="69">
        <f t="shared" si="449"/>
        <v>85</v>
      </c>
      <c r="AS1023" s="70">
        <f t="shared" si="451"/>
        <v>1020</v>
      </c>
      <c r="AT1023" s="71">
        <f t="shared" si="452"/>
        <v>9.2866412808853744E-4</v>
      </c>
      <c r="AU1023" s="72">
        <f t="shared" si="448"/>
        <v>6.8214933659622723E-3</v>
      </c>
      <c r="AV1023" s="73">
        <f t="shared" si="450"/>
        <v>1.0068214933659623</v>
      </c>
      <c r="AW1023" s="74">
        <f>PRODUCT(AV$4:AV1023)</f>
        <v>1026.8990348702832</v>
      </c>
    </row>
    <row r="1024" spans="44:49">
      <c r="AR1024" s="69">
        <f t="shared" si="449"/>
        <v>86</v>
      </c>
      <c r="AS1024" s="70">
        <f t="shared" si="451"/>
        <v>1021</v>
      </c>
      <c r="AT1024" s="71">
        <f t="shared" si="452"/>
        <v>9.2232925189957439E-4</v>
      </c>
      <c r="AU1024" s="72">
        <f t="shared" si="448"/>
        <v>6.8214933659622723E-3</v>
      </c>
      <c r="AV1024" s="73">
        <f t="shared" si="450"/>
        <v>1.0068214933659623</v>
      </c>
      <c r="AW1024" s="74">
        <f>PRODUCT(AV$4:AV1024)</f>
        <v>1033.9040198241639</v>
      </c>
    </row>
    <row r="1025" spans="44:49">
      <c r="AR1025" s="69">
        <f t="shared" si="449"/>
        <v>86</v>
      </c>
      <c r="AS1025" s="70">
        <f t="shared" si="451"/>
        <v>1022</v>
      </c>
      <c r="AT1025" s="71">
        <f t="shared" si="452"/>
        <v>9.1603758902650853E-4</v>
      </c>
      <c r="AU1025" s="72">
        <f t="shared" si="448"/>
        <v>6.8214933659622723E-3</v>
      </c>
      <c r="AV1025" s="73">
        <f t="shared" si="450"/>
        <v>1.0068214933659623</v>
      </c>
      <c r="AW1025" s="74">
        <f>PRODUCT(AV$4:AV1025)</f>
        <v>1040.9567892364362</v>
      </c>
    </row>
    <row r="1026" spans="44:49">
      <c r="AR1026" s="69">
        <f t="shared" si="449"/>
        <v>86</v>
      </c>
      <c r="AS1026" s="70">
        <f t="shared" si="451"/>
        <v>1023</v>
      </c>
      <c r="AT1026" s="71">
        <f t="shared" si="452"/>
        <v>9.0978884468999213E-4</v>
      </c>
      <c r="AU1026" s="72">
        <f t="shared" si="448"/>
        <v>6.8214933659622723E-3</v>
      </c>
      <c r="AV1026" s="73">
        <f t="shared" si="450"/>
        <v>1.0068214933659623</v>
      </c>
      <c r="AW1026" s="74">
        <f>PRODUCT(AV$4:AV1026)</f>
        <v>1048.0576690684659</v>
      </c>
    </row>
    <row r="1027" spans="44:49">
      <c r="AR1027" s="69">
        <f t="shared" si="449"/>
        <v>86</v>
      </c>
      <c r="AS1027" s="70">
        <f t="shared" si="451"/>
        <v>1024</v>
      </c>
      <c r="AT1027" s="71">
        <f t="shared" si="452"/>
        <v>9.0358272612151285E-4</v>
      </c>
      <c r="AU1027" s="72">
        <f t="shared" si="448"/>
        <v>6.8214933659622723E-3</v>
      </c>
      <c r="AV1027" s="73">
        <f t="shared" si="450"/>
        <v>1.0068214933659623</v>
      </c>
      <c r="AW1027" s="74">
        <f>PRODUCT(AV$4:AV1027)</f>
        <v>1055.2069875051623</v>
      </c>
    </row>
    <row r="1028" spans="44:49">
      <c r="AR1028" s="69">
        <f t="shared" si="449"/>
        <v>86</v>
      </c>
      <c r="AS1028" s="70">
        <f t="shared" si="451"/>
        <v>1025</v>
      </c>
      <c r="AT1028" s="71">
        <f t="shared" si="452"/>
        <v>8.9741894254967685E-4</v>
      </c>
      <c r="AU1028" s="72">
        <f t="shared" ref="AU1028:AU1091" si="453">((1+$AH$21)^(1/12))-1</f>
        <v>6.8214933659622723E-3</v>
      </c>
      <c r="AV1028" s="73">
        <f t="shared" si="450"/>
        <v>1.0068214933659623</v>
      </c>
      <c r="AW1028" s="74">
        <f>PRODUCT(AV$4:AV1028)</f>
        <v>1062.4050749701457</v>
      </c>
    </row>
    <row r="1029" spans="44:49">
      <c r="AR1029" s="69">
        <f t="shared" ref="AR1029:AR1092" si="454">ROUNDDOWN((AS1029-1)/12,0)+1</f>
        <v>86</v>
      </c>
      <c r="AS1029" s="70">
        <f t="shared" si="451"/>
        <v>1026</v>
      </c>
      <c r="AT1029" s="71">
        <f t="shared" si="452"/>
        <v>8.9129720518658538E-4</v>
      </c>
      <c r="AU1029" s="72">
        <f t="shared" si="453"/>
        <v>6.8214933659622723E-3</v>
      </c>
      <c r="AV1029" s="73">
        <f t="shared" ref="AV1029:AV1092" si="455">(1+AU1029)</f>
        <v>1.0068214933659623</v>
      </c>
      <c r="AW1029" s="74">
        <f>PRODUCT(AV$4:AV1029)</f>
        <v>1069.6522641410193</v>
      </c>
    </row>
    <row r="1030" spans="44:49">
      <c r="AR1030" s="69">
        <f t="shared" si="454"/>
        <v>86</v>
      </c>
      <c r="AS1030" s="70">
        <f t="shared" ref="AS1030:AS1093" si="456">AS1029+1</f>
        <v>1027</v>
      </c>
      <c r="AT1030" s="71">
        <f t="shared" si="452"/>
        <v>8.8521722721430433E-4</v>
      </c>
      <c r="AU1030" s="72">
        <f t="shared" si="453"/>
        <v>6.8214933659622723E-3</v>
      </c>
      <c r="AV1030" s="73">
        <f t="shared" si="455"/>
        <v>1.0068214933659623</v>
      </c>
      <c r="AW1030" s="74">
        <f>PRODUCT(AV$4:AV1030)</f>
        <v>1076.9488899647438</v>
      </c>
    </row>
    <row r="1031" spans="44:49">
      <c r="AR1031" s="69">
        <f t="shared" si="454"/>
        <v>86</v>
      </c>
      <c r="AS1031" s="70">
        <f t="shared" si="456"/>
        <v>1028</v>
      </c>
      <c r="AT1031" s="71">
        <f t="shared" si="452"/>
        <v>8.7917872377142646E-4</v>
      </c>
      <c r="AU1031" s="72">
        <f t="shared" si="453"/>
        <v>6.8214933659622723E-3</v>
      </c>
      <c r="AV1031" s="73">
        <f t="shared" si="455"/>
        <v>1.0068214933659623</v>
      </c>
      <c r="AW1031" s="74">
        <f>PRODUCT(AV$4:AV1031)</f>
        <v>1084.2952896731188</v>
      </c>
    </row>
    <row r="1032" spans="44:49">
      <c r="AR1032" s="69">
        <f t="shared" si="454"/>
        <v>86</v>
      </c>
      <c r="AS1032" s="70">
        <f t="shared" si="456"/>
        <v>1029</v>
      </c>
      <c r="AT1032" s="71">
        <f t="shared" si="452"/>
        <v>8.7318141193972452E-4</v>
      </c>
      <c r="AU1032" s="72">
        <f t="shared" si="453"/>
        <v>6.8214933659622723E-3</v>
      </c>
      <c r="AV1032" s="73">
        <f t="shared" si="455"/>
        <v>1.0068214933659623</v>
      </c>
      <c r="AW1032" s="74">
        <f>PRODUCT(AV$4:AV1032)</f>
        <v>1091.6918027983681</v>
      </c>
    </row>
    <row r="1033" spans="44:49">
      <c r="AR1033" s="69">
        <f t="shared" si="454"/>
        <v>86</v>
      </c>
      <c r="AS1033" s="70">
        <f t="shared" si="456"/>
        <v>1030</v>
      </c>
      <c r="AT1033" s="71">
        <f t="shared" si="452"/>
        <v>8.672250107308961E-4</v>
      </c>
      <c r="AU1033" s="72">
        <f t="shared" si="453"/>
        <v>6.8214933659622723E-3</v>
      </c>
      <c r="AV1033" s="73">
        <f t="shared" si="455"/>
        <v>1.0068214933659623</v>
      </c>
      <c r="AW1033" s="74">
        <f>PRODUCT(AV$4:AV1033)</f>
        <v>1099.1387711888326</v>
      </c>
    </row>
    <row r="1034" spans="44:49">
      <c r="AR1034" s="69">
        <f t="shared" si="454"/>
        <v>86</v>
      </c>
      <c r="AS1034" s="70">
        <f t="shared" si="456"/>
        <v>1031</v>
      </c>
      <c r="AT1034" s="71">
        <f t="shared" si="452"/>
        <v>8.6130924107339875E-4</v>
      </c>
      <c r="AU1034" s="72">
        <f t="shared" si="453"/>
        <v>6.8214933659622723E-3</v>
      </c>
      <c r="AV1034" s="73">
        <f t="shared" si="455"/>
        <v>1.0068214933659623</v>
      </c>
      <c r="AW1034" s="74">
        <f>PRODUCT(AV$4:AV1034)</f>
        <v>1106.6365390247693</v>
      </c>
    </row>
    <row r="1035" spans="44:49">
      <c r="AR1035" s="69">
        <f t="shared" si="454"/>
        <v>86</v>
      </c>
      <c r="AS1035" s="70">
        <f t="shared" si="456"/>
        <v>1032</v>
      </c>
      <c r="AT1035" s="71">
        <f t="shared" si="452"/>
        <v>8.5543382579937458E-4</v>
      </c>
      <c r="AU1035" s="72">
        <f t="shared" si="453"/>
        <v>6.8214933659622723E-3</v>
      </c>
      <c r="AV1035" s="73">
        <f t="shared" si="455"/>
        <v>1.0068214933659623</v>
      </c>
      <c r="AW1035" s="74">
        <f>PRODUCT(AV$4:AV1035)</f>
        <v>1114.1854528342583</v>
      </c>
    </row>
    <row r="1036" spans="44:49">
      <c r="AR1036" s="69">
        <f t="shared" si="454"/>
        <v>87</v>
      </c>
      <c r="AS1036" s="70">
        <f t="shared" si="456"/>
        <v>1033</v>
      </c>
      <c r="AT1036" s="71">
        <f t="shared" si="452"/>
        <v>8.4959848963166444E-4</v>
      </c>
      <c r="AU1036" s="72">
        <f t="shared" si="453"/>
        <v>6.8214933659622723E-3</v>
      </c>
      <c r="AV1036" s="73">
        <f t="shared" si="455"/>
        <v>1.0068214933659623</v>
      </c>
      <c r="AW1036" s="74">
        <f>PRODUCT(AV$4:AV1036)</f>
        <v>1121.7858615092189</v>
      </c>
    </row>
    <row r="1037" spans="44:49">
      <c r="AR1037" s="69">
        <f t="shared" si="454"/>
        <v>87</v>
      </c>
      <c r="AS1037" s="70">
        <f t="shared" si="456"/>
        <v>1034</v>
      </c>
      <c r="AT1037" s="71">
        <f t="shared" si="452"/>
        <v>8.438029591709105E-4</v>
      </c>
      <c r="AU1037" s="72">
        <f t="shared" si="453"/>
        <v>6.8214933659622723E-3</v>
      </c>
      <c r="AV1037" s="73">
        <f t="shared" si="455"/>
        <v>1.0068214933659623</v>
      </c>
      <c r="AW1037" s="74">
        <f>PRODUCT(AV$4:AV1037)</f>
        <v>1129.4381163215344</v>
      </c>
    </row>
    <row r="1038" spans="44:49">
      <c r="AR1038" s="69">
        <f t="shared" si="454"/>
        <v>87</v>
      </c>
      <c r="AS1038" s="70">
        <f t="shared" si="456"/>
        <v>1035</v>
      </c>
      <c r="AT1038" s="71">
        <f t="shared" si="452"/>
        <v>8.3804696288274679E-4</v>
      </c>
      <c r="AU1038" s="72">
        <f t="shared" si="453"/>
        <v>6.8214933659622723E-3</v>
      </c>
      <c r="AV1038" s="73">
        <f t="shared" si="455"/>
        <v>1.0068214933659623</v>
      </c>
      <c r="AW1038" s="74">
        <f>PRODUCT(AV$4:AV1038)</f>
        <v>1137.1425709392865</v>
      </c>
    </row>
    <row r="1039" spans="44:49">
      <c r="AR1039" s="69">
        <f t="shared" si="454"/>
        <v>87</v>
      </c>
      <c r="AS1039" s="70">
        <f t="shared" si="456"/>
        <v>1036</v>
      </c>
      <c r="AT1039" s="71">
        <f t="shared" si="452"/>
        <v>8.3233023108507734E-4</v>
      </c>
      <c r="AU1039" s="72">
        <f t="shared" si="453"/>
        <v>6.8214933659622723E-3</v>
      </c>
      <c r="AV1039" s="73">
        <f t="shared" si="455"/>
        <v>1.0068214933659623</v>
      </c>
      <c r="AW1039" s="74">
        <f>PRODUCT(AV$4:AV1039)</f>
        <v>1144.8995814431021</v>
      </c>
    </row>
    <row r="1040" spans="44:49">
      <c r="AR1040" s="69">
        <f t="shared" si="454"/>
        <v>87</v>
      </c>
      <c r="AS1040" s="70">
        <f t="shared" si="456"/>
        <v>1037</v>
      </c>
      <c r="AT1040" s="71">
        <f t="shared" si="452"/>
        <v>8.2665249593544059E-4</v>
      </c>
      <c r="AU1040" s="72">
        <f t="shared" si="453"/>
        <v>6.8214933659622723E-3</v>
      </c>
      <c r="AV1040" s="73">
        <f t="shared" si="455"/>
        <v>1.0068214933659623</v>
      </c>
      <c r="AW1040" s="74">
        <f>PRODUCT(AV$4:AV1040)</f>
        <v>1152.7095063426091</v>
      </c>
    </row>
    <row r="1041" spans="44:49">
      <c r="AR1041" s="69">
        <f t="shared" si="454"/>
        <v>87</v>
      </c>
      <c r="AS1041" s="70">
        <f t="shared" si="456"/>
        <v>1038</v>
      </c>
      <c r="AT1041" s="71">
        <f t="shared" si="452"/>
        <v>8.2101349141846082E-4</v>
      </c>
      <c r="AU1041" s="72">
        <f t="shared" si="453"/>
        <v>6.8214933659622723E-3</v>
      </c>
      <c r="AV1041" s="73">
        <f t="shared" si="455"/>
        <v>1.0068214933659623</v>
      </c>
      <c r="AW1041" s="74">
        <f>PRODUCT(AV$4:AV1041)</f>
        <v>1160.5727065930068</v>
      </c>
    </row>
    <row r="1042" spans="44:49">
      <c r="AR1042" s="69">
        <f t="shared" si="454"/>
        <v>87</v>
      </c>
      <c r="AS1042" s="70">
        <f t="shared" si="456"/>
        <v>1039</v>
      </c>
      <c r="AT1042" s="71">
        <f t="shared" si="452"/>
        <v>8.154129533333843E-4</v>
      </c>
      <c r="AU1042" s="72">
        <f t="shared" si="453"/>
        <v>6.8214933659622723E-3</v>
      </c>
      <c r="AV1042" s="73">
        <f t="shared" si="455"/>
        <v>1.0068214933659623</v>
      </c>
      <c r="AW1042" s="74">
        <f>PRODUCT(AV$4:AV1042)</f>
        <v>1168.4895456117479</v>
      </c>
    </row>
    <row r="1043" spans="44:49">
      <c r="AR1043" s="69">
        <f t="shared" si="454"/>
        <v>87</v>
      </c>
      <c r="AS1043" s="70">
        <f t="shared" si="456"/>
        <v>1040</v>
      </c>
      <c r="AT1043" s="71">
        <f t="shared" si="452"/>
        <v>8.0985061928170088E-4</v>
      </c>
      <c r="AU1043" s="72">
        <f t="shared" si="453"/>
        <v>6.8214933659622723E-3</v>
      </c>
      <c r="AV1043" s="73">
        <f t="shared" si="455"/>
        <v>1.0068214933659623</v>
      </c>
      <c r="AW1043" s="74">
        <f>PRODUCT(AV$4:AV1043)</f>
        <v>1176.4603892953346</v>
      </c>
    </row>
    <row r="1044" spans="44:49">
      <c r="AR1044" s="69">
        <f t="shared" si="454"/>
        <v>87</v>
      </c>
      <c r="AS1044" s="70">
        <f t="shared" si="456"/>
        <v>1041</v>
      </c>
      <c r="AT1044" s="71">
        <f t="shared" si="452"/>
        <v>8.0432622865485033E-4</v>
      </c>
      <c r="AU1044" s="72">
        <f t="shared" si="453"/>
        <v>6.8214933659622723E-3</v>
      </c>
      <c r="AV1044" s="73">
        <f t="shared" si="455"/>
        <v>1.0068214933659623</v>
      </c>
      <c r="AW1044" s="74">
        <f>PRODUCT(AV$4:AV1044)</f>
        <v>1184.4856060362301</v>
      </c>
    </row>
    <row r="1045" spans="44:49">
      <c r="AR1045" s="69">
        <f t="shared" si="454"/>
        <v>87</v>
      </c>
      <c r="AS1045" s="70">
        <f t="shared" si="456"/>
        <v>1042</v>
      </c>
      <c r="AT1045" s="71">
        <f t="shared" si="452"/>
        <v>7.9883952262201183E-4</v>
      </c>
      <c r="AU1045" s="72">
        <f t="shared" si="453"/>
        <v>6.8214933659622723E-3</v>
      </c>
      <c r="AV1045" s="73">
        <f t="shared" si="455"/>
        <v>1.0068214933659623</v>
      </c>
      <c r="AW1045" s="74">
        <f>PRODUCT(AV$4:AV1045)</f>
        <v>1192.5655667398842</v>
      </c>
    </row>
    <row r="1046" spans="44:49">
      <c r="AR1046" s="69">
        <f t="shared" si="454"/>
        <v>87</v>
      </c>
      <c r="AS1046" s="70">
        <f t="shared" si="456"/>
        <v>1043</v>
      </c>
      <c r="AT1046" s="71">
        <f t="shared" si="452"/>
        <v>7.9339024411797729E-4</v>
      </c>
      <c r="AU1046" s="72">
        <f t="shared" si="453"/>
        <v>6.8214933659622723E-3</v>
      </c>
      <c r="AV1046" s="73">
        <f t="shared" si="455"/>
        <v>1.0068214933659623</v>
      </c>
      <c r="AW1046" s="74">
        <f>PRODUCT(AV$4:AV1046)</f>
        <v>1200.7006448418754</v>
      </c>
    </row>
    <row r="1047" spans="44:49">
      <c r="AR1047" s="69">
        <f t="shared" si="454"/>
        <v>87</v>
      </c>
      <c r="AS1047" s="70">
        <f t="shared" si="456"/>
        <v>1044</v>
      </c>
      <c r="AT1047" s="71">
        <f t="shared" ref="AT1047:AT1110" si="457">(1-AU1047)*AT1046</f>
        <v>7.8797813783110736E-4</v>
      </c>
      <c r="AU1047" s="72">
        <f t="shared" si="453"/>
        <v>6.8214933659622723E-3</v>
      </c>
      <c r="AV1047" s="73">
        <f t="shared" si="455"/>
        <v>1.0068214933659623</v>
      </c>
      <c r="AW1047" s="74">
        <f>PRODUCT(AV$4:AV1047)</f>
        <v>1208.8912163251709</v>
      </c>
    </row>
    <row r="1048" spans="44:49">
      <c r="AR1048" s="69">
        <f t="shared" si="454"/>
        <v>88</v>
      </c>
      <c r="AS1048" s="70">
        <f t="shared" si="456"/>
        <v>1045</v>
      </c>
      <c r="AT1048" s="71">
        <f t="shared" si="457"/>
        <v>7.8260295019136914E-4</v>
      </c>
      <c r="AU1048" s="72">
        <f t="shared" si="453"/>
        <v>6.8214933659622723E-3</v>
      </c>
      <c r="AV1048" s="73">
        <f t="shared" si="455"/>
        <v>1.0068214933659623</v>
      </c>
      <c r="AW1048" s="74">
        <f>PRODUCT(AV$4:AV1048)</f>
        <v>1217.1376597375031</v>
      </c>
    </row>
    <row r="1049" spans="44:49">
      <c r="AR1049" s="69">
        <f t="shared" si="454"/>
        <v>88</v>
      </c>
      <c r="AS1049" s="70">
        <f t="shared" si="456"/>
        <v>1046</v>
      </c>
      <c r="AT1049" s="71">
        <f t="shared" si="457"/>
        <v>7.7726442935845618E-4</v>
      </c>
      <c r="AU1049" s="72">
        <f t="shared" si="453"/>
        <v>6.8214933659622723E-3</v>
      </c>
      <c r="AV1049" s="73">
        <f t="shared" si="455"/>
        <v>1.0068214933659623</v>
      </c>
      <c r="AW1049" s="74">
        <f>PRODUCT(AV$4:AV1049)</f>
        <v>1225.4403562088653</v>
      </c>
    </row>
    <row r="1050" spans="44:49">
      <c r="AR1050" s="69">
        <f t="shared" si="454"/>
        <v>88</v>
      </c>
      <c r="AS1050" s="70">
        <f t="shared" si="456"/>
        <v>1047</v>
      </c>
      <c r="AT1050" s="71">
        <f t="shared" si="457"/>
        <v>7.7196232520998899E-4</v>
      </c>
      <c r="AU1050" s="72">
        <f t="shared" si="453"/>
        <v>6.8214933659622723E-3</v>
      </c>
      <c r="AV1050" s="73">
        <f t="shared" si="455"/>
        <v>1.0068214933659623</v>
      </c>
      <c r="AW1050" s="74">
        <f>PRODUCT(AV$4:AV1050)</f>
        <v>1233.7996894691264</v>
      </c>
    </row>
    <row r="1051" spans="44:49">
      <c r="AR1051" s="69">
        <f t="shared" si="454"/>
        <v>88</v>
      </c>
      <c r="AS1051" s="70">
        <f t="shared" si="456"/>
        <v>1048</v>
      </c>
      <c r="AT1051" s="71">
        <f t="shared" si="457"/>
        <v>7.6669638932979625E-4</v>
      </c>
      <c r="AU1051" s="72">
        <f t="shared" si="453"/>
        <v>6.8214933659622723E-3</v>
      </c>
      <c r="AV1051" s="73">
        <f t="shared" si="455"/>
        <v>1.0068214933659623</v>
      </c>
      <c r="AW1051" s="74">
        <f>PRODUCT(AV$4:AV1051)</f>
        <v>1242.2160458657663</v>
      </c>
    </row>
    <row r="1052" spans="44:49">
      <c r="AR1052" s="69">
        <f t="shared" si="454"/>
        <v>88</v>
      </c>
      <c r="AS1052" s="70">
        <f t="shared" si="456"/>
        <v>1049</v>
      </c>
      <c r="AT1052" s="71">
        <f t="shared" si="457"/>
        <v>7.6146637499627582E-4</v>
      </c>
      <c r="AU1052" s="72">
        <f t="shared" si="453"/>
        <v>6.8214933659622723E-3</v>
      </c>
      <c r="AV1052" s="73">
        <f t="shared" si="455"/>
        <v>1.0068214933659623</v>
      </c>
      <c r="AW1052" s="74">
        <f>PRODUCT(AV$4:AV1052)</f>
        <v>1250.6898143817316</v>
      </c>
    </row>
    <row r="1053" spans="44:49">
      <c r="AR1053" s="69">
        <f t="shared" si="454"/>
        <v>88</v>
      </c>
      <c r="AS1053" s="70">
        <f t="shared" si="456"/>
        <v>1050</v>
      </c>
      <c r="AT1053" s="71">
        <f t="shared" si="457"/>
        <v>7.5627203717083542E-4</v>
      </c>
      <c r="AU1053" s="72">
        <f t="shared" si="453"/>
        <v>6.8214933659622723E-3</v>
      </c>
      <c r="AV1053" s="73">
        <f t="shared" si="455"/>
        <v>1.0068214933659623</v>
      </c>
      <c r="AW1053" s="74">
        <f>PRODUCT(AV$4:AV1053)</f>
        <v>1259.2213866534132</v>
      </c>
    </row>
    <row r="1054" spans="44:49">
      <c r="AR1054" s="69">
        <f t="shared" si="454"/>
        <v>88</v>
      </c>
      <c r="AS1054" s="70">
        <f t="shared" si="456"/>
        <v>1051</v>
      </c>
      <c r="AT1054" s="71">
        <f t="shared" si="457"/>
        <v>7.5111313248641179E-4</v>
      </c>
      <c r="AU1054" s="72">
        <f t="shared" si="453"/>
        <v>6.8214933659622723E-3</v>
      </c>
      <c r="AV1054" s="73">
        <f t="shared" si="455"/>
        <v>1.0068214933659623</v>
      </c>
      <c r="AW1054" s="74">
        <f>PRODUCT(AV$4:AV1054)</f>
        <v>1267.8111569887474</v>
      </c>
    </row>
    <row r="1055" spans="44:49">
      <c r="AR1055" s="69">
        <f t="shared" si="454"/>
        <v>88</v>
      </c>
      <c r="AS1055" s="70">
        <f t="shared" si="456"/>
        <v>1052</v>
      </c>
      <c r="AT1055" s="71">
        <f t="shared" si="457"/>
        <v>7.4598941923606857E-4</v>
      </c>
      <c r="AU1055" s="72">
        <f t="shared" si="453"/>
        <v>6.8214933659622723E-3</v>
      </c>
      <c r="AV1055" s="73">
        <f t="shared" si="455"/>
        <v>1.0068214933659623</v>
      </c>
      <c r="AW1055" s="74">
        <f>PRODUCT(AV$4:AV1055)</f>
        <v>1276.459522385439</v>
      </c>
    </row>
    <row r="1056" spans="44:49">
      <c r="AR1056" s="69">
        <f t="shared" si="454"/>
        <v>88</v>
      </c>
      <c r="AS1056" s="70">
        <f t="shared" si="456"/>
        <v>1053</v>
      </c>
      <c r="AT1056" s="71">
        <f t="shared" si="457"/>
        <v>7.4090065736167167E-4</v>
      </c>
      <c r="AU1056" s="72">
        <f t="shared" si="453"/>
        <v>6.8214933659622723E-3</v>
      </c>
      <c r="AV1056" s="73">
        <f t="shared" si="455"/>
        <v>1.0068214933659623</v>
      </c>
      <c r="AW1056" s="74">
        <f>PRODUCT(AV$4:AV1056)</f>
        <v>1285.1668825493107</v>
      </c>
    </row>
    <row r="1057" spans="44:49">
      <c r="AR1057" s="69">
        <f t="shared" si="454"/>
        <v>88</v>
      </c>
      <c r="AS1057" s="70">
        <f t="shared" si="456"/>
        <v>1054</v>
      </c>
      <c r="AT1057" s="71">
        <f t="shared" si="457"/>
        <v>7.3584660844264193E-4</v>
      </c>
      <c r="AU1057" s="72">
        <f t="shared" si="453"/>
        <v>6.8214933659622723E-3</v>
      </c>
      <c r="AV1057" s="73">
        <f t="shared" si="455"/>
        <v>1.0068214933659623</v>
      </c>
      <c r="AW1057" s="74">
        <f>PRODUCT(AV$4:AV1057)</f>
        <v>1293.9336399127753</v>
      </c>
    </row>
    <row r="1058" spans="44:49">
      <c r="AR1058" s="69">
        <f t="shared" si="454"/>
        <v>88</v>
      </c>
      <c r="AS1058" s="70">
        <f t="shared" si="456"/>
        <v>1055</v>
      </c>
      <c r="AT1058" s="71">
        <f t="shared" si="457"/>
        <v>7.3082703568478464E-4</v>
      </c>
      <c r="AU1058" s="72">
        <f t="shared" si="453"/>
        <v>6.8214933659622723E-3</v>
      </c>
      <c r="AV1058" s="73">
        <f t="shared" si="455"/>
        <v>1.0068214933659623</v>
      </c>
      <c r="AW1058" s="74">
        <f>PRODUCT(AV$4:AV1058)</f>
        <v>1302.7601996534358</v>
      </c>
    </row>
    <row r="1059" spans="44:49">
      <c r="AR1059" s="69">
        <f t="shared" si="454"/>
        <v>88</v>
      </c>
      <c r="AS1059" s="70">
        <f t="shared" si="456"/>
        <v>1056</v>
      </c>
      <c r="AT1059" s="71">
        <f t="shared" si="457"/>
        <v>7.25841703909195E-4</v>
      </c>
      <c r="AU1059" s="72">
        <f t="shared" si="453"/>
        <v>6.8214933659622723E-3</v>
      </c>
      <c r="AV1059" s="73">
        <f t="shared" si="455"/>
        <v>1.0068214933659623</v>
      </c>
      <c r="AW1059" s="74">
        <f>PRODUCT(AV$4:AV1059)</f>
        <v>1311.6469697128114</v>
      </c>
    </row>
    <row r="1060" spans="44:49">
      <c r="AR1060" s="69">
        <f t="shared" si="454"/>
        <v>89</v>
      </c>
      <c r="AS1060" s="70">
        <f t="shared" si="456"/>
        <v>1057</v>
      </c>
      <c r="AT1060" s="71">
        <f t="shared" si="457"/>
        <v>7.2089037954123966E-4</v>
      </c>
      <c r="AU1060" s="72">
        <f t="shared" si="453"/>
        <v>6.8214933659622723E-3</v>
      </c>
      <c r="AV1060" s="73">
        <f t="shared" si="455"/>
        <v>1.0068214933659623</v>
      </c>
      <c r="AW1060" s="74">
        <f>PRODUCT(AV$4:AV1060)</f>
        <v>1320.5943608151917</v>
      </c>
    </row>
    <row r="1061" spans="44:49">
      <c r="AR1061" s="69">
        <f t="shared" si="454"/>
        <v>89</v>
      </c>
      <c r="AS1061" s="70">
        <f t="shared" si="456"/>
        <v>1058</v>
      </c>
      <c r="AT1061" s="71">
        <f t="shared" si="457"/>
        <v>7.1597283059961312E-4</v>
      </c>
      <c r="AU1061" s="72">
        <f t="shared" si="453"/>
        <v>6.8214933659622723E-3</v>
      </c>
      <c r="AV1061" s="73">
        <f t="shared" si="455"/>
        <v>1.0068214933659623</v>
      </c>
      <c r="AW1061" s="74">
        <f>PRODUCT(AV$4:AV1061)</f>
        <v>1329.6027864866198</v>
      </c>
    </row>
    <row r="1062" spans="44:49">
      <c r="AR1062" s="69">
        <f t="shared" si="454"/>
        <v>89</v>
      </c>
      <c r="AS1062" s="70">
        <f t="shared" si="456"/>
        <v>1059</v>
      </c>
      <c r="AT1062" s="71">
        <f t="shared" si="457"/>
        <v>7.1108882668546858E-4</v>
      </c>
      <c r="AU1062" s="72">
        <f t="shared" si="453"/>
        <v>6.8214933659622723E-3</v>
      </c>
      <c r="AV1062" s="73">
        <f t="shared" si="455"/>
        <v>1.0068214933659623</v>
      </c>
      <c r="AW1062" s="74">
        <f>PRODUCT(AV$4:AV1062)</f>
        <v>1338.6726630740034</v>
      </c>
    </row>
    <row r="1063" spans="44:49">
      <c r="AR1063" s="69">
        <f t="shared" si="454"/>
        <v>89</v>
      </c>
      <c r="AS1063" s="70">
        <f t="shared" si="456"/>
        <v>1060</v>
      </c>
      <c r="AT1063" s="71">
        <f t="shared" si="457"/>
        <v>7.062381389716238E-4</v>
      </c>
      <c r="AU1063" s="72">
        <f t="shared" si="453"/>
        <v>6.8214933659622723E-3</v>
      </c>
      <c r="AV1063" s="73">
        <f t="shared" si="455"/>
        <v>1.0068214933659623</v>
      </c>
      <c r="AW1063" s="74">
        <f>PRODUCT(AV$4:AV1063)</f>
        <v>1347.8044097643578</v>
      </c>
    </row>
    <row r="1064" spans="44:49">
      <c r="AR1064" s="69">
        <f t="shared" si="454"/>
        <v>89</v>
      </c>
      <c r="AS1064" s="70">
        <f t="shared" si="456"/>
        <v>1061</v>
      </c>
      <c r="AT1064" s="71">
        <f t="shared" si="457"/>
        <v>7.014205401918393E-4</v>
      </c>
      <c r="AU1064" s="72">
        <f t="shared" si="453"/>
        <v>6.8214933659622723E-3</v>
      </c>
      <c r="AV1064" s="73">
        <f t="shared" si="455"/>
        <v>1.0068214933659623</v>
      </c>
      <c r="AW1064" s="74">
        <f>PRODUCT(AV$4:AV1064)</f>
        <v>1356.9984486041801</v>
      </c>
    </row>
    <row r="1065" spans="44:49">
      <c r="AR1065" s="69">
        <f t="shared" si="454"/>
        <v>89</v>
      </c>
      <c r="AS1065" s="70">
        <f t="shared" si="456"/>
        <v>1062</v>
      </c>
      <c r="AT1065" s="71">
        <f t="shared" si="457"/>
        <v>6.96635804630171E-4</v>
      </c>
      <c r="AU1065" s="72">
        <f t="shared" si="453"/>
        <v>6.8214933659622723E-3</v>
      </c>
      <c r="AV1065" s="73">
        <f t="shared" si="455"/>
        <v>1.0068214933659623</v>
      </c>
      <c r="AW1065" s="74">
        <f>PRODUCT(AV$4:AV1065)</f>
        <v>1366.2552045189545</v>
      </c>
    </row>
    <row r="1066" spans="44:49">
      <c r="AR1066" s="69">
        <f t="shared" si="454"/>
        <v>89</v>
      </c>
      <c r="AS1066" s="70">
        <f t="shared" si="456"/>
        <v>1063</v>
      </c>
      <c r="AT1066" s="71">
        <f t="shared" si="457"/>
        <v>6.9188370811039456E-4</v>
      </c>
      <c r="AU1066" s="72">
        <f t="shared" si="453"/>
        <v>6.8214933659622723E-3</v>
      </c>
      <c r="AV1066" s="73">
        <f t="shared" si="455"/>
        <v>1.0068214933659623</v>
      </c>
      <c r="AW1066" s="74">
        <f>PRODUCT(AV$4:AV1066)</f>
        <v>1375.575105332792</v>
      </c>
    </row>
    <row r="1067" spans="44:49">
      <c r="AR1067" s="69">
        <f t="shared" si="454"/>
        <v>89</v>
      </c>
      <c r="AS1067" s="70">
        <f t="shared" si="456"/>
        <v>1064</v>
      </c>
      <c r="AT1067" s="71">
        <f t="shared" si="457"/>
        <v>6.8716402798550214E-4</v>
      </c>
      <c r="AU1067" s="72">
        <f t="shared" si="453"/>
        <v>6.8214933659622723E-3</v>
      </c>
      <c r="AV1067" s="73">
        <f t="shared" si="455"/>
        <v>1.0068214933659623</v>
      </c>
      <c r="AW1067" s="74">
        <f>PRODUCT(AV$4:AV1067)</f>
        <v>1384.9585817882025</v>
      </c>
    </row>
    <row r="1068" spans="44:49">
      <c r="AR1068" s="69">
        <f t="shared" si="454"/>
        <v>89</v>
      </c>
      <c r="AS1068" s="70">
        <f t="shared" si="456"/>
        <v>1065</v>
      </c>
      <c r="AT1068" s="71">
        <f t="shared" si="457"/>
        <v>6.8247654312727113E-4</v>
      </c>
      <c r="AU1068" s="72">
        <f t="shared" si="453"/>
        <v>6.8214933659622723E-3</v>
      </c>
      <c r="AV1068" s="73">
        <f t="shared" si="455"/>
        <v>1.0068214933659623</v>
      </c>
      <c r="AW1068" s="74">
        <f>PRODUCT(AV$4:AV1068)</f>
        <v>1394.4060675660032</v>
      </c>
    </row>
    <row r="1069" spans="44:49">
      <c r="AR1069" s="69">
        <f t="shared" si="454"/>
        <v>89</v>
      </c>
      <c r="AS1069" s="70">
        <f t="shared" si="456"/>
        <v>1066</v>
      </c>
      <c r="AT1069" s="71">
        <f t="shared" si="457"/>
        <v>6.7782103391590361E-4</v>
      </c>
      <c r="AU1069" s="72">
        <f t="shared" si="453"/>
        <v>6.8214933659622723E-3</v>
      </c>
      <c r="AV1069" s="73">
        <f t="shared" si="455"/>
        <v>1.0068214933659623</v>
      </c>
      <c r="AW1069" s="74">
        <f>PRODUCT(AV$4:AV1069)</f>
        <v>1403.9179993053622</v>
      </c>
    </row>
    <row r="1070" spans="44:49">
      <c r="AR1070" s="69">
        <f t="shared" si="454"/>
        <v>89</v>
      </c>
      <c r="AS1070" s="70">
        <f t="shared" si="456"/>
        <v>1067</v>
      </c>
      <c r="AT1070" s="71">
        <f t="shared" si="457"/>
        <v>6.731972822297366E-4</v>
      </c>
      <c r="AU1070" s="72">
        <f t="shared" si="453"/>
        <v>6.8214933659622723E-3</v>
      </c>
      <c r="AV1070" s="73">
        <f t="shared" si="455"/>
        <v>1.0068214933659623</v>
      </c>
      <c r="AW1070" s="74">
        <f>PRODUCT(AV$4:AV1070)</f>
        <v>1413.4948166239787</v>
      </c>
    </row>
    <row r="1071" spans="44:49">
      <c r="AR1071" s="69">
        <f t="shared" si="454"/>
        <v>89</v>
      </c>
      <c r="AS1071" s="70">
        <f t="shared" si="456"/>
        <v>1068</v>
      </c>
      <c r="AT1071" s="71">
        <f t="shared" si="457"/>
        <v>6.6860507143502257E-4</v>
      </c>
      <c r="AU1071" s="72">
        <f t="shared" si="453"/>
        <v>6.8214933659622723E-3</v>
      </c>
      <c r="AV1071" s="73">
        <f t="shared" si="455"/>
        <v>1.0068214933659623</v>
      </c>
      <c r="AW1071" s="74">
        <f>PRODUCT(AV$4:AV1071)</f>
        <v>1423.1369621384013</v>
      </c>
    </row>
    <row r="1072" spans="44:49">
      <c r="AR1072" s="69">
        <f t="shared" si="454"/>
        <v>90</v>
      </c>
      <c r="AS1072" s="70">
        <f t="shared" si="456"/>
        <v>1069</v>
      </c>
      <c r="AT1072" s="71">
        <f t="shared" si="457"/>
        <v>6.6404418637577985E-4</v>
      </c>
      <c r="AU1072" s="72">
        <f t="shared" si="453"/>
        <v>6.8214933659622723E-3</v>
      </c>
      <c r="AV1072" s="73">
        <f t="shared" si="455"/>
        <v>1.0068214933659623</v>
      </c>
      <c r="AW1072" s="74">
        <f>PRODUCT(AV$4:AV1072)</f>
        <v>1432.8448814844842</v>
      </c>
    </row>
    <row r="1073" spans="44:49">
      <c r="AR1073" s="69">
        <f t="shared" si="454"/>
        <v>90</v>
      </c>
      <c r="AS1073" s="70">
        <f t="shared" si="456"/>
        <v>1070</v>
      </c>
      <c r="AT1073" s="71">
        <f t="shared" si="457"/>
        <v>6.5951441336371168E-4</v>
      </c>
      <c r="AU1073" s="72">
        <f t="shared" si="453"/>
        <v>6.8214933659622723E-3</v>
      </c>
      <c r="AV1073" s="73">
        <f t="shared" si="455"/>
        <v>1.0068214933659623</v>
      </c>
      <c r="AW1073" s="74">
        <f>PRODUCT(AV$4:AV1073)</f>
        <v>1442.6190233379837</v>
      </c>
    </row>
    <row r="1074" spans="44:49">
      <c r="AR1074" s="69">
        <f t="shared" si="454"/>
        <v>90</v>
      </c>
      <c r="AS1074" s="70">
        <f t="shared" si="456"/>
        <v>1071</v>
      </c>
      <c r="AT1074" s="71">
        <f t="shared" si="457"/>
        <v>6.5501554016819457E-4</v>
      </c>
      <c r="AU1074" s="72">
        <f t="shared" si="453"/>
        <v>6.8214933659622723E-3</v>
      </c>
      <c r="AV1074" s="73">
        <f t="shared" si="455"/>
        <v>1.0068214933659623</v>
      </c>
      <c r="AW1074" s="74">
        <f>PRODUCT(AV$4:AV1074)</f>
        <v>1452.4598394352947</v>
      </c>
    </row>
    <row r="1075" spans="44:49">
      <c r="AR1075" s="69">
        <f t="shared" si="454"/>
        <v>90</v>
      </c>
      <c r="AS1075" s="70">
        <f t="shared" si="456"/>
        <v>1072</v>
      </c>
      <c r="AT1075" s="71">
        <f t="shared" si="457"/>
        <v>6.50547356006335E-4</v>
      </c>
      <c r="AU1075" s="72">
        <f t="shared" si="453"/>
        <v>6.8214933659622723E-3</v>
      </c>
      <c r="AV1075" s="73">
        <f t="shared" si="455"/>
        <v>1.0068214933659623</v>
      </c>
      <c r="AW1075" s="74">
        <f>PRODUCT(AV$4:AV1075)</f>
        <v>1462.3677845943291</v>
      </c>
    </row>
    <row r="1076" spans="44:49">
      <c r="AR1076" s="69">
        <f t="shared" si="454"/>
        <v>90</v>
      </c>
      <c r="AS1076" s="70">
        <f t="shared" si="456"/>
        <v>1073</v>
      </c>
      <c r="AT1076" s="71">
        <f t="shared" si="457"/>
        <v>6.461096515330935E-4</v>
      </c>
      <c r="AU1076" s="72">
        <f t="shared" si="453"/>
        <v>6.8214933659622723E-3</v>
      </c>
      <c r="AV1076" s="73">
        <f t="shared" si="455"/>
        <v>1.0068214933659623</v>
      </c>
      <c r="AW1076" s="74">
        <f>PRODUCT(AV$4:AV1076)</f>
        <v>1472.3433167355363</v>
      </c>
    </row>
    <row r="1077" spans="44:49">
      <c r="AR1077" s="69">
        <f t="shared" si="454"/>
        <v>90</v>
      </c>
      <c r="AS1077" s="70">
        <f t="shared" si="456"/>
        <v>1074</v>
      </c>
      <c r="AT1077" s="71">
        <f t="shared" si="457"/>
        <v>6.4170221883147634E-4</v>
      </c>
      <c r="AU1077" s="72">
        <f t="shared" si="453"/>
        <v>6.8214933659622723E-3</v>
      </c>
      <c r="AV1077" s="73">
        <f t="shared" si="455"/>
        <v>1.0068214933659623</v>
      </c>
      <c r="AW1077" s="74">
        <f>PRODUCT(AV$4:AV1077)</f>
        <v>1482.3868969030666</v>
      </c>
    </row>
    <row r="1078" spans="44:49">
      <c r="AR1078" s="69">
        <f t="shared" si="454"/>
        <v>90</v>
      </c>
      <c r="AS1078" s="70">
        <f t="shared" si="456"/>
        <v>1075</v>
      </c>
      <c r="AT1078" s="71">
        <f t="shared" si="457"/>
        <v>6.3732485140279417E-4</v>
      </c>
      <c r="AU1078" s="72">
        <f t="shared" si="453"/>
        <v>6.8214933659622723E-3</v>
      </c>
      <c r="AV1078" s="73">
        <f t="shared" si="455"/>
        <v>1.0068214933659623</v>
      </c>
      <c r="AW1078" s="74">
        <f>PRODUCT(AV$4:AV1078)</f>
        <v>1492.4989892860804</v>
      </c>
    </row>
    <row r="1079" spans="44:49">
      <c r="AR1079" s="69">
        <f t="shared" si="454"/>
        <v>90</v>
      </c>
      <c r="AS1079" s="70">
        <f t="shared" si="456"/>
        <v>1076</v>
      </c>
      <c r="AT1079" s="71">
        <f t="shared" si="457"/>
        <v>6.3297734415698715E-4</v>
      </c>
      <c r="AU1079" s="72">
        <f t="shared" si="453"/>
        <v>6.8214933659622723E-3</v>
      </c>
      <c r="AV1079" s="73">
        <f t="shared" si="455"/>
        <v>1.0068214933659623</v>
      </c>
      <c r="AW1079" s="74">
        <f>PRODUCT(AV$4:AV1079)</f>
        <v>1502.6800612402008</v>
      </c>
    </row>
    <row r="1080" spans="44:49">
      <c r="AR1080" s="69">
        <f t="shared" si="454"/>
        <v>90</v>
      </c>
      <c r="AS1080" s="70">
        <f t="shared" si="456"/>
        <v>1077</v>
      </c>
      <c r="AT1080" s="71">
        <f t="shared" si="457"/>
        <v>6.2865949340301587E-4</v>
      </c>
      <c r="AU1080" s="72">
        <f t="shared" si="453"/>
        <v>6.8214933659622723E-3</v>
      </c>
      <c r="AV1080" s="73">
        <f t="shared" si="455"/>
        <v>1.0068214933659623</v>
      </c>
      <c r="AW1080" s="74">
        <f>PRODUCT(AV$4:AV1080)</f>
        <v>1512.9305833091146</v>
      </c>
    </row>
    <row r="1081" spans="44:49">
      <c r="AR1081" s="69">
        <f t="shared" si="454"/>
        <v>90</v>
      </c>
      <c r="AS1081" s="70">
        <f t="shared" si="456"/>
        <v>1078</v>
      </c>
      <c r="AT1081" s="71">
        <f t="shared" si="457"/>
        <v>6.2437109683931801E-4</v>
      </c>
      <c r="AU1081" s="72">
        <f t="shared" si="453"/>
        <v>6.8214933659622723E-3</v>
      </c>
      <c r="AV1081" s="73">
        <f t="shared" si="455"/>
        <v>1.0068214933659623</v>
      </c>
      <c r="AW1081" s="74">
        <f>PRODUCT(AV$4:AV1081)</f>
        <v>1523.2510292463191</v>
      </c>
    </row>
    <row r="1082" spans="44:49">
      <c r="AR1082" s="69">
        <f t="shared" si="454"/>
        <v>90</v>
      </c>
      <c r="AS1082" s="70">
        <f t="shared" si="456"/>
        <v>1079</v>
      </c>
      <c r="AT1082" s="71">
        <f t="shared" si="457"/>
        <v>6.2011195354432999E-4</v>
      </c>
      <c r="AU1082" s="72">
        <f t="shared" si="453"/>
        <v>6.8214933659622723E-3</v>
      </c>
      <c r="AV1082" s="73">
        <f t="shared" si="455"/>
        <v>1.0068214933659623</v>
      </c>
      <c r="AW1082" s="74">
        <f>PRODUCT(AV$4:AV1082)</f>
        <v>1533.6418760370182</v>
      </c>
    </row>
    <row r="1083" spans="44:49">
      <c r="AR1083" s="69">
        <f t="shared" si="454"/>
        <v>90</v>
      </c>
      <c r="AS1083" s="70">
        <f t="shared" si="456"/>
        <v>1080</v>
      </c>
      <c r="AT1083" s="71">
        <f t="shared" si="457"/>
        <v>6.1588186396707343E-4</v>
      </c>
      <c r="AU1083" s="72">
        <f t="shared" si="453"/>
        <v>6.8214933659622723E-3</v>
      </c>
      <c r="AV1083" s="73">
        <f t="shared" si="455"/>
        <v>1.0068214933659623</v>
      </c>
      <c r="AW1083" s="74">
        <f>PRODUCT(AV$4:AV1083)</f>
        <v>1544.1036039201665</v>
      </c>
    </row>
    <row r="1084" spans="44:49">
      <c r="AR1084" s="69">
        <f t="shared" si="454"/>
        <v>91</v>
      </c>
      <c r="AS1084" s="70">
        <f t="shared" si="456"/>
        <v>1081</v>
      </c>
      <c r="AT1084" s="71">
        <f t="shared" si="457"/>
        <v>6.116806299178056E-4</v>
      </c>
      <c r="AU1084" s="72">
        <f t="shared" si="453"/>
        <v>6.8214933659622723E-3</v>
      </c>
      <c r="AV1084" s="73">
        <f t="shared" si="455"/>
        <v>1.0068214933659623</v>
      </c>
      <c r="AW1084" s="74">
        <f>PRODUCT(AV$4:AV1084)</f>
        <v>1554.6366964106664</v>
      </c>
    </row>
    <row r="1085" spans="44:49">
      <c r="AR1085" s="69">
        <f t="shared" si="454"/>
        <v>91</v>
      </c>
      <c r="AS1085" s="70">
        <f t="shared" si="456"/>
        <v>1082</v>
      </c>
      <c r="AT1085" s="71">
        <f t="shared" si="457"/>
        <v>6.0750805455873371E-4</v>
      </c>
      <c r="AU1085" s="72">
        <f t="shared" si="453"/>
        <v>6.8214933659622723E-3</v>
      </c>
      <c r="AV1085" s="73">
        <f t="shared" si="455"/>
        <v>1.0068214933659623</v>
      </c>
      <c r="AW1085" s="74">
        <f>PRODUCT(AV$4:AV1085)</f>
        <v>1565.2416403217132</v>
      </c>
    </row>
    <row r="1086" spans="44:49">
      <c r="AR1086" s="69">
        <f t="shared" si="454"/>
        <v>91</v>
      </c>
      <c r="AS1086" s="70">
        <f t="shared" si="456"/>
        <v>1083</v>
      </c>
      <c r="AT1086" s="71">
        <f t="shared" si="457"/>
        <v>6.0336394239479262E-4</v>
      </c>
      <c r="AU1086" s="72">
        <f t="shared" si="453"/>
        <v>6.8214933659622723E-3</v>
      </c>
      <c r="AV1086" s="73">
        <f t="shared" si="455"/>
        <v>1.0068214933659623</v>
      </c>
      <c r="AW1086" s="74">
        <f>PRODUCT(AV$4:AV1086)</f>
        <v>1575.9189257872956</v>
      </c>
    </row>
    <row r="1087" spans="44:49">
      <c r="AR1087" s="69">
        <f t="shared" si="454"/>
        <v>91</v>
      </c>
      <c r="AS1087" s="70">
        <f t="shared" si="456"/>
        <v>1084</v>
      </c>
      <c r="AT1087" s="71">
        <f t="shared" si="457"/>
        <v>5.9924809926448566E-4</v>
      </c>
      <c r="AU1087" s="72">
        <f t="shared" si="453"/>
        <v>6.8214933659622723E-3</v>
      </c>
      <c r="AV1087" s="73">
        <f t="shared" si="455"/>
        <v>1.0068214933659623</v>
      </c>
      <c r="AW1087" s="74">
        <f>PRODUCT(AV$4:AV1087)</f>
        <v>1586.669046284848</v>
      </c>
    </row>
    <row r="1088" spans="44:49">
      <c r="AR1088" s="69">
        <f t="shared" si="454"/>
        <v>91</v>
      </c>
      <c r="AS1088" s="70">
        <f t="shared" si="456"/>
        <v>1085</v>
      </c>
      <c r="AT1088" s="71">
        <f t="shared" si="457"/>
        <v>5.9516033233078752E-4</v>
      </c>
      <c r="AU1088" s="72">
        <f t="shared" si="453"/>
        <v>6.8214933659622723E-3</v>
      </c>
      <c r="AV1088" s="73">
        <f t="shared" si="455"/>
        <v>1.0068214933659623</v>
      </c>
      <c r="AW1088" s="74">
        <f>PRODUCT(AV$4:AV1088)</f>
        <v>1597.4924986580579</v>
      </c>
    </row>
    <row r="1089" spans="44:49">
      <c r="AR1089" s="69">
        <f t="shared" si="454"/>
        <v>91</v>
      </c>
      <c r="AS1089" s="70">
        <f t="shared" si="456"/>
        <v>1086</v>
      </c>
      <c r="AT1089" s="71">
        <f t="shared" si="457"/>
        <v>5.9110045007210914E-4</v>
      </c>
      <c r="AU1089" s="72">
        <f t="shared" si="453"/>
        <v>6.8214933659622723E-3</v>
      </c>
      <c r="AV1089" s="73">
        <f t="shared" si="455"/>
        <v>1.0068214933659623</v>
      </c>
      <c r="AW1089" s="74">
        <f>PRODUCT(AV$4:AV1089)</f>
        <v>1608.3897831398283</v>
      </c>
    </row>
    <row r="1090" spans="44:49">
      <c r="AR1090" s="69">
        <f t="shared" si="454"/>
        <v>91</v>
      </c>
      <c r="AS1090" s="70">
        <f t="shared" si="456"/>
        <v>1087</v>
      </c>
      <c r="AT1090" s="71">
        <f t="shared" si="457"/>
        <v>5.8706826227332496E-4</v>
      </c>
      <c r="AU1090" s="72">
        <f t="shared" si="453"/>
        <v>6.8214933659622723E-3</v>
      </c>
      <c r="AV1090" s="73">
        <f t="shared" si="455"/>
        <v>1.0068214933659623</v>
      </c>
      <c r="AW1090" s="74">
        <f>PRODUCT(AV$4:AV1090)</f>
        <v>1619.3614033753981</v>
      </c>
    </row>
    <row r="1091" spans="44:49">
      <c r="AR1091" s="69">
        <f t="shared" si="454"/>
        <v>91</v>
      </c>
      <c r="AS1091" s="70">
        <f t="shared" si="456"/>
        <v>1088</v>
      </c>
      <c r="AT1091" s="71">
        <f t="shared" si="457"/>
        <v>5.8306358001686048E-4</v>
      </c>
      <c r="AU1091" s="72">
        <f t="shared" si="453"/>
        <v>6.8214933659622723E-3</v>
      </c>
      <c r="AV1091" s="73">
        <f t="shared" si="455"/>
        <v>1.0068214933659623</v>
      </c>
      <c r="AW1091" s="74">
        <f>PRODUCT(AV$4:AV1091)</f>
        <v>1630.4078664456188</v>
      </c>
    </row>
    <row r="1092" spans="44:49">
      <c r="AR1092" s="69">
        <f t="shared" si="454"/>
        <v>91</v>
      </c>
      <c r="AS1092" s="70">
        <f t="shared" si="456"/>
        <v>1089</v>
      </c>
      <c r="AT1092" s="71">
        <f t="shared" si="457"/>
        <v>5.7908621567384123E-4</v>
      </c>
      <c r="AU1092" s="72">
        <f t="shared" ref="AU1092:AU1155" si="458">((1+$AH$21)^(1/12))-1</f>
        <v>6.8214933659622723E-3</v>
      </c>
      <c r="AV1092" s="73">
        <f t="shared" si="455"/>
        <v>1.0068214933659623</v>
      </c>
      <c r="AW1092" s="74">
        <f>PRODUCT(AV$4:AV1092)</f>
        <v>1641.5296828903902</v>
      </c>
    </row>
    <row r="1093" spans="44:49">
      <c r="AR1093" s="69">
        <f t="shared" ref="AR1093:AR1156" si="459">ROUNDDOWN((AS1093-1)/12,0)+1</f>
        <v>91</v>
      </c>
      <c r="AS1093" s="70">
        <f t="shared" si="456"/>
        <v>1090</v>
      </c>
      <c r="AT1093" s="71">
        <f t="shared" si="457"/>
        <v>5.7513598289530188E-4</v>
      </c>
      <c r="AU1093" s="72">
        <f t="shared" si="458"/>
        <v>6.8214933659622723E-3</v>
      </c>
      <c r="AV1093" s="73">
        <f t="shared" ref="AV1093:AV1156" si="460">(1+AU1093)</f>
        <v>1.0068214933659623</v>
      </c>
      <c r="AW1093" s="74">
        <f>PRODUCT(AV$4:AV1093)</f>
        <v>1652.7273667322572</v>
      </c>
    </row>
    <row r="1094" spans="44:49">
      <c r="AR1094" s="69">
        <f t="shared" si="459"/>
        <v>91</v>
      </c>
      <c r="AS1094" s="70">
        <f t="shared" ref="AS1094:AS1157" si="461">AS1093+1</f>
        <v>1091</v>
      </c>
      <c r="AT1094" s="71">
        <f t="shared" si="457"/>
        <v>5.7121269660345534E-4</v>
      </c>
      <c r="AU1094" s="72">
        <f t="shared" si="458"/>
        <v>6.8214933659622723E-3</v>
      </c>
      <c r="AV1094" s="73">
        <f t="shared" si="460"/>
        <v>1.0068214933659623</v>
      </c>
      <c r="AW1094" s="74">
        <f>PRODUCT(AV$4:AV1094)</f>
        <v>1664.0014355001656</v>
      </c>
    </row>
    <row r="1095" spans="44:49">
      <c r="AR1095" s="69">
        <f t="shared" si="459"/>
        <v>91</v>
      </c>
      <c r="AS1095" s="70">
        <f t="shared" si="461"/>
        <v>1092</v>
      </c>
      <c r="AT1095" s="71">
        <f t="shared" si="457"/>
        <v>5.6731617298302146E-4</v>
      </c>
      <c r="AU1095" s="72">
        <f t="shared" si="458"/>
        <v>6.8214933659622723E-3</v>
      </c>
      <c r="AV1095" s="73">
        <f t="shared" si="460"/>
        <v>1.0068214933659623</v>
      </c>
      <c r="AW1095" s="74">
        <f>PRODUCT(AV$4:AV1095)</f>
        <v>1675.3524102533818</v>
      </c>
    </row>
    <row r="1096" spans="44:49">
      <c r="AR1096" s="69">
        <f t="shared" si="459"/>
        <v>92</v>
      </c>
      <c r="AS1096" s="70">
        <f t="shared" si="461"/>
        <v>1093</v>
      </c>
      <c r="AT1096" s="71">
        <f t="shared" si="457"/>
        <v>5.6344622947261463E-4</v>
      </c>
      <c r="AU1096" s="72">
        <f t="shared" si="458"/>
        <v>6.8214933659622723E-3</v>
      </c>
      <c r="AV1096" s="73">
        <f t="shared" si="460"/>
        <v>1.0068214933659623</v>
      </c>
      <c r="AW1096" s="74">
        <f>PRODUCT(AV$4:AV1096)</f>
        <v>1686.7808156055742</v>
      </c>
    </row>
    <row r="1097" spans="44:49">
      <c r="AR1097" s="69">
        <f t="shared" si="459"/>
        <v>92</v>
      </c>
      <c r="AS1097" s="70">
        <f t="shared" si="461"/>
        <v>1094</v>
      </c>
      <c r="AT1097" s="71">
        <f t="shared" si="457"/>
        <v>5.5960268475619074E-4</v>
      </c>
      <c r="AU1097" s="72">
        <f t="shared" si="458"/>
        <v>6.8214933659622723E-3</v>
      </c>
      <c r="AV1097" s="73">
        <f t="shared" si="460"/>
        <v>1.0068214933659623</v>
      </c>
      <c r="AW1097" s="74">
        <f>PRODUCT(AV$4:AV1097)</f>
        <v>1698.28717974906</v>
      </c>
    </row>
    <row r="1098" spans="44:49">
      <c r="AR1098" s="69">
        <f t="shared" si="459"/>
        <v>92</v>
      </c>
      <c r="AS1098" s="70">
        <f t="shared" si="461"/>
        <v>1095</v>
      </c>
      <c r="AT1098" s="71">
        <f t="shared" si="457"/>
        <v>5.5578535875455172E-4</v>
      </c>
      <c r="AU1098" s="72">
        <f t="shared" si="458"/>
        <v>6.8214933659622723E-3</v>
      </c>
      <c r="AV1098" s="73">
        <f t="shared" si="460"/>
        <v>1.0068214933659623</v>
      </c>
      <c r="AW1098" s="74">
        <f>PRODUCT(AV$4:AV1098)</f>
        <v>1709.8720344792171</v>
      </c>
    </row>
    <row r="1099" spans="44:49">
      <c r="AR1099" s="69">
        <f t="shared" si="459"/>
        <v>92</v>
      </c>
      <c r="AS1099" s="70">
        <f t="shared" si="461"/>
        <v>1096</v>
      </c>
      <c r="AT1099" s="71">
        <f t="shared" si="457"/>
        <v>5.5199407261690857E-4</v>
      </c>
      <c r="AU1099" s="72">
        <f t="shared" si="458"/>
        <v>6.8214933659622723E-3</v>
      </c>
      <c r="AV1099" s="73">
        <f t="shared" si="460"/>
        <v>1.0068214933659623</v>
      </c>
      <c r="AW1099" s="74">
        <f>PRODUCT(AV$4:AV1099)</f>
        <v>1721.5359152190615</v>
      </c>
    </row>
    <row r="1100" spans="44:49">
      <c r="AR1100" s="69">
        <f t="shared" si="459"/>
        <v>92</v>
      </c>
      <c r="AS1100" s="70">
        <f t="shared" si="461"/>
        <v>1097</v>
      </c>
      <c r="AT1100" s="71">
        <f t="shared" si="457"/>
        <v>5.4822864871250179E-4</v>
      </c>
      <c r="AU1100" s="72">
        <f t="shared" si="458"/>
        <v>6.8214933659622723E-3</v>
      </c>
      <c r="AV1100" s="73">
        <f t="shared" si="460"/>
        <v>1.0068214933659623</v>
      </c>
      <c r="AW1100" s="74">
        <f>PRODUCT(AV$4:AV1100)</f>
        <v>1733.2793610439942</v>
      </c>
    </row>
    <row r="1101" spans="44:49">
      <c r="AR1101" s="69">
        <f t="shared" si="459"/>
        <v>92</v>
      </c>
      <c r="AS1101" s="70">
        <f t="shared" si="461"/>
        <v>1098</v>
      </c>
      <c r="AT1101" s="71">
        <f t="shared" si="457"/>
        <v>5.4448891062227895E-4</v>
      </c>
      <c r="AU1101" s="72">
        <f t="shared" si="458"/>
        <v>6.8214933659622723E-3</v>
      </c>
      <c r="AV1101" s="73">
        <f t="shared" si="460"/>
        <v>1.0068214933659623</v>
      </c>
      <c r="AW1101" s="74">
        <f>PRODUCT(AV$4:AV1101)</f>
        <v>1745.1029147067152</v>
      </c>
    </row>
    <row r="1102" spans="44:49">
      <c r="AR1102" s="69">
        <f t="shared" si="459"/>
        <v>92</v>
      </c>
      <c r="AS1102" s="70">
        <f t="shared" si="461"/>
        <v>1099</v>
      </c>
      <c r="AT1102" s="71">
        <f t="shared" si="457"/>
        <v>5.4077468313062905E-4</v>
      </c>
      <c r="AU1102" s="72">
        <f t="shared" si="458"/>
        <v>6.8214933659622723E-3</v>
      </c>
      <c r="AV1102" s="73">
        <f t="shared" si="460"/>
        <v>1.0068214933659623</v>
      </c>
      <c r="AW1102" s="74">
        <f>PRODUCT(AV$4:AV1102)</f>
        <v>1757.0071226623086</v>
      </c>
    </row>
    <row r="1103" spans="44:49">
      <c r="AR1103" s="69">
        <f t="shared" si="459"/>
        <v>92</v>
      </c>
      <c r="AS1103" s="70">
        <f t="shared" si="461"/>
        <v>1100</v>
      </c>
      <c r="AT1103" s="71">
        <f t="shared" si="457"/>
        <v>5.3708579221717313E-4</v>
      </c>
      <c r="AU1103" s="72">
        <f t="shared" si="458"/>
        <v>6.8214933659622723E-3</v>
      </c>
      <c r="AV1103" s="73">
        <f t="shared" si="460"/>
        <v>1.0068214933659623</v>
      </c>
      <c r="AW1103" s="74">
        <f>PRODUCT(AV$4:AV1103)</f>
        <v>1768.992535093498</v>
      </c>
    </row>
    <row r="1104" spans="44:49">
      <c r="AR1104" s="69">
        <f t="shared" si="459"/>
        <v>92</v>
      </c>
      <c r="AS1104" s="70">
        <f t="shared" si="461"/>
        <v>1101</v>
      </c>
      <c r="AT1104" s="71">
        <f t="shared" si="457"/>
        <v>5.3342206504861111E-4</v>
      </c>
      <c r="AU1104" s="72">
        <f t="shared" si="458"/>
        <v>6.8214933659622723E-3</v>
      </c>
      <c r="AV1104" s="73">
        <f t="shared" si="460"/>
        <v>1.0068214933659623</v>
      </c>
      <c r="AW1104" s="74">
        <f>PRODUCT(AV$4:AV1104)</f>
        <v>1781.059705936075</v>
      </c>
    </row>
    <row r="1105" spans="44:49">
      <c r="AR1105" s="69">
        <f t="shared" si="459"/>
        <v>92</v>
      </c>
      <c r="AS1105" s="70">
        <f t="shared" si="461"/>
        <v>1102</v>
      </c>
      <c r="AT1105" s="71">
        <f t="shared" si="457"/>
        <v>5.297833299706241E-4</v>
      </c>
      <c r="AU1105" s="72">
        <f t="shared" si="458"/>
        <v>6.8214933659622723E-3</v>
      </c>
      <c r="AV1105" s="73">
        <f t="shared" si="460"/>
        <v>1.0068214933659623</v>
      </c>
      <c r="AW1105" s="74">
        <f>PRODUCT(AV$4:AV1105)</f>
        <v>1793.2091929045007</v>
      </c>
    </row>
    <row r="1106" spans="44:49">
      <c r="AR1106" s="69">
        <f t="shared" si="459"/>
        <v>92</v>
      </c>
      <c r="AS1106" s="70">
        <f t="shared" si="461"/>
        <v>1103</v>
      </c>
      <c r="AT1106" s="71">
        <f t="shared" si="457"/>
        <v>5.2616941649983207E-4</v>
      </c>
      <c r="AU1106" s="72">
        <f t="shared" si="458"/>
        <v>6.8214933659622723E-3</v>
      </c>
      <c r="AV1106" s="73">
        <f t="shared" si="460"/>
        <v>1.0068214933659623</v>
      </c>
      <c r="AW1106" s="74">
        <f>PRODUCT(AV$4:AV1106)</f>
        <v>1805.4415575176813</v>
      </c>
    </row>
    <row r="1107" spans="44:49">
      <c r="AR1107" s="69">
        <f t="shared" si="459"/>
        <v>92</v>
      </c>
      <c r="AS1107" s="70">
        <f t="shared" si="461"/>
        <v>1104</v>
      </c>
      <c r="AT1107" s="71">
        <f t="shared" si="457"/>
        <v>5.2258015531580625E-4</v>
      </c>
      <c r="AU1107" s="72">
        <f t="shared" si="458"/>
        <v>6.8214933659622723E-3</v>
      </c>
      <c r="AV1107" s="73">
        <f t="shared" si="460"/>
        <v>1.0068214933659623</v>
      </c>
      <c r="AW1107" s="74">
        <f>PRODUCT(AV$4:AV1107)</f>
        <v>1817.7573651249209</v>
      </c>
    </row>
    <row r="1108" spans="44:49">
      <c r="AR1108" s="69">
        <f t="shared" si="459"/>
        <v>93</v>
      </c>
      <c r="AS1108" s="70">
        <f t="shared" si="461"/>
        <v>1105</v>
      </c>
      <c r="AT1108" s="71">
        <f t="shared" si="457"/>
        <v>5.190153782531359E-4</v>
      </c>
      <c r="AU1108" s="72">
        <f t="shared" si="458"/>
        <v>6.8214933659622723E-3</v>
      </c>
      <c r="AV1108" s="73">
        <f t="shared" si="460"/>
        <v>1.0068214933659623</v>
      </c>
      <c r="AW1108" s="74">
        <f>PRODUCT(AV$4:AV1108)</f>
        <v>1830.1571849320496</v>
      </c>
    </row>
    <row r="1109" spans="44:49">
      <c r="AR1109" s="69">
        <f t="shared" si="459"/>
        <v>93</v>
      </c>
      <c r="AS1109" s="70">
        <f t="shared" si="461"/>
        <v>1106</v>
      </c>
      <c r="AT1109" s="71">
        <f t="shared" si="457"/>
        <v>5.1547491829354974E-4</v>
      </c>
      <c r="AU1109" s="72">
        <f t="shared" si="458"/>
        <v>6.8214933659622723E-3</v>
      </c>
      <c r="AV1109" s="73">
        <f t="shared" si="460"/>
        <v>1.0068214933659623</v>
      </c>
      <c r="AW1109" s="74">
        <f>PRODUCT(AV$4:AV1109)</f>
        <v>1842.6415900277318</v>
      </c>
    </row>
    <row r="1110" spans="44:49">
      <c r="AR1110" s="69">
        <f t="shared" si="459"/>
        <v>93</v>
      </c>
      <c r="AS1110" s="70">
        <f t="shared" si="461"/>
        <v>1107</v>
      </c>
      <c r="AT1110" s="71">
        <f t="shared" si="457"/>
        <v>5.1195860955809038E-4</v>
      </c>
      <c r="AU1110" s="72">
        <f t="shared" si="458"/>
        <v>6.8214933659622723E-3</v>
      </c>
      <c r="AV1110" s="73">
        <f t="shared" si="460"/>
        <v>1.0068214933659623</v>
      </c>
      <c r="AW1110" s="74">
        <f>PRODUCT(AV$4:AV1110)</f>
        <v>1855.2111574099522</v>
      </c>
    </row>
    <row r="1111" spans="44:49">
      <c r="AR1111" s="69">
        <f t="shared" si="459"/>
        <v>93</v>
      </c>
      <c r="AS1111" s="70">
        <f t="shared" si="461"/>
        <v>1108</v>
      </c>
      <c r="AT1111" s="71">
        <f t="shared" ref="AT1111:AT1174" si="462">(1-AU1111)*AT1110</f>
        <v>5.0846628729934258E-4</v>
      </c>
      <c r="AU1111" s="72">
        <f t="shared" si="458"/>
        <v>6.8214933659622723E-3</v>
      </c>
      <c r="AV1111" s="73">
        <f t="shared" si="460"/>
        <v>1.0068214933659623</v>
      </c>
      <c r="AW1111" s="74">
        <f>PRODUCT(AV$4:AV1111)</f>
        <v>1867.8664680126833</v>
      </c>
    </row>
    <row r="1112" spans="44:49">
      <c r="AR1112" s="69">
        <f t="shared" si="459"/>
        <v>93</v>
      </c>
      <c r="AS1112" s="70">
        <f t="shared" si="461"/>
        <v>1109</v>
      </c>
      <c r="AT1112" s="71">
        <f t="shared" si="462"/>
        <v>5.0499778789371466E-4</v>
      </c>
      <c r="AU1112" s="72">
        <f t="shared" si="458"/>
        <v>6.8214933659622723E-3</v>
      </c>
      <c r="AV1112" s="73">
        <f t="shared" si="460"/>
        <v>1.0068214933659623</v>
      </c>
      <c r="AW1112" s="74">
        <f>PRODUCT(AV$4:AV1112)</f>
        <v>1880.6081067327352</v>
      </c>
    </row>
    <row r="1113" spans="44:49">
      <c r="AR1113" s="69">
        <f t="shared" si="459"/>
        <v>93</v>
      </c>
      <c r="AS1113" s="70">
        <f t="shared" si="461"/>
        <v>1110</v>
      </c>
      <c r="AT1113" s="71">
        <f t="shared" si="462"/>
        <v>5.0155294883377202E-4</v>
      </c>
      <c r="AU1113" s="72">
        <f t="shared" si="458"/>
        <v>6.8214933659622723E-3</v>
      </c>
      <c r="AV1113" s="73">
        <f t="shared" si="460"/>
        <v>1.0068214933659623</v>
      </c>
      <c r="AW1113" s="74">
        <f>PRODUCT(AV$4:AV1113)</f>
        <v>1893.4366624567874</v>
      </c>
    </row>
    <row r="1114" spans="44:49">
      <c r="AR1114" s="69">
        <f t="shared" si="459"/>
        <v>93</v>
      </c>
      <c r="AS1114" s="70">
        <f t="shared" si="461"/>
        <v>1111</v>
      </c>
      <c r="AT1114" s="71">
        <f t="shared" si="462"/>
        <v>4.9813160872062368E-4</v>
      </c>
      <c r="AU1114" s="72">
        <f t="shared" si="458"/>
        <v>6.8214933659622723E-3</v>
      </c>
      <c r="AV1114" s="73">
        <f t="shared" si="460"/>
        <v>1.0068214933659623</v>
      </c>
      <c r="AW1114" s="74">
        <f>PRODUCT(AV$4:AV1114)</f>
        <v>1906.3527280886062</v>
      </c>
    </row>
    <row r="1115" spans="44:49">
      <c r="AR1115" s="69">
        <f t="shared" si="459"/>
        <v>93</v>
      </c>
      <c r="AS1115" s="70">
        <f t="shared" si="461"/>
        <v>1112</v>
      </c>
      <c r="AT1115" s="71">
        <f t="shared" si="462"/>
        <v>4.947336072563598E-4</v>
      </c>
      <c r="AU1115" s="72">
        <f t="shared" si="458"/>
        <v>6.8214933659622723E-3</v>
      </c>
      <c r="AV1115" s="73">
        <f t="shared" si="460"/>
        <v>1.0068214933659623</v>
      </c>
      <c r="AW1115" s="74">
        <f>PRODUCT(AV$4:AV1115)</f>
        <v>1919.3569005764468</v>
      </c>
    </row>
    <row r="1116" spans="44:49">
      <c r="AR1116" s="69">
        <f t="shared" si="459"/>
        <v>93</v>
      </c>
      <c r="AS1116" s="70">
        <f t="shared" si="461"/>
        <v>1113</v>
      </c>
      <c r="AT1116" s="71">
        <f t="shared" si="462"/>
        <v>4.9135878523654192E-4</v>
      </c>
      <c r="AU1116" s="72">
        <f t="shared" si="458"/>
        <v>6.8214933659622723E-3</v>
      </c>
      <c r="AV1116" s="73">
        <f t="shared" si="460"/>
        <v>1.0068214933659623</v>
      </c>
      <c r="AW1116" s="74">
        <f>PRODUCT(AV$4:AV1116)</f>
        <v>1932.449780940643</v>
      </c>
    </row>
    <row r="1117" spans="44:49">
      <c r="AR1117" s="69">
        <f t="shared" si="459"/>
        <v>93</v>
      </c>
      <c r="AS1117" s="70">
        <f t="shared" si="461"/>
        <v>1114</v>
      </c>
      <c r="AT1117" s="71">
        <f t="shared" si="462"/>
        <v>4.8800698454274359E-4</v>
      </c>
      <c r="AU1117" s="72">
        <f t="shared" si="458"/>
        <v>6.8214933659622723E-3</v>
      </c>
      <c r="AV1117" s="73">
        <f t="shared" si="460"/>
        <v>1.0068214933659623</v>
      </c>
      <c r="AW1117" s="74">
        <f>PRODUCT(AV$4:AV1117)</f>
        <v>1945.6319743013848</v>
      </c>
    </row>
    <row r="1118" spans="44:49">
      <c r="AR1118" s="69">
        <f t="shared" si="459"/>
        <v>93</v>
      </c>
      <c r="AS1118" s="70">
        <f t="shared" si="461"/>
        <v>1115</v>
      </c>
      <c r="AT1118" s="71">
        <f t="shared" si="462"/>
        <v>4.8467804813514203E-4</v>
      </c>
      <c r="AU1118" s="72">
        <f t="shared" si="458"/>
        <v>6.8214933659622723E-3</v>
      </c>
      <c r="AV1118" s="73">
        <f t="shared" si="460"/>
        <v>1.0068214933659623</v>
      </c>
      <c r="AW1118" s="74">
        <f>PRODUCT(AV$4:AV1118)</f>
        <v>1958.9040899066858</v>
      </c>
    </row>
    <row r="1119" spans="44:49">
      <c r="AR1119" s="69">
        <f t="shared" si="459"/>
        <v>93</v>
      </c>
      <c r="AS1119" s="70">
        <f t="shared" si="461"/>
        <v>1116</v>
      </c>
      <c r="AT1119" s="71">
        <f t="shared" si="462"/>
        <v>4.813718200451606E-4</v>
      </c>
      <c r="AU1119" s="72">
        <f t="shared" si="458"/>
        <v>6.8214933659622723E-3</v>
      </c>
      <c r="AV1119" s="73">
        <f t="shared" si="460"/>
        <v>1.0068214933659623</v>
      </c>
      <c r="AW1119" s="74">
        <f>PRODUCT(AV$4:AV1119)</f>
        <v>1972.2667411605407</v>
      </c>
    </row>
    <row r="1120" spans="44:49">
      <c r="AR1120" s="69">
        <f t="shared" si="459"/>
        <v>94</v>
      </c>
      <c r="AS1120" s="70">
        <f t="shared" si="461"/>
        <v>1117</v>
      </c>
      <c r="AT1120" s="71">
        <f t="shared" si="462"/>
        <v>4.7808814536816135E-4</v>
      </c>
      <c r="AU1120" s="72">
        <f t="shared" si="458"/>
        <v>6.8214933659622723E-3</v>
      </c>
      <c r="AV1120" s="73">
        <f t="shared" si="460"/>
        <v>1.0068214933659623</v>
      </c>
      <c r="AW1120" s="74">
        <f>PRODUCT(AV$4:AV1120)</f>
        <v>1985.7205456512754</v>
      </c>
    </row>
    <row r="1121" spans="44:49">
      <c r="AR1121" s="69">
        <f t="shared" si="459"/>
        <v>94</v>
      </c>
      <c r="AS1121" s="70">
        <f t="shared" si="461"/>
        <v>1118</v>
      </c>
      <c r="AT1121" s="71">
        <f t="shared" si="462"/>
        <v>4.7482687025618723E-4</v>
      </c>
      <c r="AU1121" s="72">
        <f t="shared" si="458"/>
        <v>6.8214933659622723E-3</v>
      </c>
      <c r="AV1121" s="73">
        <f t="shared" si="460"/>
        <v>1.0068214933659623</v>
      </c>
      <c r="AW1121" s="74">
        <f>PRODUCT(AV$4:AV1121)</f>
        <v>1999.2661251800905</v>
      </c>
    </row>
    <row r="1122" spans="44:49">
      <c r="AR1122" s="69">
        <f t="shared" si="459"/>
        <v>94</v>
      </c>
      <c r="AS1122" s="70">
        <f t="shared" si="461"/>
        <v>1119</v>
      </c>
      <c r="AT1122" s="71">
        <f t="shared" si="462"/>
        <v>4.7158784191075404E-4</v>
      </c>
      <c r="AU1122" s="72">
        <f t="shared" si="458"/>
        <v>6.8214933659622723E-3</v>
      </c>
      <c r="AV1122" s="73">
        <f t="shared" si="460"/>
        <v>1.0068214933659623</v>
      </c>
      <c r="AW1122" s="74">
        <f>PRODUCT(AV$4:AV1122)</f>
        <v>2012.9041057897996</v>
      </c>
    </row>
    <row r="1123" spans="44:49">
      <c r="AR1123" s="69">
        <f t="shared" si="459"/>
        <v>94</v>
      </c>
      <c r="AS1123" s="70">
        <f t="shared" si="461"/>
        <v>1120</v>
      </c>
      <c r="AT1123" s="71">
        <f t="shared" si="462"/>
        <v>4.6837090857569137E-4</v>
      </c>
      <c r="AU1123" s="72">
        <f t="shared" si="458"/>
        <v>6.8214933659622723E-3</v>
      </c>
      <c r="AV1123" s="73">
        <f t="shared" si="460"/>
        <v>1.0068214933659623</v>
      </c>
      <c r="AW1123" s="74">
        <f>PRODUCT(AV$4:AV1123)</f>
        <v>2026.6351177937629</v>
      </c>
    </row>
    <row r="1124" spans="44:49">
      <c r="AR1124" s="69">
        <f t="shared" si="459"/>
        <v>94</v>
      </c>
      <c r="AS1124" s="70">
        <f t="shared" si="461"/>
        <v>1121</v>
      </c>
      <c r="AT1124" s="71">
        <f t="shared" si="462"/>
        <v>4.6517591953003259E-4</v>
      </c>
      <c r="AU1124" s="72">
        <f t="shared" si="458"/>
        <v>6.8214933659622723E-3</v>
      </c>
      <c r="AV1124" s="73">
        <f t="shared" si="460"/>
        <v>1.0068214933659623</v>
      </c>
      <c r="AW1124" s="74">
        <f>PRODUCT(AV$4:AV1124)</f>
        <v>2040.4597958050192</v>
      </c>
    </row>
    <row r="1125" spans="44:49">
      <c r="AR1125" s="69">
        <f t="shared" si="459"/>
        <v>94</v>
      </c>
      <c r="AS1125" s="70">
        <f t="shared" si="461"/>
        <v>1122</v>
      </c>
      <c r="AT1125" s="71">
        <f t="shared" si="462"/>
        <v>4.6200272508095306E-4</v>
      </c>
      <c r="AU1125" s="72">
        <f t="shared" si="458"/>
        <v>6.8214933659622723E-3</v>
      </c>
      <c r="AV1125" s="73">
        <f t="shared" si="460"/>
        <v>1.0068214933659623</v>
      </c>
      <c r="AW1125" s="74">
        <f>PRODUCT(AV$4:AV1125)</f>
        <v>2054.3787787656161</v>
      </c>
    </row>
    <row r="1126" spans="44:49">
      <c r="AR1126" s="69">
        <f t="shared" si="459"/>
        <v>94</v>
      </c>
      <c r="AS1126" s="70">
        <f t="shared" si="461"/>
        <v>1123</v>
      </c>
      <c r="AT1126" s="71">
        <f t="shared" si="462"/>
        <v>4.5885117655675682E-4</v>
      </c>
      <c r="AU1126" s="72">
        <f t="shared" si="458"/>
        <v>6.8214933659622723E-3</v>
      </c>
      <c r="AV1126" s="73">
        <f t="shared" si="460"/>
        <v>1.0068214933659623</v>
      </c>
      <c r="AW1126" s="74">
        <f>PRODUCT(AV$4:AV1126)</f>
        <v>2068.3927099761395</v>
      </c>
    </row>
    <row r="1127" spans="44:49">
      <c r="AR1127" s="69">
        <f t="shared" si="459"/>
        <v>94</v>
      </c>
      <c r="AS1127" s="70">
        <f t="shared" si="461"/>
        <v>1124</v>
      </c>
      <c r="AT1127" s="71">
        <f t="shared" si="462"/>
        <v>4.5572112629991093E-4</v>
      </c>
      <c r="AU1127" s="72">
        <f t="shared" si="458"/>
        <v>6.8214933659622723E-3</v>
      </c>
      <c r="AV1127" s="73">
        <f t="shared" si="460"/>
        <v>1.0068214933659623</v>
      </c>
      <c r="AW1127" s="74">
        <f>PRODUCT(AV$4:AV1127)</f>
        <v>2082.5022371254463</v>
      </c>
    </row>
    <row r="1128" spans="44:49">
      <c r="AR1128" s="69">
        <f t="shared" si="459"/>
        <v>94</v>
      </c>
      <c r="AS1128" s="70">
        <f t="shared" si="461"/>
        <v>1125</v>
      </c>
      <c r="AT1128" s="71">
        <f t="shared" si="462"/>
        <v>4.5261242766012722E-4</v>
      </c>
      <c r="AU1128" s="72">
        <f t="shared" si="458"/>
        <v>6.8214933659622723E-3</v>
      </c>
      <c r="AV1128" s="73">
        <f t="shared" si="460"/>
        <v>1.0068214933659623</v>
      </c>
      <c r="AW1128" s="74">
        <f>PRODUCT(AV$4:AV1128)</f>
        <v>2096.7080123205992</v>
      </c>
    </row>
    <row r="1129" spans="44:49">
      <c r="AR1129" s="69">
        <f t="shared" si="459"/>
        <v>94</v>
      </c>
      <c r="AS1129" s="70">
        <f t="shared" si="461"/>
        <v>1126</v>
      </c>
      <c r="AT1129" s="71">
        <f t="shared" si="462"/>
        <v>4.4952493498749159E-4</v>
      </c>
      <c r="AU1129" s="72">
        <f t="shared" si="458"/>
        <v>6.8214933659622723E-3</v>
      </c>
      <c r="AV1129" s="73">
        <f t="shared" si="460"/>
        <v>1.0068214933659623</v>
      </c>
      <c r="AW1129" s="74">
        <f>PRODUCT(AV$4:AV1129)</f>
        <v>2111.0106921170041</v>
      </c>
    </row>
    <row r="1130" spans="44:49">
      <c r="AR1130" s="69">
        <f t="shared" si="459"/>
        <v>94</v>
      </c>
      <c r="AS1130" s="70">
        <f t="shared" si="461"/>
        <v>1127</v>
      </c>
      <c r="AT1130" s="71">
        <f t="shared" si="462"/>
        <v>4.4645850362563978E-4</v>
      </c>
      <c r="AU1130" s="72">
        <f t="shared" si="458"/>
        <v>6.8214933659622723E-3</v>
      </c>
      <c r="AV1130" s="73">
        <f t="shared" si="460"/>
        <v>1.0068214933659623</v>
      </c>
      <c r="AW1130" s="74">
        <f>PRODUCT(AV$4:AV1130)</f>
        <v>2125.4109375487556</v>
      </c>
    </row>
    <row r="1131" spans="44:49">
      <c r="AR1131" s="69">
        <f t="shared" si="459"/>
        <v>94</v>
      </c>
      <c r="AS1131" s="70">
        <f t="shared" si="461"/>
        <v>1128</v>
      </c>
      <c r="AT1131" s="71">
        <f t="shared" si="462"/>
        <v>4.4341298990498005E-4</v>
      </c>
      <c r="AU1131" s="72">
        <f t="shared" si="458"/>
        <v>6.8214933659622723E-3</v>
      </c>
      <c r="AV1131" s="73">
        <f t="shared" si="460"/>
        <v>1.0068214933659623</v>
      </c>
      <c r="AW1131" s="74">
        <f>PRODUCT(AV$4:AV1131)</f>
        <v>2139.9094141591881</v>
      </c>
    </row>
    <row r="1132" spans="44:49">
      <c r="AR1132" s="69">
        <f t="shared" si="459"/>
        <v>95</v>
      </c>
      <c r="AS1132" s="70">
        <f t="shared" si="461"/>
        <v>1129</v>
      </c>
      <c r="AT1132" s="71">
        <f t="shared" si="462"/>
        <v>4.4038825113596174E-4</v>
      </c>
      <c r="AU1132" s="72">
        <f t="shared" si="458"/>
        <v>6.8214933659622723E-3</v>
      </c>
      <c r="AV1132" s="73">
        <f t="shared" si="460"/>
        <v>1.0068214933659623</v>
      </c>
      <c r="AW1132" s="74">
        <f>PRODUCT(AV$4:AV1132)</f>
        <v>2154.5067920316351</v>
      </c>
    </row>
    <row r="1133" spans="44:49">
      <c r="AR1133" s="69">
        <f t="shared" si="459"/>
        <v>95</v>
      </c>
      <c r="AS1133" s="70">
        <f t="shared" si="461"/>
        <v>1130</v>
      </c>
      <c r="AT1133" s="71">
        <f t="shared" si="462"/>
        <v>4.3738414560239003E-4</v>
      </c>
      <c r="AU1133" s="72">
        <f t="shared" si="458"/>
        <v>6.8214933659622723E-3</v>
      </c>
      <c r="AV1133" s="73">
        <f t="shared" si="460"/>
        <v>1.0068214933659623</v>
      </c>
      <c r="AW1133" s="74">
        <f>PRODUCT(AV$4:AV1133)</f>
        <v>2169.2037458203995</v>
      </c>
    </row>
    <row r="1134" spans="44:49">
      <c r="AR1134" s="69">
        <f t="shared" si="459"/>
        <v>95</v>
      </c>
      <c r="AS1134" s="70">
        <f t="shared" si="461"/>
        <v>1131</v>
      </c>
      <c r="AT1134" s="71">
        <f t="shared" si="462"/>
        <v>4.3440053255478623E-4</v>
      </c>
      <c r="AU1134" s="72">
        <f t="shared" si="458"/>
        <v>6.8214933659622723E-3</v>
      </c>
      <c r="AV1134" s="73">
        <f t="shared" si="460"/>
        <v>1.0068214933659623</v>
      </c>
      <c r="AW1134" s="74">
        <f>PRODUCT(AV$4:AV1134)</f>
        <v>2184.0009547819341</v>
      </c>
    </row>
    <row r="1135" spans="44:49">
      <c r="AR1135" s="69">
        <f t="shared" si="459"/>
        <v>95</v>
      </c>
      <c r="AS1135" s="70">
        <f t="shared" si="461"/>
        <v>1132</v>
      </c>
      <c r="AT1135" s="71">
        <f t="shared" si="462"/>
        <v>4.3143727220379326E-4</v>
      </c>
      <c r="AU1135" s="72">
        <f t="shared" si="458"/>
        <v>6.8214933659622723E-3</v>
      </c>
      <c r="AV1135" s="73">
        <f t="shared" si="460"/>
        <v>1.0068214933659623</v>
      </c>
      <c r="AW1135" s="74">
        <f>PRODUCT(AV$4:AV1135)</f>
        <v>2198.8991028062342</v>
      </c>
    </row>
    <row r="1136" spans="44:49">
      <c r="AR1136" s="69">
        <f t="shared" si="459"/>
        <v>95</v>
      </c>
      <c r="AS1136" s="70">
        <f t="shared" si="461"/>
        <v>1133</v>
      </c>
      <c r="AT1136" s="71">
        <f t="shared" si="462"/>
        <v>4.2849422571362625E-4</v>
      </c>
      <c r="AU1136" s="72">
        <f t="shared" si="458"/>
        <v>6.8214933659622723E-3</v>
      </c>
      <c r="AV1136" s="73">
        <f t="shared" si="460"/>
        <v>1.0068214933659623</v>
      </c>
      <c r="AW1136" s="74">
        <f>PRODUCT(AV$4:AV1136)</f>
        <v>2213.8988784484472</v>
      </c>
    </row>
    <row r="1137" spans="44:49">
      <c r="AR1137" s="69">
        <f t="shared" si="459"/>
        <v>95</v>
      </c>
      <c r="AS1137" s="70">
        <f t="shared" si="461"/>
        <v>1134</v>
      </c>
      <c r="AT1137" s="71">
        <f t="shared" si="462"/>
        <v>4.2557125519556761E-4</v>
      </c>
      <c r="AU1137" s="72">
        <f t="shared" si="458"/>
        <v>6.8214933659622723E-3</v>
      </c>
      <c r="AV1137" s="73">
        <f t="shared" si="460"/>
        <v>1.0068214933659623</v>
      </c>
      <c r="AW1137" s="74">
        <f>PRODUCT(AV$4:AV1137)</f>
        <v>2229.0009749606947</v>
      </c>
    </row>
    <row r="1138" spans="44:49">
      <c r="AR1138" s="69">
        <f t="shared" si="459"/>
        <v>95</v>
      </c>
      <c r="AS1138" s="70">
        <f t="shared" si="461"/>
        <v>1135</v>
      </c>
      <c r="AT1138" s="71">
        <f t="shared" si="462"/>
        <v>4.2266822370150682E-4</v>
      </c>
      <c r="AU1138" s="72">
        <f t="shared" si="458"/>
        <v>6.8214933659622723E-3</v>
      </c>
      <c r="AV1138" s="73">
        <f t="shared" si="460"/>
        <v>1.0068214933659623</v>
      </c>
      <c r="AW1138" s="74">
        <f>PRODUCT(AV$4:AV1138)</f>
        <v>2244.2060903241127</v>
      </c>
    </row>
    <row r="1139" spans="44:49">
      <c r="AR1139" s="69">
        <f t="shared" si="459"/>
        <v>95</v>
      </c>
      <c r="AS1139" s="70">
        <f t="shared" si="461"/>
        <v>1136</v>
      </c>
      <c r="AT1139" s="71">
        <f t="shared" si="462"/>
        <v>4.1978499521752393E-4</v>
      </c>
      <c r="AU1139" s="72">
        <f t="shared" si="458"/>
        <v>6.8214933659622723E-3</v>
      </c>
      <c r="AV1139" s="73">
        <f t="shared" si="460"/>
        <v>1.0068214933659623</v>
      </c>
      <c r="AW1139" s="74">
        <f>PRODUCT(AV$4:AV1139)</f>
        <v>2259.5149272811109</v>
      </c>
    </row>
    <row r="1140" spans="44:49">
      <c r="AR1140" s="69">
        <f t="shared" si="459"/>
        <v>95</v>
      </c>
      <c r="AS1140" s="70">
        <f t="shared" si="461"/>
        <v>1137</v>
      </c>
      <c r="AT1140" s="71">
        <f t="shared" si="462"/>
        <v>4.1692143465751707E-4</v>
      </c>
      <c r="AU1140" s="72">
        <f t="shared" si="458"/>
        <v>6.8214933659622723E-3</v>
      </c>
      <c r="AV1140" s="73">
        <f t="shared" si="460"/>
        <v>1.0068214933659623</v>
      </c>
      <c r="AW1140" s="74">
        <f>PRODUCT(AV$4:AV1140)</f>
        <v>2274.9281933678517</v>
      </c>
    </row>
    <row r="1141" spans="44:49">
      <c r="AR1141" s="69">
        <f t="shared" si="459"/>
        <v>95</v>
      </c>
      <c r="AS1141" s="70">
        <f t="shared" si="461"/>
        <v>1138</v>
      </c>
      <c r="AT1141" s="71">
        <f t="shared" si="462"/>
        <v>4.1407740785687333E-4</v>
      </c>
      <c r="AU1141" s="72">
        <f t="shared" si="458"/>
        <v>6.8214933659622723E-3</v>
      </c>
      <c r="AV1141" s="73">
        <f t="shared" si="460"/>
        <v>1.0068214933659623</v>
      </c>
      <c r="AW1141" s="74">
        <f>PRODUCT(AV$4:AV1141)</f>
        <v>2290.4466009469511</v>
      </c>
    </row>
    <row r="1142" spans="44:49">
      <c r="AR1142" s="69">
        <f t="shared" si="459"/>
        <v>95</v>
      </c>
      <c r="AS1142" s="70">
        <f t="shared" si="461"/>
        <v>1139</v>
      </c>
      <c r="AT1142" s="71">
        <f t="shared" si="462"/>
        <v>4.1125278156618284E-4</v>
      </c>
      <c r="AU1142" s="72">
        <f t="shared" si="458"/>
        <v>6.8214933659622723E-3</v>
      </c>
      <c r="AV1142" s="73">
        <f t="shared" si="460"/>
        <v>1.0068214933659623</v>
      </c>
      <c r="AW1142" s="74">
        <f>PRODUCT(AV$4:AV1142)</f>
        <v>2306.0708672404016</v>
      </c>
    </row>
    <row r="1143" spans="44:49">
      <c r="AR1143" s="69">
        <f t="shared" si="459"/>
        <v>95</v>
      </c>
      <c r="AS1143" s="70">
        <f t="shared" si="461"/>
        <v>1140</v>
      </c>
      <c r="AT1143" s="71">
        <f t="shared" si="462"/>
        <v>4.0844742344499558E-4</v>
      </c>
      <c r="AU1143" s="72">
        <f t="shared" si="458"/>
        <v>6.8214933659622723E-3</v>
      </c>
      <c r="AV1143" s="73">
        <f t="shared" si="460"/>
        <v>1.0068214933659623</v>
      </c>
      <c r="AW1143" s="74">
        <f>PRODUCT(AV$4:AV1143)</f>
        <v>2321.8017143627208</v>
      </c>
    </row>
    <row r="1144" spans="44:49">
      <c r="AR1144" s="69">
        <f t="shared" si="459"/>
        <v>96</v>
      </c>
      <c r="AS1144" s="70">
        <f t="shared" si="461"/>
        <v>1141</v>
      </c>
      <c r="AT1144" s="71">
        <f t="shared" si="462"/>
        <v>4.0566120205562118E-4</v>
      </c>
      <c r="AU1144" s="72">
        <f t="shared" si="458"/>
        <v>6.8214933659622723E-3</v>
      </c>
      <c r="AV1144" s="73">
        <f t="shared" si="460"/>
        <v>1.0068214933659623</v>
      </c>
      <c r="AW1144" s="74">
        <f>PRODUCT(AV$4:AV1144)</f>
        <v>2337.639869354326</v>
      </c>
    </row>
    <row r="1145" spans="44:49">
      <c r="AR1145" s="69">
        <f t="shared" si="459"/>
        <v>96</v>
      </c>
      <c r="AS1145" s="70">
        <f t="shared" si="461"/>
        <v>1142</v>
      </c>
      <c r="AT1145" s="71">
        <f t="shared" si="462"/>
        <v>4.0289398685697047E-4</v>
      </c>
      <c r="AU1145" s="72">
        <f t="shared" si="458"/>
        <v>6.8214933659622723E-3</v>
      </c>
      <c r="AV1145" s="73">
        <f t="shared" si="460"/>
        <v>1.0068214933659623</v>
      </c>
      <c r="AW1145" s="74">
        <f>PRODUCT(AV$4:AV1145)</f>
        <v>2353.5860642151356</v>
      </c>
    </row>
    <row r="1146" spans="44:49">
      <c r="AR1146" s="69">
        <f t="shared" si="459"/>
        <v>96</v>
      </c>
      <c r="AS1146" s="70">
        <f t="shared" si="461"/>
        <v>1143</v>
      </c>
      <c r="AT1146" s="71">
        <f t="shared" si="462"/>
        <v>4.0014564819843956E-4</v>
      </c>
      <c r="AU1146" s="72">
        <f t="shared" si="458"/>
        <v>6.8214933659622723E-3</v>
      </c>
      <c r="AV1146" s="73">
        <f t="shared" si="460"/>
        <v>1.0068214933659623</v>
      </c>
      <c r="AW1146" s="74">
        <f>PRODUCT(AV$4:AV1146)</f>
        <v>2369.6410359384004</v>
      </c>
    </row>
    <row r="1147" spans="44:49">
      <c r="AR1147" s="69">
        <f t="shared" si="459"/>
        <v>96</v>
      </c>
      <c r="AS1147" s="70">
        <f t="shared" si="461"/>
        <v>1144</v>
      </c>
      <c r="AT1147" s="71">
        <f t="shared" si="462"/>
        <v>3.974160573138352E-4</v>
      </c>
      <c r="AU1147" s="72">
        <f t="shared" si="458"/>
        <v>6.8214933659622723E-3</v>
      </c>
      <c r="AV1147" s="73">
        <f t="shared" si="460"/>
        <v>1.0068214933659623</v>
      </c>
      <c r="AW1147" s="74">
        <f>PRODUCT(AV$4:AV1147)</f>
        <v>2385.8055265447661</v>
      </c>
    </row>
    <row r="1148" spans="44:49">
      <c r="AR1148" s="69">
        <f t="shared" si="459"/>
        <v>96</v>
      </c>
      <c r="AS1148" s="70">
        <f t="shared" si="461"/>
        <v>1145</v>
      </c>
      <c r="AT1148" s="71">
        <f t="shared" si="462"/>
        <v>3.94705086315342E-4</v>
      </c>
      <c r="AU1148" s="72">
        <f t="shared" si="458"/>
        <v>6.8214933659622723E-3</v>
      </c>
      <c r="AV1148" s="73">
        <f t="shared" si="460"/>
        <v>1.0068214933659623</v>
      </c>
      <c r="AW1148" s="74">
        <f>PRODUCT(AV$4:AV1148)</f>
        <v>2402.0802831165674</v>
      </c>
    </row>
    <row r="1149" spans="44:49">
      <c r="AR1149" s="69">
        <f t="shared" si="459"/>
        <v>96</v>
      </c>
      <c r="AS1149" s="70">
        <f t="shared" si="461"/>
        <v>1146</v>
      </c>
      <c r="AT1149" s="71">
        <f t="shared" si="462"/>
        <v>3.920126081875303E-4</v>
      </c>
      <c r="AU1149" s="72">
        <f t="shared" si="458"/>
        <v>6.8214933659622723E-3</v>
      </c>
      <c r="AV1149" s="73">
        <f t="shared" si="460"/>
        <v>1.0068214933659623</v>
      </c>
      <c r="AW1149" s="74">
        <f>PRODUCT(AV$4:AV1149)</f>
        <v>2418.466057832356</v>
      </c>
    </row>
    <row r="1150" spans="44:49">
      <c r="AR1150" s="69">
        <f t="shared" si="459"/>
        <v>96</v>
      </c>
      <c r="AS1150" s="70">
        <f t="shared" si="461"/>
        <v>1147</v>
      </c>
      <c r="AT1150" s="71">
        <f t="shared" si="462"/>
        <v>3.8933849678140549E-4</v>
      </c>
      <c r="AU1150" s="72">
        <f t="shared" si="458"/>
        <v>6.8214933659622723E-3</v>
      </c>
      <c r="AV1150" s="73">
        <f t="shared" si="460"/>
        <v>1.0068214933659623</v>
      </c>
      <c r="AW1150" s="74">
        <f>PRODUCT(AV$4:AV1150)</f>
        <v>2434.9636080016644</v>
      </c>
    </row>
    <row r="1151" spans="44:49">
      <c r="AR1151" s="69">
        <f t="shared" si="459"/>
        <v>96</v>
      </c>
      <c r="AS1151" s="70">
        <f t="shared" si="461"/>
        <v>1148</v>
      </c>
      <c r="AT1151" s="71">
        <f t="shared" si="462"/>
        <v>3.8668262680849742E-4</v>
      </c>
      <c r="AU1151" s="72">
        <f t="shared" si="458"/>
        <v>6.8214933659622723E-3</v>
      </c>
      <c r="AV1151" s="73">
        <f t="shared" si="460"/>
        <v>1.0068214933659623</v>
      </c>
      <c r="AW1151" s="74">
        <f>PRODUCT(AV$4:AV1151)</f>
        <v>2451.5736961000075</v>
      </c>
    </row>
    <row r="1152" spans="44:49">
      <c r="AR1152" s="69">
        <f t="shared" si="459"/>
        <v>96</v>
      </c>
      <c r="AS1152" s="70">
        <f t="shared" si="461"/>
        <v>1149</v>
      </c>
      <c r="AT1152" s="71">
        <f t="shared" si="462"/>
        <v>3.8404487383499037E-4</v>
      </c>
      <c r="AU1152" s="72">
        <f t="shared" si="458"/>
        <v>6.8214933659622723E-3</v>
      </c>
      <c r="AV1152" s="73">
        <f t="shared" si="460"/>
        <v>1.0068214933659623</v>
      </c>
      <c r="AW1152" s="74">
        <f>PRODUCT(AV$4:AV1152)</f>
        <v>2468.2970898041212</v>
      </c>
    </row>
    <row r="1153" spans="44:49">
      <c r="AR1153" s="69">
        <f t="shared" si="459"/>
        <v>96</v>
      </c>
      <c r="AS1153" s="70">
        <f t="shared" si="461"/>
        <v>1150</v>
      </c>
      <c r="AT1153" s="71">
        <f t="shared" si="462"/>
        <v>3.8142511427589318E-4</v>
      </c>
      <c r="AU1153" s="72">
        <f t="shared" si="458"/>
        <v>6.8214933659622723E-3</v>
      </c>
      <c r="AV1153" s="73">
        <f t="shared" si="460"/>
        <v>1.0068214933659623</v>
      </c>
      <c r="AW1153" s="74">
        <f>PRODUCT(AV$4:AV1153)</f>
        <v>2485.1345620274442</v>
      </c>
    </row>
    <row r="1154" spans="44:49">
      <c r="AR1154" s="69">
        <f t="shared" si="459"/>
        <v>96</v>
      </c>
      <c r="AS1154" s="70">
        <f t="shared" si="461"/>
        <v>1151</v>
      </c>
      <c r="AT1154" s="71">
        <f t="shared" si="462"/>
        <v>3.788232253892488E-4</v>
      </c>
      <c r="AU1154" s="72">
        <f t="shared" si="458"/>
        <v>6.8214933659622723E-3</v>
      </c>
      <c r="AV1154" s="73">
        <f t="shared" si="460"/>
        <v>1.0068214933659623</v>
      </c>
      <c r="AW1154" s="74">
        <f>PRODUCT(AV$4:AV1154)</f>
        <v>2502.086890955838</v>
      </c>
    </row>
    <row r="1155" spans="44:49">
      <c r="AR1155" s="69">
        <f t="shared" si="459"/>
        <v>96</v>
      </c>
      <c r="AS1155" s="70">
        <f t="shared" si="461"/>
        <v>1152</v>
      </c>
      <c r="AT1155" s="71">
        <f t="shared" si="462"/>
        <v>3.7623908527038358E-4</v>
      </c>
      <c r="AU1155" s="72">
        <f t="shared" si="458"/>
        <v>6.8214933659622723E-3</v>
      </c>
      <c r="AV1155" s="73">
        <f t="shared" si="460"/>
        <v>1.0068214933659623</v>
      </c>
      <c r="AW1155" s="74">
        <f>PRODUCT(AV$4:AV1155)</f>
        <v>2519.1548600835545</v>
      </c>
    </row>
    <row r="1156" spans="44:49">
      <c r="AR1156" s="69">
        <f t="shared" si="459"/>
        <v>97</v>
      </c>
      <c r="AS1156" s="70">
        <f t="shared" si="461"/>
        <v>1153</v>
      </c>
      <c r="AT1156" s="71">
        <f t="shared" si="462"/>
        <v>3.7367257284619596E-4</v>
      </c>
      <c r="AU1156" s="72">
        <f t="shared" ref="AU1156:AU1219" si="463">((1+$AH$21)^(1/12))-1</f>
        <v>6.8214933659622723E-3</v>
      </c>
      <c r="AV1156" s="73">
        <f t="shared" si="460"/>
        <v>1.0068214933659623</v>
      </c>
      <c r="AW1156" s="74">
        <f>PRODUCT(AV$4:AV1156)</f>
        <v>2536.3392582494462</v>
      </c>
    </row>
    <row r="1157" spans="44:49">
      <c r="AR1157" s="69">
        <f t="shared" ref="AR1157:AR1220" si="464">ROUNDDOWN((AS1157-1)/12,0)+1</f>
        <v>97</v>
      </c>
      <c r="AS1157" s="70">
        <f t="shared" si="461"/>
        <v>1154</v>
      </c>
      <c r="AT1157" s="71">
        <f t="shared" si="462"/>
        <v>3.7112356786948359E-4</v>
      </c>
      <c r="AU1157" s="72">
        <f t="shared" si="463"/>
        <v>6.8214933659622723E-3</v>
      </c>
      <c r="AV1157" s="73">
        <f t="shared" ref="AV1157:AV1220" si="465">(1+AU1157)</f>
        <v>1.0068214933659623</v>
      </c>
      <c r="AW1157" s="74">
        <f>PRODUCT(AV$4:AV1157)</f>
        <v>2553.6408796734245</v>
      </c>
    </row>
    <row r="1158" spans="44:49">
      <c r="AR1158" s="69">
        <f t="shared" si="464"/>
        <v>97</v>
      </c>
      <c r="AS1158" s="70">
        <f t="shared" ref="AS1158:AS1221" si="466">AS1157+1</f>
        <v>1155</v>
      </c>
      <c r="AT1158" s="71">
        <f t="shared" si="462"/>
        <v>3.6859195091330966E-4</v>
      </c>
      <c r="AU1158" s="72">
        <f t="shared" si="463"/>
        <v>6.8214933659622723E-3</v>
      </c>
      <c r="AV1158" s="73">
        <f t="shared" si="465"/>
        <v>1.0068214933659623</v>
      </c>
      <c r="AW1158" s="74">
        <f>PRODUCT(AV$4:AV1158)</f>
        <v>2571.060523993167</v>
      </c>
    </row>
    <row r="1159" spans="44:49">
      <c r="AR1159" s="69">
        <f t="shared" si="464"/>
        <v>97</v>
      </c>
      <c r="AS1159" s="70">
        <f t="shared" si="466"/>
        <v>1156</v>
      </c>
      <c r="AT1159" s="71">
        <f t="shared" si="462"/>
        <v>3.6607760336540741E-4</v>
      </c>
      <c r="AU1159" s="72">
        <f t="shared" si="463"/>
        <v>6.8214933659622723E-3</v>
      </c>
      <c r="AV1159" s="73">
        <f t="shared" si="465"/>
        <v>1.0068214933659623</v>
      </c>
      <c r="AW1159" s="74">
        <f>PRODUCT(AV$4:AV1159)</f>
        <v>2588.5989963010738</v>
      </c>
    </row>
    <row r="1160" spans="44:49">
      <c r="AR1160" s="69">
        <f t="shared" si="464"/>
        <v>97</v>
      </c>
      <c r="AS1160" s="70">
        <f t="shared" si="466"/>
        <v>1157</v>
      </c>
      <c r="AT1160" s="71">
        <f t="shared" si="462"/>
        <v>3.6358040742262294E-4</v>
      </c>
      <c r="AU1160" s="72">
        <f t="shared" si="463"/>
        <v>6.8214933659622723E-3</v>
      </c>
      <c r="AV1160" s="73">
        <f t="shared" si="465"/>
        <v>1.0068214933659623</v>
      </c>
      <c r="AW1160" s="74">
        <f>PRODUCT(AV$4:AV1160)</f>
        <v>2606.2571071814782</v>
      </c>
    </row>
    <row r="1161" spans="44:49">
      <c r="AR1161" s="69">
        <f t="shared" si="464"/>
        <v>97</v>
      </c>
      <c r="AS1161" s="70">
        <f t="shared" si="466"/>
        <v>1158</v>
      </c>
      <c r="AT1161" s="71">
        <f t="shared" si="462"/>
        <v>3.6110024608539565E-4</v>
      </c>
      <c r="AU1161" s="72">
        <f t="shared" si="463"/>
        <v>6.8214933659622723E-3</v>
      </c>
      <c r="AV1161" s="73">
        <f t="shared" si="465"/>
        <v>1.0068214933659623</v>
      </c>
      <c r="AW1161" s="74">
        <f>PRODUCT(AV$4:AV1161)</f>
        <v>2624.0356727481085</v>
      </c>
    </row>
    <row r="1162" spans="44:49">
      <c r="AR1162" s="69">
        <f t="shared" si="464"/>
        <v>97</v>
      </c>
      <c r="AS1162" s="70">
        <f t="shared" si="466"/>
        <v>1159</v>
      </c>
      <c r="AT1162" s="71">
        <f t="shared" si="462"/>
        <v>3.5863700315227681E-4</v>
      </c>
      <c r="AU1162" s="72">
        <f t="shared" si="463"/>
        <v>6.8214933659622723E-3</v>
      </c>
      <c r="AV1162" s="73">
        <f t="shared" si="465"/>
        <v>1.0068214933659623</v>
      </c>
      <c r="AW1162" s="74">
        <f>PRODUCT(AV$4:AV1162)</f>
        <v>2641.9355146818079</v>
      </c>
    </row>
    <row r="1163" spans="44:49">
      <c r="AR1163" s="69">
        <f t="shared" si="464"/>
        <v>97</v>
      </c>
      <c r="AS1163" s="70">
        <f t="shared" si="466"/>
        <v>1160</v>
      </c>
      <c r="AT1163" s="71">
        <f t="shared" si="462"/>
        <v>3.5619056321448497E-4</v>
      </c>
      <c r="AU1163" s="72">
        <f t="shared" si="463"/>
        <v>6.8214933659622723E-3</v>
      </c>
      <c r="AV1163" s="73">
        <f t="shared" si="465"/>
        <v>1.0068214933659623</v>
      </c>
      <c r="AW1163" s="74">
        <f>PRODUCT(AV$4:AV1163)</f>
        <v>2659.9574602685102</v>
      </c>
    </row>
    <row r="1164" spans="44:49">
      <c r="AR1164" s="69">
        <f t="shared" si="464"/>
        <v>97</v>
      </c>
      <c r="AS1164" s="70">
        <f t="shared" si="466"/>
        <v>1161</v>
      </c>
      <c r="AT1164" s="71">
        <f t="shared" si="462"/>
        <v>3.5376081165049898E-4</v>
      </c>
      <c r="AU1164" s="72">
        <f t="shared" si="463"/>
        <v>6.8214933659622723E-3</v>
      </c>
      <c r="AV1164" s="73">
        <f t="shared" si="465"/>
        <v>1.0068214933659623</v>
      </c>
      <c r="AW1164" s="74">
        <f>PRODUCT(AV$4:AV1164)</f>
        <v>2678.1023424374739</v>
      </c>
    </row>
    <row r="1165" spans="44:49">
      <c r="AR1165" s="69">
        <f t="shared" si="464"/>
        <v>97</v>
      </c>
      <c r="AS1165" s="70">
        <f t="shared" si="466"/>
        <v>1162</v>
      </c>
      <c r="AT1165" s="71">
        <f t="shared" si="462"/>
        <v>3.5134763462068766E-4</v>
      </c>
      <c r="AU1165" s="72">
        <f t="shared" si="463"/>
        <v>6.8214933659622723E-3</v>
      </c>
      <c r="AV1165" s="73">
        <f t="shared" si="465"/>
        <v>1.0068214933659623</v>
      </c>
      <c r="AW1165" s="74">
        <f>PRODUCT(AV$4:AV1165)</f>
        <v>2696.3709997997794</v>
      </c>
    </row>
    <row r="1166" spans="44:49">
      <c r="AR1166" s="69">
        <f t="shared" si="464"/>
        <v>97</v>
      </c>
      <c r="AS1166" s="70">
        <f t="shared" si="466"/>
        <v>1163</v>
      </c>
      <c r="AT1166" s="71">
        <f t="shared" si="462"/>
        <v>3.489509190619761E-4</v>
      </c>
      <c r="AU1166" s="72">
        <f t="shared" si="463"/>
        <v>6.8214933659622723E-3</v>
      </c>
      <c r="AV1166" s="73">
        <f t="shared" si="465"/>
        <v>1.0068214933659623</v>
      </c>
      <c r="AW1166" s="74">
        <f>PRODUCT(AV$4:AV1166)</f>
        <v>2714.7642766870867</v>
      </c>
    </row>
    <row r="1167" spans="44:49">
      <c r="AR1167" s="69">
        <f t="shared" si="464"/>
        <v>97</v>
      </c>
      <c r="AS1167" s="70">
        <f t="shared" si="466"/>
        <v>1164</v>
      </c>
      <c r="AT1167" s="71">
        <f t="shared" si="462"/>
        <v>3.4657055268254837E-4</v>
      </c>
      <c r="AU1167" s="72">
        <f t="shared" si="463"/>
        <v>6.8214933659622723E-3</v>
      </c>
      <c r="AV1167" s="73">
        <f t="shared" si="465"/>
        <v>1.0068214933659623</v>
      </c>
      <c r="AW1167" s="74">
        <f>PRODUCT(AV$4:AV1167)</f>
        <v>2733.2830231906592</v>
      </c>
    </row>
    <row r="1168" spans="44:49">
      <c r="AR1168" s="69">
        <f t="shared" si="464"/>
        <v>98</v>
      </c>
      <c r="AS1168" s="70">
        <f t="shared" si="466"/>
        <v>1165</v>
      </c>
      <c r="AT1168" s="71">
        <f t="shared" si="462"/>
        <v>3.4420642395658648E-4</v>
      </c>
      <c r="AU1168" s="72">
        <f t="shared" si="463"/>
        <v>6.8214933659622723E-3</v>
      </c>
      <c r="AV1168" s="73">
        <f t="shared" si="465"/>
        <v>1.0068214933659623</v>
      </c>
      <c r="AW1168" s="74">
        <f>PRODUCT(AV$4:AV1168)</f>
        <v>2751.9280952006516</v>
      </c>
    </row>
    <row r="1169" spans="44:49">
      <c r="AR1169" s="69">
        <f t="shared" si="464"/>
        <v>98</v>
      </c>
      <c r="AS1169" s="70">
        <f t="shared" si="466"/>
        <v>1166</v>
      </c>
      <c r="AT1169" s="71">
        <f t="shared" si="462"/>
        <v>3.4185842211904502E-4</v>
      </c>
      <c r="AU1169" s="72">
        <f t="shared" si="463"/>
        <v>6.8214933659622723E-3</v>
      </c>
      <c r="AV1169" s="73">
        <f t="shared" si="465"/>
        <v>1.0068214933659623</v>
      </c>
      <c r="AW1169" s="74">
        <f>PRODUCT(AV$4:AV1169)</f>
        <v>2770.7003544456679</v>
      </c>
    </row>
    <row r="1170" spans="44:49">
      <c r="AR1170" s="69">
        <f t="shared" si="464"/>
        <v>98</v>
      </c>
      <c r="AS1170" s="70">
        <f t="shared" si="466"/>
        <v>1167</v>
      </c>
      <c r="AT1170" s="71">
        <f t="shared" si="462"/>
        <v>3.3952643716046163E-4</v>
      </c>
      <c r="AU1170" s="72">
        <f t="shared" si="463"/>
        <v>6.8214933659622723E-3</v>
      </c>
      <c r="AV1170" s="73">
        <f t="shared" si="465"/>
        <v>1.0068214933659623</v>
      </c>
      <c r="AW1170" s="74">
        <f>PRODUCT(AV$4:AV1170)</f>
        <v>2789.6006685325883</v>
      </c>
    </row>
    <row r="1171" spans="44:49">
      <c r="AR1171" s="69">
        <f t="shared" si="464"/>
        <v>98</v>
      </c>
      <c r="AS1171" s="70">
        <f t="shared" si="466"/>
        <v>1168</v>
      </c>
      <c r="AT1171" s="71">
        <f t="shared" si="462"/>
        <v>3.3721035982180273E-4</v>
      </c>
      <c r="AU1171" s="72">
        <f t="shared" si="463"/>
        <v>6.8214933659622723E-3</v>
      </c>
      <c r="AV1171" s="73">
        <f t="shared" si="465"/>
        <v>1.0068214933659623</v>
      </c>
      <c r="AW1171" s="74">
        <f>PRODUCT(AV$4:AV1171)</f>
        <v>2808.6299109866673</v>
      </c>
    </row>
    <row r="1172" spans="44:49">
      <c r="AR1172" s="69">
        <f t="shared" si="464"/>
        <v>98</v>
      </c>
      <c r="AS1172" s="70">
        <f t="shared" si="466"/>
        <v>1169</v>
      </c>
      <c r="AT1172" s="71">
        <f t="shared" si="462"/>
        <v>3.3491008158934455E-4</v>
      </c>
      <c r="AU1172" s="72">
        <f t="shared" si="463"/>
        <v>6.8214933659622723E-3</v>
      </c>
      <c r="AV1172" s="73">
        <f t="shared" si="465"/>
        <v>1.0068214933659623</v>
      </c>
      <c r="AW1172" s="74">
        <f>PRODUCT(AV$4:AV1172)</f>
        <v>2827.7889612919062</v>
      </c>
    </row>
    <row r="1173" spans="44:49">
      <c r="AR1173" s="69">
        <f t="shared" si="464"/>
        <v>98</v>
      </c>
      <c r="AS1173" s="70">
        <f t="shared" si="466"/>
        <v>1170</v>
      </c>
      <c r="AT1173" s="71">
        <f t="shared" si="462"/>
        <v>3.3262549468958896E-4</v>
      </c>
      <c r="AU1173" s="72">
        <f t="shared" si="463"/>
        <v>6.8214933659622723E-3</v>
      </c>
      <c r="AV1173" s="73">
        <f t="shared" si="465"/>
        <v>1.0068214933659623</v>
      </c>
      <c r="AW1173" s="74">
        <f>PRODUCT(AV$4:AV1173)</f>
        <v>2847.0787049317</v>
      </c>
    </row>
    <row r="1174" spans="44:49">
      <c r="AR1174" s="69">
        <f t="shared" si="464"/>
        <v>98</v>
      </c>
      <c r="AS1174" s="70">
        <f t="shared" si="466"/>
        <v>1171</v>
      </c>
      <c r="AT1174" s="71">
        <f t="shared" si="462"/>
        <v>3.30356492084214E-4</v>
      </c>
      <c r="AU1174" s="72">
        <f t="shared" si="463"/>
        <v>6.8214933659622723E-3</v>
      </c>
      <c r="AV1174" s="73">
        <f t="shared" si="465"/>
        <v>1.0068214933659623</v>
      </c>
      <c r="AW1174" s="74">
        <f>PRODUCT(AV$4:AV1174)</f>
        <v>2866.5000334297642</v>
      </c>
    </row>
    <row r="1175" spans="44:49">
      <c r="AR1175" s="69">
        <f t="shared" si="464"/>
        <v>98</v>
      </c>
      <c r="AS1175" s="70">
        <f t="shared" si="466"/>
        <v>1172</v>
      </c>
      <c r="AT1175" s="71">
        <f t="shared" ref="AT1175:AT1238" si="467">(1-AU1175)*AT1174</f>
        <v>3.2810296746505895E-4</v>
      </c>
      <c r="AU1175" s="72">
        <f t="shared" si="463"/>
        <v>6.8214933659622723E-3</v>
      </c>
      <c r="AV1175" s="73">
        <f t="shared" si="465"/>
        <v>1.0068214933659623</v>
      </c>
      <c r="AW1175" s="74">
        <f>PRODUCT(AV$4:AV1175)</f>
        <v>2886.053844391336</v>
      </c>
    </row>
    <row r="1176" spans="44:49">
      <c r="AR1176" s="69">
        <f t="shared" si="464"/>
        <v>98</v>
      </c>
      <c r="AS1176" s="70">
        <f t="shared" si="466"/>
        <v>1173</v>
      </c>
      <c r="AT1176" s="71">
        <f t="shared" si="467"/>
        <v>3.2586481524914351E-4</v>
      </c>
      <c r="AU1176" s="72">
        <f t="shared" si="463"/>
        <v>6.8214933659622723E-3</v>
      </c>
      <c r="AV1176" s="73">
        <f t="shared" si="465"/>
        <v>1.0068214933659623</v>
      </c>
      <c r="AW1176" s="74">
        <f>PRODUCT(AV$4:AV1176)</f>
        <v>2905.7410415446616</v>
      </c>
    </row>
    <row r="1177" spans="44:49">
      <c r="AR1177" s="69">
        <f t="shared" si="464"/>
        <v>98</v>
      </c>
      <c r="AS1177" s="70">
        <f t="shared" si="466"/>
        <v>1174</v>
      </c>
      <c r="AT1177" s="71">
        <f t="shared" si="467"/>
        <v>3.2364193057372095E-4</v>
      </c>
      <c r="AU1177" s="72">
        <f t="shared" si="463"/>
        <v>6.8214933659622723E-3</v>
      </c>
      <c r="AV1177" s="73">
        <f t="shared" si="465"/>
        <v>1.0068214933659623</v>
      </c>
      <c r="AW1177" s="74">
        <f>PRODUCT(AV$4:AV1177)</f>
        <v>2925.5625347827627</v>
      </c>
    </row>
    <row r="1178" spans="44:49">
      <c r="AR1178" s="69">
        <f t="shared" si="464"/>
        <v>98</v>
      </c>
      <c r="AS1178" s="70">
        <f t="shared" si="466"/>
        <v>1175</v>
      </c>
      <c r="AT1178" s="71">
        <f t="shared" si="467"/>
        <v>3.2143420929136511E-4</v>
      </c>
      <c r="AU1178" s="72">
        <f t="shared" si="463"/>
        <v>6.8214933659622723E-3</v>
      </c>
      <c r="AV1178" s="73">
        <f t="shared" si="465"/>
        <v>1.0068214933659623</v>
      </c>
      <c r="AW1178" s="74">
        <f>PRODUCT(AV$4:AV1178)</f>
        <v>2945.5192402054909</v>
      </c>
    </row>
    <row r="1179" spans="44:49">
      <c r="AR1179" s="69">
        <f t="shared" si="464"/>
        <v>98</v>
      </c>
      <c r="AS1179" s="70">
        <f t="shared" si="466"/>
        <v>1176</v>
      </c>
      <c r="AT1179" s="71">
        <f t="shared" si="467"/>
        <v>3.1924154796509073E-4</v>
      </c>
      <c r="AU1179" s="72">
        <f t="shared" si="463"/>
        <v>6.8214933659622723E-3</v>
      </c>
      <c r="AV1179" s="73">
        <f t="shared" si="465"/>
        <v>1.0068214933659623</v>
      </c>
      <c r="AW1179" s="74">
        <f>PRODUCT(AV$4:AV1179)</f>
        <v>2965.6120801618667</v>
      </c>
    </row>
    <row r="1180" spans="44:49">
      <c r="AR1180" s="69">
        <f t="shared" si="464"/>
        <v>99</v>
      </c>
      <c r="AS1180" s="70">
        <f t="shared" si="466"/>
        <v>1177</v>
      </c>
      <c r="AT1180" s="71">
        <f t="shared" si="467"/>
        <v>3.1706384386350736E-4</v>
      </c>
      <c r="AU1180" s="72">
        <f t="shared" si="463"/>
        <v>6.8214933659622723E-3</v>
      </c>
      <c r="AV1180" s="73">
        <f t="shared" si="465"/>
        <v>1.0068214933659623</v>
      </c>
      <c r="AW1180" s="74">
        <f>PRODUCT(AV$4:AV1180)</f>
        <v>2985.8419832927084</v>
      </c>
    </row>
    <row r="1181" spans="44:49">
      <c r="AR1181" s="69">
        <f t="shared" si="464"/>
        <v>99</v>
      </c>
      <c r="AS1181" s="70">
        <f t="shared" si="466"/>
        <v>1178</v>
      </c>
      <c r="AT1181" s="71">
        <f t="shared" si="467"/>
        <v>3.1490099495600594E-4</v>
      </c>
      <c r="AU1181" s="72">
        <f t="shared" si="463"/>
        <v>6.8214933659622723E-3</v>
      </c>
      <c r="AV1181" s="73">
        <f t="shared" si="465"/>
        <v>1.0068214933659623</v>
      </c>
      <c r="AW1181" s="74">
        <f>PRODUCT(AV$4:AV1181)</f>
        <v>3006.2098845735513</v>
      </c>
    </row>
    <row r="1182" spans="44:49">
      <c r="AR1182" s="69">
        <f t="shared" si="464"/>
        <v>99</v>
      </c>
      <c r="AS1182" s="70">
        <f t="shared" si="466"/>
        <v>1179</v>
      </c>
      <c r="AT1182" s="71">
        <f t="shared" si="467"/>
        <v>3.1275289990797861E-4</v>
      </c>
      <c r="AU1182" s="72">
        <f t="shared" si="463"/>
        <v>6.8214933659622723E-3</v>
      </c>
      <c r="AV1182" s="73">
        <f t="shared" si="465"/>
        <v>1.0068214933659623</v>
      </c>
      <c r="AW1182" s="74">
        <f>PRODUCT(AV$4:AV1182)</f>
        <v>3026.71672535786</v>
      </c>
    </row>
    <row r="1183" spans="44:49">
      <c r="AR1183" s="69">
        <f t="shared" si="464"/>
        <v>99</v>
      </c>
      <c r="AS1183" s="70">
        <f t="shared" si="466"/>
        <v>1180</v>
      </c>
      <c r="AT1183" s="71">
        <f t="shared" si="467"/>
        <v>3.1061945807607088E-4</v>
      </c>
      <c r="AU1183" s="72">
        <f t="shared" si="463"/>
        <v>6.8214933659622723E-3</v>
      </c>
      <c r="AV1183" s="73">
        <f t="shared" si="465"/>
        <v>1.0068214933659623</v>
      </c>
      <c r="AW1183" s="74">
        <f>PRODUCT(AV$4:AV1183)</f>
        <v>3047.3634534205357</v>
      </c>
    </row>
    <row r="1184" spans="44:49">
      <c r="AR1184" s="69">
        <f t="shared" si="464"/>
        <v>99</v>
      </c>
      <c r="AS1184" s="70">
        <f t="shared" si="466"/>
        <v>1181</v>
      </c>
      <c r="AT1184" s="71">
        <f t="shared" si="467"/>
        <v>3.0850056950346616E-4</v>
      </c>
      <c r="AU1184" s="72">
        <f t="shared" si="463"/>
        <v>6.8214933659622723E-3</v>
      </c>
      <c r="AV1184" s="73">
        <f t="shared" si="465"/>
        <v>1.0068214933659623</v>
      </c>
      <c r="AW1184" s="74">
        <f>PRODUCT(AV$4:AV1184)</f>
        <v>3068.1510230017198</v>
      </c>
    </row>
    <row r="1185" spans="44:49">
      <c r="AR1185" s="69">
        <f t="shared" si="464"/>
        <v>99</v>
      </c>
      <c r="AS1185" s="70">
        <f t="shared" si="466"/>
        <v>1182</v>
      </c>
      <c r="AT1185" s="71">
        <f t="shared" si="467"/>
        <v>3.0639613491520267E-4</v>
      </c>
      <c r="AU1185" s="72">
        <f t="shared" si="463"/>
        <v>6.8214933659622723E-3</v>
      </c>
      <c r="AV1185" s="73">
        <f t="shared" si="465"/>
        <v>1.0068214933659623</v>
      </c>
      <c r="AW1185" s="74">
        <f>PRODUCT(AV$4:AV1185)</f>
        <v>3089.0803948508965</v>
      </c>
    </row>
    <row r="1186" spans="44:49">
      <c r="AR1186" s="69">
        <f t="shared" si="464"/>
        <v>99</v>
      </c>
      <c r="AS1186" s="70">
        <f t="shared" si="466"/>
        <v>1183</v>
      </c>
      <c r="AT1186" s="71">
        <f t="shared" si="467"/>
        <v>3.0430605571352213E-4</v>
      </c>
      <c r="AU1186" s="72">
        <f t="shared" si="463"/>
        <v>6.8214933659622723E-3</v>
      </c>
      <c r="AV1186" s="73">
        <f t="shared" si="465"/>
        <v>1.0068214933659623</v>
      </c>
      <c r="AW1186" s="74">
        <f>PRODUCT(AV$4:AV1186)</f>
        <v>3110.152536271296</v>
      </c>
    </row>
    <row r="1187" spans="44:49">
      <c r="AR1187" s="69">
        <f t="shared" si="464"/>
        <v>99</v>
      </c>
      <c r="AS1187" s="70">
        <f t="shared" si="466"/>
        <v>1184</v>
      </c>
      <c r="AT1187" s="71">
        <f t="shared" si="467"/>
        <v>3.0223023397325018E-4</v>
      </c>
      <c r="AU1187" s="72">
        <f t="shared" si="463"/>
        <v>6.8214933659622723E-3</v>
      </c>
      <c r="AV1187" s="73">
        <f t="shared" si="465"/>
        <v>1.0068214933659623</v>
      </c>
      <c r="AW1187" s="74">
        <f>PRODUCT(AV$4:AV1187)</f>
        <v>3131.3684211646014</v>
      </c>
    </row>
    <row r="1188" spans="44:49">
      <c r="AR1188" s="69">
        <f t="shared" si="464"/>
        <v>99</v>
      </c>
      <c r="AS1188" s="70">
        <f t="shared" si="466"/>
        <v>1185</v>
      </c>
      <c r="AT1188" s="71">
        <f t="shared" si="467"/>
        <v>3.0016857243720844E-4</v>
      </c>
      <c r="AU1188" s="72">
        <f t="shared" si="463"/>
        <v>6.8214933659622723E-3</v>
      </c>
      <c r="AV1188" s="73">
        <f t="shared" si="465"/>
        <v>1.0068214933659623</v>
      </c>
      <c r="AW1188" s="74">
        <f>PRODUCT(AV$4:AV1188)</f>
        <v>3152.7290300759596</v>
      </c>
    </row>
    <row r="1189" spans="44:49">
      <c r="AR1189" s="69">
        <f t="shared" si="464"/>
        <v>99</v>
      </c>
      <c r="AS1189" s="70">
        <f t="shared" si="466"/>
        <v>1186</v>
      </c>
      <c r="AT1189" s="71">
        <f t="shared" si="467"/>
        <v>2.9812097451165765E-4</v>
      </c>
      <c r="AU1189" s="72">
        <f t="shared" si="463"/>
        <v>6.8214933659622723E-3</v>
      </c>
      <c r="AV1189" s="73">
        <f t="shared" si="465"/>
        <v>1.0068214933659623</v>
      </c>
      <c r="AW1189" s="74">
        <f>PRODUCT(AV$4:AV1189)</f>
        <v>3174.2353502392994</v>
      </c>
    </row>
    <row r="1190" spans="44:49">
      <c r="AR1190" s="69">
        <f t="shared" si="464"/>
        <v>99</v>
      </c>
      <c r="AS1190" s="70">
        <f t="shared" si="466"/>
        <v>1187</v>
      </c>
      <c r="AT1190" s="71">
        <f t="shared" si="467"/>
        <v>2.9608734426177219E-4</v>
      </c>
      <c r="AU1190" s="72">
        <f t="shared" si="463"/>
        <v>6.8214933659622723E-3</v>
      </c>
      <c r="AV1190" s="73">
        <f t="shared" si="465"/>
        <v>1.0068214933659623</v>
      </c>
      <c r="AW1190" s="74">
        <f>PRODUCT(AV$4:AV1190)</f>
        <v>3195.8883756229598</v>
      </c>
    </row>
    <row r="1191" spans="44:49">
      <c r="AR1191" s="69">
        <f t="shared" si="464"/>
        <v>99</v>
      </c>
      <c r="AS1191" s="70">
        <f t="shared" si="466"/>
        <v>1188</v>
      </c>
      <c r="AT1191" s="71">
        <f t="shared" si="467"/>
        <v>2.9406758640714513E-4</v>
      </c>
      <c r="AU1191" s="72">
        <f t="shared" si="463"/>
        <v>6.8214933659622723E-3</v>
      </c>
      <c r="AV1191" s="73">
        <f t="shared" si="465"/>
        <v>1.0068214933659623</v>
      </c>
      <c r="AW1191" s="74">
        <f>PRODUCT(AV$4:AV1191)</f>
        <v>3217.6891069756275</v>
      </c>
    </row>
    <row r="1192" spans="44:49">
      <c r="AR1192" s="69">
        <f t="shared" si="464"/>
        <v>100</v>
      </c>
      <c r="AS1192" s="70">
        <f t="shared" si="466"/>
        <v>1189</v>
      </c>
      <c r="AT1192" s="71">
        <f t="shared" si="467"/>
        <v>2.9206160631732424E-4</v>
      </c>
      <c r="AU1192" s="72">
        <f t="shared" si="463"/>
        <v>6.8214933659622723E-3</v>
      </c>
      <c r="AV1192" s="73">
        <f t="shared" si="465"/>
        <v>1.0068214933659623</v>
      </c>
      <c r="AW1192" s="74">
        <f>PRODUCT(AV$4:AV1192)</f>
        <v>3239.6385518725906</v>
      </c>
    </row>
    <row r="1193" spans="44:49">
      <c r="AR1193" s="69">
        <f t="shared" si="464"/>
        <v>100</v>
      </c>
      <c r="AS1193" s="70">
        <f t="shared" si="466"/>
        <v>1190</v>
      </c>
      <c r="AT1193" s="71">
        <f t="shared" si="467"/>
        <v>2.9006931000737833E-4</v>
      </c>
      <c r="AU1193" s="72">
        <f t="shared" si="463"/>
        <v>6.8214933659622723E-3</v>
      </c>
      <c r="AV1193" s="73">
        <f t="shared" si="465"/>
        <v>1.0068214933659623</v>
      </c>
      <c r="AW1193" s="74">
        <f>PRODUCT(AV$4:AV1193)</f>
        <v>3261.7377247623049</v>
      </c>
    </row>
    <row r="1194" spans="44:49">
      <c r="AR1194" s="69">
        <f t="shared" si="464"/>
        <v>100</v>
      </c>
      <c r="AS1194" s="70">
        <f t="shared" si="466"/>
        <v>1191</v>
      </c>
      <c r="AT1194" s="71">
        <f t="shared" si="467"/>
        <v>2.8809060413349373E-4</v>
      </c>
      <c r="AU1194" s="72">
        <f t="shared" si="463"/>
        <v>6.8214933659622723E-3</v>
      </c>
      <c r="AV1194" s="73">
        <f t="shared" si="465"/>
        <v>1.0068214933659623</v>
      </c>
      <c r="AW1194" s="74">
        <f>PRODUCT(AV$4:AV1194)</f>
        <v>3283.9876470132799</v>
      </c>
    </row>
    <row r="1195" spans="44:49">
      <c r="AR1195" s="69">
        <f t="shared" si="464"/>
        <v>100</v>
      </c>
      <c r="AS1195" s="70">
        <f t="shared" si="466"/>
        <v>1192</v>
      </c>
      <c r="AT1195" s="71">
        <f t="shared" si="467"/>
        <v>2.8612539598860104E-4</v>
      </c>
      <c r="AU1195" s="72">
        <f t="shared" si="463"/>
        <v>6.8214933659622723E-3</v>
      </c>
      <c r="AV1195" s="73">
        <f t="shared" si="465"/>
        <v>1.0068214933659623</v>
      </c>
      <c r="AW1195" s="74">
        <f>PRODUCT(AV$4:AV1195)</f>
        <v>3306.3893469612831</v>
      </c>
    </row>
    <row r="1196" spans="44:49">
      <c r="AR1196" s="69">
        <f t="shared" si="464"/>
        <v>100</v>
      </c>
      <c r="AS1196" s="70">
        <f t="shared" si="466"/>
        <v>1193</v>
      </c>
      <c r="AT1196" s="71">
        <f t="shared" si="467"/>
        <v>2.8417359349803146E-4</v>
      </c>
      <c r="AU1196" s="72">
        <f t="shared" si="463"/>
        <v>6.8214933659622723E-3</v>
      </c>
      <c r="AV1196" s="73">
        <f t="shared" si="465"/>
        <v>1.0068214933659623</v>
      </c>
      <c r="AW1196" s="74">
        <f>PRODUCT(AV$4:AV1196)</f>
        <v>3328.943859956868</v>
      </c>
    </row>
    <row r="1197" spans="44:49">
      <c r="AR1197" s="69">
        <f t="shared" si="464"/>
        <v>100</v>
      </c>
      <c r="AS1197" s="70">
        <f t="shared" si="466"/>
        <v>1194</v>
      </c>
      <c r="AT1197" s="71">
        <f t="shared" si="467"/>
        <v>2.8223510521520296E-4</v>
      </c>
      <c r="AU1197" s="72">
        <f t="shared" si="463"/>
        <v>6.8214933659622723E-3</v>
      </c>
      <c r="AV1197" s="73">
        <f t="shared" si="465"/>
        <v>1.0068214933659623</v>
      </c>
      <c r="AW1197" s="74">
        <f>PRODUCT(AV$4:AV1197)</f>
        <v>3351.6522284132247</v>
      </c>
    </row>
    <row r="1198" spans="44:49">
      <c r="AR1198" s="69">
        <f t="shared" si="464"/>
        <v>100</v>
      </c>
      <c r="AS1198" s="70">
        <f t="shared" si="466"/>
        <v>1195</v>
      </c>
      <c r="AT1198" s="71">
        <f t="shared" si="467"/>
        <v>2.803098403173358E-4</v>
      </c>
      <c r="AU1198" s="72">
        <f t="shared" si="463"/>
        <v>6.8214933659622723E-3</v>
      </c>
      <c r="AV1198" s="73">
        <f t="shared" si="465"/>
        <v>1.0068214933659623</v>
      </c>
      <c r="AW1198" s="74">
        <f>PRODUCT(AV$4:AV1198)</f>
        <v>3374.5155018543583</v>
      </c>
    </row>
    <row r="1199" spans="44:49">
      <c r="AR1199" s="69">
        <f t="shared" si="464"/>
        <v>100</v>
      </c>
      <c r="AS1199" s="70">
        <f t="shared" si="466"/>
        <v>1196</v>
      </c>
      <c r="AT1199" s="71">
        <f t="shared" si="467"/>
        <v>2.7839770860119714E-4</v>
      </c>
      <c r="AU1199" s="72">
        <f t="shared" si="463"/>
        <v>6.8214933659622723E-3</v>
      </c>
      <c r="AV1199" s="73">
        <f t="shared" si="465"/>
        <v>1.0068214933659623</v>
      </c>
      <c r="AW1199" s="74">
        <f>PRODUCT(AV$4:AV1199)</f>
        <v>3397.5347369635947</v>
      </c>
    </row>
    <row r="1200" spans="44:49">
      <c r="AR1200" s="69">
        <f t="shared" si="464"/>
        <v>100</v>
      </c>
      <c r="AS1200" s="70">
        <f t="shared" si="466"/>
        <v>1197</v>
      </c>
      <c r="AT1200" s="71">
        <f t="shared" si="467"/>
        <v>2.7649862047887495E-4</v>
      </c>
      <c r="AU1200" s="72">
        <f t="shared" si="463"/>
        <v>6.8214933659622723E-3</v>
      </c>
      <c r="AV1200" s="73">
        <f t="shared" si="465"/>
        <v>1.0068214933659623</v>
      </c>
      <c r="AW1200" s="74">
        <f>PRODUCT(AV$4:AV1200)</f>
        <v>3420.7109976324182</v>
      </c>
    </row>
    <row r="1201" spans="44:49">
      <c r="AR1201" s="69">
        <f t="shared" si="464"/>
        <v>100</v>
      </c>
      <c r="AS1201" s="70">
        <f t="shared" si="466"/>
        <v>1198</v>
      </c>
      <c r="AT1201" s="71">
        <f t="shared" si="467"/>
        <v>2.7461248697358058E-4</v>
      </c>
      <c r="AU1201" s="72">
        <f t="shared" si="463"/>
        <v>6.8214933659622723E-3</v>
      </c>
      <c r="AV1201" s="73">
        <f t="shared" si="465"/>
        <v>1.0068214933659623</v>
      </c>
      <c r="AW1201" s="74">
        <f>PRODUCT(AV$4:AV1201)</f>
        <v>3444.0453550096418</v>
      </c>
    </row>
    <row r="1202" spans="44:49">
      <c r="AR1202" s="69">
        <f t="shared" si="464"/>
        <v>100</v>
      </c>
      <c r="AS1202" s="70">
        <f t="shared" si="466"/>
        <v>1199</v>
      </c>
      <c r="AT1202" s="71">
        <f t="shared" si="467"/>
        <v>2.7273921971547989E-4</v>
      </c>
      <c r="AU1202" s="72">
        <f t="shared" si="463"/>
        <v>6.8214933659622723E-3</v>
      </c>
      <c r="AV1202" s="73">
        <f t="shared" si="465"/>
        <v>1.0068214933659623</v>
      </c>
      <c r="AW1202" s="74">
        <f>PRODUCT(AV$4:AV1202)</f>
        <v>3467.5388875509134</v>
      </c>
    </row>
    <row r="1203" spans="44:49">
      <c r="AR1203" s="69">
        <f t="shared" si="464"/>
        <v>100</v>
      </c>
      <c r="AS1203" s="70">
        <f t="shared" si="466"/>
        <v>1200</v>
      </c>
      <c r="AT1203" s="71">
        <f t="shared" si="467"/>
        <v>2.70878730937553E-4</v>
      </c>
      <c r="AU1203" s="72">
        <f t="shared" si="463"/>
        <v>6.8214933659622723E-3</v>
      </c>
      <c r="AV1203" s="73">
        <f t="shared" si="465"/>
        <v>1.0068214933659623</v>
      </c>
      <c r="AW1203" s="74">
        <f>PRODUCT(AV$4:AV1203)</f>
        <v>3491.1926810685582</v>
      </c>
    </row>
    <row r="1204" spans="44:49">
      <c r="AR1204" s="69">
        <f t="shared" si="464"/>
        <v>101</v>
      </c>
      <c r="AS1204" s="70">
        <f t="shared" si="466"/>
        <v>1201</v>
      </c>
      <c r="AT1204" s="71">
        <f t="shared" si="467"/>
        <v>2.690309334714822E-4</v>
      </c>
      <c r="AU1204" s="72">
        <f t="shared" si="463"/>
        <v>6.8214933659622723E-3</v>
      </c>
      <c r="AV1204" s="73">
        <f t="shared" si="465"/>
        <v>1.0068214933659623</v>
      </c>
      <c r="AW1204" s="74">
        <f>PRODUCT(AV$4:AV1204)</f>
        <v>3515.0078287817632</v>
      </c>
    </row>
    <row r="1205" spans="44:49">
      <c r="AR1205" s="69">
        <f t="shared" si="464"/>
        <v>101</v>
      </c>
      <c r="AS1205" s="70">
        <f t="shared" si="466"/>
        <v>1202</v>
      </c>
      <c r="AT1205" s="71">
        <f t="shared" si="467"/>
        <v>2.6719574074356785E-4</v>
      </c>
      <c r="AU1205" s="72">
        <f t="shared" si="463"/>
        <v>6.8214933659622723E-3</v>
      </c>
      <c r="AV1205" s="73">
        <f t="shared" si="465"/>
        <v>1.0068214933659623</v>
      </c>
      <c r="AW1205" s="74">
        <f>PRODUCT(AV$4:AV1205)</f>
        <v>3538.9854313671035</v>
      </c>
    </row>
    <row r="1206" spans="44:49">
      <c r="AR1206" s="69">
        <f t="shared" si="464"/>
        <v>101</v>
      </c>
      <c r="AS1206" s="70">
        <f t="shared" si="466"/>
        <v>1203</v>
      </c>
      <c r="AT1206" s="71">
        <f t="shared" si="467"/>
        <v>2.6537306677067222E-4</v>
      </c>
      <c r="AU1206" s="72">
        <f t="shared" si="463"/>
        <v>6.8214933659622723E-3</v>
      </c>
      <c r="AV1206" s="73">
        <f t="shared" si="465"/>
        <v>1.0068214933659623</v>
      </c>
      <c r="AW1206" s="74">
        <f>PRODUCT(AV$4:AV1206)</f>
        <v>3563.1265970094114</v>
      </c>
    </row>
    <row r="1207" spans="44:49">
      <c r="AR1207" s="69">
        <f t="shared" si="464"/>
        <v>101</v>
      </c>
      <c r="AS1207" s="70">
        <f t="shared" si="466"/>
        <v>1204</v>
      </c>
      <c r="AT1207" s="71">
        <f t="shared" si="467"/>
        <v>2.6356282615619105E-4</v>
      </c>
      <c r="AU1207" s="72">
        <f t="shared" si="463"/>
        <v>6.8214933659622723E-3</v>
      </c>
      <c r="AV1207" s="73">
        <f t="shared" si="465"/>
        <v>1.0068214933659623</v>
      </c>
      <c r="AW1207" s="74">
        <f>PRODUCT(AV$4:AV1207)</f>
        <v>3587.4324414529947</v>
      </c>
    </row>
    <row r="1208" spans="44:49">
      <c r="AR1208" s="69">
        <f t="shared" si="464"/>
        <v>101</v>
      </c>
      <c r="AS1208" s="70">
        <f t="shared" si="466"/>
        <v>1205</v>
      </c>
      <c r="AT1208" s="71">
        <f t="shared" si="467"/>
        <v>2.6176493408605232E-4</v>
      </c>
      <c r="AU1208" s="72">
        <f t="shared" si="463"/>
        <v>6.8214933659622723E-3</v>
      </c>
      <c r="AV1208" s="73">
        <f t="shared" si="465"/>
        <v>1.0068214933659623</v>
      </c>
      <c r="AW1208" s="74">
        <f>PRODUCT(AV$4:AV1208)</f>
        <v>3611.9040880532043</v>
      </c>
    </row>
    <row r="1209" spans="44:49">
      <c r="AR1209" s="69">
        <f t="shared" si="464"/>
        <v>101</v>
      </c>
      <c r="AS1209" s="70">
        <f t="shared" si="466"/>
        <v>1206</v>
      </c>
      <c r="AT1209" s="71">
        <f t="shared" si="467"/>
        <v>2.5997930632474278E-4</v>
      </c>
      <c r="AU1209" s="72">
        <f t="shared" si="463"/>
        <v>6.8214933659622723E-3</v>
      </c>
      <c r="AV1209" s="73">
        <f t="shared" si="465"/>
        <v>1.0068214933659623</v>
      </c>
      <c r="AW1209" s="74">
        <f>PRODUCT(AV$4:AV1209)</f>
        <v>3636.5426678283511</v>
      </c>
    </row>
    <row r="1210" spans="44:49">
      <c r="AR1210" s="69">
        <f t="shared" si="464"/>
        <v>101</v>
      </c>
      <c r="AS1210" s="70">
        <f t="shared" si="466"/>
        <v>1207</v>
      </c>
      <c r="AT1210" s="71">
        <f t="shared" si="467"/>
        <v>2.5820585921136109E-4</v>
      </c>
      <c r="AU1210" s="72">
        <f t="shared" si="463"/>
        <v>6.8214933659622723E-3</v>
      </c>
      <c r="AV1210" s="73">
        <f t="shared" si="465"/>
        <v>1.0068214933659623</v>
      </c>
      <c r="AW1210" s="74">
        <f>PRODUCT(AV$4:AV1210)</f>
        <v>3661.3493195119809</v>
      </c>
    </row>
    <row r="1211" spans="44:49">
      <c r="AR1211" s="69">
        <f t="shared" si="464"/>
        <v>101</v>
      </c>
      <c r="AS1211" s="70">
        <f t="shared" si="466"/>
        <v>1208</v>
      </c>
      <c r="AT1211" s="71">
        <f t="shared" si="467"/>
        <v>2.5644450965569822E-4</v>
      </c>
      <c r="AU1211" s="72">
        <f t="shared" si="463"/>
        <v>6.8214933659622723E-3</v>
      </c>
      <c r="AV1211" s="73">
        <f t="shared" si="465"/>
        <v>1.0068214933659623</v>
      </c>
      <c r="AW1211" s="74">
        <f>PRODUCT(AV$4:AV1211)</f>
        <v>3686.3251896055021</v>
      </c>
    </row>
    <row r="1212" spans="44:49">
      <c r="AR1212" s="69">
        <f t="shared" si="464"/>
        <v>101</v>
      </c>
      <c r="AS1212" s="70">
        <f t="shared" si="466"/>
        <v>1209</v>
      </c>
      <c r="AT1212" s="71">
        <f t="shared" si="467"/>
        <v>2.546951751343444E-4</v>
      </c>
      <c r="AU1212" s="72">
        <f t="shared" si="463"/>
        <v>6.8214933659622723E-3</v>
      </c>
      <c r="AV1212" s="73">
        <f t="shared" si="465"/>
        <v>1.0068214933659623</v>
      </c>
      <c r="AW1212" s="74">
        <f>PRODUCT(AV$4:AV1212)</f>
        <v>3711.4714324311758</v>
      </c>
    </row>
    <row r="1213" spans="44:49">
      <c r="AR1213" s="69">
        <f t="shared" si="464"/>
        <v>101</v>
      </c>
      <c r="AS1213" s="70">
        <f t="shared" si="466"/>
        <v>1210</v>
      </c>
      <c r="AT1213" s="71">
        <f t="shared" si="467"/>
        <v>2.5295777368682288E-4</v>
      </c>
      <c r="AU1213" s="72">
        <f t="shared" si="463"/>
        <v>6.8214933659622723E-3</v>
      </c>
      <c r="AV1213" s="73">
        <f t="shared" si="465"/>
        <v>1.0068214933659623</v>
      </c>
      <c r="AW1213" s="74">
        <f>PRODUCT(AV$4:AV1213)</f>
        <v>3736.7892101854636</v>
      </c>
    </row>
    <row r="1214" spans="44:49">
      <c r="AR1214" s="69">
        <f t="shared" si="464"/>
        <v>101</v>
      </c>
      <c r="AS1214" s="70">
        <f t="shared" si="466"/>
        <v>1211</v>
      </c>
      <c r="AT1214" s="71">
        <f t="shared" si="467"/>
        <v>2.5123222391174965E-4</v>
      </c>
      <c r="AU1214" s="72">
        <f t="shared" si="463"/>
        <v>6.8214933659622723E-3</v>
      </c>
      <c r="AV1214" s="73">
        <f t="shared" si="465"/>
        <v>1.0068214933659623</v>
      </c>
      <c r="AW1214" s="74">
        <f>PRODUCT(AV$4:AV1214)</f>
        <v>3762.2796929927431</v>
      </c>
    </row>
    <row r="1215" spans="44:49">
      <c r="AR1215" s="69">
        <f t="shared" si="464"/>
        <v>101</v>
      </c>
      <c r="AS1215" s="70">
        <f t="shared" si="466"/>
        <v>1212</v>
      </c>
      <c r="AT1215" s="71">
        <f t="shared" si="467"/>
        <v>2.4951844496301972E-4</v>
      </c>
      <c r="AU1215" s="72">
        <f t="shared" si="463"/>
        <v>6.8214933659622723E-3</v>
      </c>
      <c r="AV1215" s="73">
        <f t="shared" si="465"/>
        <v>1.0068214933659623</v>
      </c>
      <c r="AW1215" s="74">
        <f>PRODUCT(AV$4:AV1215)</f>
        <v>3787.9440589593878</v>
      </c>
    </row>
    <row r="1216" spans="44:49">
      <c r="AR1216" s="69">
        <f t="shared" si="464"/>
        <v>102</v>
      </c>
      <c r="AS1216" s="70">
        <f t="shared" si="466"/>
        <v>1213</v>
      </c>
      <c r="AT1216" s="71">
        <f t="shared" si="467"/>
        <v>2.4781635654601926E-4</v>
      </c>
      <c r="AU1216" s="72">
        <f t="shared" si="463"/>
        <v>6.8214933659622723E-3</v>
      </c>
      <c r="AV1216" s="73">
        <f t="shared" si="465"/>
        <v>1.0068214933659623</v>
      </c>
      <c r="AW1216" s="74">
        <f>PRODUCT(AV$4:AV1216)</f>
        <v>3813.7834942282157</v>
      </c>
    </row>
    <row r="1217" spans="44:49">
      <c r="AR1217" s="69">
        <f t="shared" si="464"/>
        <v>102</v>
      </c>
      <c r="AS1217" s="70">
        <f t="shared" si="466"/>
        <v>1214</v>
      </c>
      <c r="AT1217" s="71">
        <f t="shared" si="467"/>
        <v>2.4612587891386365E-4</v>
      </c>
      <c r="AU1217" s="72">
        <f t="shared" si="463"/>
        <v>6.8214933659622723E-3</v>
      </c>
      <c r="AV1217" s="73">
        <f t="shared" si="465"/>
        <v>1.0068214933659623</v>
      </c>
      <c r="AW1217" s="74">
        <f>PRODUCT(AV$4:AV1217)</f>
        <v>3839.7991930333096</v>
      </c>
    </row>
    <row r="1218" spans="44:49">
      <c r="AR1218" s="69">
        <f t="shared" si="464"/>
        <v>102</v>
      </c>
      <c r="AS1218" s="70">
        <f t="shared" si="466"/>
        <v>1215</v>
      </c>
      <c r="AT1218" s="71">
        <f t="shared" si="467"/>
        <v>2.444469328636611E-4</v>
      </c>
      <c r="AU1218" s="72">
        <f t="shared" si="463"/>
        <v>6.8214933659622723E-3</v>
      </c>
      <c r="AV1218" s="73">
        <f t="shared" si="465"/>
        <v>1.0068214933659623</v>
      </c>
      <c r="AW1218" s="74">
        <f>PRODUCT(AV$4:AV1218)</f>
        <v>3865.9923577552136</v>
      </c>
    </row>
    <row r="1219" spans="44:49">
      <c r="AR1219" s="69">
        <f t="shared" si="464"/>
        <v>102</v>
      </c>
      <c r="AS1219" s="70">
        <f t="shared" si="466"/>
        <v>1216</v>
      </c>
      <c r="AT1219" s="71">
        <f t="shared" si="467"/>
        <v>2.4277943973280181E-4</v>
      </c>
      <c r="AU1219" s="72">
        <f t="shared" si="463"/>
        <v>6.8214933659622723E-3</v>
      </c>
      <c r="AV1219" s="73">
        <f t="shared" si="465"/>
        <v>1.0068214933659623</v>
      </c>
      <c r="AW1219" s="74">
        <f>PRODUCT(AV$4:AV1219)</f>
        <v>3892.3641989765015</v>
      </c>
    </row>
    <row r="1220" spans="44:49">
      <c r="AR1220" s="69">
        <f t="shared" si="464"/>
        <v>102</v>
      </c>
      <c r="AS1220" s="70">
        <f t="shared" si="466"/>
        <v>1217</v>
      </c>
      <c r="AT1220" s="71">
        <f t="shared" si="467"/>
        <v>2.4112332139527247E-4</v>
      </c>
      <c r="AU1220" s="72">
        <f t="shared" ref="AU1220:AU1283" si="468">((1+$AH$21)^(1/12))-1</f>
        <v>6.8214933659622723E-3</v>
      </c>
      <c r="AV1220" s="73">
        <f t="shared" si="465"/>
        <v>1.0068214933659623</v>
      </c>
      <c r="AW1220" s="74">
        <f>PRODUCT(AV$4:AV1220)</f>
        <v>3918.9159355377287</v>
      </c>
    </row>
    <row r="1221" spans="44:49">
      <c r="AR1221" s="69">
        <f t="shared" ref="AR1221:AR1284" si="469">ROUNDDOWN((AS1221-1)/12,0)+1</f>
        <v>102</v>
      </c>
      <c r="AS1221" s="70">
        <f t="shared" si="466"/>
        <v>1218</v>
      </c>
      <c r="AT1221" s="71">
        <f t="shared" si="467"/>
        <v>2.3947850025799584E-4</v>
      </c>
      <c r="AU1221" s="72">
        <f t="shared" si="468"/>
        <v>6.8214933659622723E-3</v>
      </c>
      <c r="AV1221" s="73">
        <f t="shared" ref="AV1221:AV1284" si="470">(1+AU1221)</f>
        <v>1.0068214933659623</v>
      </c>
      <c r="AW1221" s="74">
        <f>PRODUCT(AV$4:AV1221)</f>
        <v>3945.6487945937633</v>
      </c>
    </row>
    <row r="1222" spans="44:49">
      <c r="AR1222" s="69">
        <f t="shared" si="469"/>
        <v>102</v>
      </c>
      <c r="AS1222" s="70">
        <f t="shared" ref="AS1222:AS1285" si="471">AS1221+1</f>
        <v>1219</v>
      </c>
      <c r="AT1222" s="71">
        <f t="shared" si="467"/>
        <v>2.3784489925719531E-4</v>
      </c>
      <c r="AU1222" s="72">
        <f t="shared" si="468"/>
        <v>6.8214933659622723E-3</v>
      </c>
      <c r="AV1222" s="73">
        <f t="shared" si="470"/>
        <v>1.0068214933659623</v>
      </c>
      <c r="AW1222" s="74">
        <f>PRODUCT(AV$4:AV1222)</f>
        <v>3972.5640116705017</v>
      </c>
    </row>
    <row r="1223" spans="44:49">
      <c r="AR1223" s="69">
        <f t="shared" si="469"/>
        <v>102</v>
      </c>
      <c r="AS1223" s="70">
        <f t="shared" si="471"/>
        <v>1220</v>
      </c>
      <c r="AT1223" s="71">
        <f t="shared" si="467"/>
        <v>2.3622244185478439E-4</v>
      </c>
      <c r="AU1223" s="72">
        <f t="shared" si="468"/>
        <v>6.8214933659622723E-3</v>
      </c>
      <c r="AV1223" s="73">
        <f t="shared" si="470"/>
        <v>1.0068214933659623</v>
      </c>
      <c r="AW1223" s="74">
        <f>PRODUCT(AV$4:AV1223)</f>
        <v>3999.6628307219726</v>
      </c>
    </row>
    <row r="1224" spans="44:49">
      <c r="AR1224" s="69">
        <f t="shared" si="469"/>
        <v>102</v>
      </c>
      <c r="AS1224" s="70">
        <f t="shared" si="471"/>
        <v>1221</v>
      </c>
      <c r="AT1224" s="71">
        <f t="shared" si="467"/>
        <v>2.3461105203478056E-4</v>
      </c>
      <c r="AU1224" s="72">
        <f t="shared" si="468"/>
        <v>6.8214933659622723E-3</v>
      </c>
      <c r="AV1224" s="73">
        <f t="shared" si="470"/>
        <v>1.0068214933659623</v>
      </c>
      <c r="AW1224" s="74">
        <f>PRODUCT(AV$4:AV1224)</f>
        <v>4026.9465041878284</v>
      </c>
    </row>
    <row r="1225" spans="44:49">
      <c r="AR1225" s="69">
        <f t="shared" si="469"/>
        <v>102</v>
      </c>
      <c r="AS1225" s="70">
        <f t="shared" si="471"/>
        <v>1222</v>
      </c>
      <c r="AT1225" s="71">
        <f t="shared" si="467"/>
        <v>2.3301065429974388E-4</v>
      </c>
      <c r="AU1225" s="72">
        <f t="shared" si="468"/>
        <v>6.8214933659622723E-3</v>
      </c>
      <c r="AV1225" s="73">
        <f t="shared" si="470"/>
        <v>1.0068214933659623</v>
      </c>
      <c r="AW1225" s="74">
        <f>PRODUCT(AV$4:AV1225)</f>
        <v>4054.4162930512307</v>
      </c>
    </row>
    <row r="1226" spans="44:49">
      <c r="AR1226" s="69">
        <f t="shared" si="469"/>
        <v>102</v>
      </c>
      <c r="AS1226" s="70">
        <f t="shared" si="471"/>
        <v>1223</v>
      </c>
      <c r="AT1226" s="71">
        <f t="shared" si="467"/>
        <v>2.3142117366723965E-4</v>
      </c>
      <c r="AU1226" s="72">
        <f t="shared" si="468"/>
        <v>6.8214933659622723E-3</v>
      </c>
      <c r="AV1226" s="73">
        <f t="shared" si="470"/>
        <v>1.0068214933659623</v>
      </c>
      <c r="AW1226" s="74">
        <f>PRODUCT(AV$4:AV1226)</f>
        <v>4082.073466897129</v>
      </c>
    </row>
    <row r="1227" spans="44:49">
      <c r="AR1227" s="69">
        <f t="shared" si="469"/>
        <v>102</v>
      </c>
      <c r="AS1227" s="70">
        <f t="shared" si="471"/>
        <v>1224</v>
      </c>
      <c r="AT1227" s="71">
        <f t="shared" si="467"/>
        <v>2.2984253566632538E-4</v>
      </c>
      <c r="AU1227" s="72">
        <f t="shared" si="468"/>
        <v>6.8214933659622723E-3</v>
      </c>
      <c r="AV1227" s="73">
        <f t="shared" si="470"/>
        <v>1.0068214933659623</v>
      </c>
      <c r="AW1227" s="74">
        <f>PRODUCT(AV$4:AV1227)</f>
        <v>4109.919303970938</v>
      </c>
    </row>
    <row r="1228" spans="44:49">
      <c r="AR1228" s="69">
        <f t="shared" si="469"/>
        <v>103</v>
      </c>
      <c r="AS1228" s="70">
        <f t="shared" si="471"/>
        <v>1225</v>
      </c>
      <c r="AT1228" s="71">
        <f t="shared" si="467"/>
        <v>2.2827466633406159E-4</v>
      </c>
      <c r="AU1228" s="72">
        <f t="shared" si="468"/>
        <v>6.8214933659622723E-3</v>
      </c>
      <c r="AV1228" s="73">
        <f t="shared" si="470"/>
        <v>1.0068214933659623</v>
      </c>
      <c r="AW1228" s="74">
        <f>PRODUCT(AV$4:AV1228)</f>
        <v>4137.9550912376162</v>
      </c>
    </row>
    <row r="1229" spans="44:49">
      <c r="AR1229" s="69">
        <f t="shared" si="469"/>
        <v>103</v>
      </c>
      <c r="AS1229" s="70">
        <f t="shared" si="471"/>
        <v>1226</v>
      </c>
      <c r="AT1229" s="71">
        <f t="shared" si="467"/>
        <v>2.2671749221204654E-4</v>
      </c>
      <c r="AU1229" s="72">
        <f t="shared" si="468"/>
        <v>6.8214933659622723E-3</v>
      </c>
      <c r="AV1229" s="73">
        <f t="shared" si="470"/>
        <v>1.0068214933659623</v>
      </c>
      <c r="AW1229" s="74">
        <f>PRODUCT(AV$4:AV1229)</f>
        <v>4166.1821244411431</v>
      </c>
    </row>
    <row r="1230" spans="44:49">
      <c r="AR1230" s="69">
        <f t="shared" si="469"/>
        <v>103</v>
      </c>
      <c r="AS1230" s="70">
        <f t="shared" si="471"/>
        <v>1227</v>
      </c>
      <c r="AT1230" s="71">
        <f t="shared" si="467"/>
        <v>2.2517094034297445E-4</v>
      </c>
      <c r="AU1230" s="72">
        <f t="shared" si="468"/>
        <v>6.8214933659622723E-3</v>
      </c>
      <c r="AV1230" s="73">
        <f t="shared" si="470"/>
        <v>1.0068214933659623</v>
      </c>
      <c r="AW1230" s="74">
        <f>PRODUCT(AV$4:AV1230)</f>
        <v>4194.6017081644086</v>
      </c>
    </row>
    <row r="1231" spans="44:49">
      <c r="AR1231" s="69">
        <f t="shared" si="469"/>
        <v>103</v>
      </c>
      <c r="AS1231" s="70">
        <f t="shared" si="471"/>
        <v>1228</v>
      </c>
      <c r="AT1231" s="71">
        <f t="shared" si="467"/>
        <v>2.2363493826721737E-4</v>
      </c>
      <c r="AU1231" s="72">
        <f t="shared" si="468"/>
        <v>6.8214933659622723E-3</v>
      </c>
      <c r="AV1231" s="73">
        <f t="shared" si="470"/>
        <v>1.0068214933659623</v>
      </c>
      <c r="AW1231" s="74">
        <f>PRODUCT(AV$4:AV1231)</f>
        <v>4223.2151558895057</v>
      </c>
    </row>
    <row r="1232" spans="44:49">
      <c r="AR1232" s="69">
        <f t="shared" si="469"/>
        <v>103</v>
      </c>
      <c r="AS1232" s="70">
        <f t="shared" si="471"/>
        <v>1229</v>
      </c>
      <c r="AT1232" s="71">
        <f t="shared" si="467"/>
        <v>2.2210941401943016E-4</v>
      </c>
      <c r="AU1232" s="72">
        <f t="shared" si="468"/>
        <v>6.8214933659622723E-3</v>
      </c>
      <c r="AV1232" s="73">
        <f t="shared" si="470"/>
        <v>1.0068214933659623</v>
      </c>
      <c r="AW1232" s="74">
        <f>PRODUCT(AV$4:AV1232)</f>
        <v>4252.023790058437</v>
      </c>
    </row>
    <row r="1233" spans="44:49">
      <c r="AR1233" s="69">
        <f t="shared" si="469"/>
        <v>103</v>
      </c>
      <c r="AS1233" s="70">
        <f t="shared" si="471"/>
        <v>1230</v>
      </c>
      <c r="AT1233" s="71">
        <f t="shared" si="467"/>
        <v>2.2059429612517886E-4</v>
      </c>
      <c r="AU1233" s="72">
        <f t="shared" si="468"/>
        <v>6.8214933659622723E-3</v>
      </c>
      <c r="AV1233" s="73">
        <f t="shared" si="470"/>
        <v>1.0068214933659623</v>
      </c>
      <c r="AW1233" s="74">
        <f>PRODUCT(AV$4:AV1233)</f>
        <v>4281.0289421342341</v>
      </c>
    </row>
    <row r="1234" spans="44:49">
      <c r="AR1234" s="69">
        <f t="shared" si="469"/>
        <v>103</v>
      </c>
      <c r="AS1234" s="70">
        <f t="shared" si="471"/>
        <v>1231</v>
      </c>
      <c r="AT1234" s="71">
        <f t="shared" si="467"/>
        <v>2.1908951359759184E-4</v>
      </c>
      <c r="AU1234" s="72">
        <f t="shared" si="468"/>
        <v>6.8214933659622723E-3</v>
      </c>
      <c r="AV1234" s="73">
        <f t="shared" si="470"/>
        <v>1.0068214933659623</v>
      </c>
      <c r="AW1234" s="74">
        <f>PRODUCT(AV$4:AV1234)</f>
        <v>4310.2319526624951</v>
      </c>
    </row>
    <row r="1235" spans="44:49">
      <c r="AR1235" s="69">
        <f t="shared" si="469"/>
        <v>103</v>
      </c>
      <c r="AS1235" s="70">
        <f t="shared" si="471"/>
        <v>1232</v>
      </c>
      <c r="AT1235" s="71">
        <f t="shared" si="467"/>
        <v>2.1759499593403396E-4</v>
      </c>
      <c r="AU1235" s="72">
        <f t="shared" si="468"/>
        <v>6.8214933659622723E-3</v>
      </c>
      <c r="AV1235" s="73">
        <f t="shared" si="470"/>
        <v>1.0068214933659623</v>
      </c>
      <c r="AW1235" s="74">
        <f>PRODUCT(AV$4:AV1235)</f>
        <v>4339.6341713333413</v>
      </c>
    </row>
    <row r="1236" spans="44:49">
      <c r="AR1236" s="69">
        <f t="shared" si="469"/>
        <v>103</v>
      </c>
      <c r="AS1236" s="70">
        <f t="shared" si="471"/>
        <v>1233</v>
      </c>
      <c r="AT1236" s="71">
        <f t="shared" si="467"/>
        <v>2.1611067311280336E-4</v>
      </c>
      <c r="AU1236" s="72">
        <f t="shared" si="468"/>
        <v>6.8214933659622723E-3</v>
      </c>
      <c r="AV1236" s="73">
        <f t="shared" si="470"/>
        <v>1.0068214933659623</v>
      </c>
      <c r="AW1236" s="74">
        <f>PRODUCT(AV$4:AV1236)</f>
        <v>4369.236957043795</v>
      </c>
    </row>
    <row r="1237" spans="44:49">
      <c r="AR1237" s="69">
        <f t="shared" si="469"/>
        <v>103</v>
      </c>
      <c r="AS1237" s="70">
        <f t="shared" si="471"/>
        <v>1234</v>
      </c>
      <c r="AT1237" s="71">
        <f t="shared" si="467"/>
        <v>2.1463647558985074E-4</v>
      </c>
      <c r="AU1237" s="72">
        <f t="shared" si="468"/>
        <v>6.8214933659622723E-3</v>
      </c>
      <c r="AV1237" s="73">
        <f t="shared" si="470"/>
        <v>1.0068214933659623</v>
      </c>
      <c r="AW1237" s="74">
        <f>PRODUCT(AV$4:AV1237)</f>
        <v>4399.0416779605866</v>
      </c>
    </row>
    <row r="1238" spans="44:49">
      <c r="AR1238" s="69">
        <f t="shared" si="469"/>
        <v>103</v>
      </c>
      <c r="AS1238" s="70">
        <f t="shared" si="471"/>
        <v>1235</v>
      </c>
      <c r="AT1238" s="71">
        <f t="shared" si="467"/>
        <v>2.1317233429552106E-4</v>
      </c>
      <c r="AU1238" s="72">
        <f t="shared" si="468"/>
        <v>6.8214933659622723E-3</v>
      </c>
      <c r="AV1238" s="73">
        <f t="shared" si="470"/>
        <v>1.0068214933659623</v>
      </c>
      <c r="AW1238" s="74">
        <f>PRODUCT(AV$4:AV1238)</f>
        <v>4429.0497115833859</v>
      </c>
    </row>
    <row r="1239" spans="44:49">
      <c r="AR1239" s="69">
        <f t="shared" si="469"/>
        <v>103</v>
      </c>
      <c r="AS1239" s="70">
        <f t="shared" si="471"/>
        <v>1236</v>
      </c>
      <c r="AT1239" s="71">
        <f t="shared" ref="AT1239:AT1302" si="472">(1-AU1239)*AT1238</f>
        <v>2.1171818063131747E-4</v>
      </c>
      <c r="AU1239" s="72">
        <f t="shared" si="468"/>
        <v>6.8214933659622723E-3</v>
      </c>
      <c r="AV1239" s="73">
        <f t="shared" si="470"/>
        <v>1.0068214933659623</v>
      </c>
      <c r="AW1239" s="74">
        <f>PRODUCT(AV$4:AV1239)</f>
        <v>4459.2624448084689</v>
      </c>
    </row>
    <row r="1240" spans="44:49">
      <c r="AR1240" s="69">
        <f t="shared" si="469"/>
        <v>104</v>
      </c>
      <c r="AS1240" s="70">
        <f t="shared" si="471"/>
        <v>1237</v>
      </c>
      <c r="AT1240" s="71">
        <f t="shared" si="472"/>
        <v>2.1027394646668733E-4</v>
      </c>
      <c r="AU1240" s="72">
        <f t="shared" si="468"/>
        <v>6.8214933659622723E-3</v>
      </c>
      <c r="AV1240" s="73">
        <f t="shared" si="470"/>
        <v>1.0068214933659623</v>
      </c>
      <c r="AW1240" s="74">
        <f>PRODUCT(AV$4:AV1240)</f>
        <v>4489.6812739928146</v>
      </c>
    </row>
    <row r="1241" spans="44:49">
      <c r="AR1241" s="69">
        <f t="shared" si="469"/>
        <v>104</v>
      </c>
      <c r="AS1241" s="70">
        <f t="shared" si="471"/>
        <v>1238</v>
      </c>
      <c r="AT1241" s="71">
        <f t="shared" si="472"/>
        <v>2.0883956413583012E-4</v>
      </c>
      <c r="AU1241" s="72">
        <f t="shared" si="468"/>
        <v>6.8214933659622723E-3</v>
      </c>
      <c r="AV1241" s="73">
        <f t="shared" si="470"/>
        <v>1.0068214933659623</v>
      </c>
      <c r="AW1241" s="74">
        <f>PRODUCT(AV$4:AV1241)</f>
        <v>4520.3076050186419</v>
      </c>
    </row>
    <row r="1242" spans="44:49">
      <c r="AR1242" s="69">
        <f t="shared" si="469"/>
        <v>104</v>
      </c>
      <c r="AS1242" s="70">
        <f t="shared" si="471"/>
        <v>1239</v>
      </c>
      <c r="AT1242" s="71">
        <f t="shared" si="472"/>
        <v>2.0741496643452711E-4</v>
      </c>
      <c r="AU1242" s="72">
        <f t="shared" si="468"/>
        <v>6.8214933659622723E-3</v>
      </c>
      <c r="AV1242" s="73">
        <f t="shared" si="470"/>
        <v>1.0068214933659623</v>
      </c>
      <c r="AW1242" s="74">
        <f>PRODUCT(AV$4:AV1242)</f>
        <v>4551.1428533583858</v>
      </c>
    </row>
    <row r="1243" spans="44:49">
      <c r="AR1243" s="69">
        <f t="shared" si="469"/>
        <v>104</v>
      </c>
      <c r="AS1243" s="70">
        <f t="shared" si="471"/>
        <v>1240</v>
      </c>
      <c r="AT1243" s="71">
        <f t="shared" si="472"/>
        <v>2.0600008661699271E-4</v>
      </c>
      <c r="AU1243" s="72">
        <f t="shared" si="468"/>
        <v>6.8214933659622723E-3</v>
      </c>
      <c r="AV1243" s="73">
        <f t="shared" si="470"/>
        <v>1.0068214933659623</v>
      </c>
      <c r="AW1243" s="74">
        <f>PRODUCT(AV$4:AV1243)</f>
        <v>4582.1884441401162</v>
      </c>
    </row>
    <row r="1244" spans="44:49">
      <c r="AR1244" s="69">
        <f t="shared" si="469"/>
        <v>104</v>
      </c>
      <c r="AS1244" s="70">
        <f t="shared" si="471"/>
        <v>1241</v>
      </c>
      <c r="AT1244" s="71">
        <f t="shared" si="472"/>
        <v>2.0459485839274724E-4</v>
      </c>
      <c r="AU1244" s="72">
        <f t="shared" si="468"/>
        <v>6.8214933659622723E-3</v>
      </c>
      <c r="AV1244" s="73">
        <f t="shared" si="470"/>
        <v>1.0068214933659623</v>
      </c>
      <c r="AW1244" s="74">
        <f>PRODUCT(AV$4:AV1244)</f>
        <v>4613.4458122134074</v>
      </c>
    </row>
    <row r="1245" spans="44:49">
      <c r="AR1245" s="69">
        <f t="shared" si="469"/>
        <v>104</v>
      </c>
      <c r="AS1245" s="70">
        <f t="shared" si="471"/>
        <v>1242</v>
      </c>
      <c r="AT1245" s="71">
        <f t="shared" si="472"/>
        <v>2.0319921592351113E-4</v>
      </c>
      <c r="AU1245" s="72">
        <f t="shared" si="468"/>
        <v>6.8214933659622723E-3</v>
      </c>
      <c r="AV1245" s="73">
        <f t="shared" si="470"/>
        <v>1.0068214933659623</v>
      </c>
      <c r="AW1245" s="74">
        <f>PRODUCT(AV$4:AV1245)</f>
        <v>4644.9164022156474</v>
      </c>
    </row>
    <row r="1246" spans="44:49">
      <c r="AR1246" s="69">
        <f t="shared" si="469"/>
        <v>104</v>
      </c>
      <c r="AS1246" s="70">
        <f t="shared" si="471"/>
        <v>1243</v>
      </c>
      <c r="AT1246" s="71">
        <f t="shared" si="472"/>
        <v>2.0181309382012017E-4</v>
      </c>
      <c r="AU1246" s="72">
        <f t="shared" si="468"/>
        <v>6.8214933659622723E-3</v>
      </c>
      <c r="AV1246" s="73">
        <f t="shared" si="470"/>
        <v>1.0068214933659623</v>
      </c>
      <c r="AW1246" s="74">
        <f>PRODUCT(AV$4:AV1246)</f>
        <v>4676.6016686388111</v>
      </c>
    </row>
    <row r="1247" spans="44:49">
      <c r="AR1247" s="69">
        <f t="shared" si="469"/>
        <v>104</v>
      </c>
      <c r="AS1247" s="70">
        <f t="shared" si="471"/>
        <v>1244</v>
      </c>
      <c r="AT1247" s="71">
        <f t="shared" si="472"/>
        <v>2.0043642713946189E-4</v>
      </c>
      <c r="AU1247" s="72">
        <f t="shared" si="468"/>
        <v>6.8214933659622723E-3</v>
      </c>
      <c r="AV1247" s="73">
        <f t="shared" si="470"/>
        <v>1.0068214933659623</v>
      </c>
      <c r="AW1247" s="74">
        <f>PRODUCT(AV$4:AV1247)</f>
        <v>4708.5030758966786</v>
      </c>
    </row>
    <row r="1248" spans="44:49">
      <c r="AR1248" s="69">
        <f t="shared" si="469"/>
        <v>104</v>
      </c>
      <c r="AS1248" s="70">
        <f t="shared" si="471"/>
        <v>1245</v>
      </c>
      <c r="AT1248" s="71">
        <f t="shared" si="472"/>
        <v>1.9906915138143288E-4</v>
      </c>
      <c r="AU1248" s="72">
        <f t="shared" si="468"/>
        <v>6.8214933659622723E-3</v>
      </c>
      <c r="AV1248" s="73">
        <f t="shared" si="470"/>
        <v>1.0068214933659623</v>
      </c>
      <c r="AW1248" s="74">
        <f>PRODUCT(AV$4:AV1248)</f>
        <v>4740.6220983925205</v>
      </c>
    </row>
    <row r="1249" spans="44:49">
      <c r="AR1249" s="69">
        <f t="shared" si="469"/>
        <v>104</v>
      </c>
      <c r="AS1249" s="70">
        <f t="shared" si="471"/>
        <v>1246</v>
      </c>
      <c r="AT1249" s="71">
        <f t="shared" si="472"/>
        <v>1.977112024859167E-4</v>
      </c>
      <c r="AU1249" s="72">
        <f t="shared" si="468"/>
        <v>6.8214933659622723E-3</v>
      </c>
      <c r="AV1249" s="73">
        <f t="shared" si="470"/>
        <v>1.0068214933659623</v>
      </c>
      <c r="AW1249" s="74">
        <f>PRODUCT(AV$4:AV1249)</f>
        <v>4772.9602205872388</v>
      </c>
    </row>
    <row r="1250" spans="44:49">
      <c r="AR1250" s="69">
        <f t="shared" si="469"/>
        <v>104</v>
      </c>
      <c r="AS1250" s="70">
        <f t="shared" si="471"/>
        <v>1247</v>
      </c>
      <c r="AT1250" s="71">
        <f t="shared" si="472"/>
        <v>1.9636251682978259E-4</v>
      </c>
      <c r="AU1250" s="72">
        <f t="shared" si="468"/>
        <v>6.8214933659622723E-3</v>
      </c>
      <c r="AV1250" s="73">
        <f t="shared" si="470"/>
        <v>1.0068214933659623</v>
      </c>
      <c r="AW1250" s="74">
        <f>PRODUCT(AV$4:AV1250)</f>
        <v>4805.5189370679764</v>
      </c>
    </row>
    <row r="1251" spans="44:49">
      <c r="AR1251" s="69">
        <f t="shared" si="469"/>
        <v>104</v>
      </c>
      <c r="AS1251" s="70">
        <f t="shared" si="471"/>
        <v>1248</v>
      </c>
      <c r="AT1251" s="71">
        <f t="shared" si="472"/>
        <v>1.9502303122390457E-4</v>
      </c>
      <c r="AU1251" s="72">
        <f t="shared" si="468"/>
        <v>6.8214933659622723E-3</v>
      </c>
      <c r="AV1251" s="73">
        <f t="shared" si="470"/>
        <v>1.0068214933659623</v>
      </c>
      <c r="AW1251" s="74">
        <f>PRODUCT(AV$4:AV1251)</f>
        <v>4838.2997526171912</v>
      </c>
    </row>
    <row r="1252" spans="44:49">
      <c r="AR1252" s="69">
        <f t="shared" si="469"/>
        <v>105</v>
      </c>
      <c r="AS1252" s="70">
        <f t="shared" si="471"/>
        <v>1249</v>
      </c>
      <c r="AT1252" s="71">
        <f t="shared" si="472"/>
        <v>1.9369268291020086E-4</v>
      </c>
      <c r="AU1252" s="72">
        <f t="shared" si="468"/>
        <v>6.8214933659622723E-3</v>
      </c>
      <c r="AV1252" s="73">
        <f t="shared" si="470"/>
        <v>1.0068214933659623</v>
      </c>
      <c r="AW1252" s="74">
        <f>PRODUCT(AV$4:AV1252)</f>
        <v>4871.3041822822061</v>
      </c>
    </row>
    <row r="1253" spans="44:49">
      <c r="AR1253" s="69">
        <f t="shared" si="469"/>
        <v>105</v>
      </c>
      <c r="AS1253" s="70">
        <f t="shared" si="471"/>
        <v>1250</v>
      </c>
      <c r="AT1253" s="71">
        <f t="shared" si="472"/>
        <v>1.9237140955869348E-4</v>
      </c>
      <c r="AU1253" s="72">
        <f t="shared" si="468"/>
        <v>6.8214933659622723E-3</v>
      </c>
      <c r="AV1253" s="73">
        <f t="shared" si="470"/>
        <v>1.0068214933659623</v>
      </c>
      <c r="AW1253" s="74">
        <f>PRODUCT(AV$4:AV1253)</f>
        <v>4904.5337514452285</v>
      </c>
    </row>
    <row r="1254" spans="44:49">
      <c r="AR1254" s="69">
        <f t="shared" si="469"/>
        <v>105</v>
      </c>
      <c r="AS1254" s="70">
        <f t="shared" si="471"/>
        <v>1251</v>
      </c>
      <c r="AT1254" s="71">
        <f t="shared" si="472"/>
        <v>1.9105914926458804E-4</v>
      </c>
      <c r="AU1254" s="72">
        <f t="shared" si="468"/>
        <v>6.8214933659622723E-3</v>
      </c>
      <c r="AV1254" s="73">
        <f t="shared" si="470"/>
        <v>1.0068214933659623</v>
      </c>
      <c r="AW1254" s="74">
        <f>PRODUCT(AV$4:AV1254)</f>
        <v>4937.9899958938504</v>
      </c>
    </row>
    <row r="1255" spans="44:49">
      <c r="AR1255" s="69">
        <f t="shared" si="469"/>
        <v>105</v>
      </c>
      <c r="AS1255" s="70">
        <f t="shared" si="471"/>
        <v>1252</v>
      </c>
      <c r="AT1255" s="71">
        <f t="shared" si="472"/>
        <v>1.8975584054537324E-4</v>
      </c>
      <c r="AU1255" s="72">
        <f t="shared" si="468"/>
        <v>6.8214933659622723E-3</v>
      </c>
      <c r="AV1255" s="73">
        <f t="shared" si="470"/>
        <v>1.0068214933659623</v>
      </c>
      <c r="AW1255" s="74">
        <f>PRODUCT(AV$4:AV1255)</f>
        <v>4971.6744618920284</v>
      </c>
    </row>
    <row r="1256" spans="44:49">
      <c r="AR1256" s="69">
        <f t="shared" si="469"/>
        <v>105</v>
      </c>
      <c r="AS1256" s="70">
        <f t="shared" si="471"/>
        <v>1253</v>
      </c>
      <c r="AT1256" s="71">
        <f t="shared" si="472"/>
        <v>1.8846142233794037E-4</v>
      </c>
      <c r="AU1256" s="72">
        <f t="shared" si="468"/>
        <v>6.8214933659622723E-3</v>
      </c>
      <c r="AV1256" s="73">
        <f t="shared" si="470"/>
        <v>1.0068214933659623</v>
      </c>
      <c r="AW1256" s="74">
        <f>PRODUCT(AV$4:AV1256)</f>
        <v>5005.5887062515485</v>
      </c>
    </row>
    <row r="1257" spans="44:49">
      <c r="AR1257" s="69">
        <f t="shared" si="469"/>
        <v>105</v>
      </c>
      <c r="AS1257" s="70">
        <f t="shared" si="471"/>
        <v>1254</v>
      </c>
      <c r="AT1257" s="71">
        <f t="shared" si="472"/>
        <v>1.8717583399572229E-4</v>
      </c>
      <c r="AU1257" s="72">
        <f t="shared" si="468"/>
        <v>6.8214933659622723E-3</v>
      </c>
      <c r="AV1257" s="73">
        <f t="shared" si="470"/>
        <v>1.0068214933659623</v>
      </c>
      <c r="AW1257" s="74">
        <f>PRODUCT(AV$4:AV1257)</f>
        <v>5039.734296403979</v>
      </c>
    </row>
    <row r="1258" spans="44:49">
      <c r="AR1258" s="69">
        <f t="shared" si="469"/>
        <v>105</v>
      </c>
      <c r="AS1258" s="70">
        <f t="shared" si="471"/>
        <v>1255</v>
      </c>
      <c r="AT1258" s="71">
        <f t="shared" si="472"/>
        <v>1.8589901528585201E-4</v>
      </c>
      <c r="AU1258" s="72">
        <f t="shared" si="468"/>
        <v>6.8214933659622723E-3</v>
      </c>
      <c r="AV1258" s="73">
        <f t="shared" si="470"/>
        <v>1.0068214933659623</v>
      </c>
      <c r="AW1258" s="74">
        <f>PRODUCT(AV$4:AV1258)</f>
        <v>5074.1128104731115</v>
      </c>
    </row>
    <row r="1259" spans="44:49">
      <c r="AR1259" s="69">
        <f t="shared" si="469"/>
        <v>105</v>
      </c>
      <c r="AS1259" s="70">
        <f t="shared" si="471"/>
        <v>1256</v>
      </c>
      <c r="AT1259" s="71">
        <f t="shared" si="472"/>
        <v>1.8463090638634066E-4</v>
      </c>
      <c r="AU1259" s="72">
        <f t="shared" si="468"/>
        <v>6.8214933659622723E-3</v>
      </c>
      <c r="AV1259" s="73">
        <f t="shared" si="470"/>
        <v>1.0068214933659623</v>
      </c>
      <c r="AW1259" s="74">
        <f>PRODUCT(AV$4:AV1259)</f>
        <v>5108.7258373478981</v>
      </c>
    </row>
    <row r="1260" spans="44:49">
      <c r="AR1260" s="69">
        <f t="shared" si="469"/>
        <v>105</v>
      </c>
      <c r="AS1260" s="70">
        <f t="shared" si="471"/>
        <v>1257</v>
      </c>
      <c r="AT1260" s="71">
        <f t="shared" si="472"/>
        <v>1.8337144788327462E-4</v>
      </c>
      <c r="AU1260" s="72">
        <f t="shared" si="468"/>
        <v>6.8214933659622723E-3</v>
      </c>
      <c r="AV1260" s="73">
        <f t="shared" si="470"/>
        <v>1.0068214933659623</v>
      </c>
      <c r="AW1260" s="74">
        <f>PRODUCT(AV$4:AV1260)</f>
        <v>5143.5749767558864</v>
      </c>
    </row>
    <row r="1261" spans="44:49">
      <c r="AR1261" s="69">
        <f t="shared" si="469"/>
        <v>105</v>
      </c>
      <c r="AS1261" s="70">
        <f t="shared" si="471"/>
        <v>1258</v>
      </c>
      <c r="AT1261" s="71">
        <f t="shared" si="472"/>
        <v>1.8212058076803197E-4</v>
      </c>
      <c r="AU1261" s="72">
        <f t="shared" si="468"/>
        <v>6.8214933659622723E-3</v>
      </c>
      <c r="AV1261" s="73">
        <f t="shared" si="470"/>
        <v>1.0068214933659623</v>
      </c>
      <c r="AW1261" s="74">
        <f>PRODUCT(AV$4:AV1261)</f>
        <v>5178.6618393371564</v>
      </c>
    </row>
    <row r="1262" spans="44:49">
      <c r="AR1262" s="69">
        <f t="shared" si="469"/>
        <v>105</v>
      </c>
      <c r="AS1262" s="70">
        <f t="shared" si="471"/>
        <v>1259</v>
      </c>
      <c r="AT1262" s="71">
        <f t="shared" si="472"/>
        <v>1.8087824643451763E-4</v>
      </c>
      <c r="AU1262" s="72">
        <f t="shared" si="468"/>
        <v>6.8214933659622723E-3</v>
      </c>
      <c r="AV1262" s="73">
        <f t="shared" si="470"/>
        <v>1.0068214933659623</v>
      </c>
      <c r="AW1262" s="74">
        <f>PRODUCT(AV$4:AV1262)</f>
        <v>5213.9880467187568</v>
      </c>
    </row>
    <row r="1263" spans="44:49">
      <c r="AR1263" s="69">
        <f t="shared" si="469"/>
        <v>105</v>
      </c>
      <c r="AS1263" s="70">
        <f t="shared" si="471"/>
        <v>1260</v>
      </c>
      <c r="AT1263" s="71">
        <f t="shared" si="472"/>
        <v>1.7964438667641768E-4</v>
      </c>
      <c r="AU1263" s="72">
        <f t="shared" si="468"/>
        <v>6.8214933659622723E-3</v>
      </c>
      <c r="AV1263" s="73">
        <f t="shared" si="470"/>
        <v>1.0068214933659623</v>
      </c>
      <c r="AW1263" s="74">
        <f>PRODUCT(AV$4:AV1263)</f>
        <v>5249.5552315896557</v>
      </c>
    </row>
    <row r="1264" spans="44:49">
      <c r="AR1264" s="69">
        <f t="shared" si="469"/>
        <v>106</v>
      </c>
      <c r="AS1264" s="70">
        <f t="shared" si="471"/>
        <v>1261</v>
      </c>
      <c r="AT1264" s="71">
        <f t="shared" si="472"/>
        <v>1.7841894368447213E-4</v>
      </c>
      <c r="AU1264" s="72">
        <f t="shared" si="468"/>
        <v>6.8214933659622723E-3</v>
      </c>
      <c r="AV1264" s="73">
        <f t="shared" si="470"/>
        <v>1.0068214933659623</v>
      </c>
      <c r="AW1264" s="74">
        <f>PRODUCT(AV$4:AV1264)</f>
        <v>5285.3650377761969</v>
      </c>
    </row>
    <row r="1265" spans="44:49">
      <c r="AR1265" s="69">
        <f t="shared" si="469"/>
        <v>106</v>
      </c>
      <c r="AS1265" s="70">
        <f t="shared" si="471"/>
        <v>1262</v>
      </c>
      <c r="AT1265" s="71">
        <f t="shared" si="472"/>
        <v>1.772018600437665E-4</v>
      </c>
      <c r="AU1265" s="72">
        <f t="shared" si="468"/>
        <v>6.8214933659622723E-3</v>
      </c>
      <c r="AV1265" s="73">
        <f t="shared" si="470"/>
        <v>1.0068214933659623</v>
      </c>
      <c r="AW1265" s="74">
        <f>PRODUCT(AV$4:AV1265)</f>
        <v>5321.4191203180762</v>
      </c>
    </row>
    <row r="1266" spans="44:49">
      <c r="AR1266" s="69">
        <f t="shared" si="469"/>
        <v>106</v>
      </c>
      <c r="AS1266" s="70">
        <f t="shared" si="471"/>
        <v>1263</v>
      </c>
      <c r="AT1266" s="71">
        <f t="shared" si="472"/>
        <v>1.7599307873104178E-4</v>
      </c>
      <c r="AU1266" s="72">
        <f t="shared" si="468"/>
        <v>6.8214933659622723E-3</v>
      </c>
      <c r="AV1266" s="73">
        <f t="shared" si="470"/>
        <v>1.0068214933659623</v>
      </c>
      <c r="AW1266" s="74">
        <f>PRODUCT(AV$4:AV1266)</f>
        <v>5357.719145544831</v>
      </c>
    </row>
    <row r="1267" spans="44:49">
      <c r="AR1267" s="69">
        <f t="shared" si="469"/>
        <v>106</v>
      </c>
      <c r="AS1267" s="70">
        <f t="shared" si="471"/>
        <v>1264</v>
      </c>
      <c r="AT1267" s="71">
        <f t="shared" si="472"/>
        <v>1.747925431120227E-4</v>
      </c>
      <c r="AU1267" s="72">
        <f t="shared" si="468"/>
        <v>6.8214933659622723E-3</v>
      </c>
      <c r="AV1267" s="73">
        <f t="shared" si="470"/>
        <v>1.0068214933659623</v>
      </c>
      <c r="AW1267" s="74">
        <f>PRODUCT(AV$4:AV1267)</f>
        <v>5394.2667911528542</v>
      </c>
    </row>
    <row r="1268" spans="44:49">
      <c r="AR1268" s="69">
        <f t="shared" si="469"/>
        <v>106</v>
      </c>
      <c r="AS1268" s="70">
        <f t="shared" si="471"/>
        <v>1265</v>
      </c>
      <c r="AT1268" s="71">
        <f t="shared" si="472"/>
        <v>1.7360019693876436E-4</v>
      </c>
      <c r="AU1268" s="72">
        <f t="shared" si="468"/>
        <v>6.8214933659622723E-3</v>
      </c>
      <c r="AV1268" s="73">
        <f t="shared" si="470"/>
        <v>1.0068214933659623</v>
      </c>
      <c r="AW1268" s="74">
        <f>PRODUCT(AV$4:AV1268)</f>
        <v>5431.0637462829336</v>
      </c>
    </row>
    <row r="1269" spans="44:49">
      <c r="AR1269" s="69">
        <f t="shared" si="469"/>
        <v>106</v>
      </c>
      <c r="AS1269" s="70">
        <f t="shared" si="471"/>
        <v>1266</v>
      </c>
      <c r="AT1269" s="71">
        <f t="shared" si="472"/>
        <v>1.7241598434701683E-4</v>
      </c>
      <c r="AU1269" s="72">
        <f t="shared" si="468"/>
        <v>6.8214933659622723E-3</v>
      </c>
      <c r="AV1269" s="73">
        <f t="shared" si="470"/>
        <v>1.0068214933659623</v>
      </c>
      <c r="AW1269" s="74">
        <f>PRODUCT(AV$4:AV1269)</f>
        <v>5468.1117115983207</v>
      </c>
    </row>
    <row r="1270" spans="44:49">
      <c r="AR1270" s="69">
        <f t="shared" si="469"/>
        <v>106</v>
      </c>
      <c r="AS1270" s="70">
        <f t="shared" si="471"/>
        <v>1267</v>
      </c>
      <c r="AT1270" s="71">
        <f t="shared" si="472"/>
        <v>1.7123984985360779E-4</v>
      </c>
      <c r="AU1270" s="72">
        <f t="shared" si="468"/>
        <v>6.8214933659622723E-3</v>
      </c>
      <c r="AV1270" s="73">
        <f t="shared" si="470"/>
        <v>1.0068214933659623</v>
      </c>
      <c r="AW1270" s="74">
        <f>PRODUCT(AV$4:AV1270)</f>
        <v>5505.4123993633293</v>
      </c>
    </row>
    <row r="1271" spans="44:49">
      <c r="AR1271" s="69">
        <f t="shared" si="469"/>
        <v>106</v>
      </c>
      <c r="AS1271" s="70">
        <f t="shared" si="471"/>
        <v>1268</v>
      </c>
      <c r="AT1271" s="71">
        <f t="shared" si="472"/>
        <v>1.7007173835384304E-4</v>
      </c>
      <c r="AU1271" s="72">
        <f t="shared" si="468"/>
        <v>6.8214933659622723E-3</v>
      </c>
      <c r="AV1271" s="73">
        <f t="shared" si="470"/>
        <v>1.0068214933659623</v>
      </c>
      <c r="AW1271" s="74">
        <f>PRODUCT(AV$4:AV1271)</f>
        <v>5542.9675335224729</v>
      </c>
    </row>
    <row r="1272" spans="44:49">
      <c r="AR1272" s="69">
        <f t="shared" si="469"/>
        <v>106</v>
      </c>
      <c r="AS1272" s="70">
        <f t="shared" si="471"/>
        <v>1269</v>
      </c>
      <c r="AT1272" s="71">
        <f t="shared" si="472"/>
        <v>1.6891159511892462E-4</v>
      </c>
      <c r="AU1272" s="72">
        <f t="shared" si="468"/>
        <v>6.8214933659622723E-3</v>
      </c>
      <c r="AV1272" s="73">
        <f t="shared" si="470"/>
        <v>1.0068214933659623</v>
      </c>
      <c r="AW1272" s="74">
        <f>PRODUCT(AV$4:AV1272)</f>
        <v>5580.7788497801403</v>
      </c>
    </row>
    <row r="1273" spans="44:49">
      <c r="AR1273" s="69">
        <f t="shared" si="469"/>
        <v>106</v>
      </c>
      <c r="AS1273" s="70">
        <f t="shared" si="471"/>
        <v>1270</v>
      </c>
      <c r="AT1273" s="71">
        <f t="shared" si="472"/>
        <v>1.6775936579338678E-4</v>
      </c>
      <c r="AU1273" s="72">
        <f t="shared" si="468"/>
        <v>6.8214933659622723E-3</v>
      </c>
      <c r="AV1273" s="73">
        <f t="shared" si="470"/>
        <v>1.0068214933659623</v>
      </c>
      <c r="AW1273" s="74">
        <f>PRODUCT(AV$4:AV1273)</f>
        <v>5618.848095680818</v>
      </c>
    </row>
    <row r="1274" spans="44:49">
      <c r="AR1274" s="69">
        <f t="shared" si="469"/>
        <v>106</v>
      </c>
      <c r="AS1274" s="70">
        <f t="shared" si="471"/>
        <v>1271</v>
      </c>
      <c r="AT1274" s="71">
        <f t="shared" si="472"/>
        <v>1.6661499639254916E-4</v>
      </c>
      <c r="AU1274" s="72">
        <f t="shared" si="468"/>
        <v>6.8214933659622723E-3</v>
      </c>
      <c r="AV1274" s="73">
        <f t="shared" si="470"/>
        <v>1.0068214933659623</v>
      </c>
      <c r="AW1274" s="74">
        <f>PRODUCT(AV$4:AV1274)</f>
        <v>5657.1770306898543</v>
      </c>
    </row>
    <row r="1275" spans="44:49">
      <c r="AR1275" s="69">
        <f t="shared" si="469"/>
        <v>106</v>
      </c>
      <c r="AS1275" s="70">
        <f t="shared" si="471"/>
        <v>1272</v>
      </c>
      <c r="AT1275" s="71">
        <f t="shared" si="472"/>
        <v>1.6547843329998757E-4</v>
      </c>
      <c r="AU1275" s="72">
        <f t="shared" si="468"/>
        <v>6.8214933659622723E-3</v>
      </c>
      <c r="AV1275" s="73">
        <f t="shared" si="470"/>
        <v>1.0068214933659623</v>
      </c>
      <c r="AW1275" s="74">
        <f>PRODUCT(AV$4:AV1275)</f>
        <v>5695.7674262747796</v>
      </c>
    </row>
    <row r="1276" spans="44:49">
      <c r="AR1276" s="69">
        <f t="shared" si="469"/>
        <v>107</v>
      </c>
      <c r="AS1276" s="70">
        <f t="shared" si="471"/>
        <v>1273</v>
      </c>
      <c r="AT1276" s="71">
        <f t="shared" si="472"/>
        <v>1.6434962326502186E-4</v>
      </c>
      <c r="AU1276" s="72">
        <f t="shared" si="468"/>
        <v>6.8214933659622723E-3</v>
      </c>
      <c r="AV1276" s="73">
        <f t="shared" si="470"/>
        <v>1.0068214933659623</v>
      </c>
      <c r="AW1276" s="74">
        <f>PRODUCT(AV$4:AV1276)</f>
        <v>5734.6210659871767</v>
      </c>
    </row>
    <row r="1277" spans="44:49">
      <c r="AR1277" s="69">
        <f t="shared" si="469"/>
        <v>107</v>
      </c>
      <c r="AS1277" s="70">
        <f t="shared" si="471"/>
        <v>1274</v>
      </c>
      <c r="AT1277" s="71">
        <f t="shared" si="472"/>
        <v>1.6322851340022112E-4</v>
      </c>
      <c r="AU1277" s="72">
        <f t="shared" si="468"/>
        <v>6.8214933659622723E-3</v>
      </c>
      <c r="AV1277" s="73">
        <f t="shared" si="470"/>
        <v>1.0068214933659623</v>
      </c>
      <c r="AW1277" s="74">
        <f>PRODUCT(AV$4:AV1277)</f>
        <v>5773.7397455451155</v>
      </c>
    </row>
    <row r="1278" spans="44:49">
      <c r="AR1278" s="69">
        <f t="shared" si="469"/>
        <v>107</v>
      </c>
      <c r="AS1278" s="70">
        <f t="shared" si="471"/>
        <v>1275</v>
      </c>
      <c r="AT1278" s="71">
        <f t="shared" si="472"/>
        <v>1.6211505117892563E-4</v>
      </c>
      <c r="AU1278" s="72">
        <f t="shared" si="468"/>
        <v>6.8214933659622723E-3</v>
      </c>
      <c r="AV1278" s="73">
        <f t="shared" si="470"/>
        <v>1.0068214933659623</v>
      </c>
      <c r="AW1278" s="74">
        <f>PRODUCT(AV$4:AV1278)</f>
        <v>5813.1252729161442</v>
      </c>
    </row>
    <row r="1279" spans="44:49">
      <c r="AR1279" s="69">
        <f t="shared" si="469"/>
        <v>107</v>
      </c>
      <c r="AS1279" s="70">
        <f t="shared" si="471"/>
        <v>1276</v>
      </c>
      <c r="AT1279" s="71">
        <f t="shared" si="472"/>
        <v>1.6100918443278595E-4</v>
      </c>
      <c r="AU1279" s="72">
        <f t="shared" si="468"/>
        <v>6.8214933659622723E-3</v>
      </c>
      <c r="AV1279" s="73">
        <f t="shared" si="470"/>
        <v>1.0068214933659623</v>
      </c>
      <c r="AW1279" s="74">
        <f>PRODUCT(AV$4:AV1279)</f>
        <v>5852.7794684008495</v>
      </c>
    </row>
    <row r="1280" spans="44:49">
      <c r="AR1280" s="69">
        <f t="shared" si="469"/>
        <v>107</v>
      </c>
      <c r="AS1280" s="70">
        <f t="shared" si="471"/>
        <v>1277</v>
      </c>
      <c r="AT1280" s="71">
        <f t="shared" si="472"/>
        <v>1.599108613493187E-4</v>
      </c>
      <c r="AU1280" s="72">
        <f t="shared" si="468"/>
        <v>6.8214933659622723E-3</v>
      </c>
      <c r="AV1280" s="73">
        <f t="shared" si="470"/>
        <v>1.0068214933659623</v>
      </c>
      <c r="AW1280" s="74">
        <f>PRODUCT(AV$4:AV1280)</f>
        <v>5892.7041647169863</v>
      </c>
    </row>
    <row r="1281" spans="44:49">
      <c r="AR1281" s="69">
        <f t="shared" si="469"/>
        <v>107</v>
      </c>
      <c r="AS1281" s="70">
        <f t="shared" si="471"/>
        <v>1278</v>
      </c>
      <c r="AT1281" s="71">
        <f t="shared" si="472"/>
        <v>1.5882003046947902E-4</v>
      </c>
      <c r="AU1281" s="72">
        <f t="shared" si="468"/>
        <v>6.8214933659622723E-3</v>
      </c>
      <c r="AV1281" s="73">
        <f t="shared" si="470"/>
        <v>1.0068214933659623</v>
      </c>
      <c r="AW1281" s="74">
        <f>PRODUCT(AV$4:AV1281)</f>
        <v>5932.9012070841818</v>
      </c>
    </row>
    <row r="1282" spans="44:49">
      <c r="AR1282" s="69">
        <f t="shared" si="469"/>
        <v>107</v>
      </c>
      <c r="AS1282" s="70">
        <f t="shared" si="471"/>
        <v>1279</v>
      </c>
      <c r="AT1282" s="71">
        <f t="shared" si="472"/>
        <v>1.5773664068524955E-4</v>
      </c>
      <c r="AU1282" s="72">
        <f t="shared" si="468"/>
        <v>6.8214933659622723E-3</v>
      </c>
      <c r="AV1282" s="73">
        <f t="shared" si="470"/>
        <v>1.0068214933659623</v>
      </c>
      <c r="AW1282" s="74">
        <f>PRODUCT(AV$4:AV1282)</f>
        <v>5973.3724533092163</v>
      </c>
    </row>
    <row r="1283" spans="44:49">
      <c r="AR1283" s="69">
        <f t="shared" si="469"/>
        <v>107</v>
      </c>
      <c r="AS1283" s="70">
        <f t="shared" si="471"/>
        <v>1280</v>
      </c>
      <c r="AT1283" s="71">
        <f t="shared" si="472"/>
        <v>1.5666064123724595E-4</v>
      </c>
      <c r="AU1283" s="72">
        <f t="shared" si="468"/>
        <v>6.8214933659622723E-3</v>
      </c>
      <c r="AV1283" s="73">
        <f t="shared" si="470"/>
        <v>1.0068214933659623</v>
      </c>
      <c r="AW1283" s="74">
        <f>PRODUCT(AV$4:AV1283)</f>
        <v>6014.1197738718865</v>
      </c>
    </row>
    <row r="1284" spans="44:49">
      <c r="AR1284" s="69">
        <f t="shared" si="469"/>
        <v>107</v>
      </c>
      <c r="AS1284" s="70">
        <f t="shared" si="471"/>
        <v>1281</v>
      </c>
      <c r="AT1284" s="71">
        <f t="shared" si="472"/>
        <v>1.5559198171233868E-4</v>
      </c>
      <c r="AU1284" s="72">
        <f t="shared" ref="AU1284:AU1347" si="473">((1+$AH$21)^(1/12))-1</f>
        <v>6.8214933659622723E-3</v>
      </c>
      <c r="AV1284" s="73">
        <f t="shared" si="470"/>
        <v>1.0068214933659623</v>
      </c>
      <c r="AW1284" s="74">
        <f>PRODUCT(AV$4:AV1284)</f>
        <v>6055.1450520114558</v>
      </c>
    </row>
    <row r="1285" spans="44:49">
      <c r="AR1285" s="69">
        <f t="shared" ref="AR1285:AR1348" si="474">ROUNDDOWN((AS1285-1)/12,0)+1</f>
        <v>107</v>
      </c>
      <c r="AS1285" s="70">
        <f t="shared" si="471"/>
        <v>1282</v>
      </c>
      <c r="AT1285" s="71">
        <f t="shared" si="472"/>
        <v>1.5453061204129105E-4</v>
      </c>
      <c r="AU1285" s="72">
        <f t="shared" si="473"/>
        <v>6.8214933659622723E-3</v>
      </c>
      <c r="AV1285" s="73">
        <f t="shared" ref="AV1285:AV1348" si="475">(1+AU1285)</f>
        <v>1.0068214933659623</v>
      </c>
      <c r="AW1285" s="74">
        <f>PRODUCT(AV$4:AV1285)</f>
        <v>6096.4501838136912</v>
      </c>
    </row>
    <row r="1286" spans="44:49">
      <c r="AR1286" s="69">
        <f t="shared" si="474"/>
        <v>107</v>
      </c>
      <c r="AS1286" s="70">
        <f t="shared" ref="AS1286:AS1349" si="476">AS1285+1</f>
        <v>1283</v>
      </c>
      <c r="AT1286" s="71">
        <f t="shared" si="472"/>
        <v>1.5347648249641329E-4</v>
      </c>
      <c r="AU1286" s="72">
        <f t="shared" si="473"/>
        <v>6.8214933659622723E-3</v>
      </c>
      <c r="AV1286" s="73">
        <f t="shared" si="475"/>
        <v>1.0068214933659623</v>
      </c>
      <c r="AW1286" s="74">
        <f>PRODUCT(AV$4:AV1286)</f>
        <v>6138.0370782984955</v>
      </c>
    </row>
    <row r="1287" spans="44:49">
      <c r="AR1287" s="69">
        <f t="shared" si="474"/>
        <v>107</v>
      </c>
      <c r="AS1287" s="70">
        <f t="shared" si="476"/>
        <v>1284</v>
      </c>
      <c r="AT1287" s="71">
        <f t="shared" si="472"/>
        <v>1.5242954368923278E-4</v>
      </c>
      <c r="AU1287" s="72">
        <f t="shared" si="473"/>
        <v>6.8214933659622723E-3</v>
      </c>
      <c r="AV1287" s="73">
        <f t="shared" si="475"/>
        <v>1.0068214933659623</v>
      </c>
      <c r="AW1287" s="74">
        <f>PRODUCT(AV$4:AV1287)</f>
        <v>6179.907657508139</v>
      </c>
    </row>
    <row r="1288" spans="44:49">
      <c r="AR1288" s="69">
        <f t="shared" si="474"/>
        <v>108</v>
      </c>
      <c r="AS1288" s="70">
        <f t="shared" si="476"/>
        <v>1285</v>
      </c>
      <c r="AT1288" s="71">
        <f t="shared" si="472"/>
        <v>1.5138974656818004E-4</v>
      </c>
      <c r="AU1288" s="72">
        <f t="shared" si="473"/>
        <v>6.8214933659622723E-3</v>
      </c>
      <c r="AV1288" s="73">
        <f t="shared" si="475"/>
        <v>1.0068214933659623</v>
      </c>
      <c r="AW1288" s="74">
        <f>PRODUCT(AV$4:AV1288)</f>
        <v>6222.0638565960899</v>
      </c>
    </row>
    <row r="1289" spans="44:49">
      <c r="AR1289" s="69">
        <f t="shared" si="474"/>
        <v>108</v>
      </c>
      <c r="AS1289" s="70">
        <f t="shared" si="476"/>
        <v>1286</v>
      </c>
      <c r="AT1289" s="71">
        <f t="shared" si="472"/>
        <v>1.5035704241629047E-4</v>
      </c>
      <c r="AU1289" s="72">
        <f t="shared" si="473"/>
        <v>6.8214933659622723E-3</v>
      </c>
      <c r="AV1289" s="73">
        <f t="shared" si="475"/>
        <v>1.0068214933659623</v>
      </c>
      <c r="AW1289" s="74">
        <f>PRODUCT(AV$4:AV1289)</f>
        <v>6264.5076239164537</v>
      </c>
    </row>
    <row r="1290" spans="44:49">
      <c r="AR1290" s="69">
        <f t="shared" si="474"/>
        <v>108</v>
      </c>
      <c r="AS1290" s="70">
        <f t="shared" si="476"/>
        <v>1287</v>
      </c>
      <c r="AT1290" s="71">
        <f t="shared" si="472"/>
        <v>1.4933138284892205E-4</v>
      </c>
      <c r="AU1290" s="72">
        <f t="shared" si="473"/>
        <v>6.8214933659622723E-3</v>
      </c>
      <c r="AV1290" s="73">
        <f t="shared" si="475"/>
        <v>1.0068214933659623</v>
      </c>
      <c r="AW1290" s="74">
        <f>PRODUCT(AV$4:AV1290)</f>
        <v>6307.2409211140202</v>
      </c>
    </row>
    <row r="1291" spans="44:49">
      <c r="AR1291" s="69">
        <f t="shared" si="474"/>
        <v>108</v>
      </c>
      <c r="AS1291" s="70">
        <f t="shared" si="476"/>
        <v>1288</v>
      </c>
      <c r="AT1291" s="71">
        <f t="shared" si="472"/>
        <v>1.4831271981148816E-4</v>
      </c>
      <c r="AU1291" s="72">
        <f t="shared" si="473"/>
        <v>6.8214933659622723E-3</v>
      </c>
      <c r="AV1291" s="73">
        <f t="shared" si="475"/>
        <v>1.0068214933659623</v>
      </c>
      <c r="AW1291" s="74">
        <f>PRODUCT(AV$4:AV1291)</f>
        <v>6350.2657232149249</v>
      </c>
    </row>
    <row r="1292" spans="44:49">
      <c r="AR1292" s="69">
        <f t="shared" si="474"/>
        <v>108</v>
      </c>
      <c r="AS1292" s="70">
        <f t="shared" si="476"/>
        <v>1289</v>
      </c>
      <c r="AT1292" s="71">
        <f t="shared" si="472"/>
        <v>1.4730100557720628E-4</v>
      </c>
      <c r="AU1292" s="72">
        <f t="shared" si="473"/>
        <v>6.8214933659622723E-3</v>
      </c>
      <c r="AV1292" s="73">
        <f t="shared" si="475"/>
        <v>1.0068214933659623</v>
      </c>
      <c r="AW1292" s="74">
        <f>PRODUCT(AV$4:AV1292)</f>
        <v>6393.5840187179328</v>
      </c>
    </row>
    <row r="1293" spans="44:49">
      <c r="AR1293" s="69">
        <f t="shared" si="474"/>
        <v>108</v>
      </c>
      <c r="AS1293" s="70">
        <f t="shared" si="476"/>
        <v>1290</v>
      </c>
      <c r="AT1293" s="71">
        <f t="shared" si="472"/>
        <v>1.4629619274486179E-4</v>
      </c>
      <c r="AU1293" s="72">
        <f t="shared" si="473"/>
        <v>6.8214933659622723E-3</v>
      </c>
      <c r="AV1293" s="73">
        <f t="shared" si="475"/>
        <v>1.0068214933659623</v>
      </c>
      <c r="AW1293" s="74">
        <f>PRODUCT(AV$4:AV1293)</f>
        <v>6437.1978096863395</v>
      </c>
    </row>
    <row r="1294" spans="44:49">
      <c r="AR1294" s="69">
        <f t="shared" si="474"/>
        <v>108</v>
      </c>
      <c r="AS1294" s="70">
        <f t="shared" si="476"/>
        <v>1291</v>
      </c>
      <c r="AT1294" s="71">
        <f t="shared" si="472"/>
        <v>1.4529823423658719E-4</v>
      </c>
      <c r="AU1294" s="72">
        <f t="shared" si="473"/>
        <v>6.8214933659622723E-3</v>
      </c>
      <c r="AV1294" s="73">
        <f t="shared" si="475"/>
        <v>1.0068214933659623</v>
      </c>
      <c r="AW1294" s="74">
        <f>PRODUCT(AV$4:AV1294)</f>
        <v>6481.109111840502</v>
      </c>
    </row>
    <row r="1295" spans="44:49">
      <c r="AR1295" s="69">
        <f t="shared" si="474"/>
        <v>108</v>
      </c>
      <c r="AS1295" s="70">
        <f t="shared" si="476"/>
        <v>1292</v>
      </c>
      <c r="AT1295" s="71">
        <f t="shared" si="472"/>
        <v>1.4430708329565627E-4</v>
      </c>
      <c r="AU1295" s="72">
        <f t="shared" si="473"/>
        <v>6.8214933659622723E-3</v>
      </c>
      <c r="AV1295" s="73">
        <f t="shared" si="475"/>
        <v>1.0068214933659623</v>
      </c>
      <c r="AW1295" s="74">
        <f>PRODUCT(AV$4:AV1295)</f>
        <v>6525.3199546509995</v>
      </c>
    </row>
    <row r="1296" spans="44:49">
      <c r="AR1296" s="69">
        <f t="shared" si="474"/>
        <v>108</v>
      </c>
      <c r="AS1296" s="70">
        <f t="shared" si="476"/>
        <v>1293</v>
      </c>
      <c r="AT1296" s="71">
        <f t="shared" si="472"/>
        <v>1.433226934842936E-4</v>
      </c>
      <c r="AU1296" s="72">
        <f t="shared" si="473"/>
        <v>6.8214933659622723E-3</v>
      </c>
      <c r="AV1296" s="73">
        <f t="shared" si="475"/>
        <v>1.0068214933659623</v>
      </c>
      <c r="AW1296" s="74">
        <f>PRODUCT(AV$4:AV1296)</f>
        <v>6569.8323814324322</v>
      </c>
    </row>
    <row r="1297" spans="44:49">
      <c r="AR1297" s="69">
        <f t="shared" si="474"/>
        <v>108</v>
      </c>
      <c r="AS1297" s="70">
        <f t="shared" si="476"/>
        <v>1294</v>
      </c>
      <c r="AT1297" s="71">
        <f t="shared" si="472"/>
        <v>1.4234501868149864E-4</v>
      </c>
      <c r="AU1297" s="72">
        <f t="shared" si="473"/>
        <v>6.8214933659622723E-3</v>
      </c>
      <c r="AV1297" s="73">
        <f t="shared" si="475"/>
        <v>1.0068214933659623</v>
      </c>
      <c r="AW1297" s="74">
        <f>PRODUCT(AV$4:AV1297)</f>
        <v>6614.6484494378574</v>
      </c>
    </row>
    <row r="1298" spans="44:49">
      <c r="AR1298" s="69">
        <f t="shared" si="474"/>
        <v>108</v>
      </c>
      <c r="AS1298" s="70">
        <f t="shared" si="476"/>
        <v>1295</v>
      </c>
      <c r="AT1298" s="71">
        <f t="shared" si="472"/>
        <v>1.4137401308088503E-4</v>
      </c>
      <c r="AU1298" s="72">
        <f t="shared" si="473"/>
        <v>6.8214933659622723E-3</v>
      </c>
      <c r="AV1298" s="73">
        <f t="shared" si="475"/>
        <v>1.0068214933659623</v>
      </c>
      <c r="AW1298" s="74">
        <f>PRODUCT(AV$4:AV1298)</f>
        <v>6659.7702299538705</v>
      </c>
    </row>
    <row r="1299" spans="44:49">
      <c r="AR1299" s="69">
        <f t="shared" si="474"/>
        <v>108</v>
      </c>
      <c r="AS1299" s="70">
        <f t="shared" si="476"/>
        <v>1296</v>
      </c>
      <c r="AT1299" s="71">
        <f t="shared" si="472"/>
        <v>1.404096311885343E-4</v>
      </c>
      <c r="AU1299" s="72">
        <f t="shared" si="473"/>
        <v>6.8214933659622723E-3</v>
      </c>
      <c r="AV1299" s="73">
        <f t="shared" si="475"/>
        <v>1.0068214933659623</v>
      </c>
      <c r="AW1299" s="74">
        <f>PRODUCT(AV$4:AV1299)</f>
        <v>6705.1998083963335</v>
      </c>
    </row>
    <row r="1300" spans="44:49">
      <c r="AR1300" s="69">
        <f t="shared" si="474"/>
        <v>109</v>
      </c>
      <c r="AS1300" s="70">
        <f t="shared" si="476"/>
        <v>1297</v>
      </c>
      <c r="AT1300" s="71">
        <f t="shared" si="472"/>
        <v>1.394518278208645E-4</v>
      </c>
      <c r="AU1300" s="72">
        <f t="shared" si="473"/>
        <v>6.8214933659622723E-3</v>
      </c>
      <c r="AV1300" s="73">
        <f t="shared" si="475"/>
        <v>1.0068214933659623</v>
      </c>
      <c r="AW1300" s="74">
        <f>PRODUCT(AV$4:AV1300)</f>
        <v>6750.9392844067606</v>
      </c>
    </row>
    <row r="1301" spans="44:49">
      <c r="AR1301" s="69">
        <f t="shared" si="474"/>
        <v>109</v>
      </c>
      <c r="AS1301" s="70">
        <f t="shared" si="476"/>
        <v>1298</v>
      </c>
      <c r="AT1301" s="71">
        <f t="shared" si="472"/>
        <v>1.3850055810251316E-4</v>
      </c>
      <c r="AU1301" s="72">
        <f t="shared" si="473"/>
        <v>6.8214933659622723E-3</v>
      </c>
      <c r="AV1301" s="73">
        <f t="shared" si="475"/>
        <v>1.0068214933659623</v>
      </c>
      <c r="AW1301" s="74">
        <f>PRODUCT(AV$4:AV1301)</f>
        <v>6796.9907719493558</v>
      </c>
    </row>
    <row r="1302" spans="44:49">
      <c r="AR1302" s="69">
        <f t="shared" si="474"/>
        <v>109</v>
      </c>
      <c r="AS1302" s="70">
        <f t="shared" si="476"/>
        <v>1299</v>
      </c>
      <c r="AT1302" s="71">
        <f t="shared" si="472"/>
        <v>1.3755577746423479E-4</v>
      </c>
      <c r="AU1302" s="72">
        <f t="shared" si="473"/>
        <v>6.8214933659622723E-3</v>
      </c>
      <c r="AV1302" s="73">
        <f t="shared" si="475"/>
        <v>1.0068214933659623</v>
      </c>
      <c r="AW1302" s="74">
        <f>PRODUCT(AV$4:AV1302)</f>
        <v>6843.3563994087153</v>
      </c>
    </row>
    <row r="1303" spans="44:49">
      <c r="AR1303" s="69">
        <f t="shared" si="474"/>
        <v>109</v>
      </c>
      <c r="AS1303" s="70">
        <f t="shared" si="476"/>
        <v>1300</v>
      </c>
      <c r="AT1303" s="71">
        <f t="shared" ref="AT1303:AT1366" si="477">(1-AU1303)*AT1302</f>
        <v>1.3661744164081272E-4</v>
      </c>
      <c r="AU1303" s="72">
        <f t="shared" si="473"/>
        <v>6.8214933659622723E-3</v>
      </c>
      <c r="AV1303" s="73">
        <f t="shared" si="475"/>
        <v>1.0068214933659623</v>
      </c>
      <c r="AW1303" s="74">
        <f>PRODUCT(AV$4:AV1303)</f>
        <v>6890.0383096881969</v>
      </c>
    </row>
    <row r="1304" spans="44:49">
      <c r="AR1304" s="69">
        <f t="shared" si="474"/>
        <v>109</v>
      </c>
      <c r="AS1304" s="70">
        <f t="shared" si="476"/>
        <v>1301</v>
      </c>
      <c r="AT1304" s="71">
        <f t="shared" si="477"/>
        <v>1.3568550666898517E-4</v>
      </c>
      <c r="AU1304" s="72">
        <f t="shared" si="473"/>
        <v>6.8214933659622723E-3</v>
      </c>
      <c r="AV1304" s="73">
        <f t="shared" si="475"/>
        <v>1.0068214933659623</v>
      </c>
      <c r="AW1304" s="74">
        <f>PRODUCT(AV$4:AV1304)</f>
        <v>6937.038660308961</v>
      </c>
    </row>
    <row r="1305" spans="44:49">
      <c r="AR1305" s="69">
        <f t="shared" si="474"/>
        <v>109</v>
      </c>
      <c r="AS1305" s="70">
        <f t="shared" si="476"/>
        <v>1302</v>
      </c>
      <c r="AT1305" s="71">
        <f t="shared" si="477"/>
        <v>1.3475992888538547E-4</v>
      </c>
      <c r="AU1305" s="72">
        <f t="shared" si="473"/>
        <v>6.8214933659622723E-3</v>
      </c>
      <c r="AV1305" s="73">
        <f t="shared" si="475"/>
        <v>1.0068214933659623</v>
      </c>
      <c r="AW1305" s="74">
        <f>PRODUCT(AV$4:AV1305)</f>
        <v>6984.359623509682</v>
      </c>
    </row>
    <row r="1306" spans="44:49">
      <c r="AR1306" s="69">
        <f t="shared" si="474"/>
        <v>109</v>
      </c>
      <c r="AS1306" s="70">
        <f t="shared" si="476"/>
        <v>1303</v>
      </c>
      <c r="AT1306" s="71">
        <f t="shared" si="477"/>
        <v>1.3384066492449627E-4</v>
      </c>
      <c r="AU1306" s="72">
        <f t="shared" si="473"/>
        <v>6.8214933659622723E-3</v>
      </c>
      <c r="AV1306" s="73">
        <f t="shared" si="475"/>
        <v>1.0068214933659623</v>
      </c>
      <c r="AW1306" s="74">
        <f>PRODUCT(AV$4:AV1306)</f>
        <v>7032.003386346948</v>
      </c>
    </row>
    <row r="1307" spans="44:49">
      <c r="AR1307" s="69">
        <f t="shared" si="474"/>
        <v>109</v>
      </c>
      <c r="AS1307" s="70">
        <f t="shared" si="476"/>
        <v>1304</v>
      </c>
      <c r="AT1307" s="71">
        <f t="shared" si="477"/>
        <v>1.3292767171661784E-4</v>
      </c>
      <c r="AU1307" s="72">
        <f t="shared" si="473"/>
        <v>6.8214933659622723E-3</v>
      </c>
      <c r="AV1307" s="73">
        <f t="shared" si="475"/>
        <v>1.0068214933659623</v>
      </c>
      <c r="AW1307" s="74">
        <f>PRODUCT(AV$4:AV1307)</f>
        <v>7079.9721507963377</v>
      </c>
    </row>
    <row r="1308" spans="44:49">
      <c r="AR1308" s="69">
        <f t="shared" si="474"/>
        <v>109</v>
      </c>
      <c r="AS1308" s="70">
        <f t="shared" si="476"/>
        <v>1305</v>
      </c>
      <c r="AT1308" s="71">
        <f t="shared" si="477"/>
        <v>1.3202090648585011E-4</v>
      </c>
      <c r="AU1308" s="72">
        <f t="shared" si="473"/>
        <v>6.8214933659622723E-3</v>
      </c>
      <c r="AV1308" s="73">
        <f t="shared" si="475"/>
        <v>1.0068214933659623</v>
      </c>
      <c r="AW1308" s="74">
        <f>PRODUCT(AV$4:AV1308)</f>
        <v>7128.2681338541925</v>
      </c>
    </row>
    <row r="1309" spans="44:49">
      <c r="AR1309" s="69">
        <f t="shared" si="474"/>
        <v>109</v>
      </c>
      <c r="AS1309" s="70">
        <f t="shared" si="476"/>
        <v>1306</v>
      </c>
      <c r="AT1309" s="71">
        <f t="shared" si="477"/>
        <v>1.3112032674808855E-4</v>
      </c>
      <c r="AU1309" s="72">
        <f t="shared" si="473"/>
        <v>6.8214933659622723E-3</v>
      </c>
      <c r="AV1309" s="73">
        <f t="shared" si="475"/>
        <v>1.0068214933659623</v>
      </c>
      <c r="AW1309" s="74">
        <f>PRODUCT(AV$4:AV1309)</f>
        <v>7176.8935676400788</v>
      </c>
    </row>
    <row r="1310" spans="44:49">
      <c r="AR1310" s="69">
        <f t="shared" si="474"/>
        <v>109</v>
      </c>
      <c r="AS1310" s="70">
        <f t="shared" si="476"/>
        <v>1307</v>
      </c>
      <c r="AT1310" s="71">
        <f t="shared" si="477"/>
        <v>1.3022589030903367E-4</v>
      </c>
      <c r="AU1310" s="72">
        <f t="shared" si="473"/>
        <v>6.8214933659622723E-3</v>
      </c>
      <c r="AV1310" s="73">
        <f t="shared" si="475"/>
        <v>1.0068214933659623</v>
      </c>
      <c r="AW1310" s="74">
        <f>PRODUCT(AV$4:AV1310)</f>
        <v>7225.8506994999525</v>
      </c>
    </row>
    <row r="1311" spans="44:49">
      <c r="AR1311" s="69">
        <f t="shared" si="474"/>
        <v>109</v>
      </c>
      <c r="AS1311" s="70">
        <f t="shared" si="476"/>
        <v>1308</v>
      </c>
      <c r="AT1311" s="71">
        <f t="shared" si="477"/>
        <v>1.2933755526221407E-4</v>
      </c>
      <c r="AU1311" s="72">
        <f t="shared" si="473"/>
        <v>6.8214933659622723E-3</v>
      </c>
      <c r="AV1311" s="73">
        <f t="shared" si="475"/>
        <v>1.0068214933659623</v>
      </c>
      <c r="AW1311" s="74">
        <f>PRODUCT(AV$4:AV1311)</f>
        <v>7275.1417921100256</v>
      </c>
    </row>
    <row r="1312" spans="44:49">
      <c r="AR1312" s="69">
        <f t="shared" si="474"/>
        <v>110</v>
      </c>
      <c r="AS1312" s="70">
        <f t="shared" si="476"/>
        <v>1309</v>
      </c>
      <c r="AT1312" s="71">
        <f t="shared" si="477"/>
        <v>1.284552799870231E-4</v>
      </c>
      <c r="AU1312" s="72">
        <f t="shared" si="473"/>
        <v>6.8214933659622723E-3</v>
      </c>
      <c r="AV1312" s="73">
        <f t="shared" si="475"/>
        <v>1.0068214933659623</v>
      </c>
      <c r="AW1312" s="74">
        <f>PRODUCT(AV$4:AV1312)</f>
        <v>7324.769123581339</v>
      </c>
    </row>
    <row r="1313" spans="44:49">
      <c r="AR1313" s="69">
        <f t="shared" si="474"/>
        <v>110</v>
      </c>
      <c r="AS1313" s="70">
        <f t="shared" si="476"/>
        <v>1310</v>
      </c>
      <c r="AT1313" s="71">
        <f t="shared" si="477"/>
        <v>1.275790231467688E-4</v>
      </c>
      <c r="AU1313" s="72">
        <f t="shared" si="473"/>
        <v>6.8214933659622723E-3</v>
      </c>
      <c r="AV1313" s="73">
        <f t="shared" si="475"/>
        <v>1.0068214933659623</v>
      </c>
      <c r="AW1313" s="74">
        <f>PRODUCT(AV$4:AV1313)</f>
        <v>7374.7349875650543</v>
      </c>
    </row>
    <row r="1314" spans="44:49">
      <c r="AR1314" s="69">
        <f t="shared" si="474"/>
        <v>110</v>
      </c>
      <c r="AS1314" s="70">
        <f t="shared" si="476"/>
        <v>1311</v>
      </c>
      <c r="AT1314" s="71">
        <f t="shared" si="477"/>
        <v>1.2670874368673717E-4</v>
      </c>
      <c r="AU1314" s="72">
        <f t="shared" si="473"/>
        <v>6.8214933659622723E-3</v>
      </c>
      <c r="AV1314" s="73">
        <f t="shared" si="475"/>
        <v>1.0068214933659623</v>
      </c>
      <c r="AW1314" s="74">
        <f>PRODUCT(AV$4:AV1314)</f>
        <v>7425.0416933584593</v>
      </c>
    </row>
    <row r="1315" spans="44:49">
      <c r="AR1315" s="69">
        <f t="shared" si="474"/>
        <v>110</v>
      </c>
      <c r="AS1315" s="70">
        <f t="shared" si="476"/>
        <v>1312</v>
      </c>
      <c r="AT1315" s="71">
        <f t="shared" si="477"/>
        <v>1.2584440083226867E-4</v>
      </c>
      <c r="AU1315" s="72">
        <f t="shared" si="473"/>
        <v>6.8214933659622723E-3</v>
      </c>
      <c r="AV1315" s="73">
        <f t="shared" si="475"/>
        <v>1.0068214933659623</v>
      </c>
      <c r="AW1315" s="74">
        <f>PRODUCT(AV$4:AV1315)</f>
        <v>7475.6915660116974</v>
      </c>
    </row>
    <row r="1316" spans="44:49">
      <c r="AR1316" s="69">
        <f t="shared" si="474"/>
        <v>110</v>
      </c>
      <c r="AS1316" s="70">
        <f t="shared" si="476"/>
        <v>1313</v>
      </c>
      <c r="AT1316" s="71">
        <f t="shared" si="477"/>
        <v>1.2498595408684787E-4</v>
      </c>
      <c r="AU1316" s="72">
        <f t="shared" si="473"/>
        <v>6.8214933659622723E-3</v>
      </c>
      <c r="AV1316" s="73">
        <f t="shared" si="475"/>
        <v>1.0068214933659623</v>
      </c>
      <c r="AW1316" s="74">
        <f>PRODUCT(AV$4:AV1316)</f>
        <v>7526.6869464352267</v>
      </c>
    </row>
    <row r="1317" spans="44:49">
      <c r="AR1317" s="69">
        <f t="shared" si="474"/>
        <v>110</v>
      </c>
      <c r="AS1317" s="70">
        <f t="shared" si="476"/>
        <v>1314</v>
      </c>
      <c r="AT1317" s="71">
        <f t="shared" si="477"/>
        <v>1.2413336323020596E-4</v>
      </c>
      <c r="AU1317" s="72">
        <f t="shared" si="473"/>
        <v>6.8214933659622723E-3</v>
      </c>
      <c r="AV1317" s="73">
        <f t="shared" si="475"/>
        <v>1.0068214933659623</v>
      </c>
      <c r="AW1317" s="74">
        <f>PRODUCT(AV$4:AV1317)</f>
        <v>7578.030191508009</v>
      </c>
    </row>
    <row r="1318" spans="44:49">
      <c r="AR1318" s="69">
        <f t="shared" si="474"/>
        <v>110</v>
      </c>
      <c r="AS1318" s="70">
        <f t="shared" si="476"/>
        <v>1315</v>
      </c>
      <c r="AT1318" s="71">
        <f t="shared" si="477"/>
        <v>1.2328658831643654E-4</v>
      </c>
      <c r="AU1318" s="72">
        <f t="shared" si="473"/>
        <v>6.8214933659622723E-3</v>
      </c>
      <c r="AV1318" s="73">
        <f t="shared" si="475"/>
        <v>1.0068214933659623</v>
      </c>
      <c r="AW1318" s="74">
        <f>PRODUCT(AV$4:AV1318)</f>
        <v>7629.7236741864426</v>
      </c>
    </row>
    <row r="1319" spans="44:49">
      <c r="AR1319" s="69">
        <f t="shared" si="474"/>
        <v>110</v>
      </c>
      <c r="AS1319" s="70">
        <f t="shared" si="476"/>
        <v>1316</v>
      </c>
      <c r="AT1319" s="71">
        <f t="shared" si="477"/>
        <v>1.2244558967212384E-4</v>
      </c>
      <c r="AU1319" s="72">
        <f t="shared" si="473"/>
        <v>6.8214933659622723E-3</v>
      </c>
      <c r="AV1319" s="73">
        <f t="shared" si="475"/>
        <v>1.0068214933659623</v>
      </c>
      <c r="AW1319" s="74">
        <f>PRODUCT(AV$4:AV1319)</f>
        <v>7681.7697836140305</v>
      </c>
    </row>
    <row r="1320" spans="44:49">
      <c r="AR1320" s="69">
        <f t="shared" si="474"/>
        <v>110</v>
      </c>
      <c r="AS1320" s="70">
        <f t="shared" si="476"/>
        <v>1317</v>
      </c>
      <c r="AT1320" s="71">
        <f t="shared" si="477"/>
        <v>1.2161032789448412E-4</v>
      </c>
      <c r="AU1320" s="72">
        <f t="shared" si="473"/>
        <v>6.8214933659622723E-3</v>
      </c>
      <c r="AV1320" s="73">
        <f t="shared" si="475"/>
        <v>1.0068214933659623</v>
      </c>
      <c r="AW1320" s="74">
        <f>PRODUCT(AV$4:AV1320)</f>
        <v>7734.1709252318033</v>
      </c>
    </row>
    <row r="1321" spans="44:49">
      <c r="AR1321" s="69">
        <f t="shared" si="474"/>
        <v>110</v>
      </c>
      <c r="AS1321" s="70">
        <f t="shared" si="476"/>
        <v>1318</v>
      </c>
      <c r="AT1321" s="71">
        <f t="shared" si="477"/>
        <v>1.207807638495194E-4</v>
      </c>
      <c r="AU1321" s="72">
        <f t="shared" si="473"/>
        <v>6.8214933659622723E-3</v>
      </c>
      <c r="AV1321" s="73">
        <f t="shared" si="475"/>
        <v>1.0068214933659623</v>
      </c>
      <c r="AW1321" s="74">
        <f>PRODUCT(AV$4:AV1321)</f>
        <v>7786.92952088949</v>
      </c>
    </row>
    <row r="1322" spans="44:49">
      <c r="AR1322" s="69">
        <f t="shared" si="474"/>
        <v>110</v>
      </c>
      <c r="AS1322" s="70">
        <f t="shared" si="476"/>
        <v>1319</v>
      </c>
      <c r="AT1322" s="71">
        <f t="shared" si="477"/>
        <v>1.1995685867018404E-4</v>
      </c>
      <c r="AU1322" s="72">
        <f t="shared" si="473"/>
        <v>6.8214933659622723E-3</v>
      </c>
      <c r="AV1322" s="73">
        <f t="shared" si="475"/>
        <v>1.0068214933659623</v>
      </c>
      <c r="AW1322" s="74">
        <f>PRODUCT(AV$4:AV1322)</f>
        <v>7840.0480089574539</v>
      </c>
    </row>
    <row r="1323" spans="44:49">
      <c r="AR1323" s="69">
        <f t="shared" si="474"/>
        <v>110</v>
      </c>
      <c r="AS1323" s="70">
        <f t="shared" si="476"/>
        <v>1320</v>
      </c>
      <c r="AT1323" s="71">
        <f t="shared" si="477"/>
        <v>1.1913857375456371E-4</v>
      </c>
      <c r="AU1323" s="72">
        <f t="shared" si="473"/>
        <v>6.8214933659622723E-3</v>
      </c>
      <c r="AV1323" s="73">
        <f t="shared" si="475"/>
        <v>1.0068214933659623</v>
      </c>
      <c r="AW1323" s="74">
        <f>PRODUCT(AV$4:AV1323)</f>
        <v>7893.5288444393827</v>
      </c>
    </row>
    <row r="1324" spans="44:49">
      <c r="AR1324" s="69">
        <f t="shared" si="474"/>
        <v>111</v>
      </c>
      <c r="AS1324" s="70">
        <f t="shared" si="476"/>
        <v>1321</v>
      </c>
      <c r="AT1324" s="71">
        <f t="shared" si="477"/>
        <v>1.1832587076406674E-4</v>
      </c>
      <c r="AU1324" s="72">
        <f t="shared" si="473"/>
        <v>6.8214933659622723E-3</v>
      </c>
      <c r="AV1324" s="73">
        <f t="shared" si="475"/>
        <v>1.0068214933659623</v>
      </c>
      <c r="AW1324" s="74">
        <f>PRODUCT(AV$4:AV1324)</f>
        <v>7947.3744990857576</v>
      </c>
    </row>
    <row r="1325" spans="44:49">
      <c r="AR1325" s="69">
        <f t="shared" si="474"/>
        <v>111</v>
      </c>
      <c r="AS1325" s="70">
        <f t="shared" si="476"/>
        <v>1322</v>
      </c>
      <c r="AT1325" s="71">
        <f t="shared" si="477"/>
        <v>1.1751871162162795E-4</v>
      </c>
      <c r="AU1325" s="72">
        <f t="shared" si="473"/>
        <v>6.8214933659622723E-3</v>
      </c>
      <c r="AV1325" s="73">
        <f t="shared" si="475"/>
        <v>1.0068214933659623</v>
      </c>
      <c r="AW1325" s="74">
        <f>PRODUCT(AV$4:AV1325)</f>
        <v>8001.5874615080893</v>
      </c>
    </row>
    <row r="1326" spans="44:49">
      <c r="AR1326" s="69">
        <f t="shared" si="474"/>
        <v>111</v>
      </c>
      <c r="AS1326" s="70">
        <f t="shared" si="476"/>
        <v>1323</v>
      </c>
      <c r="AT1326" s="71">
        <f t="shared" si="477"/>
        <v>1.1671705850992458E-4</v>
      </c>
      <c r="AU1326" s="72">
        <f t="shared" si="473"/>
        <v>6.8214933659622723E-3</v>
      </c>
      <c r="AV1326" s="73">
        <f t="shared" si="475"/>
        <v>1.0068214933659623</v>
      </c>
      <c r="AW1326" s="74">
        <f>PRODUCT(AV$4:AV1326)</f>
        <v>8056.1702372939335</v>
      </c>
    </row>
    <row r="1327" spans="44:49">
      <c r="AR1327" s="69">
        <f t="shared" si="474"/>
        <v>111</v>
      </c>
      <c r="AS1327" s="70">
        <f t="shared" si="476"/>
        <v>1324</v>
      </c>
      <c r="AT1327" s="71">
        <f t="shared" si="477"/>
        <v>1.159208738696045E-4</v>
      </c>
      <c r="AU1327" s="72">
        <f t="shared" si="473"/>
        <v>6.8214933659622723E-3</v>
      </c>
      <c r="AV1327" s="73">
        <f t="shared" si="475"/>
        <v>1.0068214933659623</v>
      </c>
      <c r="AW1327" s="74">
        <f>PRODUCT(AV$4:AV1327)</f>
        <v>8111.1253491226971</v>
      </c>
    </row>
    <row r="1328" spans="44:49">
      <c r="AR1328" s="69">
        <f t="shared" si="474"/>
        <v>111</v>
      </c>
      <c r="AS1328" s="70">
        <f t="shared" si="476"/>
        <v>1325</v>
      </c>
      <c r="AT1328" s="71">
        <f t="shared" si="477"/>
        <v>1.1513012039752644E-4</v>
      </c>
      <c r="AU1328" s="72">
        <f t="shared" si="473"/>
        <v>6.8214933659622723E-3</v>
      </c>
      <c r="AV1328" s="73">
        <f t="shared" si="475"/>
        <v>1.0068214933659623</v>
      </c>
      <c r="AW1328" s="74">
        <f>PRODUCT(AV$4:AV1328)</f>
        <v>8166.4553368822262</v>
      </c>
    </row>
    <row r="1329" spans="44:49">
      <c r="AR1329" s="69">
        <f t="shared" si="474"/>
        <v>111</v>
      </c>
      <c r="AS1329" s="70">
        <f t="shared" si="476"/>
        <v>1326</v>
      </c>
      <c r="AT1329" s="71">
        <f t="shared" si="477"/>
        <v>1.1434476104501228E-4</v>
      </c>
      <c r="AU1329" s="72">
        <f t="shared" si="473"/>
        <v>6.8214933659622723E-3</v>
      </c>
      <c r="AV1329" s="73">
        <f t="shared" si="475"/>
        <v>1.0068214933659623</v>
      </c>
      <c r="AW1329" s="74">
        <f>PRODUCT(AV$4:AV1329)</f>
        <v>8222.1627577861964</v>
      </c>
    </row>
    <row r="1330" spans="44:49">
      <c r="AR1330" s="69">
        <f t="shared" si="474"/>
        <v>111</v>
      </c>
      <c r="AS1330" s="70">
        <f t="shared" si="476"/>
        <v>1327</v>
      </c>
      <c r="AT1330" s="71">
        <f t="shared" si="477"/>
        <v>1.1356475901611118E-4</v>
      </c>
      <c r="AU1330" s="72">
        <f t="shared" si="473"/>
        <v>6.8214933659622723E-3</v>
      </c>
      <c r="AV1330" s="73">
        <f t="shared" si="475"/>
        <v>1.0068214933659623</v>
      </c>
      <c r="AW1330" s="74">
        <f>PRODUCT(AV$4:AV1330)</f>
        <v>8278.2501864922979</v>
      </c>
    </row>
    <row r="1331" spans="44:49">
      <c r="AR1331" s="69">
        <f t="shared" si="474"/>
        <v>111</v>
      </c>
      <c r="AS1331" s="70">
        <f t="shared" si="476"/>
        <v>1328</v>
      </c>
      <c r="AT1331" s="71">
        <f t="shared" si="477"/>
        <v>1.1279007776587567E-4</v>
      </c>
      <c r="AU1331" s="72">
        <f t="shared" si="473"/>
        <v>6.8214933659622723E-3</v>
      </c>
      <c r="AV1331" s="73">
        <f t="shared" si="475"/>
        <v>1.0068214933659623</v>
      </c>
      <c r="AW1331" s="74">
        <f>PRODUCT(AV$4:AV1331)</f>
        <v>8334.7202152212303</v>
      </c>
    </row>
    <row r="1332" spans="44:49">
      <c r="AR1332" s="69">
        <f t="shared" si="474"/>
        <v>111</v>
      </c>
      <c r="AS1332" s="70">
        <f t="shared" si="476"/>
        <v>1329</v>
      </c>
      <c r="AT1332" s="71">
        <f t="shared" si="477"/>
        <v>1.1202068099864939E-4</v>
      </c>
      <c r="AU1332" s="72">
        <f t="shared" si="473"/>
        <v>6.8214933659622723E-3</v>
      </c>
      <c r="AV1332" s="73">
        <f t="shared" si="475"/>
        <v>1.0068214933659623</v>
      </c>
      <c r="AW1332" s="74">
        <f>PRODUCT(AV$4:AV1332)</f>
        <v>8391.5754538765141</v>
      </c>
    </row>
    <row r="1333" spans="44:49">
      <c r="AR1333" s="69">
        <f t="shared" si="474"/>
        <v>111</v>
      </c>
      <c r="AS1333" s="70">
        <f t="shared" si="476"/>
        <v>1330</v>
      </c>
      <c r="AT1333" s="71">
        <f t="shared" si="477"/>
        <v>1.1125653266636652E-4</v>
      </c>
      <c r="AU1333" s="72">
        <f t="shared" si="473"/>
        <v>6.8214933659622723E-3</v>
      </c>
      <c r="AV1333" s="73">
        <f t="shared" si="475"/>
        <v>1.0068214933659623</v>
      </c>
      <c r="AW1333" s="74">
        <f>PRODUCT(AV$4:AV1333)</f>
        <v>8448.8185301651047</v>
      </c>
    </row>
    <row r="1334" spans="44:49">
      <c r="AR1334" s="69">
        <f t="shared" si="474"/>
        <v>111</v>
      </c>
      <c r="AS1334" s="70">
        <f t="shared" si="476"/>
        <v>1331</v>
      </c>
      <c r="AT1334" s="71">
        <f t="shared" si="477"/>
        <v>1.1049759696686294E-4</v>
      </c>
      <c r="AU1334" s="72">
        <f t="shared" si="473"/>
        <v>6.8214933659622723E-3</v>
      </c>
      <c r="AV1334" s="73">
        <f t="shared" si="475"/>
        <v>1.0068214933659623</v>
      </c>
      <c r="AW1334" s="74">
        <f>PRODUCT(AV$4:AV1334)</f>
        <v>8506.4520897188449</v>
      </c>
    </row>
    <row r="1335" spans="44:49">
      <c r="AR1335" s="69">
        <f t="shared" si="474"/>
        <v>111</v>
      </c>
      <c r="AS1335" s="70">
        <f t="shared" si="476"/>
        <v>1332</v>
      </c>
      <c r="AT1335" s="71">
        <f t="shared" si="477"/>
        <v>1.0974383834219872E-4</v>
      </c>
      <c r="AU1335" s="72">
        <f t="shared" si="473"/>
        <v>6.8214933659622723E-3</v>
      </c>
      <c r="AV1335" s="73">
        <f t="shared" si="475"/>
        <v>1.0068214933659623</v>
      </c>
      <c r="AW1335" s="74">
        <f>PRODUCT(AV$4:AV1335)</f>
        <v>8564.4787962167375</v>
      </c>
    </row>
    <row r="1336" spans="44:49">
      <c r="AR1336" s="69">
        <f t="shared" si="474"/>
        <v>112</v>
      </c>
      <c r="AS1336" s="70">
        <f t="shared" si="476"/>
        <v>1333</v>
      </c>
      <c r="AT1336" s="71">
        <f t="shared" si="477"/>
        <v>1.0899522147699218E-4</v>
      </c>
      <c r="AU1336" s="72">
        <f t="shared" si="473"/>
        <v>6.8214933659622723E-3</v>
      </c>
      <c r="AV1336" s="73">
        <f t="shared" si="475"/>
        <v>1.0068214933659623</v>
      </c>
      <c r="AW1336" s="74">
        <f>PRODUCT(AV$4:AV1336)</f>
        <v>8622.9013315080538</v>
      </c>
    </row>
    <row r="1337" spans="44:49">
      <c r="AR1337" s="69">
        <f t="shared" si="474"/>
        <v>112</v>
      </c>
      <c r="AS1337" s="70">
        <f t="shared" si="476"/>
        <v>1334</v>
      </c>
      <c r="AT1337" s="71">
        <f t="shared" si="477"/>
        <v>1.0825171129676529E-4</v>
      </c>
      <c r="AU1337" s="72">
        <f t="shared" si="473"/>
        <v>6.8214933659622723E-3</v>
      </c>
      <c r="AV1337" s="73">
        <f t="shared" si="475"/>
        <v>1.0068214933659623</v>
      </c>
      <c r="AW1337" s="74">
        <f>PRODUCT(AV$4:AV1337)</f>
        <v>8681.7223957362839</v>
      </c>
    </row>
    <row r="1338" spans="44:49">
      <c r="AR1338" s="69">
        <f t="shared" si="474"/>
        <v>112</v>
      </c>
      <c r="AS1338" s="70">
        <f t="shared" si="476"/>
        <v>1335</v>
      </c>
      <c r="AT1338" s="71">
        <f t="shared" si="477"/>
        <v>1.0751327296630035E-4</v>
      </c>
      <c r="AU1338" s="72">
        <f t="shared" si="473"/>
        <v>6.8214933659622723E-3</v>
      </c>
      <c r="AV1338" s="73">
        <f t="shared" si="475"/>
        <v>1.0068214933659623</v>
      </c>
      <c r="AW1338" s="74">
        <f>PRODUCT(AV$4:AV1338)</f>
        <v>8740.9447074639247</v>
      </c>
    </row>
    <row r="1339" spans="44:49">
      <c r="AR1339" s="69">
        <f t="shared" si="474"/>
        <v>112</v>
      </c>
      <c r="AS1339" s="70">
        <f t="shared" si="476"/>
        <v>1336</v>
      </c>
      <c r="AT1339" s="71">
        <f t="shared" si="477"/>
        <v>1.0677987188800784E-4</v>
      </c>
      <c r="AU1339" s="72">
        <f t="shared" si="473"/>
        <v>6.8214933659622723E-3</v>
      </c>
      <c r="AV1339" s="73">
        <f t="shared" si="475"/>
        <v>1.0068214933659623</v>
      </c>
      <c r="AW1339" s="74">
        <f>PRODUCT(AV$4:AV1339)</f>
        <v>8800.5710037981335</v>
      </c>
    </row>
    <row r="1340" spans="44:49">
      <c r="AR1340" s="69">
        <f t="shared" si="474"/>
        <v>112</v>
      </c>
      <c r="AS1340" s="70">
        <f t="shared" si="476"/>
        <v>1337</v>
      </c>
      <c r="AT1340" s="71">
        <f t="shared" si="477"/>
        <v>1.0605147370030549E-4</v>
      </c>
      <c r="AU1340" s="72">
        <f t="shared" si="473"/>
        <v>6.8214933659622723E-3</v>
      </c>
      <c r="AV1340" s="73">
        <f t="shared" si="475"/>
        <v>1.0068214933659623</v>
      </c>
      <c r="AW1340" s="74">
        <f>PRODUCT(AV$4:AV1340)</f>
        <v>8860.6040405172225</v>
      </c>
    </row>
    <row r="1341" spans="44:49">
      <c r="AR1341" s="69">
        <f t="shared" si="474"/>
        <v>112</v>
      </c>
      <c r="AS1341" s="70">
        <f t="shared" si="476"/>
        <v>1338</v>
      </c>
      <c r="AT1341" s="71">
        <f t="shared" si="477"/>
        <v>1.0532804427600833E-4</v>
      </c>
      <c r="AU1341" s="72">
        <f t="shared" si="473"/>
        <v>6.8214933659622723E-3</v>
      </c>
      <c r="AV1341" s="73">
        <f t="shared" si="475"/>
        <v>1.0068214933659623</v>
      </c>
      <c r="AW1341" s="74">
        <f>PRODUCT(AV$4:AV1341)</f>
        <v>8921.0465921980285</v>
      </c>
    </row>
    <row r="1342" spans="44:49">
      <c r="AR1342" s="69">
        <f t="shared" si="474"/>
        <v>112</v>
      </c>
      <c r="AS1342" s="70">
        <f t="shared" si="476"/>
        <v>1339</v>
      </c>
      <c r="AT1342" s="71">
        <f t="shared" si="477"/>
        <v>1.0460954972072977E-4</v>
      </c>
      <c r="AU1342" s="72">
        <f t="shared" si="473"/>
        <v>6.8214933659622723E-3</v>
      </c>
      <c r="AV1342" s="73">
        <f t="shared" si="475"/>
        <v>1.0068214933659623</v>
      </c>
      <c r="AW1342" s="74">
        <f>PRODUCT(AV$4:AV1342)</f>
        <v>8981.9014523441474</v>
      </c>
    </row>
    <row r="1343" spans="44:49">
      <c r="AR1343" s="69">
        <f t="shared" si="474"/>
        <v>112</v>
      </c>
      <c r="AS1343" s="70">
        <f t="shared" si="476"/>
        <v>1340</v>
      </c>
      <c r="AT1343" s="71">
        <f t="shared" si="477"/>
        <v>1.0389595637129351E-4</v>
      </c>
      <c r="AU1343" s="72">
        <f t="shared" si="473"/>
        <v>6.8214933659622723E-3</v>
      </c>
      <c r="AV1343" s="73">
        <f t="shared" si="475"/>
        <v>1.0068214933659623</v>
      </c>
      <c r="AW1343" s="74">
        <f>PRODUCT(AV$4:AV1343)</f>
        <v>9043.1714335150391</v>
      </c>
    </row>
    <row r="1344" spans="44:49">
      <c r="AR1344" s="69">
        <f t="shared" si="474"/>
        <v>112</v>
      </c>
      <c r="AS1344" s="70">
        <f t="shared" si="476"/>
        <v>1341</v>
      </c>
      <c r="AT1344" s="71">
        <f t="shared" si="477"/>
        <v>1.0318723079415642E-4</v>
      </c>
      <c r="AU1344" s="72">
        <f t="shared" si="473"/>
        <v>6.8214933659622723E-3</v>
      </c>
      <c r="AV1344" s="73">
        <f t="shared" si="475"/>
        <v>1.0068214933659623</v>
      </c>
      <c r="AW1344" s="74">
        <f>PRODUCT(AV$4:AV1344)</f>
        <v>9104.8593674560216</v>
      </c>
    </row>
    <row r="1345" spans="44:49">
      <c r="AR1345" s="69">
        <f t="shared" si="474"/>
        <v>112</v>
      </c>
      <c r="AS1345" s="70">
        <f t="shared" si="476"/>
        <v>1342</v>
      </c>
      <c r="AT1345" s="71">
        <f t="shared" si="477"/>
        <v>1.0248333978384207E-4</v>
      </c>
      <c r="AU1345" s="72">
        <f t="shared" si="473"/>
        <v>6.8214933659622723E-3</v>
      </c>
      <c r="AV1345" s="73">
        <f t="shared" si="475"/>
        <v>1.0068214933659623</v>
      </c>
      <c r="AW1345" s="74">
        <f>PRODUCT(AV$4:AV1345)</f>
        <v>9166.9681052291417</v>
      </c>
    </row>
    <row r="1346" spans="44:49">
      <c r="AR1346" s="69">
        <f t="shared" si="474"/>
        <v>112</v>
      </c>
      <c r="AS1346" s="70">
        <f t="shared" si="476"/>
        <v>1343</v>
      </c>
      <c r="AT1346" s="71">
        <f t="shared" si="477"/>
        <v>1.0178425036138493E-4</v>
      </c>
      <c r="AU1346" s="72">
        <f t="shared" si="473"/>
        <v>6.8214933659622723E-3</v>
      </c>
      <c r="AV1346" s="73">
        <f t="shared" si="475"/>
        <v>1.0068214933659623</v>
      </c>
      <c r="AW1346" s="74">
        <f>PRODUCT(AV$4:AV1346)</f>
        <v>9229.5005173449499</v>
      </c>
    </row>
    <row r="1347" spans="44:49">
      <c r="AR1347" s="69">
        <f t="shared" si="474"/>
        <v>112</v>
      </c>
      <c r="AS1347" s="70">
        <f t="shared" si="476"/>
        <v>1344</v>
      </c>
      <c r="AT1347" s="71">
        <f t="shared" si="477"/>
        <v>1.010899297727853E-4</v>
      </c>
      <c r="AU1347" s="72">
        <f t="shared" si="473"/>
        <v>6.8214933659622723E-3</v>
      </c>
      <c r="AV1347" s="73">
        <f t="shared" si="475"/>
        <v>1.0068214933659623</v>
      </c>
      <c r="AW1347" s="74">
        <f>PRODUCT(AV$4:AV1347)</f>
        <v>9292.4594938951632</v>
      </c>
    </row>
    <row r="1348" spans="44:49">
      <c r="AR1348" s="69">
        <f t="shared" si="474"/>
        <v>113</v>
      </c>
      <c r="AS1348" s="70">
        <f t="shared" si="476"/>
        <v>1345</v>
      </c>
      <c r="AT1348" s="71">
        <f t="shared" si="477"/>
        <v>1.0040034548747465E-4</v>
      </c>
      <c r="AU1348" s="72">
        <f t="shared" ref="AU1348:AU1411" si="478">((1+$AH$21)^(1/12))-1</f>
        <v>6.8214933659622723E-3</v>
      </c>
      <c r="AV1348" s="73">
        <f t="shared" si="475"/>
        <v>1.0068214933659623</v>
      </c>
      <c r="AW1348" s="74">
        <f>PRODUCT(AV$4:AV1348)</f>
        <v>9355.847944686242</v>
      </c>
    </row>
    <row r="1349" spans="44:49">
      <c r="AR1349" s="69">
        <f t="shared" ref="AR1349:AR1412" si="479">ROUNDDOWN((AS1349-1)/12,0)+1</f>
        <v>113</v>
      </c>
      <c r="AS1349" s="70">
        <f t="shared" si="476"/>
        <v>1346</v>
      </c>
      <c r="AT1349" s="71">
        <f t="shared" si="477"/>
        <v>9.9715465196791519E-5</v>
      </c>
      <c r="AU1349" s="72">
        <f t="shared" si="478"/>
        <v>6.8214933659622723E-3</v>
      </c>
      <c r="AV1349" s="73">
        <f t="shared" ref="AV1349:AV1412" si="480">(1+AU1349)</f>
        <v>1.0068214933659623</v>
      </c>
      <c r="AW1349" s="74">
        <f>PRODUCT(AV$4:AV1349)</f>
        <v>9419.6687993738706</v>
      </c>
    </row>
    <row r="1350" spans="44:49">
      <c r="AR1350" s="69">
        <f t="shared" si="479"/>
        <v>113</v>
      </c>
      <c r="AS1350" s="70">
        <f t="shared" ref="AS1350:AS1413" si="481">AS1349+1</f>
        <v>1347</v>
      </c>
      <c r="AT1350" s="71">
        <f t="shared" si="477"/>
        <v>9.9035256812467765E-5</v>
      </c>
      <c r="AU1350" s="72">
        <f t="shared" si="478"/>
        <v>6.8214933659622723E-3</v>
      </c>
      <c r="AV1350" s="73">
        <f t="shared" si="480"/>
        <v>1.0068214933659623</v>
      </c>
      <c r="AW1350" s="74">
        <f>PRODUCT(AV$4:AV1350)</f>
        <v>9483.9250075983618</v>
      </c>
    </row>
    <row r="1351" spans="44:49">
      <c r="AR1351" s="69">
        <f t="shared" si="479"/>
        <v>113</v>
      </c>
      <c r="AS1351" s="70">
        <f t="shared" si="481"/>
        <v>1348</v>
      </c>
      <c r="AT1351" s="71">
        <f t="shared" si="477"/>
        <v>9.8359688465125144E-5</v>
      </c>
      <c r="AU1351" s="72">
        <f t="shared" si="478"/>
        <v>6.8214933659622723E-3</v>
      </c>
      <c r="AV1351" s="73">
        <f t="shared" si="480"/>
        <v>1.0068214933659623</v>
      </c>
      <c r="AW1351" s="74">
        <f>PRODUCT(AV$4:AV1351)</f>
        <v>9548.6195391209785</v>
      </c>
    </row>
    <row r="1352" spans="44:49">
      <c r="AR1352" s="69">
        <f t="shared" si="479"/>
        <v>113</v>
      </c>
      <c r="AS1352" s="70">
        <f t="shared" si="481"/>
        <v>1349</v>
      </c>
      <c r="AT1352" s="71">
        <f t="shared" si="477"/>
        <v>9.7688728502782178E-5</v>
      </c>
      <c r="AU1352" s="72">
        <f t="shared" si="478"/>
        <v>6.8214933659622723E-3</v>
      </c>
      <c r="AV1352" s="73">
        <f t="shared" si="480"/>
        <v>1.0068214933659623</v>
      </c>
      <c r="AW1352" s="74">
        <f>PRODUCT(AV$4:AV1352)</f>
        <v>9613.7553839611901</v>
      </c>
    </row>
    <row r="1353" spans="44:49">
      <c r="AR1353" s="69">
        <f t="shared" si="479"/>
        <v>113</v>
      </c>
      <c r="AS1353" s="70">
        <f t="shared" si="481"/>
        <v>1350</v>
      </c>
      <c r="AT1353" s="71">
        <f t="shared" si="477"/>
        <v>9.7022345489371155E-5</v>
      </c>
      <c r="AU1353" s="72">
        <f t="shared" si="478"/>
        <v>6.8214933659622723E-3</v>
      </c>
      <c r="AV1353" s="73">
        <f t="shared" si="480"/>
        <v>1.0068214933659623</v>
      </c>
      <c r="AW1353" s="74">
        <f>PRODUCT(AV$4:AV1353)</f>
        <v>9679.3355525348652</v>
      </c>
    </row>
    <row r="1354" spans="44:49">
      <c r="AR1354" s="69">
        <f t="shared" si="479"/>
        <v>113</v>
      </c>
      <c r="AS1354" s="70">
        <f t="shared" si="481"/>
        <v>1351</v>
      </c>
      <c r="AT1354" s="71">
        <f t="shared" si="477"/>
        <v>9.636050820326531E-5</v>
      </c>
      <c r="AU1354" s="72">
        <f t="shared" si="478"/>
        <v>6.8214933659622723E-3</v>
      </c>
      <c r="AV1354" s="73">
        <f t="shared" si="480"/>
        <v>1.0068214933659623</v>
      </c>
      <c r="AW1354" s="74">
        <f>PRODUCT(AV$4:AV1354)</f>
        <v>9745.3630757934043</v>
      </c>
    </row>
    <row r="1355" spans="44:49">
      <c r="AR1355" s="69">
        <f t="shared" si="479"/>
        <v>113</v>
      </c>
      <c r="AS1355" s="70">
        <f t="shared" si="481"/>
        <v>1352</v>
      </c>
      <c r="AT1355" s="71">
        <f t="shared" si="477"/>
        <v>9.5703185635815979E-5</v>
      </c>
      <c r="AU1355" s="72">
        <f t="shared" si="478"/>
        <v>6.8214933659622723E-3</v>
      </c>
      <c r="AV1355" s="73">
        <f t="shared" si="480"/>
        <v>1.0068214933659623</v>
      </c>
      <c r="AW1355" s="74">
        <f>PRODUCT(AV$4:AV1355)</f>
        <v>9811.8410053638236</v>
      </c>
    </row>
    <row r="1356" spans="44:49">
      <c r="AR1356" s="69">
        <f t="shared" si="479"/>
        <v>113</v>
      </c>
      <c r="AS1356" s="70">
        <f t="shared" si="481"/>
        <v>1353</v>
      </c>
      <c r="AT1356" s="71">
        <f t="shared" si="477"/>
        <v>9.5050346989899805E-5</v>
      </c>
      <c r="AU1356" s="72">
        <f t="shared" si="478"/>
        <v>6.8214933659622723E-3</v>
      </c>
      <c r="AV1356" s="73">
        <f t="shared" si="480"/>
        <v>1.0068214933659623</v>
      </c>
      <c r="AW1356" s="74">
        <f>PRODUCT(AV$4:AV1356)</f>
        <v>9878.7724136897887</v>
      </c>
    </row>
    <row r="1357" spans="44:49">
      <c r="AR1357" s="69">
        <f t="shared" si="479"/>
        <v>113</v>
      </c>
      <c r="AS1357" s="70">
        <f t="shared" si="481"/>
        <v>1354</v>
      </c>
      <c r="AT1357" s="71">
        <f t="shared" si="477"/>
        <v>9.4401961678475791E-5</v>
      </c>
      <c r="AU1357" s="72">
        <f t="shared" si="478"/>
        <v>6.8214933659622723E-3</v>
      </c>
      <c r="AV1357" s="73">
        <f t="shared" si="480"/>
        <v>1.0068214933659623</v>
      </c>
      <c r="AW1357" s="74">
        <f>PRODUCT(AV$4:AV1357)</f>
        <v>9946.1603941736248</v>
      </c>
    </row>
    <row r="1358" spans="44:49">
      <c r="AR1358" s="69">
        <f t="shared" si="479"/>
        <v>113</v>
      </c>
      <c r="AS1358" s="70">
        <f t="shared" si="481"/>
        <v>1355</v>
      </c>
      <c r="AT1358" s="71">
        <f t="shared" si="477"/>
        <v>9.3757999323152241E-5</v>
      </c>
      <c r="AU1358" s="72">
        <f t="shared" si="478"/>
        <v>6.8214933659622723E-3</v>
      </c>
      <c r="AV1358" s="73">
        <f t="shared" si="480"/>
        <v>1.0068214933659623</v>
      </c>
      <c r="AW1358" s="74">
        <f>PRODUCT(AV$4:AV1358)</f>
        <v>10014.008061319277</v>
      </c>
    </row>
    <row r="1359" spans="44:49">
      <c r="AR1359" s="69">
        <f t="shared" si="479"/>
        <v>113</v>
      </c>
      <c r="AS1359" s="70">
        <f t="shared" si="481"/>
        <v>1356</v>
      </c>
      <c r="AT1359" s="71">
        <f t="shared" si="477"/>
        <v>9.3118429752763458E-5</v>
      </c>
      <c r="AU1359" s="72">
        <f t="shared" si="478"/>
        <v>6.8214933659622723E-3</v>
      </c>
      <c r="AV1359" s="73">
        <f t="shared" si="480"/>
        <v>1.0068214933659623</v>
      </c>
      <c r="AW1359" s="74">
        <f>PRODUCT(AV$4:AV1359)</f>
        <v>10082.318550876258</v>
      </c>
    </row>
    <row r="1360" spans="44:49">
      <c r="AR1360" s="69">
        <f t="shared" si="479"/>
        <v>114</v>
      </c>
      <c r="AS1360" s="70">
        <f t="shared" si="481"/>
        <v>1357</v>
      </c>
      <c r="AT1360" s="71">
        <f t="shared" si="477"/>
        <v>9.2483223001956164E-5</v>
      </c>
      <c r="AU1360" s="72">
        <f t="shared" si="478"/>
        <v>6.8214933659622723E-3</v>
      </c>
      <c r="AV1360" s="73">
        <f t="shared" si="480"/>
        <v>1.0068214933659623</v>
      </c>
      <c r="AW1360" s="74">
        <f>PRODUCT(AV$4:AV1360)</f>
        <v>10151.095019984579</v>
      </c>
    </row>
    <row r="1361" spans="44:49">
      <c r="AR1361" s="69">
        <f t="shared" si="479"/>
        <v>114</v>
      </c>
      <c r="AS1361" s="70">
        <f t="shared" si="481"/>
        <v>1358</v>
      </c>
      <c r="AT1361" s="71">
        <f t="shared" si="477"/>
        <v>9.1852349309785511E-5</v>
      </c>
      <c r="AU1361" s="72">
        <f t="shared" si="478"/>
        <v>6.8214933659622723E-3</v>
      </c>
      <c r="AV1361" s="73">
        <f t="shared" si="480"/>
        <v>1.0068214933659623</v>
      </c>
      <c r="AW1361" s="74">
        <f>PRODUCT(AV$4:AV1361)</f>
        <v>10220.340647320656</v>
      </c>
    </row>
    <row r="1362" spans="44:49">
      <c r="AR1362" s="69">
        <f t="shared" si="479"/>
        <v>114</v>
      </c>
      <c r="AS1362" s="70">
        <f t="shared" si="481"/>
        <v>1359</v>
      </c>
      <c r="AT1362" s="71">
        <f t="shared" si="477"/>
        <v>9.1225779118320758E-5</v>
      </c>
      <c r="AU1362" s="72">
        <f t="shared" si="478"/>
        <v>6.8214933659622723E-3</v>
      </c>
      <c r="AV1362" s="73">
        <f t="shared" si="480"/>
        <v>1.0068214933659623</v>
      </c>
      <c r="AW1362" s="74">
        <f>PRODUCT(AV$4:AV1362)</f>
        <v>10290.058633244229</v>
      </c>
    </row>
    <row r="1363" spans="44:49">
      <c r="AR1363" s="69">
        <f t="shared" si="479"/>
        <v>114</v>
      </c>
      <c r="AS1363" s="70">
        <f t="shared" si="481"/>
        <v>1360</v>
      </c>
      <c r="AT1363" s="71">
        <f t="shared" si="477"/>
        <v>9.0603483071260388E-5</v>
      </c>
      <c r="AU1363" s="72">
        <f t="shared" si="478"/>
        <v>6.8214933659622723E-3</v>
      </c>
      <c r="AV1363" s="73">
        <f t="shared" si="480"/>
        <v>1.0068214933659623</v>
      </c>
      <c r="AW1363" s="74">
        <f>PRODUCT(AV$4:AV1363)</f>
        <v>10360.252199946268</v>
      </c>
    </row>
    <row r="1364" spans="44:49">
      <c r="AR1364" s="69">
        <f t="shared" si="479"/>
        <v>114</v>
      </c>
      <c r="AS1364" s="70">
        <f t="shared" si="481"/>
        <v>1361</v>
      </c>
      <c r="AT1364" s="71">
        <f t="shared" si="477"/>
        <v>8.9985432012556709E-5</v>
      </c>
      <c r="AU1364" s="72">
        <f t="shared" si="478"/>
        <v>6.8214933659622723E-3</v>
      </c>
      <c r="AV1364" s="73">
        <f t="shared" si="480"/>
        <v>1.0068214933659623</v>
      </c>
      <c r="AW1364" s="74">
        <f>PRODUCT(AV$4:AV1364)</f>
        <v>10430.924591597897</v>
      </c>
    </row>
    <row r="1365" spans="44:49">
      <c r="AR1365" s="69">
        <f t="shared" si="479"/>
        <v>114</v>
      </c>
      <c r="AS1365" s="70">
        <f t="shared" si="481"/>
        <v>1362</v>
      </c>
      <c r="AT1365" s="71">
        <f t="shared" si="477"/>
        <v>8.9371596985049809E-5</v>
      </c>
      <c r="AU1365" s="72">
        <f t="shared" si="478"/>
        <v>6.8214933659622723E-3</v>
      </c>
      <c r="AV1365" s="73">
        <f t="shared" si="480"/>
        <v>1.0068214933659623</v>
      </c>
      <c r="AW1365" s="74">
        <f>PRODUCT(AV$4:AV1365)</f>
        <v>10502.079074500334</v>
      </c>
    </row>
    <row r="1366" spans="44:49">
      <c r="AR1366" s="69">
        <f t="shared" si="479"/>
        <v>114</v>
      </c>
      <c r="AS1366" s="70">
        <f t="shared" si="481"/>
        <v>1363</v>
      </c>
      <c r="AT1366" s="71">
        <f t="shared" si="477"/>
        <v>8.876194922911084E-5</v>
      </c>
      <c r="AU1366" s="72">
        <f t="shared" si="478"/>
        <v>6.8214933659622723E-3</v>
      </c>
      <c r="AV1366" s="73">
        <f t="shared" si="480"/>
        <v>1.0068214933659623</v>
      </c>
      <c r="AW1366" s="74">
        <f>PRODUCT(AV$4:AV1366)</f>
        <v>10573.71893723585</v>
      </c>
    </row>
    <row r="1367" spans="44:49">
      <c r="AR1367" s="69">
        <f t="shared" si="479"/>
        <v>114</v>
      </c>
      <c r="AS1367" s="70">
        <f t="shared" si="481"/>
        <v>1364</v>
      </c>
      <c r="AT1367" s="71">
        <f t="shared" ref="AT1367:AT1430" si="482">(1-AU1367)*AT1366</f>
        <v>8.8156460181294574E-5</v>
      </c>
      <c r="AU1367" s="72">
        <f t="shared" si="478"/>
        <v>6.8214933659622723E-3</v>
      </c>
      <c r="AV1367" s="73">
        <f t="shared" si="480"/>
        <v>1.0068214933659623</v>
      </c>
      <c r="AW1367" s="74">
        <f>PRODUCT(AV$4:AV1367)</f>
        <v>10645.847490819753</v>
      </c>
    </row>
    <row r="1368" spans="44:49">
      <c r="AR1368" s="69">
        <f t="shared" si="479"/>
        <v>114</v>
      </c>
      <c r="AS1368" s="70">
        <f t="shared" si="481"/>
        <v>1365</v>
      </c>
      <c r="AT1368" s="71">
        <f t="shared" si="482"/>
        <v>8.7555101473001156E-5</v>
      </c>
      <c r="AU1368" s="72">
        <f t="shared" si="478"/>
        <v>6.8214933659622723E-3</v>
      </c>
      <c r="AV1368" s="73">
        <f t="shared" si="480"/>
        <v>1.0068214933659623</v>
      </c>
      <c r="AW1368" s="74">
        <f>PRODUCT(AV$4:AV1368)</f>
        <v>10718.468068853426</v>
      </c>
    </row>
    <row r="1369" spans="44:49">
      <c r="AR1369" s="69">
        <f t="shared" si="479"/>
        <v>114</v>
      </c>
      <c r="AS1369" s="70">
        <f t="shared" si="481"/>
        <v>1366</v>
      </c>
      <c r="AT1369" s="71">
        <f t="shared" si="482"/>
        <v>8.6957844929146926E-5</v>
      </c>
      <c r="AU1369" s="72">
        <f t="shared" si="478"/>
        <v>6.8214933659622723E-3</v>
      </c>
      <c r="AV1369" s="73">
        <f t="shared" si="480"/>
        <v>1.0068214933659623</v>
      </c>
      <c r="AW1369" s="74">
        <f>PRODUCT(AV$4:AV1369)</f>
        <v>10791.584027678389</v>
      </c>
    </row>
    <row r="1370" spans="44:49">
      <c r="AR1370" s="69">
        <f t="shared" si="479"/>
        <v>114</v>
      </c>
      <c r="AS1370" s="70">
        <f t="shared" si="481"/>
        <v>1367</v>
      </c>
      <c r="AT1370" s="71">
        <f t="shared" si="482"/>
        <v>8.6364662566844368E-5</v>
      </c>
      <c r="AU1370" s="72">
        <f t="shared" si="478"/>
        <v>6.8214933659622723E-3</v>
      </c>
      <c r="AV1370" s="73">
        <f t="shared" si="480"/>
        <v>1.0068214933659623</v>
      </c>
      <c r="AW1370" s="74">
        <f>PRODUCT(AV$4:AV1370)</f>
        <v>10865.198746531421</v>
      </c>
    </row>
    <row r="1371" spans="44:49">
      <c r="AR1371" s="69">
        <f t="shared" si="479"/>
        <v>114</v>
      </c>
      <c r="AS1371" s="70">
        <f t="shared" si="481"/>
        <v>1368</v>
      </c>
      <c r="AT1371" s="71">
        <f t="shared" si="482"/>
        <v>8.5775526594091071E-5</v>
      </c>
      <c r="AU1371" s="72">
        <f t="shared" si="478"/>
        <v>6.8214933659622723E-3</v>
      </c>
      <c r="AV1371" s="73">
        <f t="shared" si="480"/>
        <v>1.0068214933659623</v>
      </c>
      <c r="AW1371" s="74">
        <f>PRODUCT(AV$4:AV1371)</f>
        <v>10939.315627700747</v>
      </c>
    </row>
    <row r="1372" spans="44:49">
      <c r="AR1372" s="69">
        <f t="shared" si="479"/>
        <v>115</v>
      </c>
      <c r="AS1372" s="70">
        <f t="shared" si="481"/>
        <v>1369</v>
      </c>
      <c r="AT1372" s="71">
        <f t="shared" si="482"/>
        <v>8.5190409408467552E-5</v>
      </c>
      <c r="AU1372" s="72">
        <f t="shared" si="478"/>
        <v>6.8214933659622723E-3</v>
      </c>
      <c r="AV1372" s="73">
        <f t="shared" si="480"/>
        <v>1.0068214933659623</v>
      </c>
      <c r="AW1372" s="74">
        <f>PRODUCT(AV$4:AV1372)</f>
        <v>11013.938096683276</v>
      </c>
    </row>
    <row r="1373" spans="44:49">
      <c r="AR1373" s="69">
        <f t="shared" si="479"/>
        <v>115</v>
      </c>
      <c r="AS1373" s="70">
        <f t="shared" si="481"/>
        <v>1370</v>
      </c>
      <c r="AT1373" s="71">
        <f t="shared" si="482"/>
        <v>8.4609283595844077E-5</v>
      </c>
      <c r="AU1373" s="72">
        <f t="shared" si="478"/>
        <v>6.8214933659622723E-3</v>
      </c>
      <c r="AV1373" s="73">
        <f t="shared" si="480"/>
        <v>1.0068214933659623</v>
      </c>
      <c r="AW1373" s="74">
        <f>PRODUCT(AV$4:AV1373)</f>
        <v>11089.069602342921</v>
      </c>
    </row>
    <row r="1374" spans="44:49">
      <c r="AR1374" s="69">
        <f t="shared" si="479"/>
        <v>115</v>
      </c>
      <c r="AS1374" s="70">
        <f t="shared" si="481"/>
        <v>1371</v>
      </c>
      <c r="AT1374" s="71">
        <f t="shared" si="482"/>
        <v>8.4032121929096212E-5</v>
      </c>
      <c r="AU1374" s="72">
        <f t="shared" si="478"/>
        <v>6.8214933659622723E-3</v>
      </c>
      <c r="AV1374" s="73">
        <f t="shared" si="480"/>
        <v>1.0068214933659623</v>
      </c>
      <c r="AW1374" s="74">
        <f>PRODUCT(AV$4:AV1374)</f>
        <v>11164.713617069998</v>
      </c>
    </row>
    <row r="1375" spans="44:49">
      <c r="AR1375" s="69">
        <f t="shared" si="479"/>
        <v>115</v>
      </c>
      <c r="AS1375" s="70">
        <f t="shared" si="481"/>
        <v>1372</v>
      </c>
      <c r="AT1375" s="71">
        <f t="shared" si="482"/>
        <v>8.3458897366829146E-5</v>
      </c>
      <c r="AU1375" s="72">
        <f t="shared" si="478"/>
        <v>6.8214933659622723E-3</v>
      </c>
      <c r="AV1375" s="73">
        <f t="shared" si="480"/>
        <v>1.0068214933659623</v>
      </c>
      <c r="AW1375" s="74">
        <f>PRODUCT(AV$4:AV1375)</f>
        <v>11240.873636941709</v>
      </c>
    </row>
    <row r="1376" spans="44:49">
      <c r="AR1376" s="69">
        <f t="shared" si="479"/>
        <v>115</v>
      </c>
      <c r="AS1376" s="70">
        <f t="shared" si="481"/>
        <v>1373</v>
      </c>
      <c r="AT1376" s="71">
        <f t="shared" si="482"/>
        <v>8.2889583052110795E-5</v>
      </c>
      <c r="AU1376" s="72">
        <f t="shared" si="478"/>
        <v>6.8214933659622723E-3</v>
      </c>
      <c r="AV1376" s="73">
        <f t="shared" si="480"/>
        <v>1.0068214933659623</v>
      </c>
      <c r="AW1376" s="74">
        <f>PRODUCT(AV$4:AV1376)</f>
        <v>11317.553181883728</v>
      </c>
    </row>
    <row r="1377" spans="44:49">
      <c r="AR1377" s="69">
        <f t="shared" si="479"/>
        <v>115</v>
      </c>
      <c r="AS1377" s="70">
        <f t="shared" si="481"/>
        <v>1374</v>
      </c>
      <c r="AT1377" s="71">
        <f t="shared" si="482"/>
        <v>8.2324152311213439E-5</v>
      </c>
      <c r="AU1377" s="72">
        <f t="shared" si="478"/>
        <v>6.8214933659622723E-3</v>
      </c>
      <c r="AV1377" s="73">
        <f t="shared" si="480"/>
        <v>1.0068214933659623</v>
      </c>
      <c r="AW1377" s="74">
        <f>PRODUCT(AV$4:AV1377)</f>
        <v>11394.755795832873</v>
      </c>
    </row>
    <row r="1378" spans="44:49">
      <c r="AR1378" s="69">
        <f t="shared" si="479"/>
        <v>115</v>
      </c>
      <c r="AS1378" s="70">
        <f t="shared" si="481"/>
        <v>1375</v>
      </c>
      <c r="AT1378" s="71">
        <f t="shared" si="482"/>
        <v>8.1762578652364029E-5</v>
      </c>
      <c r="AU1378" s="72">
        <f t="shared" si="478"/>
        <v>6.8214933659622723E-3</v>
      </c>
      <c r="AV1378" s="73">
        <f t="shared" si="480"/>
        <v>1.0068214933659623</v>
      </c>
      <c r="AW1378" s="74">
        <f>PRODUCT(AV$4:AV1378)</f>
        <v>11472.485046900907</v>
      </c>
    </row>
    <row r="1379" spans="44:49">
      <c r="AR1379" s="69">
        <f t="shared" si="479"/>
        <v>115</v>
      </c>
      <c r="AS1379" s="70">
        <f t="shared" si="481"/>
        <v>1376</v>
      </c>
      <c r="AT1379" s="71">
        <f t="shared" si="482"/>
        <v>8.1204835764502964E-5</v>
      </c>
      <c r="AU1379" s="72">
        <f t="shared" si="478"/>
        <v>6.8214933659622723E-3</v>
      </c>
      <c r="AV1379" s="73">
        <f t="shared" si="480"/>
        <v>1.0068214933659623</v>
      </c>
      <c r="AW1379" s="74">
        <f>PRODUCT(AV$4:AV1379)</f>
        <v>11550.744527539442</v>
      </c>
    </row>
    <row r="1380" spans="44:49">
      <c r="AR1380" s="69">
        <f t="shared" si="479"/>
        <v>115</v>
      </c>
      <c r="AS1380" s="70">
        <f t="shared" si="481"/>
        <v>1377</v>
      </c>
      <c r="AT1380" s="71">
        <f t="shared" si="482"/>
        <v>8.0650897516051356E-5</v>
      </c>
      <c r="AU1380" s="72">
        <f t="shared" si="478"/>
        <v>6.8214933659622723E-3</v>
      </c>
      <c r="AV1380" s="73">
        <f t="shared" si="480"/>
        <v>1.0068214933659623</v>
      </c>
      <c r="AW1380" s="74">
        <f>PRODUCT(AV$4:AV1380)</f>
        <v>11629.537854705977</v>
      </c>
    </row>
    <row r="1381" spans="44:49">
      <c r="AR1381" s="69">
        <f t="shared" si="479"/>
        <v>115</v>
      </c>
      <c r="AS1381" s="70">
        <f t="shared" si="481"/>
        <v>1378</v>
      </c>
      <c r="AT1381" s="71">
        <f t="shared" si="482"/>
        <v>8.0100737953686706E-5</v>
      </c>
      <c r="AU1381" s="72">
        <f t="shared" si="478"/>
        <v>6.8214933659622723E-3</v>
      </c>
      <c r="AV1381" s="73">
        <f t="shared" si="480"/>
        <v>1.0068214933659623</v>
      </c>
      <c r="AW1381" s="74">
        <f>PRODUCT(AV$4:AV1381)</f>
        <v>11708.868670031061</v>
      </c>
    </row>
    <row r="1382" spans="44:49">
      <c r="AR1382" s="69">
        <f t="shared" si="479"/>
        <v>115</v>
      </c>
      <c r="AS1382" s="70">
        <f t="shared" si="481"/>
        <v>1379</v>
      </c>
      <c r="AT1382" s="71">
        <f t="shared" si="482"/>
        <v>7.9554331301126945E-5</v>
      </c>
      <c r="AU1382" s="72">
        <f t="shared" si="478"/>
        <v>6.8214933659622723E-3</v>
      </c>
      <c r="AV1382" s="73">
        <f t="shared" si="480"/>
        <v>1.0068214933659623</v>
      </c>
      <c r="AW1382" s="74">
        <f>PRODUCT(AV$4:AV1382)</f>
        <v>11788.740639986601</v>
      </c>
    </row>
    <row r="1383" spans="44:49">
      <c r="AR1383" s="69">
        <f t="shared" si="479"/>
        <v>115</v>
      </c>
      <c r="AS1383" s="70">
        <f t="shared" si="481"/>
        <v>1380</v>
      </c>
      <c r="AT1383" s="71">
        <f t="shared" si="482"/>
        <v>7.901165195792274E-5</v>
      </c>
      <c r="AU1383" s="72">
        <f t="shared" si="478"/>
        <v>6.8214933659622723E-3</v>
      </c>
      <c r="AV1383" s="73">
        <f t="shared" si="480"/>
        <v>1.0068214933659623</v>
      </c>
      <c r="AW1383" s="74">
        <f>PRODUCT(AV$4:AV1383)</f>
        <v>11869.15745605532</v>
      </c>
    </row>
    <row r="1384" spans="44:49">
      <c r="AR1384" s="69">
        <f t="shared" si="479"/>
        <v>116</v>
      </c>
      <c r="AS1384" s="70">
        <f t="shared" si="481"/>
        <v>1381</v>
      </c>
      <c r="AT1384" s="71">
        <f t="shared" si="482"/>
        <v>7.8472674498258045E-5</v>
      </c>
      <c r="AU1384" s="72">
        <f t="shared" si="478"/>
        <v>6.8214933659622723E-3</v>
      </c>
      <c r="AV1384" s="73">
        <f t="shared" si="480"/>
        <v>1.0068214933659623</v>
      </c>
      <c r="AW1384" s="74">
        <f>PRODUCT(AV$4:AV1384)</f>
        <v>11950.122834901364</v>
      </c>
    </row>
    <row r="1385" spans="44:49">
      <c r="AR1385" s="69">
        <f t="shared" si="479"/>
        <v>116</v>
      </c>
      <c r="AS1385" s="70">
        <f t="shared" si="481"/>
        <v>1382</v>
      </c>
      <c r="AT1385" s="71">
        <f t="shared" si="482"/>
        <v>7.7937373669758855E-5</v>
      </c>
      <c r="AU1385" s="72">
        <f t="shared" si="478"/>
        <v>6.8214933659622723E-3</v>
      </c>
      <c r="AV1385" s="73">
        <f t="shared" si="480"/>
        <v>1.0068214933659623</v>
      </c>
      <c r="AW1385" s="74">
        <f>PRODUCT(AV$4:AV1385)</f>
        <v>12031.640518542077</v>
      </c>
    </row>
    <row r="1386" spans="44:49">
      <c r="AR1386" s="69">
        <f t="shared" si="479"/>
        <v>116</v>
      </c>
      <c r="AS1386" s="70">
        <f t="shared" si="481"/>
        <v>1383</v>
      </c>
      <c r="AT1386" s="71">
        <f t="shared" si="482"/>
        <v>7.7405724392310074E-5</v>
      </c>
      <c r="AU1386" s="72">
        <f t="shared" si="478"/>
        <v>6.8214933659622723E-3</v>
      </c>
      <c r="AV1386" s="73">
        <f t="shared" si="480"/>
        <v>1.0068214933659623</v>
      </c>
      <c r="AW1386" s="74">
        <f>PRODUCT(AV$4:AV1386)</f>
        <v>12113.714274520955</v>
      </c>
    </row>
    <row r="1387" spans="44:49">
      <c r="AR1387" s="69">
        <f t="shared" si="479"/>
        <v>116</v>
      </c>
      <c r="AS1387" s="70">
        <f t="shared" si="481"/>
        <v>1384</v>
      </c>
      <c r="AT1387" s="71">
        <f t="shared" si="482"/>
        <v>7.6877701756880432E-5</v>
      </c>
      <c r="AU1387" s="72">
        <f t="shared" si="478"/>
        <v>6.8214933659622723E-3</v>
      </c>
      <c r="AV1387" s="73">
        <f t="shared" si="480"/>
        <v>1.0068214933659623</v>
      </c>
      <c r="AW1387" s="74">
        <f>PRODUCT(AV$4:AV1387)</f>
        <v>12196.347896081763</v>
      </c>
    </row>
    <row r="1388" spans="44:49">
      <c r="AR1388" s="69">
        <f t="shared" si="479"/>
        <v>116</v>
      </c>
      <c r="AS1388" s="70">
        <f t="shared" si="481"/>
        <v>1385</v>
      </c>
      <c r="AT1388" s="71">
        <f t="shared" si="482"/>
        <v>7.6353281024355444E-5</v>
      </c>
      <c r="AU1388" s="72">
        <f t="shared" si="478"/>
        <v>6.8214933659622723E-3</v>
      </c>
      <c r="AV1388" s="73">
        <f t="shared" si="480"/>
        <v>1.0068214933659623</v>
      </c>
      <c r="AW1388" s="74">
        <f>PRODUCT(AV$4:AV1388)</f>
        <v>12279.545202343852</v>
      </c>
    </row>
    <row r="1389" spans="44:49">
      <c r="AR1389" s="69">
        <f t="shared" si="479"/>
        <v>116</v>
      </c>
      <c r="AS1389" s="70">
        <f t="shared" si="481"/>
        <v>1386</v>
      </c>
      <c r="AT1389" s="71">
        <f t="shared" si="482"/>
        <v>7.5832437624378347E-5</v>
      </c>
      <c r="AU1389" s="72">
        <f t="shared" si="478"/>
        <v>6.8214933659622723E-3</v>
      </c>
      <c r="AV1389" s="73">
        <f t="shared" si="480"/>
        <v>1.0068214933659623</v>
      </c>
      <c r="AW1389" s="74">
        <f>PRODUCT(AV$4:AV1389)</f>
        <v>12363.310038478674</v>
      </c>
    </row>
    <row r="1390" spans="44:49">
      <c r="AR1390" s="69">
        <f t="shared" si="479"/>
        <v>116</v>
      </c>
      <c r="AS1390" s="70">
        <f t="shared" si="481"/>
        <v>1387</v>
      </c>
      <c r="AT1390" s="71">
        <f t="shared" si="482"/>
        <v>7.5315147154198908E-5</v>
      </c>
      <c r="AU1390" s="72">
        <f t="shared" si="478"/>
        <v>6.8214933659622723E-3</v>
      </c>
      <c r="AV1390" s="73">
        <f t="shared" si="480"/>
        <v>1.0068214933659623</v>
      </c>
      <c r="AW1390" s="74">
        <f>PRODUCT(AV$4:AV1390)</f>
        <v>12447.646275887491</v>
      </c>
    </row>
    <row r="1391" spans="44:49">
      <c r="AR1391" s="69">
        <f t="shared" si="479"/>
        <v>116</v>
      </c>
      <c r="AS1391" s="70">
        <f t="shared" si="481"/>
        <v>1388</v>
      </c>
      <c r="AT1391" s="71">
        <f t="shared" si="482"/>
        <v>7.4801385377530063E-5</v>
      </c>
      <c r="AU1391" s="72">
        <f t="shared" si="478"/>
        <v>6.8214933659622723E-3</v>
      </c>
      <c r="AV1391" s="73">
        <f t="shared" si="480"/>
        <v>1.0068214933659623</v>
      </c>
      <c r="AW1391" s="74">
        <f>PRODUCT(AV$4:AV1391)</f>
        <v>12532.557812380302</v>
      </c>
    </row>
    <row r="1392" spans="44:49">
      <c r="AR1392" s="69">
        <f t="shared" si="479"/>
        <v>116</v>
      </c>
      <c r="AS1392" s="70">
        <f t="shared" si="481"/>
        <v>1389</v>
      </c>
      <c r="AT1392" s="71">
        <f t="shared" si="482"/>
        <v>7.4291128223412449E-5</v>
      </c>
      <c r="AU1392" s="72">
        <f t="shared" si="478"/>
        <v>6.8214933659622723E-3</v>
      </c>
      <c r="AV1392" s="73">
        <f t="shared" si="480"/>
        <v>1.0068214933659623</v>
      </c>
      <c r="AW1392" s="74">
        <f>PRODUCT(AV$4:AV1392)</f>
        <v>12618.048572355994</v>
      </c>
    </row>
    <row r="1393" spans="44:49">
      <c r="AR1393" s="69">
        <f t="shared" si="479"/>
        <v>116</v>
      </c>
      <c r="AS1393" s="70">
        <f t="shared" si="481"/>
        <v>1390</v>
      </c>
      <c r="AT1393" s="71">
        <f t="shared" si="482"/>
        <v>7.3784351785086586E-5</v>
      </c>
      <c r="AU1393" s="72">
        <f t="shared" si="478"/>
        <v>6.8214933659622723E-3</v>
      </c>
      <c r="AV1393" s="73">
        <f t="shared" si="480"/>
        <v>1.0068214933659623</v>
      </c>
      <c r="AW1393" s="74">
        <f>PRODUCT(AV$4:AV1393)</f>
        <v>12704.122506983711</v>
      </c>
    </row>
    <row r="1394" spans="44:49">
      <c r="AR1394" s="69">
        <f t="shared" si="479"/>
        <v>116</v>
      </c>
      <c r="AS1394" s="70">
        <f t="shared" si="481"/>
        <v>1391</v>
      </c>
      <c r="AT1394" s="71">
        <f t="shared" si="482"/>
        <v>7.3281032318872789E-5</v>
      </c>
      <c r="AU1394" s="72">
        <f t="shared" si="478"/>
        <v>6.8214933659622723E-3</v>
      </c>
      <c r="AV1394" s="73">
        <f t="shared" si="480"/>
        <v>1.0068214933659623</v>
      </c>
      <c r="AW1394" s="74">
        <f>PRODUCT(AV$4:AV1394)</f>
        <v>12790.783594385472</v>
      </c>
    </row>
    <row r="1395" spans="44:49">
      <c r="AR1395" s="69">
        <f t="shared" si="479"/>
        <v>116</v>
      </c>
      <c r="AS1395" s="70">
        <f t="shared" si="481"/>
        <v>1392</v>
      </c>
      <c r="AT1395" s="71">
        <f t="shared" si="482"/>
        <v>7.2781146243058726E-5</v>
      </c>
      <c r="AU1395" s="72">
        <f t="shared" si="478"/>
        <v>6.8214933659622723E-3</v>
      </c>
      <c r="AV1395" s="73">
        <f t="shared" si="480"/>
        <v>1.0068214933659623</v>
      </c>
      <c r="AW1395" s="74">
        <f>PRODUCT(AV$4:AV1395)</f>
        <v>12878.035839820031</v>
      </c>
    </row>
    <row r="1396" spans="44:49">
      <c r="AR1396" s="69">
        <f t="shared" si="479"/>
        <v>117</v>
      </c>
      <c r="AS1396" s="70">
        <f t="shared" si="481"/>
        <v>1393</v>
      </c>
      <c r="AT1396" s="71">
        <f t="shared" si="482"/>
        <v>7.2284670136794568E-5</v>
      </c>
      <c r="AU1396" s="72">
        <f t="shared" si="478"/>
        <v>6.8214933659622723E-3</v>
      </c>
      <c r="AV1396" s="73">
        <f t="shared" si="480"/>
        <v>1.0068214933659623</v>
      </c>
      <c r="AW1396" s="74">
        <f>PRODUCT(AV$4:AV1396)</f>
        <v>12965.883275867987</v>
      </c>
    </row>
    <row r="1397" spans="44:49">
      <c r="AR1397" s="69">
        <f t="shared" si="479"/>
        <v>117</v>
      </c>
      <c r="AS1397" s="70">
        <f t="shared" si="481"/>
        <v>1394</v>
      </c>
      <c r="AT1397" s="71">
        <f t="shared" si="482"/>
        <v>7.1791580738995647E-5</v>
      </c>
      <c r="AU1397" s="72">
        <f t="shared" si="478"/>
        <v>6.8214933659622723E-3</v>
      </c>
      <c r="AV1397" s="73">
        <f t="shared" si="480"/>
        <v>1.0068214933659623</v>
      </c>
      <c r="AW1397" s="74">
        <f>PRODUCT(AV$4:AV1397)</f>
        <v>13054.329962618162</v>
      </c>
    </row>
    <row r="1398" spans="44:49">
      <c r="AR1398" s="69">
        <f t="shared" si="479"/>
        <v>117</v>
      </c>
      <c r="AS1398" s="70">
        <f t="shared" si="481"/>
        <v>1395</v>
      </c>
      <c r="AT1398" s="71">
        <f t="shared" si="482"/>
        <v>7.1301854947252642E-5</v>
      </c>
      <c r="AU1398" s="72">
        <f t="shared" si="478"/>
        <v>6.8214933659622723E-3</v>
      </c>
      <c r="AV1398" s="73">
        <f t="shared" si="480"/>
        <v>1.0068214933659623</v>
      </c>
      <c r="AW1398" s="74">
        <f>PRODUCT(AV$4:AV1398)</f>
        <v>13143.379987855244</v>
      </c>
    </row>
    <row r="1399" spans="44:49">
      <c r="AR1399" s="69">
        <f t="shared" si="479"/>
        <v>117</v>
      </c>
      <c r="AS1399" s="70">
        <f t="shared" si="481"/>
        <v>1396</v>
      </c>
      <c r="AT1399" s="71">
        <f t="shared" si="482"/>
        <v>7.0815469816749149E-5</v>
      </c>
      <c r="AU1399" s="72">
        <f t="shared" si="478"/>
        <v>6.8214933659622723E-3</v>
      </c>
      <c r="AV1399" s="73">
        <f t="shared" si="480"/>
        <v>1.0068214933659623</v>
      </c>
      <c r="AW1399" s="74">
        <f>PRODUCT(AV$4:AV1399)</f>
        <v>13233.03746724872</v>
      </c>
    </row>
    <row r="1400" spans="44:49">
      <c r="AR1400" s="69">
        <f t="shared" si="479"/>
        <v>117</v>
      </c>
      <c r="AS1400" s="70">
        <f t="shared" si="481"/>
        <v>1397</v>
      </c>
      <c r="AT1400" s="71">
        <f t="shared" si="482"/>
        <v>7.0332402559186699E-5</v>
      </c>
      <c r="AU1400" s="72">
        <f t="shared" si="478"/>
        <v>6.8214933659622723E-3</v>
      </c>
      <c r="AV1400" s="73">
        <f t="shared" si="480"/>
        <v>1.0068214933659623</v>
      </c>
      <c r="AW1400" s="74">
        <f>PRODUCT(AV$4:AV1400)</f>
        <v>13323.306544543088</v>
      </c>
    </row>
    <row r="1401" spans="44:49">
      <c r="AR1401" s="69">
        <f t="shared" si="479"/>
        <v>117</v>
      </c>
      <c r="AS1401" s="70">
        <f t="shared" si="481"/>
        <v>1398</v>
      </c>
      <c r="AT1401" s="71">
        <f t="shared" si="482"/>
        <v>6.9852630541717019E-5</v>
      </c>
      <c r="AU1401" s="72">
        <f t="shared" si="478"/>
        <v>6.8214933659622723E-3</v>
      </c>
      <c r="AV1401" s="73">
        <f t="shared" si="480"/>
        <v>1.0068214933659623</v>
      </c>
      <c r="AW1401" s="74">
        <f>PRODUCT(AV$4:AV1401)</f>
        <v>13414.191391749369</v>
      </c>
    </row>
    <row r="1402" spans="44:49">
      <c r="AR1402" s="69">
        <f t="shared" si="479"/>
        <v>117</v>
      </c>
      <c r="AS1402" s="70">
        <f t="shared" si="481"/>
        <v>1399</v>
      </c>
      <c r="AT1402" s="71">
        <f t="shared" si="482"/>
        <v>6.9376131285881683E-5</v>
      </c>
      <c r="AU1402" s="72">
        <f t="shared" si="478"/>
        <v>6.8214933659622723E-3</v>
      </c>
      <c r="AV1402" s="73">
        <f t="shared" si="480"/>
        <v>1.0068214933659623</v>
      </c>
      <c r="AW1402" s="74">
        <f>PRODUCT(AV$4:AV1402)</f>
        <v>13505.696209337935</v>
      </c>
    </row>
    <row r="1403" spans="44:49">
      <c r="AR1403" s="69">
        <f t="shared" si="479"/>
        <v>117</v>
      </c>
      <c r="AS1403" s="70">
        <f t="shared" si="481"/>
        <v>1400</v>
      </c>
      <c r="AT1403" s="71">
        <f t="shared" si="482"/>
        <v>6.8902882466558918E-5</v>
      </c>
      <c r="AU1403" s="72">
        <f t="shared" si="478"/>
        <v>6.8214933659622723E-3</v>
      </c>
      <c r="AV1403" s="73">
        <f t="shared" si="480"/>
        <v>1.0068214933659623</v>
      </c>
      <c r="AW1403" s="74">
        <f>PRODUCT(AV$4:AV1403)</f>
        <v>13597.825226432637</v>
      </c>
    </row>
    <row r="1404" spans="44:49">
      <c r="AR1404" s="69">
        <f t="shared" si="479"/>
        <v>117</v>
      </c>
      <c r="AS1404" s="70">
        <f t="shared" si="481"/>
        <v>1401</v>
      </c>
      <c r="AT1404" s="71">
        <f t="shared" si="482"/>
        <v>6.8432861910917609E-5</v>
      </c>
      <c r="AU1404" s="72">
        <f t="shared" si="478"/>
        <v>6.8214933659622723E-3</v>
      </c>
      <c r="AV1404" s="73">
        <f t="shared" si="480"/>
        <v>1.0068214933659623</v>
      </c>
      <c r="AW1404" s="74">
        <f>PRODUCT(AV$4:AV1404)</f>
        <v>13690.58270100626</v>
      </c>
    </row>
    <row r="1405" spans="44:49">
      <c r="AR1405" s="69">
        <f t="shared" si="479"/>
        <v>117</v>
      </c>
      <c r="AS1405" s="70">
        <f t="shared" si="481"/>
        <v>1402</v>
      </c>
      <c r="AT1405" s="71">
        <f t="shared" si="482"/>
        <v>6.7966047597378478E-5</v>
      </c>
      <c r="AU1405" s="72">
        <f t="shared" si="478"/>
        <v>6.8214933659622723E-3</v>
      </c>
      <c r="AV1405" s="73">
        <f t="shared" si="480"/>
        <v>1.0068214933659623</v>
      </c>
      <c r="AW1405" s="74">
        <f>PRODUCT(AV$4:AV1405)</f>
        <v>13783.972920077333</v>
      </c>
    </row>
    <row r="1406" spans="44:49">
      <c r="AR1406" s="69">
        <f t="shared" si="479"/>
        <v>117</v>
      </c>
      <c r="AS1406" s="70">
        <f t="shared" si="481"/>
        <v>1403</v>
      </c>
      <c r="AT1406" s="71">
        <f t="shared" si="482"/>
        <v>6.7502417654582284E-5</v>
      </c>
      <c r="AU1406" s="72">
        <f t="shared" si="478"/>
        <v>6.8214933659622723E-3</v>
      </c>
      <c r="AV1406" s="73">
        <f t="shared" si="480"/>
        <v>1.0068214933659623</v>
      </c>
      <c r="AW1406" s="74">
        <f>PRODUCT(AV$4:AV1406)</f>
        <v>13878.000199908243</v>
      </c>
    </row>
    <row r="1407" spans="44:49">
      <c r="AR1407" s="69">
        <f t="shared" si="479"/>
        <v>117</v>
      </c>
      <c r="AS1407" s="70">
        <f t="shared" si="481"/>
        <v>1404</v>
      </c>
      <c r="AT1407" s="71">
        <f t="shared" si="482"/>
        <v>6.7041950360365135E-5</v>
      </c>
      <c r="AU1407" s="72">
        <f t="shared" si="478"/>
        <v>6.8214933659622723E-3</v>
      </c>
      <c r="AV1407" s="73">
        <f t="shared" si="480"/>
        <v>1.0068214933659623</v>
      </c>
      <c r="AW1407" s="74">
        <f>PRODUCT(AV$4:AV1407)</f>
        <v>13972.668886204741</v>
      </c>
    </row>
    <row r="1408" spans="44:49">
      <c r="AR1408" s="69">
        <f t="shared" si="479"/>
        <v>118</v>
      </c>
      <c r="AS1408" s="70">
        <f t="shared" si="481"/>
        <v>1405</v>
      </c>
      <c r="AT1408" s="71">
        <f t="shared" si="482"/>
        <v>6.658462414074073E-5</v>
      </c>
      <c r="AU1408" s="72">
        <f t="shared" si="478"/>
        <v>6.8214933659622723E-3</v>
      </c>
      <c r="AV1408" s="73">
        <f t="shared" si="480"/>
        <v>1.0068214933659623</v>
      </c>
      <c r="AW1408" s="74">
        <f>PRODUCT(AV$4:AV1408)</f>
        <v>14067.983354316775</v>
      </c>
    </row>
    <row r="1409" spans="44:49">
      <c r="AR1409" s="69">
        <f t="shared" si="479"/>
        <v>118</v>
      </c>
      <c r="AS1409" s="70">
        <f t="shared" si="481"/>
        <v>1406</v>
      </c>
      <c r="AT1409" s="71">
        <f t="shared" si="482"/>
        <v>6.6130417568889573E-5</v>
      </c>
      <c r="AU1409" s="72">
        <f t="shared" si="478"/>
        <v>6.8214933659622723E-3</v>
      </c>
      <c r="AV1409" s="73">
        <f t="shared" si="480"/>
        <v>1.0068214933659623</v>
      </c>
      <c r="AW1409" s="74">
        <f>PRODUCT(AV$4:AV1409)</f>
        <v>14163.948009440715</v>
      </c>
    </row>
    <row r="1410" spans="44:49">
      <c r="AR1410" s="69">
        <f t="shared" si="479"/>
        <v>118</v>
      </c>
      <c r="AS1410" s="70">
        <f t="shared" si="481"/>
        <v>1407</v>
      </c>
      <c r="AT1410" s="71">
        <f t="shared" si="482"/>
        <v>6.5679309364155081E-5</v>
      </c>
      <c r="AU1410" s="72">
        <f t="shared" si="478"/>
        <v>6.8214933659622723E-3</v>
      </c>
      <c r="AV1410" s="73">
        <f t="shared" si="480"/>
        <v>1.0068214933659623</v>
      </c>
      <c r="AW1410" s="74">
        <f>PRODUCT(AV$4:AV1410)</f>
        <v>14260.56728682295</v>
      </c>
    </row>
    <row r="1411" spans="44:49">
      <c r="AR1411" s="69">
        <f t="shared" si="479"/>
        <v>118</v>
      </c>
      <c r="AS1411" s="70">
        <f t="shared" si="481"/>
        <v>1408</v>
      </c>
      <c r="AT1411" s="71">
        <f t="shared" si="482"/>
        <v>6.5231278391046516E-5</v>
      </c>
      <c r="AU1411" s="72">
        <f t="shared" si="478"/>
        <v>6.8214933659622723E-3</v>
      </c>
      <c r="AV1411" s="73">
        <f t="shared" si="480"/>
        <v>1.0068214933659623</v>
      </c>
      <c r="AW1411" s="74">
        <f>PRODUCT(AV$4:AV1411)</f>
        <v>14357.845651964872</v>
      </c>
    </row>
    <row r="1412" spans="44:49">
      <c r="AR1412" s="69">
        <f t="shared" si="479"/>
        <v>118</v>
      </c>
      <c r="AS1412" s="70">
        <f t="shared" si="481"/>
        <v>1409</v>
      </c>
      <c r="AT1412" s="71">
        <f t="shared" si="482"/>
        <v>6.478630365824876E-5</v>
      </c>
      <c r="AU1412" s="72">
        <f t="shared" ref="AU1412:AU1475" si="483">((1+$AH$21)^(1/12))-1</f>
        <v>6.8214933659622723E-3</v>
      </c>
      <c r="AV1412" s="73">
        <f t="shared" si="480"/>
        <v>1.0068214933659623</v>
      </c>
      <c r="AW1412" s="74">
        <f>PRODUCT(AV$4:AV1412)</f>
        <v>14455.787600829261</v>
      </c>
    </row>
    <row r="1413" spans="44:49">
      <c r="AR1413" s="69">
        <f t="shared" ref="AR1413:AR1476" si="484">ROUNDDOWN((AS1413-1)/12,0)+1</f>
        <v>118</v>
      </c>
      <c r="AS1413" s="70">
        <f t="shared" si="481"/>
        <v>1410</v>
      </c>
      <c r="AT1413" s="71">
        <f t="shared" si="482"/>
        <v>6.4344364317638793E-5</v>
      </c>
      <c r="AU1413" s="72">
        <f t="shared" si="483"/>
        <v>6.8214933659622723E-3</v>
      </c>
      <c r="AV1413" s="73">
        <f t="shared" ref="AV1413:AV1476" si="485">(1+AU1413)</f>
        <v>1.0068214933659623</v>
      </c>
      <c r="AW1413" s="74">
        <f>PRODUCT(AV$4:AV1413)</f>
        <v>14554.397660048076</v>
      </c>
    </row>
    <row r="1414" spans="44:49">
      <c r="AR1414" s="69">
        <f t="shared" si="484"/>
        <v>118</v>
      </c>
      <c r="AS1414" s="70">
        <f t="shared" ref="AS1414:AS1477" si="486">AS1413+1</f>
        <v>1411</v>
      </c>
      <c r="AT1414" s="71">
        <f t="shared" si="482"/>
        <v>6.3905439663308966E-5</v>
      </c>
      <c r="AU1414" s="72">
        <f t="shared" si="483"/>
        <v>6.8214933659622723E-3</v>
      </c>
      <c r="AV1414" s="73">
        <f t="shared" si="485"/>
        <v>1.0068214933659623</v>
      </c>
      <c r="AW1414" s="74">
        <f>PRODUCT(AV$4:AV1414)</f>
        <v>14653.680387131672</v>
      </c>
    </row>
    <row r="1415" spans="44:49">
      <c r="AR1415" s="69">
        <f t="shared" si="484"/>
        <v>118</v>
      </c>
      <c r="AS1415" s="70">
        <f t="shared" si="486"/>
        <v>1412</v>
      </c>
      <c r="AT1415" s="71">
        <f t="shared" si="482"/>
        <v>6.3469509130596797E-5</v>
      </c>
      <c r="AU1415" s="72">
        <f t="shared" si="483"/>
        <v>6.8214933659622723E-3</v>
      </c>
      <c r="AV1415" s="73">
        <f t="shared" si="485"/>
        <v>1.0068214933659623</v>
      </c>
      <c r="AW1415" s="74">
        <f>PRODUCT(AV$4:AV1415)</f>
        <v>14753.640370679421</v>
      </c>
    </row>
    <row r="1416" spans="44:49">
      <c r="AR1416" s="69">
        <f t="shared" si="484"/>
        <v>118</v>
      </c>
      <c r="AS1416" s="70">
        <f t="shared" si="486"/>
        <v>1413</v>
      </c>
      <c r="AT1416" s="71">
        <f t="shared" si="482"/>
        <v>6.3036552295121553E-5</v>
      </c>
      <c r="AU1416" s="72">
        <f t="shared" si="483"/>
        <v>6.8214933659622723E-3</v>
      </c>
      <c r="AV1416" s="73">
        <f t="shared" si="485"/>
        <v>1.0068214933659623</v>
      </c>
      <c r="AW1416" s="74">
        <f>PRODUCT(AV$4:AV1416)</f>
        <v>14854.282230591803</v>
      </c>
    </row>
    <row r="1417" spans="44:49">
      <c r="AR1417" s="69">
        <f t="shared" si="484"/>
        <v>118</v>
      </c>
      <c r="AS1417" s="70">
        <f t="shared" si="486"/>
        <v>1414</v>
      </c>
      <c r="AT1417" s="71">
        <f t="shared" si="482"/>
        <v>6.2606548871827251E-5</v>
      </c>
      <c r="AU1417" s="72">
        <f t="shared" si="483"/>
        <v>6.8214933659622723E-3</v>
      </c>
      <c r="AV1417" s="73">
        <f t="shared" si="485"/>
        <v>1.0068214933659623</v>
      </c>
      <c r="AW1417" s="74">
        <f>PRODUCT(AV$4:AV1417)</f>
        <v>14955.610618283918</v>
      </c>
    </row>
    <row r="1418" spans="44:49">
      <c r="AR1418" s="69">
        <f t="shared" si="484"/>
        <v>118</v>
      </c>
      <c r="AS1418" s="70">
        <f t="shared" si="486"/>
        <v>1415</v>
      </c>
      <c r="AT1418" s="71">
        <f t="shared" si="482"/>
        <v>6.2179478714032284E-5</v>
      </c>
      <c r="AU1418" s="72">
        <f t="shared" si="483"/>
        <v>6.8214933659622723E-3</v>
      </c>
      <c r="AV1418" s="73">
        <f t="shared" si="485"/>
        <v>1.0068214933659623</v>
      </c>
      <c r="AW1418" s="74">
        <f>PRODUCT(AV$4:AV1418)</f>
        <v>15057.630216900456</v>
      </c>
    </row>
    <row r="1419" spans="44:49">
      <c r="AR1419" s="69">
        <f t="shared" si="484"/>
        <v>118</v>
      </c>
      <c r="AS1419" s="70">
        <f t="shared" si="486"/>
        <v>1416</v>
      </c>
      <c r="AT1419" s="71">
        <f t="shared" si="482"/>
        <v>6.1755321812485522E-5</v>
      </c>
      <c r="AU1419" s="72">
        <f t="shared" si="483"/>
        <v>6.8214933659622723E-3</v>
      </c>
      <c r="AV1419" s="73">
        <f t="shared" si="485"/>
        <v>1.0068214933659623</v>
      </c>
      <c r="AW1419" s="74">
        <f>PRODUCT(AV$4:AV1419)</f>
        <v>15160.345741532155</v>
      </c>
    </row>
    <row r="1420" spans="44:49">
      <c r="AR1420" s="69">
        <f t="shared" si="484"/>
        <v>119</v>
      </c>
      <c r="AS1420" s="70">
        <f t="shared" si="486"/>
        <v>1417</v>
      </c>
      <c r="AT1420" s="71">
        <f t="shared" si="482"/>
        <v>6.1334058294428793E-5</v>
      </c>
      <c r="AU1420" s="72">
        <f t="shared" si="483"/>
        <v>6.8214933659622723E-3</v>
      </c>
      <c r="AV1420" s="73">
        <f t="shared" si="485"/>
        <v>1.0068214933659623</v>
      </c>
      <c r="AW1420" s="74">
        <f>PRODUCT(AV$4:AV1420)</f>
        <v>15263.761939433711</v>
      </c>
    </row>
    <row r="1421" spans="44:49">
      <c r="AR1421" s="69">
        <f t="shared" si="484"/>
        <v>119</v>
      </c>
      <c r="AS1421" s="70">
        <f t="shared" si="486"/>
        <v>1418</v>
      </c>
      <c r="AT1421" s="71">
        <f t="shared" si="482"/>
        <v>6.0915668422665805E-5</v>
      </c>
      <c r="AU1421" s="72">
        <f t="shared" si="483"/>
        <v>6.8214933659622723E-3</v>
      </c>
      <c r="AV1421" s="73">
        <f t="shared" si="485"/>
        <v>1.0068214933659623</v>
      </c>
      <c r="AW1421" s="74">
        <f>PRODUCT(AV$4:AV1421)</f>
        <v>15367.883590243186</v>
      </c>
    </row>
    <row r="1422" spans="44:49">
      <c r="AR1422" s="69">
        <f t="shared" si="484"/>
        <v>119</v>
      </c>
      <c r="AS1422" s="70">
        <f t="shared" si="486"/>
        <v>1419</v>
      </c>
      <c r="AT1422" s="71">
        <f t="shared" si="482"/>
        <v>6.0500132594637432E-5</v>
      </c>
      <c r="AU1422" s="72">
        <f t="shared" si="483"/>
        <v>6.8214933659622723E-3</v>
      </c>
      <c r="AV1422" s="73">
        <f t="shared" si="485"/>
        <v>1.0068214933659623</v>
      </c>
      <c r="AW1422" s="74">
        <f>PRODUCT(AV$4:AV1422)</f>
        <v>15472.715506202911</v>
      </c>
    </row>
    <row r="1423" spans="44:49">
      <c r="AR1423" s="69">
        <f t="shared" si="484"/>
        <v>119</v>
      </c>
      <c r="AS1423" s="70">
        <f t="shared" si="486"/>
        <v>1420</v>
      </c>
      <c r="AT1423" s="71">
        <f t="shared" si="482"/>
        <v>6.0087431341503276E-5</v>
      </c>
      <c r="AU1423" s="72">
        <f t="shared" si="483"/>
        <v>6.8214933659622723E-3</v>
      </c>
      <c r="AV1423" s="73">
        <f t="shared" si="485"/>
        <v>1.0068214933659623</v>
      </c>
      <c r="AW1423" s="74">
        <f>PRODUCT(AV$4:AV1423)</f>
        <v>15578.262532381896</v>
      </c>
    </row>
    <row r="1424" spans="44:49">
      <c r="AR1424" s="69">
        <f t="shared" si="484"/>
        <v>119</v>
      </c>
      <c r="AS1424" s="70">
        <f t="shared" si="486"/>
        <v>1421</v>
      </c>
      <c r="AT1424" s="71">
        <f t="shared" si="482"/>
        <v>5.9677545327229497E-5</v>
      </c>
      <c r="AU1424" s="72">
        <f t="shared" si="483"/>
        <v>6.8214933659622723E-3</v>
      </c>
      <c r="AV1424" s="73">
        <f t="shared" si="485"/>
        <v>1.0068214933659623</v>
      </c>
      <c r="AW1424" s="74">
        <f>PRODUCT(AV$4:AV1424)</f>
        <v>15684.529546899757</v>
      </c>
    </row>
    <row r="1425" spans="44:49">
      <c r="AR1425" s="69">
        <f t="shared" si="484"/>
        <v>119</v>
      </c>
      <c r="AS1425" s="70">
        <f t="shared" si="486"/>
        <v>1422</v>
      </c>
      <c r="AT1425" s="71">
        <f t="shared" si="482"/>
        <v>5.9270455347682886E-5</v>
      </c>
      <c r="AU1425" s="72">
        <f t="shared" si="483"/>
        <v>6.8214933659622723E-3</v>
      </c>
      <c r="AV1425" s="73">
        <f t="shared" si="485"/>
        <v>1.0068214933659623</v>
      </c>
      <c r="AW1425" s="74">
        <f>PRODUCT(AV$4:AV1425)</f>
        <v>15791.521461152173</v>
      </c>
    </row>
    <row r="1426" spans="44:49">
      <c r="AR1426" s="69">
        <f t="shared" si="484"/>
        <v>119</v>
      </c>
      <c r="AS1426" s="70">
        <f t="shared" si="486"/>
        <v>1423</v>
      </c>
      <c r="AT1426" s="71">
        <f t="shared" si="482"/>
        <v>5.8866142329731106E-5</v>
      </c>
      <c r="AU1426" s="72">
        <f t="shared" si="483"/>
        <v>6.8214933659622723E-3</v>
      </c>
      <c r="AV1426" s="73">
        <f t="shared" si="485"/>
        <v>1.0068214933659623</v>
      </c>
      <c r="AW1426" s="74">
        <f>PRODUCT(AV$4:AV1426)</f>
        <v>15899.243220037873</v>
      </c>
    </row>
    <row r="1427" spans="44:49">
      <c r="AR1427" s="69">
        <f t="shared" si="484"/>
        <v>119</v>
      </c>
      <c r="AS1427" s="70">
        <f t="shared" si="486"/>
        <v>1424</v>
      </c>
      <c r="AT1427" s="71">
        <f t="shared" si="482"/>
        <v>5.8464587330349057E-5</v>
      </c>
      <c r="AU1427" s="72">
        <f t="shared" si="483"/>
        <v>6.8214933659622723E-3</v>
      </c>
      <c r="AV1427" s="73">
        <f t="shared" si="485"/>
        <v>1.0068214933659623</v>
      </c>
      <c r="AW1427" s="74">
        <f>PRODUCT(AV$4:AV1427)</f>
        <v>16007.699802187182</v>
      </c>
    </row>
    <row r="1428" spans="44:49">
      <c r="AR1428" s="69">
        <f t="shared" si="484"/>
        <v>119</v>
      </c>
      <c r="AS1428" s="70">
        <f t="shared" si="486"/>
        <v>1425</v>
      </c>
      <c r="AT1428" s="71">
        <f t="shared" si="482"/>
        <v>5.8065771535731361E-5</v>
      </c>
      <c r="AU1428" s="72">
        <f t="shared" si="483"/>
        <v>6.8214933659622723E-3</v>
      </c>
      <c r="AV1428" s="73">
        <f t="shared" si="485"/>
        <v>1.0068214933659623</v>
      </c>
      <c r="AW1428" s="74">
        <f>PRODUCT(AV$4:AV1428)</f>
        <v>16116.896220192119</v>
      </c>
    </row>
    <row r="1429" spans="44:49">
      <c r="AR1429" s="69">
        <f t="shared" si="484"/>
        <v>119</v>
      </c>
      <c r="AS1429" s="70">
        <f t="shared" si="486"/>
        <v>1426</v>
      </c>
      <c r="AT1429" s="71">
        <f t="shared" si="482"/>
        <v>5.766967626041089E-5</v>
      </c>
      <c r="AU1429" s="72">
        <f t="shared" si="483"/>
        <v>6.8214933659622723E-3</v>
      </c>
      <c r="AV1429" s="73">
        <f t="shared" si="485"/>
        <v>1.0068214933659623</v>
      </c>
      <c r="AW1429" s="74">
        <f>PRODUCT(AV$4:AV1429)</f>
        <v>16226.837520838062</v>
      </c>
    </row>
    <row r="1430" spans="44:49">
      <c r="AR1430" s="69">
        <f t="shared" si="484"/>
        <v>119</v>
      </c>
      <c r="AS1430" s="70">
        <f t="shared" si="486"/>
        <v>1427</v>
      </c>
      <c r="AT1430" s="71">
        <f t="shared" si="482"/>
        <v>5.7276282946383308E-5</v>
      </c>
      <c r="AU1430" s="72">
        <f t="shared" si="483"/>
        <v>6.8214933659622723E-3</v>
      </c>
      <c r="AV1430" s="73">
        <f t="shared" si="485"/>
        <v>1.0068214933659623</v>
      </c>
      <c r="AW1430" s="74">
        <f>PRODUCT(AV$4:AV1430)</f>
        <v>16337.528785337006</v>
      </c>
    </row>
    <row r="1431" spans="44:49">
      <c r="AR1431" s="69">
        <f t="shared" si="484"/>
        <v>119</v>
      </c>
      <c r="AS1431" s="70">
        <f t="shared" si="486"/>
        <v>1428</v>
      </c>
      <c r="AT1431" s="71">
        <f t="shared" ref="AT1431:AT1494" si="487">(1-AU1431)*AT1430</f>
        <v>5.6885573162237576E-5</v>
      </c>
      <c r="AU1431" s="72">
        <f t="shared" si="483"/>
        <v>6.8214933659622723E-3</v>
      </c>
      <c r="AV1431" s="73">
        <f t="shared" si="485"/>
        <v>1.0068214933659623</v>
      </c>
      <c r="AW1431" s="74">
        <f>PRODUCT(AV$4:AV1431)</f>
        <v>16448.975129562401</v>
      </c>
    </row>
    <row r="1432" spans="44:49">
      <c r="AR1432" s="69">
        <f t="shared" si="484"/>
        <v>120</v>
      </c>
      <c r="AS1432" s="70">
        <f t="shared" si="486"/>
        <v>1429</v>
      </c>
      <c r="AT1432" s="71">
        <f t="shared" si="487"/>
        <v>5.6497528602292409E-5</v>
      </c>
      <c r="AU1432" s="72">
        <f t="shared" si="483"/>
        <v>6.8214933659622723E-3</v>
      </c>
      <c r="AV1432" s="73">
        <f t="shared" si="485"/>
        <v>1.0068214933659623</v>
      </c>
      <c r="AW1432" s="74">
        <f>PRODUCT(AV$4:AV1432)</f>
        <v>16561.181704285591</v>
      </c>
    </row>
    <row r="1433" spans="44:49">
      <c r="AR1433" s="69">
        <f t="shared" si="484"/>
        <v>120</v>
      </c>
      <c r="AS1433" s="70">
        <f t="shared" si="486"/>
        <v>1430</v>
      </c>
      <c r="AT1433" s="71">
        <f t="shared" si="487"/>
        <v>5.6112131085738605E-5</v>
      </c>
      <c r="AU1433" s="72">
        <f t="shared" si="483"/>
        <v>6.8214933659622723E-3</v>
      </c>
      <c r="AV1433" s="73">
        <f t="shared" si="485"/>
        <v>1.0068214933659623</v>
      </c>
      <c r="AW1433" s="74">
        <f>PRODUCT(AV$4:AV1433)</f>
        <v>16674.153695413872</v>
      </c>
    </row>
    <row r="1434" spans="44:49">
      <c r="AR1434" s="69">
        <f t="shared" si="484"/>
        <v>120</v>
      </c>
      <c r="AS1434" s="70">
        <f t="shared" si="486"/>
        <v>1431</v>
      </c>
      <c r="AT1434" s="71">
        <f t="shared" si="487"/>
        <v>5.5729362555787233E-5</v>
      </c>
      <c r="AU1434" s="72">
        <f t="shared" si="483"/>
        <v>6.8214933659622723E-3</v>
      </c>
      <c r="AV1434" s="73">
        <f t="shared" si="485"/>
        <v>1.0068214933659623</v>
      </c>
      <c r="AW1434" s="74">
        <f>PRODUCT(AV$4:AV1434)</f>
        <v>16787.896324230172</v>
      </c>
    </row>
    <row r="1435" spans="44:49">
      <c r="AR1435" s="69">
        <f t="shared" si="484"/>
        <v>120</v>
      </c>
      <c r="AS1435" s="70">
        <f t="shared" si="486"/>
        <v>1432</v>
      </c>
      <c r="AT1435" s="71">
        <f t="shared" si="487"/>
        <v>5.5349205078823621E-5</v>
      </c>
      <c r="AU1435" s="72">
        <f t="shared" si="483"/>
        <v>6.8214933659622723E-3</v>
      </c>
      <c r="AV1435" s="73">
        <f t="shared" si="485"/>
        <v>1.0068214933659623</v>
      </c>
      <c r="AW1435" s="74">
        <f>PRODUCT(AV$4:AV1435)</f>
        <v>16902.414847634373</v>
      </c>
    </row>
    <row r="1436" spans="44:49">
      <c r="AR1436" s="69">
        <f t="shared" si="484"/>
        <v>120</v>
      </c>
      <c r="AS1436" s="70">
        <f t="shared" si="486"/>
        <v>1433</v>
      </c>
      <c r="AT1436" s="71">
        <f t="shared" si="487"/>
        <v>5.4971640843567143E-5</v>
      </c>
      <c r="AU1436" s="72">
        <f t="shared" si="483"/>
        <v>6.8214933659622723E-3</v>
      </c>
      <c r="AV1436" s="73">
        <f t="shared" si="485"/>
        <v>1.0068214933659623</v>
      </c>
      <c r="AW1436" s="74">
        <f>PRODUCT(AV$4:AV1436)</f>
        <v>17017.714558386251</v>
      </c>
    </row>
    <row r="1437" spans="44:49">
      <c r="AR1437" s="69">
        <f t="shared" si="484"/>
        <v>120</v>
      </c>
      <c r="AS1437" s="70">
        <f t="shared" si="486"/>
        <v>1434</v>
      </c>
      <c r="AT1437" s="71">
        <f t="shared" si="487"/>
        <v>5.4596652160236686E-5</v>
      </c>
      <c r="AU1437" s="72">
        <f t="shared" si="483"/>
        <v>6.8214933659622723E-3</v>
      </c>
      <c r="AV1437" s="73">
        <f t="shared" si="485"/>
        <v>1.0068214933659623</v>
      </c>
      <c r="AW1437" s="74">
        <f>PRODUCT(AV$4:AV1437)</f>
        <v>17133.800785350122</v>
      </c>
    </row>
    <row r="1438" spans="44:49">
      <c r="AR1438" s="69">
        <f t="shared" si="484"/>
        <v>120</v>
      </c>
      <c r="AS1438" s="70">
        <f t="shared" si="486"/>
        <v>1435</v>
      </c>
      <c r="AT1438" s="71">
        <f t="shared" si="487"/>
        <v>5.422422145972188E-5</v>
      </c>
      <c r="AU1438" s="72">
        <f t="shared" si="483"/>
        <v>6.8214933659622723E-3</v>
      </c>
      <c r="AV1438" s="73">
        <f t="shared" si="485"/>
        <v>1.0068214933659623</v>
      </c>
      <c r="AW1438" s="74">
        <f>PRODUCT(AV$4:AV1438)</f>
        <v>17250.678893741107</v>
      </c>
    </row>
    <row r="1439" spans="44:49">
      <c r="AR1439" s="69">
        <f t="shared" si="484"/>
        <v>120</v>
      </c>
      <c r="AS1439" s="70">
        <f t="shared" si="486"/>
        <v>1436</v>
      </c>
      <c r="AT1439" s="71">
        <f t="shared" si="487"/>
        <v>5.3854331292759918E-5</v>
      </c>
      <c r="AU1439" s="72">
        <f t="shared" si="483"/>
        <v>6.8214933659622723E-3</v>
      </c>
      <c r="AV1439" s="73">
        <f t="shared" si="485"/>
        <v>1.0068214933659623</v>
      </c>
      <c r="AW1439" s="74">
        <f>PRODUCT(AV$4:AV1439)</f>
        <v>17368.354285373109</v>
      </c>
    </row>
    <row r="1440" spans="44:49">
      <c r="AR1440" s="69">
        <f t="shared" si="484"/>
        <v>120</v>
      </c>
      <c r="AS1440" s="70">
        <f t="shared" si="486"/>
        <v>1437</v>
      </c>
      <c r="AT1440" s="71">
        <f t="shared" si="487"/>
        <v>5.3486964329118019E-5</v>
      </c>
      <c r="AU1440" s="72">
        <f t="shared" si="483"/>
        <v>6.8214933659622723E-3</v>
      </c>
      <c r="AV1440" s="73">
        <f t="shared" si="485"/>
        <v>1.0068214933659623</v>
      </c>
      <c r="AW1440" s="74">
        <f>PRODUCT(AV$4:AV1440)</f>
        <v>17486.832398908464</v>
      </c>
    </row>
    <row r="1441" spans="44:49">
      <c r="AR1441" s="69">
        <f t="shared" si="484"/>
        <v>120</v>
      </c>
      <c r="AS1441" s="70">
        <f t="shared" si="486"/>
        <v>1438</v>
      </c>
      <c r="AT1441" s="71">
        <f t="shared" si="487"/>
        <v>5.3122103356781478E-5</v>
      </c>
      <c r="AU1441" s="72">
        <f t="shared" si="483"/>
        <v>6.8214933659622723E-3</v>
      </c>
      <c r="AV1441" s="73">
        <f t="shared" si="485"/>
        <v>1.0068214933659623</v>
      </c>
      <c r="AW1441" s="74">
        <f>PRODUCT(AV$4:AV1441)</f>
        <v>17606.118710109313</v>
      </c>
    </row>
    <row r="1442" spans="44:49">
      <c r="AR1442" s="69">
        <f t="shared" si="484"/>
        <v>120</v>
      </c>
      <c r="AS1442" s="70">
        <f t="shared" si="486"/>
        <v>1439</v>
      </c>
      <c r="AT1442" s="71">
        <f t="shared" si="487"/>
        <v>5.2759731281147231E-5</v>
      </c>
      <c r="AU1442" s="72">
        <f t="shared" si="483"/>
        <v>6.8214933659622723E-3</v>
      </c>
      <c r="AV1442" s="73">
        <f t="shared" si="485"/>
        <v>1.0068214933659623</v>
      </c>
      <c r="AW1442" s="74">
        <f>PRODUCT(AV$4:AV1442)</f>
        <v>17726.218732090667</v>
      </c>
    </row>
    <row r="1443" spans="44:49">
      <c r="AR1443" s="69">
        <f t="shared" si="484"/>
        <v>120</v>
      </c>
      <c r="AS1443" s="70">
        <f t="shared" si="486"/>
        <v>1440</v>
      </c>
      <c r="AT1443" s="71">
        <f t="shared" si="487"/>
        <v>5.2399831124222936E-5</v>
      </c>
      <c r="AU1443" s="72">
        <f t="shared" si="483"/>
        <v>6.8214933659622723E-3</v>
      </c>
      <c r="AV1443" s="73">
        <f t="shared" si="485"/>
        <v>1.0068214933659623</v>
      </c>
      <c r="AW1443" s="74">
        <f>PRODUCT(AV$4:AV1443)</f>
        <v>17847.138015575219</v>
      </c>
    </row>
    <row r="1444" spans="44:49">
      <c r="AR1444" s="69">
        <f t="shared" si="484"/>
        <v>121</v>
      </c>
      <c r="AS1444" s="70">
        <f t="shared" si="486"/>
        <v>1441</v>
      </c>
      <c r="AT1444" s="71">
        <f t="shared" si="487"/>
        <v>5.2042386023831506E-5</v>
      </c>
      <c r="AU1444" s="72">
        <f t="shared" si="483"/>
        <v>6.8214933659622723E-3</v>
      </c>
      <c r="AV1444" s="73">
        <f t="shared" si="485"/>
        <v>1.0068214933659623</v>
      </c>
      <c r="AW1444" s="74">
        <f>PRODUCT(AV$4:AV1444)</f>
        <v>17968.882149149878</v>
      </c>
    </row>
    <row r="1445" spans="44:49">
      <c r="AR1445" s="69">
        <f t="shared" si="484"/>
        <v>121</v>
      </c>
      <c r="AS1445" s="70">
        <f t="shared" si="486"/>
        <v>1442</v>
      </c>
      <c r="AT1445" s="71">
        <f t="shared" si="487"/>
        <v>5.1687379232821092E-5</v>
      </c>
      <c r="AU1445" s="72">
        <f t="shared" si="483"/>
        <v>6.8214933659622723E-3</v>
      </c>
      <c r="AV1445" s="73">
        <f t="shared" si="485"/>
        <v>1.0068214933659623</v>
      </c>
      <c r="AW1445" s="74">
        <f>PRODUCT(AV$4:AV1445)</f>
        <v>18091.456759524062</v>
      </c>
    </row>
    <row r="1446" spans="44:49">
      <c r="AR1446" s="69">
        <f t="shared" si="484"/>
        <v>121</v>
      </c>
      <c r="AS1446" s="70">
        <f t="shared" si="486"/>
        <v>1443</v>
      </c>
      <c r="AT1446" s="71">
        <f t="shared" si="487"/>
        <v>5.1334794118280425E-5</v>
      </c>
      <c r="AU1446" s="72">
        <f t="shared" si="483"/>
        <v>6.8214933659622723E-3</v>
      </c>
      <c r="AV1446" s="73">
        <f t="shared" si="485"/>
        <v>1.0068214933659623</v>
      </c>
      <c r="AW1446" s="74">
        <f>PRODUCT(AV$4:AV1446)</f>
        <v>18214.867511789747</v>
      </c>
    </row>
    <row r="1447" spans="44:49">
      <c r="AR1447" s="69">
        <f t="shared" si="484"/>
        <v>121</v>
      </c>
      <c r="AS1447" s="70">
        <f t="shared" si="486"/>
        <v>1444</v>
      </c>
      <c r="AT1447" s="71">
        <f t="shared" si="487"/>
        <v>5.0984614160759533E-5</v>
      </c>
      <c r="AU1447" s="72">
        <f t="shared" si="483"/>
        <v>6.8214933659622723E-3</v>
      </c>
      <c r="AV1447" s="73">
        <f t="shared" si="485"/>
        <v>1.0068214933659623</v>
      </c>
      <c r="AW1447" s="74">
        <f>PRODUCT(AV$4:AV1447)</f>
        <v>18339.120109683303</v>
      </c>
    </row>
    <row r="1448" spans="44:49">
      <c r="AR1448" s="69">
        <f t="shared" si="484"/>
        <v>121</v>
      </c>
      <c r="AS1448" s="70">
        <f t="shared" si="486"/>
        <v>1445</v>
      </c>
      <c r="AT1448" s="71">
        <f t="shared" si="487"/>
        <v>5.0636822953495762E-5</v>
      </c>
      <c r="AU1448" s="72">
        <f t="shared" si="483"/>
        <v>6.8214933659622723E-3</v>
      </c>
      <c r="AV1448" s="73">
        <f t="shared" si="485"/>
        <v>1.0068214933659623</v>
      </c>
      <c r="AW1448" s="74">
        <f>PRODUCT(AV$4:AV1448)</f>
        <v>18464.220295849093</v>
      </c>
    </row>
    <row r="1449" spans="44:49">
      <c r="AR1449" s="69">
        <f t="shared" si="484"/>
        <v>121</v>
      </c>
      <c r="AS1449" s="70">
        <f t="shared" si="486"/>
        <v>1446</v>
      </c>
      <c r="AT1449" s="71">
        <f t="shared" si="487"/>
        <v>5.0291404201645086E-5</v>
      </c>
      <c r="AU1449" s="72">
        <f t="shared" si="483"/>
        <v>6.8214933659622723E-3</v>
      </c>
      <c r="AV1449" s="73">
        <f t="shared" si="485"/>
        <v>1.0068214933659623</v>
      </c>
      <c r="AW1449" s="74">
        <f>PRODUCT(AV$4:AV1449)</f>
        <v>18590.173852104894</v>
      </c>
    </row>
    <row r="1450" spans="44:49">
      <c r="AR1450" s="69">
        <f t="shared" si="484"/>
        <v>121</v>
      </c>
      <c r="AS1450" s="70">
        <f t="shared" si="486"/>
        <v>1447</v>
      </c>
      <c r="AT1450" s="71">
        <f t="shared" si="487"/>
        <v>4.9948341721518639E-5</v>
      </c>
      <c r="AU1450" s="72">
        <f t="shared" si="483"/>
        <v>6.8214933659622723E-3</v>
      </c>
      <c r="AV1450" s="73">
        <f t="shared" si="485"/>
        <v>1.0068214933659623</v>
      </c>
      <c r="AW1450" s="74">
        <f>PRODUCT(AV$4:AV1450)</f>
        <v>18716.986599709111</v>
      </c>
    </row>
    <row r="1451" spans="44:49">
      <c r="AR1451" s="69">
        <f t="shared" si="484"/>
        <v>121</v>
      </c>
      <c r="AS1451" s="70">
        <f t="shared" si="486"/>
        <v>1448</v>
      </c>
      <c r="AT1451" s="71">
        <f t="shared" si="487"/>
        <v>4.9607619439824481E-5</v>
      </c>
      <c r="AU1451" s="72">
        <f t="shared" si="483"/>
        <v>6.8214933659622723E-3</v>
      </c>
      <c r="AV1451" s="73">
        <f t="shared" si="485"/>
        <v>1.0068214933659623</v>
      </c>
      <c r="AW1451" s="74">
        <f>PRODUCT(AV$4:AV1451)</f>
        <v>18844.66439962983</v>
      </c>
    </row>
    <row r="1452" spans="44:49">
      <c r="AR1452" s="69">
        <f t="shared" si="484"/>
        <v>121</v>
      </c>
      <c r="AS1452" s="70">
        <f t="shared" si="486"/>
        <v>1449</v>
      </c>
      <c r="AT1452" s="71">
        <f t="shared" si="487"/>
        <v>4.9269221392914539E-5</v>
      </c>
      <c r="AU1452" s="72">
        <f t="shared" si="483"/>
        <v>6.8214933659622723E-3</v>
      </c>
      <c r="AV1452" s="73">
        <f t="shared" si="485"/>
        <v>1.0068214933659623</v>
      </c>
      <c r="AW1452" s="74">
        <f>PRODUCT(AV$4:AV1452)</f>
        <v>18973.21315281569</v>
      </c>
    </row>
    <row r="1453" spans="44:49">
      <c r="AR1453" s="69">
        <f t="shared" si="484"/>
        <v>121</v>
      </c>
      <c r="AS1453" s="70">
        <f t="shared" si="486"/>
        <v>1450</v>
      </c>
      <c r="AT1453" s="71">
        <f t="shared" si="487"/>
        <v>4.8933131726036648E-5</v>
      </c>
      <c r="AU1453" s="72">
        <f t="shared" si="483"/>
        <v>6.8214933659622723E-3</v>
      </c>
      <c r="AV1453" s="73">
        <f t="shared" si="485"/>
        <v>1.0068214933659623</v>
      </c>
      <c r="AW1453" s="74">
        <f>PRODUCT(AV$4:AV1453)</f>
        <v>19102.638800468609</v>
      </c>
    </row>
    <row r="1454" spans="44:49">
      <c r="AR1454" s="69">
        <f t="shared" si="484"/>
        <v>121</v>
      </c>
      <c r="AS1454" s="70">
        <f t="shared" si="486"/>
        <v>1451</v>
      </c>
      <c r="AT1454" s="71">
        <f t="shared" si="487"/>
        <v>4.859933469259173E-5</v>
      </c>
      <c r="AU1454" s="72">
        <f t="shared" si="483"/>
        <v>6.8214933659622723E-3</v>
      </c>
      <c r="AV1454" s="73">
        <f t="shared" si="485"/>
        <v>1.0068214933659623</v>
      </c>
      <c r="AW1454" s="74">
        <f>PRODUCT(AV$4:AV1454)</f>
        <v>19232.947324318378</v>
      </c>
    </row>
    <row r="1455" spans="44:49">
      <c r="AR1455" s="69">
        <f t="shared" si="484"/>
        <v>121</v>
      </c>
      <c r="AS1455" s="70">
        <f t="shared" si="486"/>
        <v>1452</v>
      </c>
      <c r="AT1455" s="71">
        <f t="shared" si="487"/>
        <v>4.8267814653396036E-5</v>
      </c>
      <c r="AU1455" s="72">
        <f t="shared" si="483"/>
        <v>6.8214933659622723E-3</v>
      </c>
      <c r="AV1455" s="73">
        <f t="shared" si="485"/>
        <v>1.0068214933659623</v>
      </c>
      <c r="AW1455" s="74">
        <f>PRODUCT(AV$4:AV1455)</f>
        <v>19364.144746899117</v>
      </c>
    </row>
    <row r="1456" spans="44:49">
      <c r="AR1456" s="69">
        <f t="shared" si="484"/>
        <v>122</v>
      </c>
      <c r="AS1456" s="70">
        <f t="shared" si="486"/>
        <v>1453</v>
      </c>
      <c r="AT1456" s="71">
        <f t="shared" si="487"/>
        <v>4.7938556075948398E-5</v>
      </c>
      <c r="AU1456" s="72">
        <f t="shared" si="483"/>
        <v>6.8214933659622723E-3</v>
      </c>
      <c r="AV1456" s="73">
        <f t="shared" si="485"/>
        <v>1.0068214933659623</v>
      </c>
      <c r="AW1456" s="74">
        <f>PRODUCT(AV$4:AV1456)</f>
        <v>19496.237131827624</v>
      </c>
    </row>
    <row r="1457" spans="44:49">
      <c r="AR1457" s="69">
        <f t="shared" si="484"/>
        <v>122</v>
      </c>
      <c r="AS1457" s="70">
        <f t="shared" si="486"/>
        <v>1454</v>
      </c>
      <c r="AT1457" s="71">
        <f t="shared" si="487"/>
        <v>4.7611543533702505E-5</v>
      </c>
      <c r="AU1457" s="72">
        <f t="shared" si="483"/>
        <v>6.8214933659622723E-3</v>
      </c>
      <c r="AV1457" s="73">
        <f t="shared" si="485"/>
        <v>1.0068214933659623</v>
      </c>
      <c r="AW1457" s="74">
        <f>PRODUCT(AV$4:AV1457)</f>
        <v>19629.230584083612</v>
      </c>
    </row>
    <row r="1458" spans="44:49">
      <c r="AR1458" s="69">
        <f t="shared" si="484"/>
        <v>122</v>
      </c>
      <c r="AS1458" s="70">
        <f t="shared" si="486"/>
        <v>1455</v>
      </c>
      <c r="AT1458" s="71">
        <f t="shared" si="487"/>
        <v>4.7286761705344131E-5</v>
      </c>
      <c r="AU1458" s="72">
        <f t="shared" si="483"/>
        <v>6.8214933659622723E-3</v>
      </c>
      <c r="AV1458" s="73">
        <f t="shared" si="485"/>
        <v>1.0068214933659623</v>
      </c>
      <c r="AW1458" s="74">
        <f>PRODUCT(AV$4:AV1458)</f>
        <v>19763.131250291881</v>
      </c>
    </row>
    <row r="1459" spans="44:49">
      <c r="AR1459" s="69">
        <f t="shared" si="484"/>
        <v>122</v>
      </c>
      <c r="AS1459" s="70">
        <f t="shared" si="486"/>
        <v>1456</v>
      </c>
      <c r="AT1459" s="71">
        <f t="shared" si="487"/>
        <v>4.696419537407329E-5</v>
      </c>
      <c r="AU1459" s="72">
        <f t="shared" si="483"/>
        <v>6.8214933659622723E-3</v>
      </c>
      <c r="AV1459" s="73">
        <f t="shared" si="485"/>
        <v>1.0068214933659623</v>
      </c>
      <c r="AW1459" s="74">
        <f>PRODUCT(AV$4:AV1459)</f>
        <v>19897.945319006387</v>
      </c>
    </row>
    <row r="1460" spans="44:49">
      <c r="AR1460" s="69">
        <f t="shared" si="484"/>
        <v>122</v>
      </c>
      <c r="AS1460" s="70">
        <f t="shared" si="486"/>
        <v>1457</v>
      </c>
      <c r="AT1460" s="71">
        <f t="shared" si="487"/>
        <v>4.6643829426891292E-5</v>
      </c>
      <c r="AU1460" s="72">
        <f t="shared" si="483"/>
        <v>6.8214933659622723E-3</v>
      </c>
      <c r="AV1460" s="73">
        <f t="shared" si="485"/>
        <v>1.0068214933659623</v>
      </c>
      <c r="AW1460" s="74">
        <f>PRODUCT(AV$4:AV1460)</f>
        <v>20033.679020996267</v>
      </c>
    </row>
    <row r="1461" spans="44:49">
      <c r="AR1461" s="69">
        <f t="shared" si="484"/>
        <v>122</v>
      </c>
      <c r="AS1461" s="70">
        <f t="shared" si="486"/>
        <v>1458</v>
      </c>
      <c r="AT1461" s="71">
        <f t="shared" si="487"/>
        <v>4.6325648853892674E-5</v>
      </c>
      <c r="AU1461" s="72">
        <f t="shared" si="483"/>
        <v>6.8214933659622723E-3</v>
      </c>
      <c r="AV1461" s="73">
        <f t="shared" si="485"/>
        <v>1.0068214933659623</v>
      </c>
      <c r="AW1461" s="74">
        <f>PRODUCT(AV$4:AV1461)</f>
        <v>20170.33862953381</v>
      </c>
    </row>
    <row r="1462" spans="44:49">
      <c r="AR1462" s="69">
        <f t="shared" si="484"/>
        <v>122</v>
      </c>
      <c r="AS1462" s="70">
        <f t="shared" si="486"/>
        <v>1459</v>
      </c>
      <c r="AT1462" s="71">
        <f t="shared" si="487"/>
        <v>4.600963874756195E-5</v>
      </c>
      <c r="AU1462" s="72">
        <f t="shared" si="483"/>
        <v>6.8214933659622723E-3</v>
      </c>
      <c r="AV1462" s="73">
        <f t="shared" si="485"/>
        <v>1.0068214933659623</v>
      </c>
      <c r="AW1462" s="74">
        <f>PRODUCT(AV$4:AV1462)</f>
        <v>20307.930460684387</v>
      </c>
    </row>
    <row r="1463" spans="44:49">
      <c r="AR1463" s="69">
        <f t="shared" si="484"/>
        <v>122</v>
      </c>
      <c r="AS1463" s="70">
        <f t="shared" si="486"/>
        <v>1460</v>
      </c>
      <c r="AT1463" s="71">
        <f t="shared" si="487"/>
        <v>4.5695784302075137E-5</v>
      </c>
      <c r="AU1463" s="72">
        <f t="shared" si="483"/>
        <v>6.8214933659622723E-3</v>
      </c>
      <c r="AV1463" s="73">
        <f t="shared" si="485"/>
        <v>1.0068214933659623</v>
      </c>
      <c r="AW1463" s="74">
        <f>PRODUCT(AV$4:AV1463)</f>
        <v>20446.460873598367</v>
      </c>
    </row>
    <row r="1464" spans="44:49">
      <c r="AR1464" s="69">
        <f t="shared" si="484"/>
        <v>122</v>
      </c>
      <c r="AS1464" s="70">
        <f t="shared" si="486"/>
        <v>1461</v>
      </c>
      <c r="AT1464" s="71">
        <f t="shared" si="487"/>
        <v>4.5384070812606089E-5</v>
      </c>
      <c r="AU1464" s="72">
        <f t="shared" si="483"/>
        <v>6.8214933659622723E-3</v>
      </c>
      <c r="AV1464" s="73">
        <f t="shared" si="485"/>
        <v>1.0068214933659623</v>
      </c>
      <c r="AW1464" s="74">
        <f>PRODUCT(AV$4:AV1464)</f>
        <v>20585.936270805025</v>
      </c>
    </row>
    <row r="1465" spans="44:49">
      <c r="AR1465" s="69">
        <f t="shared" si="484"/>
        <v>122</v>
      </c>
      <c r="AS1465" s="70">
        <f t="shared" si="486"/>
        <v>1462</v>
      </c>
      <c r="AT1465" s="71">
        <f t="shared" si="487"/>
        <v>4.5074483674637535E-5</v>
      </c>
      <c r="AU1465" s="72">
        <f t="shared" si="483"/>
        <v>6.8214933659622723E-3</v>
      </c>
      <c r="AV1465" s="73">
        <f t="shared" si="485"/>
        <v>1.0068214933659623</v>
      </c>
      <c r="AW1465" s="74">
        <f>PRODUCT(AV$4:AV1465)</f>
        <v>20726.363098508442</v>
      </c>
    </row>
    <row r="1466" spans="44:49">
      <c r="AR1466" s="69">
        <f t="shared" si="484"/>
        <v>122</v>
      </c>
      <c r="AS1466" s="70">
        <f t="shared" si="486"/>
        <v>1463</v>
      </c>
      <c r="AT1466" s="71">
        <f t="shared" si="487"/>
        <v>4.476700838327682E-5</v>
      </c>
      <c r="AU1466" s="72">
        <f t="shared" si="483"/>
        <v>6.8214933659622723E-3</v>
      </c>
      <c r="AV1466" s="73">
        <f t="shared" si="485"/>
        <v>1.0068214933659623</v>
      </c>
      <c r="AW1466" s="74">
        <f>PRODUCT(AV$4:AV1466)</f>
        <v>20867.747846885442</v>
      </c>
    </row>
    <row r="1467" spans="44:49">
      <c r="AR1467" s="69">
        <f t="shared" si="484"/>
        <v>122</v>
      </c>
      <c r="AS1467" s="70">
        <f t="shared" si="486"/>
        <v>1464</v>
      </c>
      <c r="AT1467" s="71">
        <f t="shared" si="487"/>
        <v>4.4461630532576319E-5</v>
      </c>
      <c r="AU1467" s="72">
        <f t="shared" si="483"/>
        <v>6.8214933659622723E-3</v>
      </c>
      <c r="AV1467" s="73">
        <f t="shared" si="485"/>
        <v>1.0068214933659623</v>
      </c>
      <c r="AW1467" s="74">
        <f>PRODUCT(AV$4:AV1467)</f>
        <v>21010.097050385546</v>
      </c>
    </row>
    <row r="1468" spans="44:49">
      <c r="AR1468" s="69">
        <f t="shared" si="484"/>
        <v>123</v>
      </c>
      <c r="AS1468" s="70">
        <f t="shared" si="486"/>
        <v>1465</v>
      </c>
      <c r="AT1468" s="71">
        <f t="shared" si="487"/>
        <v>4.4158335814858485E-5</v>
      </c>
      <c r="AU1468" s="72">
        <f t="shared" si="483"/>
        <v>6.8214933659622723E-3</v>
      </c>
      <c r="AV1468" s="73">
        <f t="shared" si="485"/>
        <v>1.0068214933659623</v>
      </c>
      <c r="AW1468" s="74">
        <f>PRODUCT(AV$4:AV1468)</f>
        <v>21153.417288032975</v>
      </c>
    </row>
    <row r="1469" spans="44:49">
      <c r="AR1469" s="69">
        <f t="shared" si="484"/>
        <v>123</v>
      </c>
      <c r="AS1469" s="70">
        <f t="shared" si="486"/>
        <v>1466</v>
      </c>
      <c r="AT1469" s="71">
        <f t="shared" si="487"/>
        <v>4.3857110020045493E-5</v>
      </c>
      <c r="AU1469" s="72">
        <f t="shared" si="483"/>
        <v>6.8214933659622723E-3</v>
      </c>
      <c r="AV1469" s="73">
        <f t="shared" si="485"/>
        <v>1.0068214933659623</v>
      </c>
      <c r="AW1469" s="74">
        <f>PRODUCT(AV$4:AV1469)</f>
        <v>21297.715183730725</v>
      </c>
    </row>
    <row r="1470" spans="44:49">
      <c r="AR1470" s="69">
        <f t="shared" si="484"/>
        <v>123</v>
      </c>
      <c r="AS1470" s="70">
        <f t="shared" si="486"/>
        <v>1467</v>
      </c>
      <c r="AT1470" s="71">
        <f t="shared" si="487"/>
        <v>4.3557939034993477E-5</v>
      </c>
      <c r="AU1470" s="72">
        <f t="shared" si="483"/>
        <v>6.8214933659622723E-3</v>
      </c>
      <c r="AV1470" s="73">
        <f t="shared" si="485"/>
        <v>1.0068214933659623</v>
      </c>
      <c r="AW1470" s="74">
        <f>PRODUCT(AV$4:AV1470)</f>
        <v>21442.997406566697</v>
      </c>
    </row>
    <row r="1471" spans="44:49">
      <c r="AR1471" s="69">
        <f t="shared" si="484"/>
        <v>123</v>
      </c>
      <c r="AS1471" s="70">
        <f t="shared" si="486"/>
        <v>1468</v>
      </c>
      <c r="AT1471" s="71">
        <f t="shared" si="487"/>
        <v>4.3260808842831277E-5</v>
      </c>
      <c r="AU1471" s="72">
        <f t="shared" si="483"/>
        <v>6.8214933659622723E-3</v>
      </c>
      <c r="AV1471" s="73">
        <f t="shared" si="485"/>
        <v>1.0068214933659623</v>
      </c>
      <c r="AW1471" s="74">
        <f>PRODUCT(AV$4:AV1471)</f>
        <v>21589.27067112194</v>
      </c>
    </row>
    <row r="1472" spans="44:49">
      <c r="AR1472" s="69">
        <f t="shared" si="484"/>
        <v>123</v>
      </c>
      <c r="AS1472" s="70">
        <f t="shared" si="486"/>
        <v>1469</v>
      </c>
      <c r="AT1472" s="71">
        <f t="shared" si="487"/>
        <v>4.2965705522303739E-5</v>
      </c>
      <c r="AU1472" s="72">
        <f t="shared" si="483"/>
        <v>6.8214933659622723E-3</v>
      </c>
      <c r="AV1472" s="73">
        <f t="shared" si="485"/>
        <v>1.0068214933659623</v>
      </c>
      <c r="AW1472" s="74">
        <f>PRODUCT(AV$4:AV1472)</f>
        <v>21736.541737780961</v>
      </c>
    </row>
    <row r="1473" spans="44:49">
      <c r="AR1473" s="69">
        <f t="shared" si="484"/>
        <v>123</v>
      </c>
      <c r="AS1473" s="70">
        <f t="shared" si="486"/>
        <v>1470</v>
      </c>
      <c r="AT1473" s="71">
        <f t="shared" si="487"/>
        <v>4.2672615247119453E-5</v>
      </c>
      <c r="AU1473" s="72">
        <f t="shared" si="483"/>
        <v>6.8214933659622723E-3</v>
      </c>
      <c r="AV1473" s="73">
        <f t="shared" si="485"/>
        <v>1.0068214933659623</v>
      </c>
      <c r="AW1473" s="74">
        <f>PRODUCT(AV$4:AV1473)</f>
        <v>21884.817413044195</v>
      </c>
    </row>
    <row r="1474" spans="44:49">
      <c r="AR1474" s="69">
        <f t="shared" si="484"/>
        <v>123</v>
      </c>
      <c r="AS1474" s="70">
        <f t="shared" si="486"/>
        <v>1471</v>
      </c>
      <c r="AT1474" s="71">
        <f t="shared" si="487"/>
        <v>4.238152428530297E-5</v>
      </c>
      <c r="AU1474" s="72">
        <f t="shared" si="483"/>
        <v>6.8214933659622723E-3</v>
      </c>
      <c r="AV1474" s="73">
        <f t="shared" si="485"/>
        <v>1.0068214933659623</v>
      </c>
      <c r="AW1474" s="74">
        <f>PRODUCT(AV$4:AV1474)</f>
        <v>22034.10454984257</v>
      </c>
    </row>
    <row r="1475" spans="44:49">
      <c r="AR1475" s="69">
        <f t="shared" si="484"/>
        <v>123</v>
      </c>
      <c r="AS1475" s="70">
        <f t="shared" si="486"/>
        <v>1472</v>
      </c>
      <c r="AT1475" s="71">
        <f t="shared" si="487"/>
        <v>4.2092418998551407E-5</v>
      </c>
      <c r="AU1475" s="72">
        <f t="shared" si="483"/>
        <v>6.8214933659622723E-3</v>
      </c>
      <c r="AV1475" s="73">
        <f t="shared" si="485"/>
        <v>1.0068214933659623</v>
      </c>
      <c r="AW1475" s="74">
        <f>PRODUCT(AV$4:AV1475)</f>
        <v>22184.410047854239</v>
      </c>
    </row>
    <row r="1476" spans="44:49">
      <c r="AR1476" s="69">
        <f t="shared" si="484"/>
        <v>123</v>
      </c>
      <c r="AS1476" s="70">
        <f t="shared" si="486"/>
        <v>1473</v>
      </c>
      <c r="AT1476" s="71">
        <f t="shared" si="487"/>
        <v>4.1805285841595487E-5</v>
      </c>
      <c r="AU1476" s="72">
        <f t="shared" ref="AU1476:AU1539" si="488">((1+$AH$21)^(1/12))-1</f>
        <v>6.8214933659622723E-3</v>
      </c>
      <c r="AV1476" s="73">
        <f t="shared" si="485"/>
        <v>1.0068214933659623</v>
      </c>
      <c r="AW1476" s="74">
        <f>PRODUCT(AV$4:AV1476)</f>
        <v>22335.740853823463</v>
      </c>
    </row>
    <row r="1477" spans="44:49">
      <c r="AR1477" s="69">
        <f t="shared" ref="AR1477:AR1540" si="489">ROUNDDOWN((AS1477-1)/12,0)+1</f>
        <v>123</v>
      </c>
      <c r="AS1477" s="70">
        <f t="shared" si="486"/>
        <v>1474</v>
      </c>
      <c r="AT1477" s="71">
        <f t="shared" si="487"/>
        <v>4.152011136156489E-5</v>
      </c>
      <c r="AU1477" s="72">
        <f t="shared" si="488"/>
        <v>6.8214933659622723E-3</v>
      </c>
      <c r="AV1477" s="73">
        <f t="shared" ref="AV1477:AV1540" si="490">(1+AU1477)</f>
        <v>1.0068214933659623</v>
      </c>
      <c r="AW1477" s="74">
        <f>PRODUCT(AV$4:AV1477)</f>
        <v>22488.103961881672</v>
      </c>
    </row>
    <row r="1478" spans="44:49">
      <c r="AR1478" s="69">
        <f t="shared" si="489"/>
        <v>123</v>
      </c>
      <c r="AS1478" s="70">
        <f t="shared" ref="AS1478:AS1541" si="491">AS1477+1</f>
        <v>1475</v>
      </c>
      <c r="AT1478" s="71">
        <f t="shared" si="487"/>
        <v>4.1236882197357961E-5</v>
      </c>
      <c r="AU1478" s="72">
        <f t="shared" si="488"/>
        <v>6.8214933659622723E-3</v>
      </c>
      <c r="AV1478" s="73">
        <f t="shared" si="490"/>
        <v>1.0068214933659623</v>
      </c>
      <c r="AW1478" s="74">
        <f>PRODUCT(AV$4:AV1478)</f>
        <v>22641.506413870717</v>
      </c>
    </row>
    <row r="1479" spans="44:49">
      <c r="AR1479" s="69">
        <f t="shared" si="489"/>
        <v>123</v>
      </c>
      <c r="AS1479" s="70">
        <f t="shared" si="491"/>
        <v>1476</v>
      </c>
      <c r="AT1479" s="71">
        <f t="shared" si="487"/>
        <v>4.0955585079015716E-5</v>
      </c>
      <c r="AU1479" s="72">
        <f t="shared" si="488"/>
        <v>6.8214933659622723E-3</v>
      </c>
      <c r="AV1479" s="73">
        <f t="shared" si="490"/>
        <v>1.0068214933659623</v>
      </c>
      <c r="AW1479" s="74">
        <f>PRODUCT(AV$4:AV1479)</f>
        <v>22795.955299668327</v>
      </c>
    </row>
    <row r="1480" spans="44:49">
      <c r="AR1480" s="69">
        <f t="shared" si="489"/>
        <v>124</v>
      </c>
      <c r="AS1480" s="70">
        <f t="shared" si="491"/>
        <v>1477</v>
      </c>
      <c r="AT1480" s="71">
        <f t="shared" si="487"/>
        <v>4.0676206827100105E-5</v>
      </c>
      <c r="AU1480" s="72">
        <f t="shared" si="488"/>
        <v>6.8214933659622723E-3</v>
      </c>
      <c r="AV1480" s="73">
        <f t="shared" si="490"/>
        <v>1.0068214933659623</v>
      </c>
      <c r="AW1480" s="74">
        <f>PRODUCT(AV$4:AV1480)</f>
        <v>22951.457757515785</v>
      </c>
    </row>
    <row r="1481" spans="44:49">
      <c r="AR1481" s="69">
        <f t="shared" si="489"/>
        <v>124</v>
      </c>
      <c r="AS1481" s="70">
        <f t="shared" si="491"/>
        <v>1478</v>
      </c>
      <c r="AT1481" s="71">
        <f t="shared" si="487"/>
        <v>4.0398734352076532E-5</v>
      </c>
      <c r="AU1481" s="72">
        <f t="shared" si="488"/>
        <v>6.8214933659622723E-3</v>
      </c>
      <c r="AV1481" s="73">
        <f t="shared" si="490"/>
        <v>1.0068214933659623</v>
      </c>
      <c r="AW1481" s="74">
        <f>PRODUCT(AV$4:AV1481)</f>
        <v>23108.020974347844</v>
      </c>
    </row>
    <row r="1482" spans="44:49">
      <c r="AR1482" s="69">
        <f t="shared" si="489"/>
        <v>124</v>
      </c>
      <c r="AS1482" s="70">
        <f t="shared" si="491"/>
        <v>1479</v>
      </c>
      <c r="AT1482" s="71">
        <f t="shared" si="487"/>
        <v>4.0123154653700567E-5</v>
      </c>
      <c r="AU1482" s="72">
        <f t="shared" si="488"/>
        <v>6.8214933659622723E-3</v>
      </c>
      <c r="AV1482" s="73">
        <f t="shared" si="490"/>
        <v>1.0068214933659623</v>
      </c>
      <c r="AW1482" s="74">
        <f>PRODUCT(AV$4:AV1482)</f>
        <v>23265.652186124877</v>
      </c>
    </row>
    <row r="1483" spans="44:49">
      <c r="AR1483" s="69">
        <f t="shared" si="489"/>
        <v>124</v>
      </c>
      <c r="AS1483" s="70">
        <f t="shared" si="491"/>
        <v>1480</v>
      </c>
      <c r="AT1483" s="71">
        <f t="shared" si="487"/>
        <v>3.9849454820408872E-5</v>
      </c>
      <c r="AU1483" s="72">
        <f t="shared" si="488"/>
        <v>6.8214933659622723E-3</v>
      </c>
      <c r="AV1483" s="73">
        <f t="shared" si="490"/>
        <v>1.0068214933659623</v>
      </c>
      <c r="AW1483" s="74">
        <f>PRODUCT(AV$4:AV1483)</f>
        <v>23424.358678167315</v>
      </c>
    </row>
    <row r="1484" spans="44:49">
      <c r="AR1484" s="69">
        <f t="shared" si="489"/>
        <v>124</v>
      </c>
      <c r="AS1484" s="70">
        <f t="shared" si="491"/>
        <v>1481</v>
      </c>
      <c r="AT1484" s="71">
        <f t="shared" si="487"/>
        <v>3.957762202871424E-5</v>
      </c>
      <c r="AU1484" s="72">
        <f t="shared" si="488"/>
        <v>6.8214933659622723E-3</v>
      </c>
      <c r="AV1484" s="73">
        <f t="shared" si="490"/>
        <v>1.0068214933659623</v>
      </c>
      <c r="AW1484" s="74">
        <f>PRODUCT(AV$4:AV1484)</f>
        <v>23584.147785492354</v>
      </c>
    </row>
    <row r="1485" spans="44:49">
      <c r="AR1485" s="69">
        <f t="shared" si="489"/>
        <v>124</v>
      </c>
      <c r="AS1485" s="70">
        <f t="shared" si="491"/>
        <v>1482</v>
      </c>
      <c r="AT1485" s="71">
        <f t="shared" si="487"/>
        <v>3.93076435426048E-5</v>
      </c>
      <c r="AU1485" s="72">
        <f t="shared" si="488"/>
        <v>6.8214933659622723E-3</v>
      </c>
      <c r="AV1485" s="73">
        <f t="shared" si="490"/>
        <v>1.0068214933659623</v>
      </c>
      <c r="AW1485" s="74">
        <f>PRODUCT(AV$4:AV1485)</f>
        <v>23745.026893152964</v>
      </c>
    </row>
    <row r="1486" spans="44:49">
      <c r="AR1486" s="69">
        <f t="shared" si="489"/>
        <v>124</v>
      </c>
      <c r="AS1486" s="70">
        <f t="shared" si="491"/>
        <v>1483</v>
      </c>
      <c r="AT1486" s="71">
        <f t="shared" si="487"/>
        <v>3.9039506712947314E-5</v>
      </c>
      <c r="AU1486" s="72">
        <f t="shared" si="488"/>
        <v>6.8214933659622723E-3</v>
      </c>
      <c r="AV1486" s="73">
        <f t="shared" si="490"/>
        <v>1.0068214933659623</v>
      </c>
      <c r="AW1486" s="74">
        <f>PRODUCT(AV$4:AV1486)</f>
        <v>23907.003436579202</v>
      </c>
    </row>
    <row r="1487" spans="44:49">
      <c r="AR1487" s="69">
        <f t="shared" si="489"/>
        <v>124</v>
      </c>
      <c r="AS1487" s="70">
        <f t="shared" si="491"/>
        <v>1484</v>
      </c>
      <c r="AT1487" s="71">
        <f t="shared" si="487"/>
        <v>3.8773198976894507E-5</v>
      </c>
      <c r="AU1487" s="72">
        <f t="shared" si="488"/>
        <v>6.8214933659622723E-3</v>
      </c>
      <c r="AV1487" s="73">
        <f t="shared" si="490"/>
        <v>1.0068214933659623</v>
      </c>
      <c r="AW1487" s="74">
        <f>PRODUCT(AV$4:AV1487)</f>
        <v>24070.084901921862</v>
      </c>
    </row>
    <row r="1488" spans="44:49">
      <c r="AR1488" s="69">
        <f t="shared" si="489"/>
        <v>124</v>
      </c>
      <c r="AS1488" s="70">
        <f t="shared" si="491"/>
        <v>1485</v>
      </c>
      <c r="AT1488" s="71">
        <f t="shared" si="487"/>
        <v>3.8508707857296485E-5</v>
      </c>
      <c r="AU1488" s="72">
        <f t="shared" si="488"/>
        <v>6.8214933659622723E-3</v>
      </c>
      <c r="AV1488" s="73">
        <f t="shared" si="490"/>
        <v>1.0068214933659623</v>
      </c>
      <c r="AW1488" s="74">
        <f>PRODUCT(AV$4:AV1488)</f>
        <v>24234.278826398469</v>
      </c>
    </row>
    <row r="1489" spans="44:49">
      <c r="AR1489" s="69">
        <f t="shared" si="489"/>
        <v>124</v>
      </c>
      <c r="AS1489" s="70">
        <f t="shared" si="491"/>
        <v>1486</v>
      </c>
      <c r="AT1489" s="71">
        <f t="shared" si="487"/>
        <v>3.8246020962116157E-5</v>
      </c>
      <c r="AU1489" s="72">
        <f t="shared" si="488"/>
        <v>6.8214933659622723E-3</v>
      </c>
      <c r="AV1489" s="73">
        <f t="shared" si="490"/>
        <v>1.0068214933659623</v>
      </c>
      <c r="AW1489" s="74">
        <f>PRODUCT(AV$4:AV1489)</f>
        <v>24399.592798641628</v>
      </c>
    </row>
    <row r="1490" spans="44:49">
      <c r="AR1490" s="69">
        <f t="shared" si="489"/>
        <v>124</v>
      </c>
      <c r="AS1490" s="70">
        <f t="shared" si="491"/>
        <v>1487</v>
      </c>
      <c r="AT1490" s="71">
        <f t="shared" si="487"/>
        <v>3.7985125983848628E-5</v>
      </c>
      <c r="AU1490" s="72">
        <f t="shared" si="488"/>
        <v>6.8214933659622723E-3</v>
      </c>
      <c r="AV1490" s="73">
        <f t="shared" si="490"/>
        <v>1.0068214933659623</v>
      </c>
      <c r="AW1490" s="74">
        <f>PRODUCT(AV$4:AV1490)</f>
        <v>24566.034459049744</v>
      </c>
    </row>
    <row r="1491" spans="44:49">
      <c r="AR1491" s="69">
        <f t="shared" si="489"/>
        <v>124</v>
      </c>
      <c r="AS1491" s="70">
        <f t="shared" si="491"/>
        <v>1488</v>
      </c>
      <c r="AT1491" s="71">
        <f t="shared" si="487"/>
        <v>3.7726010698944563E-5</v>
      </c>
      <c r="AU1491" s="72">
        <f t="shared" si="488"/>
        <v>6.8214933659622723E-3</v>
      </c>
      <c r="AV1491" s="73">
        <f t="shared" si="490"/>
        <v>1.0068214933659623</v>
      </c>
      <c r="AW1491" s="74">
        <f>PRODUCT(AV$4:AV1491)</f>
        <v>24733.611500140152</v>
      </c>
    </row>
    <row r="1492" spans="44:49">
      <c r="AR1492" s="69">
        <f t="shared" si="489"/>
        <v>125</v>
      </c>
      <c r="AS1492" s="70">
        <f t="shared" si="491"/>
        <v>1489</v>
      </c>
      <c r="AT1492" s="71">
        <f t="shared" si="487"/>
        <v>3.7468662967237492E-5</v>
      </c>
      <c r="AU1492" s="72">
        <f t="shared" si="488"/>
        <v>6.8214933659622723E-3</v>
      </c>
      <c r="AV1492" s="73">
        <f t="shared" si="490"/>
        <v>1.0068214933659623</v>
      </c>
      <c r="AW1492" s="74">
        <f>PRODUCT(AV$4:AV1492)</f>
        <v>24902.331666904647</v>
      </c>
    </row>
    <row r="1493" spans="44:49">
      <c r="AR1493" s="69">
        <f t="shared" si="489"/>
        <v>125</v>
      </c>
      <c r="AS1493" s="70">
        <f t="shared" si="491"/>
        <v>1490</v>
      </c>
      <c r="AT1493" s="71">
        <f t="shared" si="487"/>
        <v>3.7213070731375005E-5</v>
      </c>
      <c r="AU1493" s="72">
        <f t="shared" si="488"/>
        <v>6.8214933659622723E-3</v>
      </c>
      <c r="AV1493" s="73">
        <f t="shared" si="490"/>
        <v>1.0068214933659623</v>
      </c>
      <c r="AW1493" s="74">
        <f>PRODUCT(AV$4:AV1493)</f>
        <v>25072.20275716743</v>
      </c>
    </row>
    <row r="1494" spans="44:49">
      <c r="AR1494" s="69">
        <f t="shared" si="489"/>
        <v>125</v>
      </c>
      <c r="AS1494" s="70">
        <f t="shared" si="491"/>
        <v>1491</v>
      </c>
      <c r="AT1494" s="71">
        <f t="shared" si="487"/>
        <v>3.6959222016253848E-5</v>
      </c>
      <c r="AU1494" s="72">
        <f t="shared" si="488"/>
        <v>6.8214933659622723E-3</v>
      </c>
      <c r="AV1494" s="73">
        <f t="shared" si="490"/>
        <v>1.0068214933659623</v>
      </c>
      <c r="AW1494" s="74">
        <f>PRODUCT(AV$4:AV1494)</f>
        <v>25243.23262194551</v>
      </c>
    </row>
    <row r="1495" spans="44:49">
      <c r="AR1495" s="69">
        <f t="shared" si="489"/>
        <v>125</v>
      </c>
      <c r="AS1495" s="70">
        <f t="shared" si="491"/>
        <v>1492</v>
      </c>
      <c r="AT1495" s="71">
        <f t="shared" ref="AT1495:AT1558" si="492">(1-AU1495)*AT1494</f>
        <v>3.6707104928458845E-5</v>
      </c>
      <c r="AU1495" s="72">
        <f t="shared" si="488"/>
        <v>6.8214933659622723E-3</v>
      </c>
      <c r="AV1495" s="73">
        <f t="shared" si="490"/>
        <v>1.0068214933659623</v>
      </c>
      <c r="AW1495" s="74">
        <f>PRODUCT(AV$4:AV1495)</f>
        <v>25415.429165811554</v>
      </c>
    </row>
    <row r="1496" spans="44:49">
      <c r="AR1496" s="69">
        <f t="shared" si="489"/>
        <v>125</v>
      </c>
      <c r="AS1496" s="70">
        <f t="shared" si="491"/>
        <v>1493</v>
      </c>
      <c r="AT1496" s="71">
        <f t="shared" si="492"/>
        <v>3.6456707655705679E-5</v>
      </c>
      <c r="AU1496" s="72">
        <f t="shared" si="488"/>
        <v>6.8214933659622723E-3</v>
      </c>
      <c r="AV1496" s="73">
        <f t="shared" si="490"/>
        <v>1.0068214933659623</v>
      </c>
      <c r="AW1496" s="74">
        <f>PRODUCT(AV$4:AV1496)</f>
        <v>25588.800347259221</v>
      </c>
    </row>
    <row r="1497" spans="44:49">
      <c r="AR1497" s="69">
        <f t="shared" si="489"/>
        <v>125</v>
      </c>
      <c r="AS1497" s="70">
        <f t="shared" si="491"/>
        <v>1494</v>
      </c>
      <c r="AT1497" s="71">
        <f t="shared" si="492"/>
        <v>3.6208018466287455E-5</v>
      </c>
      <c r="AU1497" s="72">
        <f t="shared" si="488"/>
        <v>6.8214933659622723E-3</v>
      </c>
      <c r="AV1497" s="73">
        <f t="shared" si="490"/>
        <v>1.0068214933659623</v>
      </c>
      <c r="AW1497" s="74">
        <f>PRODUCT(AV$4:AV1497)</f>
        <v>25763.354179070982</v>
      </c>
    </row>
    <row r="1498" spans="44:49">
      <c r="AR1498" s="69">
        <f t="shared" si="489"/>
        <v>125</v>
      </c>
      <c r="AS1498" s="70">
        <f t="shared" si="491"/>
        <v>1495</v>
      </c>
      <c r="AT1498" s="71">
        <f t="shared" si="492"/>
        <v>3.5961025708525034E-5</v>
      </c>
      <c r="AU1498" s="72">
        <f t="shared" si="488"/>
        <v>6.8214933659622723E-3</v>
      </c>
      <c r="AV1498" s="73">
        <f t="shared" si="490"/>
        <v>1.0068214933659623</v>
      </c>
      <c r="AW1498" s="74">
        <f>PRODUCT(AV$4:AV1498)</f>
        <v>25939.098728688452</v>
      </c>
    </row>
    <row r="1499" spans="44:49">
      <c r="AR1499" s="69">
        <f t="shared" si="489"/>
        <v>125</v>
      </c>
      <c r="AS1499" s="70">
        <f t="shared" si="491"/>
        <v>1496</v>
      </c>
      <c r="AT1499" s="71">
        <f t="shared" si="492"/>
        <v>3.5715717810221133E-5</v>
      </c>
      <c r="AU1499" s="72">
        <f t="shared" si="488"/>
        <v>6.8214933659622723E-3</v>
      </c>
      <c r="AV1499" s="73">
        <f t="shared" si="490"/>
        <v>1.0068214933659623</v>
      </c>
      <c r="AW1499" s="74">
        <f>PRODUCT(AV$4:AV1499)</f>
        <v>26116.042118585239</v>
      </c>
    </row>
    <row r="1500" spans="44:49">
      <c r="AR1500" s="69">
        <f t="shared" si="489"/>
        <v>125</v>
      </c>
      <c r="AS1500" s="70">
        <f t="shared" si="491"/>
        <v>1497</v>
      </c>
      <c r="AT1500" s="71">
        <f t="shared" si="492"/>
        <v>3.5472083278118127E-5</v>
      </c>
      <c r="AU1500" s="72">
        <f t="shared" si="488"/>
        <v>6.8214933659622723E-3</v>
      </c>
      <c r="AV1500" s="73">
        <f t="shared" si="490"/>
        <v>1.0068214933659623</v>
      </c>
      <c r="AW1500" s="74">
        <f>PRODUCT(AV$4:AV1500)</f>
        <v>26294.19252664236</v>
      </c>
    </row>
    <row r="1501" spans="44:49">
      <c r="AR1501" s="69">
        <f t="shared" si="489"/>
        <v>125</v>
      </c>
      <c r="AS1501" s="70">
        <f t="shared" si="491"/>
        <v>1498</v>
      </c>
      <c r="AT1501" s="71">
        <f t="shared" si="492"/>
        <v>3.5230110697359583E-5</v>
      </c>
      <c r="AU1501" s="72">
        <f t="shared" si="488"/>
        <v>6.8214933659622723E-3</v>
      </c>
      <c r="AV1501" s="73">
        <f t="shared" si="490"/>
        <v>1.0068214933659623</v>
      </c>
      <c r="AW1501" s="74">
        <f>PRODUCT(AV$4:AV1501)</f>
        <v>26473.558186526185</v>
      </c>
    </row>
    <row r="1502" spans="44:49">
      <c r="AR1502" s="69">
        <f t="shared" si="489"/>
        <v>125</v>
      </c>
      <c r="AS1502" s="70">
        <f t="shared" si="491"/>
        <v>1499</v>
      </c>
      <c r="AT1502" s="71">
        <f t="shared" si="492"/>
        <v>3.4989788730955426E-5</v>
      </c>
      <c r="AU1502" s="72">
        <f t="shared" si="488"/>
        <v>6.8214933659622723E-3</v>
      </c>
      <c r="AV1502" s="73">
        <f t="shared" si="490"/>
        <v>1.0068214933659623</v>
      </c>
      <c r="AW1502" s="74">
        <f>PRODUCT(AV$4:AV1502)</f>
        <v>26654.147388068988</v>
      </c>
    </row>
    <row r="1503" spans="44:49">
      <c r="AR1503" s="69">
        <f t="shared" si="489"/>
        <v>125</v>
      </c>
      <c r="AS1503" s="70">
        <f t="shared" si="491"/>
        <v>1500</v>
      </c>
      <c r="AT1503" s="71">
        <f t="shared" si="492"/>
        <v>3.475110611925079E-5</v>
      </c>
      <c r="AU1503" s="72">
        <f t="shared" si="488"/>
        <v>6.8214933659622723E-3</v>
      </c>
      <c r="AV1503" s="73">
        <f t="shared" si="490"/>
        <v>1.0068214933659623</v>
      </c>
      <c r="AW1503" s="74">
        <f>PRODUCT(AV$4:AV1503)</f>
        <v>26835.968477652081</v>
      </c>
    </row>
    <row r="1504" spans="44:49">
      <c r="AR1504" s="69">
        <f t="shared" si="489"/>
        <v>126</v>
      </c>
      <c r="AS1504" s="70">
        <f t="shared" si="491"/>
        <v>1501</v>
      </c>
      <c r="AT1504" s="71">
        <f t="shared" si="492"/>
        <v>3.4514051679398467E-5</v>
      </c>
      <c r="AU1504" s="72">
        <f t="shared" si="488"/>
        <v>6.8214933659622723E-3</v>
      </c>
      <c r="AV1504" s="73">
        <f t="shared" si="490"/>
        <v>1.0068214933659623</v>
      </c>
      <c r="AW1504" s="74">
        <f>PRODUCT(AV$4:AV1504)</f>
        <v>27019.029858591559</v>
      </c>
    </row>
    <row r="1505" spans="44:49">
      <c r="AR1505" s="69">
        <f t="shared" si="489"/>
        <v>126</v>
      </c>
      <c r="AS1505" s="70">
        <f t="shared" si="491"/>
        <v>1502</v>
      </c>
      <c r="AT1505" s="71">
        <f t="shared" si="492"/>
        <v>3.4278614304834973E-5</v>
      </c>
      <c r="AU1505" s="72">
        <f t="shared" si="488"/>
        <v>6.8214933659622723E-3</v>
      </c>
      <c r="AV1505" s="73">
        <f t="shared" si="490"/>
        <v>1.0068214933659623</v>
      </c>
      <c r="AW1505" s="74">
        <f>PRODUCT(AV$4:AV1505)</f>
        <v>27203.339991526678</v>
      </c>
    </row>
    <row r="1506" spans="44:49">
      <c r="AR1506" s="69">
        <f t="shared" si="489"/>
        <v>126</v>
      </c>
      <c r="AS1506" s="70">
        <f t="shared" si="491"/>
        <v>1503</v>
      </c>
      <c r="AT1506" s="71">
        <f t="shared" si="492"/>
        <v>3.404478296476016E-5</v>
      </c>
      <c r="AU1506" s="72">
        <f t="shared" si="488"/>
        <v>6.8214933659622723E-3</v>
      </c>
      <c r="AV1506" s="73">
        <f t="shared" si="490"/>
        <v>1.0068214933659623</v>
      </c>
      <c r="AW1506" s="74">
        <f>PRODUCT(AV$4:AV1506)</f>
        <v>27388.907394810893</v>
      </c>
    </row>
    <row r="1507" spans="44:49">
      <c r="AR1507" s="69">
        <f t="shared" si="489"/>
        <v>126</v>
      </c>
      <c r="AS1507" s="70">
        <f t="shared" si="491"/>
        <v>1504</v>
      </c>
      <c r="AT1507" s="71">
        <f t="shared" si="492"/>
        <v>3.3812546703620424E-5</v>
      </c>
      <c r="AU1507" s="72">
        <f t="shared" si="488"/>
        <v>6.8214933659622723E-3</v>
      </c>
      <c r="AV1507" s="73">
        <f t="shared" si="490"/>
        <v>1.0068214933659623</v>
      </c>
      <c r="AW1507" s="74">
        <f>PRODUCT(AV$4:AV1507)</f>
        <v>27575.740644905549</v>
      </c>
    </row>
    <row r="1508" spans="44:49">
      <c r="AR1508" s="69">
        <f t="shared" si="489"/>
        <v>126</v>
      </c>
      <c r="AS1508" s="70">
        <f t="shared" si="491"/>
        <v>1505</v>
      </c>
      <c r="AT1508" s="71">
        <f t="shared" si="492"/>
        <v>3.3581894640595387E-5</v>
      </c>
      <c r="AU1508" s="72">
        <f t="shared" si="488"/>
        <v>6.8214933659622723E-3</v>
      </c>
      <c r="AV1508" s="73">
        <f t="shared" si="490"/>
        <v>1.0068214933659623</v>
      </c>
      <c r="AW1508" s="74">
        <f>PRODUCT(AV$4:AV1508)</f>
        <v>27763.84837677627</v>
      </c>
    </row>
    <row r="1509" spans="44:49">
      <c r="AR1509" s="69">
        <f t="shared" si="489"/>
        <v>126</v>
      </c>
      <c r="AS1509" s="70">
        <f t="shared" si="491"/>
        <v>1506</v>
      </c>
      <c r="AT1509" s="71">
        <f t="shared" si="492"/>
        <v>3.3352815969088123E-5</v>
      </c>
      <c r="AU1509" s="72">
        <f t="shared" si="488"/>
        <v>6.8214933659622723E-3</v>
      </c>
      <c r="AV1509" s="73">
        <f t="shared" si="490"/>
        <v>1.0068214933659623</v>
      </c>
      <c r="AW1509" s="74">
        <f>PRODUCT(AV$4:AV1509)</f>
        <v>27953.239284292031</v>
      </c>
    </row>
    <row r="1510" spans="44:49">
      <c r="AR1510" s="69">
        <f t="shared" si="489"/>
        <v>126</v>
      </c>
      <c r="AS1510" s="70">
        <f t="shared" si="491"/>
        <v>1507</v>
      </c>
      <c r="AT1510" s="71">
        <f t="shared" si="492"/>
        <v>3.3125299956218825E-5</v>
      </c>
      <c r="AU1510" s="72">
        <f t="shared" si="488"/>
        <v>6.8214933659622723E-3</v>
      </c>
      <c r="AV1510" s="73">
        <f t="shared" si="490"/>
        <v>1.0068214933659623</v>
      </c>
      <c r="AW1510" s="74">
        <f>PRODUCT(AV$4:AV1510)</f>
        <v>28143.922120626983</v>
      </c>
    </row>
    <row r="1511" spans="44:49">
      <c r="AR1511" s="69">
        <f t="shared" si="489"/>
        <v>126</v>
      </c>
      <c r="AS1511" s="70">
        <f t="shared" si="491"/>
        <v>1508</v>
      </c>
      <c r="AT1511" s="71">
        <f t="shared" si="492"/>
        <v>3.2899335942321966E-5</v>
      </c>
      <c r="AU1511" s="72">
        <f t="shared" si="488"/>
        <v>6.8214933659622723E-3</v>
      </c>
      <c r="AV1511" s="73">
        <f t="shared" si="490"/>
        <v>1.0068214933659623</v>
      </c>
      <c r="AW1511" s="74">
        <f>PRODUCT(AV$4:AV1511)</f>
        <v>28335.905698664999</v>
      </c>
    </row>
    <row r="1512" spans="44:49">
      <c r="AR1512" s="69">
        <f t="shared" si="489"/>
        <v>126</v>
      </c>
      <c r="AS1512" s="70">
        <f t="shared" si="491"/>
        <v>1509</v>
      </c>
      <c r="AT1512" s="71">
        <f t="shared" si="492"/>
        <v>3.2674913340446851E-5</v>
      </c>
      <c r="AU1512" s="72">
        <f t="shared" si="488"/>
        <v>6.8214933659622723E-3</v>
      </c>
      <c r="AV1512" s="73">
        <f t="shared" si="490"/>
        <v>1.0068214933659623</v>
      </c>
      <c r="AW1512" s="74">
        <f>PRODUCT(AV$4:AV1512)</f>
        <v>28529.198891406973</v>
      </c>
    </row>
    <row r="1513" spans="44:49">
      <c r="AR1513" s="69">
        <f t="shared" si="489"/>
        <v>126</v>
      </c>
      <c r="AS1513" s="70">
        <f t="shared" si="491"/>
        <v>1510</v>
      </c>
      <c r="AT1513" s="71">
        <f t="shared" si="492"/>
        <v>3.24520216358616E-5</v>
      </c>
      <c r="AU1513" s="72">
        <f t="shared" si="488"/>
        <v>6.8214933659622723E-3</v>
      </c>
      <c r="AV1513" s="73">
        <f t="shared" si="490"/>
        <v>1.0068214933659623</v>
      </c>
      <c r="AW1513" s="74">
        <f>PRODUCT(AV$4:AV1513)</f>
        <v>28723.810632380926</v>
      </c>
    </row>
    <row r="1514" spans="44:49">
      <c r="AR1514" s="69">
        <f t="shared" si="489"/>
        <v>126</v>
      </c>
      <c r="AS1514" s="70">
        <f t="shared" si="491"/>
        <v>1511</v>
      </c>
      <c r="AT1514" s="71">
        <f t="shared" si="492"/>
        <v>3.2230650385560507E-5</v>
      </c>
      <c r="AU1514" s="72">
        <f t="shared" si="488"/>
        <v>6.8214933659622723E-3</v>
      </c>
      <c r="AV1514" s="73">
        <f t="shared" si="490"/>
        <v>1.0068214933659623</v>
      </c>
      <c r="AW1514" s="74">
        <f>PRODUCT(AV$4:AV1514)</f>
        <v>28919.749916054869</v>
      </c>
    </row>
    <row r="1515" spans="44:49">
      <c r="AR1515" s="69">
        <f t="shared" si="489"/>
        <v>126</v>
      </c>
      <c r="AS1515" s="70">
        <f t="shared" si="491"/>
        <v>1512</v>
      </c>
      <c r="AT1515" s="71">
        <f t="shared" si="492"/>
        <v>3.2010789217774758E-5</v>
      </c>
      <c r="AU1515" s="72">
        <f t="shared" si="488"/>
        <v>6.8214933659622723E-3</v>
      </c>
      <c r="AV1515" s="73">
        <f t="shared" si="490"/>
        <v>1.0068214933659623</v>
      </c>
      <c r="AW1515" s="74">
        <f>PRODUCT(AV$4:AV1515)</f>
        <v>29117.025798252525</v>
      </c>
    </row>
    <row r="1516" spans="44:49">
      <c r="AR1516" s="69">
        <f t="shared" si="489"/>
        <v>127</v>
      </c>
      <c r="AS1516" s="70">
        <f t="shared" si="491"/>
        <v>1513</v>
      </c>
      <c r="AT1516" s="71">
        <f t="shared" si="492"/>
        <v>3.1792427831486489E-5</v>
      </c>
      <c r="AU1516" s="72">
        <f t="shared" si="488"/>
        <v>6.8214933659622723E-3</v>
      </c>
      <c r="AV1516" s="73">
        <f t="shared" si="490"/>
        <v>1.0068214933659623</v>
      </c>
      <c r="AW1516" s="74">
        <f>PRODUCT(AV$4:AV1516)</f>
        <v>29315.647396571858</v>
      </c>
    </row>
    <row r="1517" spans="44:49">
      <c r="AR1517" s="69">
        <f t="shared" si="489"/>
        <v>127</v>
      </c>
      <c r="AS1517" s="70">
        <f t="shared" si="491"/>
        <v>1514</v>
      </c>
      <c r="AT1517" s="71">
        <f t="shared" si="492"/>
        <v>3.1575555995946171E-5</v>
      </c>
      <c r="AU1517" s="72">
        <f t="shared" si="488"/>
        <v>6.8214933659622723E-3</v>
      </c>
      <c r="AV1517" s="73">
        <f t="shared" si="490"/>
        <v>1.0068214933659623</v>
      </c>
      <c r="AW1517" s="74">
        <f>PRODUCT(AV$4:AV1517)</f>
        <v>29515.623890806462</v>
      </c>
    </row>
    <row r="1518" spans="44:49">
      <c r="AR1518" s="69">
        <f t="shared" si="489"/>
        <v>127</v>
      </c>
      <c r="AS1518" s="70">
        <f t="shared" si="491"/>
        <v>1515</v>
      </c>
      <c r="AT1518" s="71">
        <f t="shared" si="492"/>
        <v>3.1360163550193257E-5</v>
      </c>
      <c r="AU1518" s="72">
        <f t="shared" si="488"/>
        <v>6.8214933659622723E-3</v>
      </c>
      <c r="AV1518" s="73">
        <f t="shared" si="490"/>
        <v>1.0068214933659623</v>
      </c>
      <c r="AW1518" s="74">
        <f>PRODUCT(AV$4:AV1518)</f>
        <v>29716.964523369836</v>
      </c>
    </row>
    <row r="1519" spans="44:49">
      <c r="AR1519" s="69">
        <f t="shared" si="489"/>
        <v>127</v>
      </c>
      <c r="AS1519" s="70">
        <f t="shared" si="491"/>
        <v>1516</v>
      </c>
      <c r="AT1519" s="71">
        <f t="shared" si="492"/>
        <v>3.1146240402580123E-5</v>
      </c>
      <c r="AU1519" s="72">
        <f t="shared" si="488"/>
        <v>6.8214933659622723E-3</v>
      </c>
      <c r="AV1519" s="73">
        <f t="shared" si="490"/>
        <v>1.0068214933659623</v>
      </c>
      <c r="AW1519" s="74">
        <f>PRODUCT(AV$4:AV1519)</f>
        <v>29919.678599722538</v>
      </c>
    </row>
    <row r="1520" spans="44:49">
      <c r="AR1520" s="69">
        <f t="shared" si="489"/>
        <v>127</v>
      </c>
      <c r="AS1520" s="70">
        <f t="shared" si="491"/>
        <v>1517</v>
      </c>
      <c r="AT1520" s="71">
        <f t="shared" si="492"/>
        <v>3.0933776530299254E-5</v>
      </c>
      <c r="AU1520" s="72">
        <f t="shared" si="488"/>
        <v>6.8214933659622723E-3</v>
      </c>
      <c r="AV1520" s="73">
        <f t="shared" si="490"/>
        <v>1.0068214933659623</v>
      </c>
      <c r="AW1520" s="74">
        <f>PRODUCT(AV$4:AV1520)</f>
        <v>30123.775488802268</v>
      </c>
    </row>
    <row r="1521" spans="44:49">
      <c r="AR1521" s="69">
        <f t="shared" si="489"/>
        <v>127</v>
      </c>
      <c r="AS1521" s="70">
        <f t="shared" si="491"/>
        <v>1518</v>
      </c>
      <c r="AT1521" s="71">
        <f t="shared" si="492"/>
        <v>3.0722761978913656E-5</v>
      </c>
      <c r="AU1521" s="72">
        <f t="shared" si="488"/>
        <v>6.8214933659622723E-3</v>
      </c>
      <c r="AV1521" s="73">
        <f t="shared" si="490"/>
        <v>1.0068214933659623</v>
      </c>
      <c r="AW1521" s="74">
        <f>PRODUCT(AV$4:AV1521)</f>
        <v>30329.264623456871</v>
      </c>
    </row>
    <row r="1522" spans="44:49">
      <c r="AR1522" s="69">
        <f t="shared" si="489"/>
        <v>127</v>
      </c>
      <c r="AS1522" s="70">
        <f t="shared" si="491"/>
        <v>1519</v>
      </c>
      <c r="AT1522" s="71">
        <f t="shared" si="492"/>
        <v>3.051318686189046E-5</v>
      </c>
      <c r="AU1522" s="72">
        <f t="shared" si="488"/>
        <v>6.8214933659622723E-3</v>
      </c>
      <c r="AV1522" s="73">
        <f t="shared" si="490"/>
        <v>1.0068214933659623</v>
      </c>
      <c r="AW1522" s="74">
        <f>PRODUCT(AV$4:AV1522)</f>
        <v>30536.155500880297</v>
      </c>
    </row>
    <row r="1523" spans="44:49">
      <c r="AR1523" s="69">
        <f t="shared" si="489"/>
        <v>127</v>
      </c>
      <c r="AS1523" s="70">
        <f t="shared" si="491"/>
        <v>1520</v>
      </c>
      <c r="AT1523" s="71">
        <f t="shared" si="492"/>
        <v>3.0305041360137709E-5</v>
      </c>
      <c r="AU1523" s="72">
        <f t="shared" si="488"/>
        <v>6.8214933659622723E-3</v>
      </c>
      <c r="AV1523" s="73">
        <f t="shared" si="490"/>
        <v>1.0068214933659623</v>
      </c>
      <c r="AW1523" s="74">
        <f>PRODUCT(AV$4:AV1523)</f>
        <v>30744.457683051543</v>
      </c>
    </row>
    <row r="1524" spans="44:49">
      <c r="AR1524" s="69">
        <f t="shared" si="489"/>
        <v>127</v>
      </c>
      <c r="AS1524" s="70">
        <f t="shared" si="491"/>
        <v>1521</v>
      </c>
      <c r="AT1524" s="71">
        <f t="shared" si="492"/>
        <v>3.0098315721544315E-5</v>
      </c>
      <c r="AU1524" s="72">
        <f t="shared" si="488"/>
        <v>6.8214933659622723E-3</v>
      </c>
      <c r="AV1524" s="73">
        <f t="shared" si="490"/>
        <v>1.0068214933659623</v>
      </c>
      <c r="AW1524" s="74">
        <f>PRODUCT(AV$4:AV1524)</f>
        <v>30954.180797176588</v>
      </c>
    </row>
    <row r="1525" spans="44:49">
      <c r="AR1525" s="69">
        <f t="shared" si="489"/>
        <v>127</v>
      </c>
      <c r="AS1525" s="70">
        <f t="shared" si="491"/>
        <v>1522</v>
      </c>
      <c r="AT1525" s="71">
        <f t="shared" si="492"/>
        <v>2.9893000260523164E-5</v>
      </c>
      <c r="AU1525" s="72">
        <f t="shared" si="488"/>
        <v>6.8214933659622723E-3</v>
      </c>
      <c r="AV1525" s="73">
        <f t="shared" si="490"/>
        <v>1.0068214933659623</v>
      </c>
      <c r="AW1525" s="74">
        <f>PRODUCT(AV$4:AV1525)</f>
        <v>31165.334536133327</v>
      </c>
    </row>
    <row r="1526" spans="44:49">
      <c r="AR1526" s="69">
        <f t="shared" si="489"/>
        <v>127</v>
      </c>
      <c r="AS1526" s="70">
        <f t="shared" si="491"/>
        <v>1523</v>
      </c>
      <c r="AT1526" s="71">
        <f t="shared" si="492"/>
        <v>2.9689085357557295E-5</v>
      </c>
      <c r="AU1526" s="72">
        <f t="shared" si="488"/>
        <v>6.8214933659622723E-3</v>
      </c>
      <c r="AV1526" s="73">
        <f t="shared" si="490"/>
        <v>1.0068214933659623</v>
      </c>
      <c r="AW1526" s="74">
        <f>PRODUCT(AV$4:AV1526)</f>
        <v>31377.928658919554</v>
      </c>
    </row>
    <row r="1527" spans="44:49">
      <c r="AR1527" s="69">
        <f t="shared" si="489"/>
        <v>127</v>
      </c>
      <c r="AS1527" s="70">
        <f t="shared" si="491"/>
        <v>1524</v>
      </c>
      <c r="AT1527" s="71">
        <f t="shared" si="492"/>
        <v>2.9486561458749229E-5</v>
      </c>
      <c r="AU1527" s="72">
        <f t="shared" si="488"/>
        <v>6.8214933659622723E-3</v>
      </c>
      <c r="AV1527" s="73">
        <f t="shared" si="490"/>
        <v>1.0068214933659623</v>
      </c>
      <c r="AW1527" s="74">
        <f>PRODUCT(AV$4:AV1527)</f>
        <v>31591.972991104012</v>
      </c>
    </row>
    <row r="1528" spans="44:49">
      <c r="AR1528" s="69">
        <f t="shared" si="489"/>
        <v>128</v>
      </c>
      <c r="AS1528" s="70">
        <f t="shared" si="491"/>
        <v>1525</v>
      </c>
      <c r="AT1528" s="71">
        <f t="shared" si="492"/>
        <v>2.9285419075373333E-5</v>
      </c>
      <c r="AU1528" s="72">
        <f t="shared" si="488"/>
        <v>6.8214933659622723E-3</v>
      </c>
      <c r="AV1528" s="73">
        <f t="shared" si="490"/>
        <v>1.0068214933659623</v>
      </c>
      <c r="AW1528" s="74">
        <f>PRODUCT(AV$4:AV1528)</f>
        <v>31807.477425280489</v>
      </c>
    </row>
    <row r="1529" spans="44:49">
      <c r="AR1529" s="69">
        <f t="shared" si="489"/>
        <v>128</v>
      </c>
      <c r="AS1529" s="70">
        <f t="shared" si="491"/>
        <v>1526</v>
      </c>
      <c r="AT1529" s="71">
        <f t="shared" si="492"/>
        <v>2.9085648783431248E-5</v>
      </c>
      <c r="AU1529" s="72">
        <f t="shared" si="488"/>
        <v>6.8214933659622723E-3</v>
      </c>
      <c r="AV1529" s="73">
        <f t="shared" si="490"/>
        <v>1.0068214933659623</v>
      </c>
      <c r="AW1529" s="74">
        <f>PRODUCT(AV$4:AV1529)</f>
        <v>32024.451921525033</v>
      </c>
    </row>
    <row r="1530" spans="44:49">
      <c r="AR1530" s="69">
        <f t="shared" si="489"/>
        <v>128</v>
      </c>
      <c r="AS1530" s="70">
        <f t="shared" si="491"/>
        <v>1527</v>
      </c>
      <c r="AT1530" s="71">
        <f t="shared" si="492"/>
        <v>2.8887241223210365E-5</v>
      </c>
      <c r="AU1530" s="72">
        <f t="shared" si="488"/>
        <v>6.8214933659622723E-3</v>
      </c>
      <c r="AV1530" s="73">
        <f t="shared" si="490"/>
        <v>1.0068214933659623</v>
      </c>
      <c r="AW1530" s="74">
        <f>PRODUCT(AV$4:AV1530)</f>
        <v>32242.906507856293</v>
      </c>
    </row>
    <row r="1531" spans="44:49">
      <c r="AR1531" s="69">
        <f t="shared" si="489"/>
        <v>128</v>
      </c>
      <c r="AS1531" s="70">
        <f t="shared" si="491"/>
        <v>1528</v>
      </c>
      <c r="AT1531" s="71">
        <f t="shared" si="492"/>
        <v>2.8690187098845285E-5</v>
      </c>
      <c r="AU1531" s="72">
        <f t="shared" si="488"/>
        <v>6.8214933659622723E-3</v>
      </c>
      <c r="AV1531" s="73">
        <f t="shared" si="490"/>
        <v>1.0068214933659623</v>
      </c>
      <c r="AW1531" s="74">
        <f>PRODUCT(AV$4:AV1531)</f>
        <v>32462.851280698975</v>
      </c>
    </row>
    <row r="1532" spans="44:49">
      <c r="AR1532" s="69">
        <f t="shared" si="489"/>
        <v>128</v>
      </c>
      <c r="AS1532" s="70">
        <f t="shared" si="491"/>
        <v>1529</v>
      </c>
      <c r="AT1532" s="71">
        <f t="shared" si="492"/>
        <v>2.8494477177882296E-5</v>
      </c>
      <c r="AU1532" s="72">
        <f t="shared" si="488"/>
        <v>6.8214933659622723E-3</v>
      </c>
      <c r="AV1532" s="73">
        <f t="shared" si="490"/>
        <v>1.0068214933659623</v>
      </c>
      <c r="AW1532" s="74">
        <f>PRODUCT(AV$4:AV1532)</f>
        <v>32684.296405350484</v>
      </c>
    </row>
    <row r="1533" spans="44:49">
      <c r="AR1533" s="69">
        <f t="shared" si="489"/>
        <v>128</v>
      </c>
      <c r="AS1533" s="70">
        <f t="shared" si="491"/>
        <v>1530</v>
      </c>
      <c r="AT1533" s="71">
        <f t="shared" si="492"/>
        <v>2.830010229084681E-5</v>
      </c>
      <c r="AU1533" s="72">
        <f t="shared" si="488"/>
        <v>6.8214933659622723E-3</v>
      </c>
      <c r="AV1533" s="73">
        <f t="shared" si="490"/>
        <v>1.0068214933659623</v>
      </c>
      <c r="AW1533" s="74">
        <f>PRODUCT(AV$4:AV1533)</f>
        <v>32907.252116450727</v>
      </c>
    </row>
    <row r="1534" spans="44:49">
      <c r="AR1534" s="69">
        <f t="shared" si="489"/>
        <v>128</v>
      </c>
      <c r="AS1534" s="70">
        <f t="shared" si="491"/>
        <v>1531</v>
      </c>
      <c r="AT1534" s="71">
        <f t="shared" si="492"/>
        <v>2.8107053330813744E-5</v>
      </c>
      <c r="AU1534" s="72">
        <f t="shared" si="488"/>
        <v>6.8214933659622723E-3</v>
      </c>
      <c r="AV1534" s="73">
        <f t="shared" si="490"/>
        <v>1.0068214933659623</v>
      </c>
      <c r="AW1534" s="74">
        <f>PRODUCT(AV$4:AV1534)</f>
        <v>33131.728718455146</v>
      </c>
    </row>
    <row r="1535" spans="44:49">
      <c r="AR1535" s="69">
        <f t="shared" si="489"/>
        <v>128</v>
      </c>
      <c r="AS1535" s="70">
        <f t="shared" si="491"/>
        <v>1532</v>
      </c>
      <c r="AT1535" s="71">
        <f t="shared" si="492"/>
        <v>2.7915321252980851E-5</v>
      </c>
      <c r="AU1535" s="72">
        <f t="shared" si="488"/>
        <v>6.8214933659622723E-3</v>
      </c>
      <c r="AV1535" s="73">
        <f t="shared" si="490"/>
        <v>1.0068214933659623</v>
      </c>
      <c r="AW1535" s="74">
        <f>PRODUCT(AV$4:AV1535)</f>
        <v>33357.73658611095</v>
      </c>
    </row>
    <row r="1536" spans="44:49">
      <c r="AR1536" s="69">
        <f t="shared" si="489"/>
        <v>128</v>
      </c>
      <c r="AS1536" s="70">
        <f t="shared" si="491"/>
        <v>1533</v>
      </c>
      <c r="AT1536" s="71">
        <f t="shared" si="492"/>
        <v>2.7724897074244936E-5</v>
      </c>
      <c r="AU1536" s="72">
        <f t="shared" si="488"/>
        <v>6.8214933659622723E-3</v>
      </c>
      <c r="AV1536" s="73">
        <f t="shared" si="490"/>
        <v>1.0068214933659623</v>
      </c>
      <c r="AW1536" s="74">
        <f>PRODUCT(AV$4:AV1536)</f>
        <v>33585.286164936624</v>
      </c>
    </row>
    <row r="1537" spans="44:49">
      <c r="AR1537" s="69">
        <f t="shared" si="489"/>
        <v>128</v>
      </c>
      <c r="AS1537" s="70">
        <f t="shared" si="491"/>
        <v>1534</v>
      </c>
      <c r="AT1537" s="71">
        <f t="shared" si="492"/>
        <v>2.7535771872780986E-5</v>
      </c>
      <c r="AU1537" s="72">
        <f t="shared" si="488"/>
        <v>6.8214933659622723E-3</v>
      </c>
      <c r="AV1537" s="73">
        <f t="shared" si="490"/>
        <v>1.0068214933659623</v>
      </c>
      <c r="AW1537" s="74">
        <f>PRODUCT(AV$4:AV1537)</f>
        <v>33814.38797170468</v>
      </c>
    </row>
    <row r="1538" spans="44:49">
      <c r="AR1538" s="69">
        <f t="shared" si="489"/>
        <v>128</v>
      </c>
      <c r="AS1538" s="70">
        <f t="shared" si="491"/>
        <v>1535</v>
      </c>
      <c r="AT1538" s="71">
        <f t="shared" si="492"/>
        <v>2.7347936787624158E-5</v>
      </c>
      <c r="AU1538" s="72">
        <f t="shared" si="488"/>
        <v>6.8214933659622723E-3</v>
      </c>
      <c r="AV1538" s="73">
        <f t="shared" si="490"/>
        <v>1.0068214933659623</v>
      </c>
      <c r="AW1538" s="74">
        <f>PRODUCT(AV$4:AV1538)</f>
        <v>34045.052594927736</v>
      </c>
    </row>
    <row r="1539" spans="44:49">
      <c r="AR1539" s="69">
        <f t="shared" si="489"/>
        <v>128</v>
      </c>
      <c r="AS1539" s="70">
        <f t="shared" si="491"/>
        <v>1536</v>
      </c>
      <c r="AT1539" s="71">
        <f t="shared" si="492"/>
        <v>2.7161383018254625E-5</v>
      </c>
      <c r="AU1539" s="72">
        <f t="shared" si="488"/>
        <v>6.8214933659622723E-3</v>
      </c>
      <c r="AV1539" s="73">
        <f t="shared" si="490"/>
        <v>1.0068214933659623</v>
      </c>
      <c r="AW1539" s="74">
        <f>PRODUCT(AV$4:AV1539)</f>
        <v>34277.290695347874</v>
      </c>
    </row>
    <row r="1540" spans="44:49">
      <c r="AR1540" s="69">
        <f t="shared" si="489"/>
        <v>129</v>
      </c>
      <c r="AS1540" s="70">
        <f t="shared" si="491"/>
        <v>1537</v>
      </c>
      <c r="AT1540" s="71">
        <f t="shared" si="492"/>
        <v>2.697610182418524E-5</v>
      </c>
      <c r="AU1540" s="72">
        <f t="shared" ref="AU1540:AU1603" si="493">((1+$AH$21)^(1/12))-1</f>
        <v>6.8214933659622723E-3</v>
      </c>
      <c r="AV1540" s="73">
        <f t="shared" si="490"/>
        <v>1.0068214933659623</v>
      </c>
      <c r="AW1540" s="74">
        <f>PRODUCT(AV$4:AV1540)</f>
        <v>34511.113006429347</v>
      </c>
    </row>
    <row r="1541" spans="44:49">
      <c r="AR1541" s="69">
        <f t="shared" ref="AR1541:AR1604" si="494">ROUNDDOWN((AS1541-1)/12,0)+1</f>
        <v>129</v>
      </c>
      <c r="AS1541" s="70">
        <f t="shared" si="491"/>
        <v>1538</v>
      </c>
      <c r="AT1541" s="71">
        <f t="shared" si="492"/>
        <v>2.6792084524552037E-5</v>
      </c>
      <c r="AU1541" s="72">
        <f t="shared" si="493"/>
        <v>6.8214933659622723E-3</v>
      </c>
      <c r="AV1541" s="73">
        <f t="shared" ref="AV1541:AV1604" si="495">(1+AU1541)</f>
        <v>1.0068214933659623</v>
      </c>
      <c r="AW1541" s="74">
        <f>PRODUCT(AV$4:AV1541)</f>
        <v>34746.53033485468</v>
      </c>
    </row>
    <row r="1542" spans="44:49">
      <c r="AR1542" s="69">
        <f t="shared" si="494"/>
        <v>129</v>
      </c>
      <c r="AS1542" s="70">
        <f t="shared" ref="AS1542:AS1605" si="496">AS1541+1</f>
        <v>1539</v>
      </c>
      <c r="AT1542" s="71">
        <f t="shared" si="492"/>
        <v>2.6609322497707506E-5</v>
      </c>
      <c r="AU1542" s="72">
        <f t="shared" si="493"/>
        <v>6.8214933659622723E-3</v>
      </c>
      <c r="AV1542" s="73">
        <f t="shared" si="495"/>
        <v>1.0068214933659623</v>
      </c>
      <c r="AW1542" s="74">
        <f>PRODUCT(AV$4:AV1542)</f>
        <v>34983.553561024099</v>
      </c>
    </row>
    <row r="1543" spans="44:49">
      <c r="AR1543" s="69">
        <f t="shared" si="494"/>
        <v>129</v>
      </c>
      <c r="AS1543" s="70">
        <f t="shared" si="496"/>
        <v>1540</v>
      </c>
      <c r="AT1543" s="71">
        <f t="shared" si="492"/>
        <v>2.6427807180816645E-5</v>
      </c>
      <c r="AU1543" s="72">
        <f t="shared" si="493"/>
        <v>6.8214933659622723E-3</v>
      </c>
      <c r="AV1543" s="73">
        <f t="shared" si="495"/>
        <v>1.0068214933659623</v>
      </c>
      <c r="AW1543" s="74">
        <f>PRODUCT(AV$4:AV1543)</f>
        <v>35222.193639558413</v>
      </c>
    </row>
    <row r="1544" spans="44:49">
      <c r="AR1544" s="69">
        <f t="shared" si="494"/>
        <v>129</v>
      </c>
      <c r="AS1544" s="70">
        <f t="shared" si="496"/>
        <v>1541</v>
      </c>
      <c r="AT1544" s="71">
        <f t="shared" si="492"/>
        <v>2.6247530069455774E-5</v>
      </c>
      <c r="AU1544" s="72">
        <f t="shared" si="493"/>
        <v>6.8214933659622723E-3</v>
      </c>
      <c r="AV1544" s="73">
        <f t="shared" si="495"/>
        <v>1.0068214933659623</v>
      </c>
      <c r="AW1544" s="74">
        <f>PRODUCT(AV$4:AV1544)</f>
        <v>35462.461599805298</v>
      </c>
    </row>
    <row r="1545" spans="44:49">
      <c r="AR1545" s="69">
        <f t="shared" si="494"/>
        <v>129</v>
      </c>
      <c r="AS1545" s="70">
        <f t="shared" si="496"/>
        <v>1542</v>
      </c>
      <c r="AT1545" s="71">
        <f t="shared" si="492"/>
        <v>2.6068482717214086E-5</v>
      </c>
      <c r="AU1545" s="72">
        <f t="shared" si="493"/>
        <v>6.8214933659622723E-3</v>
      </c>
      <c r="AV1545" s="73">
        <f t="shared" si="495"/>
        <v>1.0068214933659623</v>
      </c>
      <c r="AW1545" s="74">
        <f>PRODUCT(AV$4:AV1545)</f>
        <v>35704.368546349062</v>
      </c>
    </row>
    <row r="1546" spans="44:49">
      <c r="AR1546" s="69">
        <f t="shared" si="494"/>
        <v>129</v>
      </c>
      <c r="AS1546" s="70">
        <f t="shared" si="496"/>
        <v>1543</v>
      </c>
      <c r="AT1546" s="71">
        <f t="shared" si="492"/>
        <v>2.589065673529791E-5</v>
      </c>
      <c r="AU1546" s="72">
        <f t="shared" si="493"/>
        <v>6.8214933659622723E-3</v>
      </c>
      <c r="AV1546" s="73">
        <f t="shared" si="495"/>
        <v>1.0068214933659623</v>
      </c>
      <c r="AW1546" s="74">
        <f>PRODUCT(AV$4:AV1546)</f>
        <v>35947.925659523855</v>
      </c>
    </row>
    <row r="1547" spans="44:49">
      <c r="AR1547" s="69">
        <f t="shared" si="494"/>
        <v>129</v>
      </c>
      <c r="AS1547" s="70">
        <f t="shared" si="496"/>
        <v>1544</v>
      </c>
      <c r="AT1547" s="71">
        <f t="shared" si="492"/>
        <v>2.5714043792137669E-5</v>
      </c>
      <c r="AU1547" s="72">
        <f t="shared" si="493"/>
        <v>6.8214933659622723E-3</v>
      </c>
      <c r="AV1547" s="73">
        <f t="shared" si="495"/>
        <v>1.0068214933659623</v>
      </c>
      <c r="AW1547" s="74">
        <f>PRODUCT(AV$4:AV1547)</f>
        <v>36193.144195930399</v>
      </c>
    </row>
    <row r="1548" spans="44:49">
      <c r="AR1548" s="69">
        <f t="shared" si="494"/>
        <v>129</v>
      </c>
      <c r="AS1548" s="70">
        <f t="shared" si="496"/>
        <v>1545</v>
      </c>
      <c r="AT1548" s="71">
        <f t="shared" si="492"/>
        <v>2.5538635612997539E-5</v>
      </c>
      <c r="AU1548" s="72">
        <f t="shared" si="493"/>
        <v>6.8214933659622723E-3</v>
      </c>
      <c r="AV1548" s="73">
        <f t="shared" si="495"/>
        <v>1.0068214933659623</v>
      </c>
      <c r="AW1548" s="74">
        <f>PRODUCT(AV$4:AV1548)</f>
        <v>36440.035488956251</v>
      </c>
    </row>
    <row r="1549" spans="44:49">
      <c r="AR1549" s="69">
        <f t="shared" si="494"/>
        <v>129</v>
      </c>
      <c r="AS1549" s="70">
        <f t="shared" si="496"/>
        <v>1546</v>
      </c>
      <c r="AT1549" s="71">
        <f t="shared" si="492"/>
        <v>2.5364423979587749E-5</v>
      </c>
      <c r="AU1549" s="72">
        <f t="shared" si="493"/>
        <v>6.8214933659622723E-3</v>
      </c>
      <c r="AV1549" s="73">
        <f t="shared" si="495"/>
        <v>1.0068214933659623</v>
      </c>
      <c r="AW1549" s="74">
        <f>PRODUCT(AV$4:AV1549)</f>
        <v>36688.610949299597</v>
      </c>
    </row>
    <row r="1550" spans="44:49">
      <c r="AR1550" s="69">
        <f t="shared" si="494"/>
        <v>129</v>
      </c>
      <c r="AS1550" s="70">
        <f t="shared" si="496"/>
        <v>1547</v>
      </c>
      <c r="AT1550" s="71">
        <f t="shared" si="492"/>
        <v>2.5191400729679538E-5</v>
      </c>
      <c r="AU1550" s="72">
        <f t="shared" si="493"/>
        <v>6.8214933659622723E-3</v>
      </c>
      <c r="AV1550" s="73">
        <f t="shared" si="495"/>
        <v>1.0068214933659623</v>
      </c>
      <c r="AW1550" s="74">
        <f>PRODUCT(AV$4:AV1550)</f>
        <v>36938.882065496611</v>
      </c>
    </row>
    <row r="1551" spans="44:49">
      <c r="AR1551" s="69">
        <f t="shared" si="494"/>
        <v>129</v>
      </c>
      <c r="AS1551" s="70">
        <f t="shared" si="496"/>
        <v>1548</v>
      </c>
      <c r="AT1551" s="71">
        <f t="shared" si="492"/>
        <v>2.5019557756722731E-5</v>
      </c>
      <c r="AU1551" s="72">
        <f t="shared" si="493"/>
        <v>6.8214933659622723E-3</v>
      </c>
      <c r="AV1551" s="73">
        <f t="shared" si="495"/>
        <v>1.0068214933659623</v>
      </c>
      <c r="AW1551" s="74">
        <f>PRODUCT(AV$4:AV1551)</f>
        <v>37190.860404452462</v>
      </c>
    </row>
    <row r="1552" spans="44:49">
      <c r="AR1552" s="69">
        <f t="shared" si="494"/>
        <v>130</v>
      </c>
      <c r="AS1552" s="70">
        <f t="shared" si="496"/>
        <v>1549</v>
      </c>
      <c r="AT1552" s="71">
        <f t="shared" si="492"/>
        <v>2.4848887009465935E-5</v>
      </c>
      <c r="AU1552" s="72">
        <f t="shared" si="493"/>
        <v>6.8214933659622723E-3</v>
      </c>
      <c r="AV1552" s="73">
        <f t="shared" si="495"/>
        <v>1.0068214933659623</v>
      </c>
      <c r="AW1552" s="74">
        <f>PRODUCT(AV$4:AV1552)</f>
        <v>37444.557611975863</v>
      </c>
    </row>
    <row r="1553" spans="44:49">
      <c r="AR1553" s="69">
        <f t="shared" si="494"/>
        <v>130</v>
      </c>
      <c r="AS1553" s="70">
        <f t="shared" si="496"/>
        <v>1550</v>
      </c>
      <c r="AT1553" s="71">
        <f t="shared" si="492"/>
        <v>2.4679380491579316E-5</v>
      </c>
      <c r="AU1553" s="72">
        <f t="shared" si="493"/>
        <v>6.8214933659622723E-3</v>
      </c>
      <c r="AV1553" s="73">
        <f t="shared" si="495"/>
        <v>1.0068214933659623</v>
      </c>
      <c r="AW1553" s="74">
        <f>PRODUCT(AV$4:AV1553)</f>
        <v>37699.98541331735</v>
      </c>
    </row>
    <row r="1554" spans="44:49">
      <c r="AR1554" s="69">
        <f t="shared" si="494"/>
        <v>130</v>
      </c>
      <c r="AS1554" s="70">
        <f t="shared" si="496"/>
        <v>1551</v>
      </c>
      <c r="AT1554" s="71">
        <f t="shared" si="492"/>
        <v>2.4511030261279949E-5</v>
      </c>
      <c r="AU1554" s="72">
        <f t="shared" si="493"/>
        <v>6.8214933659622723E-3</v>
      </c>
      <c r="AV1554" s="73">
        <f t="shared" si="495"/>
        <v>1.0068214933659623</v>
      </c>
      <c r="AW1554" s="74">
        <f>PRODUCT(AV$4:AV1554)</f>
        <v>37957.155613711169</v>
      </c>
    </row>
    <row r="1555" spans="44:49">
      <c r="AR1555" s="69">
        <f t="shared" si="494"/>
        <v>130</v>
      </c>
      <c r="AS1555" s="70">
        <f t="shared" si="496"/>
        <v>1552</v>
      </c>
      <c r="AT1555" s="71">
        <f t="shared" si="492"/>
        <v>2.4343828430959727E-5</v>
      </c>
      <c r="AU1555" s="72">
        <f t="shared" si="493"/>
        <v>6.8214933659622723E-3</v>
      </c>
      <c r="AV1555" s="73">
        <f t="shared" si="495"/>
        <v>1.0068214933659623</v>
      </c>
      <c r="AW1555" s="74">
        <f>PRODUCT(AV$4:AV1555)</f>
        <v>38216.080098920895</v>
      </c>
    </row>
    <row r="1556" spans="44:49">
      <c r="AR1556" s="69">
        <f t="shared" si="494"/>
        <v>130</v>
      </c>
      <c r="AS1556" s="70">
        <f t="shared" si="496"/>
        <v>1553</v>
      </c>
      <c r="AT1556" s="71">
        <f t="shared" si="492"/>
        <v>2.4177767166815811E-5</v>
      </c>
      <c r="AU1556" s="72">
        <f t="shared" si="493"/>
        <v>6.8214933659622723E-3</v>
      </c>
      <c r="AV1556" s="73">
        <f t="shared" si="495"/>
        <v>1.0068214933659623</v>
      </c>
      <c r="AW1556" s="74">
        <f>PRODUCT(AV$4:AV1556)</f>
        <v>38476.770835788768</v>
      </c>
    </row>
    <row r="1557" spans="44:49">
      <c r="AR1557" s="69">
        <f t="shared" si="494"/>
        <v>130</v>
      </c>
      <c r="AS1557" s="70">
        <f t="shared" si="496"/>
        <v>1554</v>
      </c>
      <c r="AT1557" s="71">
        <f t="shared" si="492"/>
        <v>2.4012838688483598E-5</v>
      </c>
      <c r="AU1557" s="72">
        <f t="shared" si="493"/>
        <v>6.8214933659622723E-3</v>
      </c>
      <c r="AV1557" s="73">
        <f t="shared" si="495"/>
        <v>1.0068214933659623</v>
      </c>
      <c r="AW1557" s="74">
        <f>PRODUCT(AV$4:AV1557)</f>
        <v>38739.239872788748</v>
      </c>
    </row>
    <row r="1558" spans="44:49">
      <c r="AR1558" s="69">
        <f t="shared" si="494"/>
        <v>130</v>
      </c>
      <c r="AS1558" s="70">
        <f t="shared" si="496"/>
        <v>1555</v>
      </c>
      <c r="AT1558" s="71">
        <f t="shared" si="492"/>
        <v>2.3849035268672184E-5</v>
      </c>
      <c r="AU1558" s="72">
        <f t="shared" si="493"/>
        <v>6.8214933659622723E-3</v>
      </c>
      <c r="AV1558" s="73">
        <f t="shared" si="495"/>
        <v>1.0068214933659623</v>
      </c>
      <c r="AW1558" s="74">
        <f>PRODUCT(AV$4:AV1558)</f>
        <v>39003.499340583396</v>
      </c>
    </row>
    <row r="1559" spans="44:49">
      <c r="AR1559" s="69">
        <f t="shared" si="494"/>
        <v>130</v>
      </c>
      <c r="AS1559" s="70">
        <f t="shared" si="496"/>
        <v>1556</v>
      </c>
      <c r="AT1559" s="71">
        <f t="shared" ref="AT1559:AT1614" si="497">(1-AU1559)*AT1558</f>
        <v>2.3686349232802335E-5</v>
      </c>
      <c r="AU1559" s="72">
        <f t="shared" si="493"/>
        <v>6.8214933659622723E-3</v>
      </c>
      <c r="AV1559" s="73">
        <f t="shared" si="495"/>
        <v>1.0068214933659623</v>
      </c>
      <c r="AW1559" s="74">
        <f>PRODUCT(AV$4:AV1559)</f>
        <v>39269.561452584501</v>
      </c>
    </row>
    <row r="1560" spans="44:49">
      <c r="AR1560" s="69">
        <f t="shared" si="494"/>
        <v>130</v>
      </c>
      <c r="AS1560" s="70">
        <f t="shared" si="496"/>
        <v>1557</v>
      </c>
      <c r="AT1560" s="71">
        <f t="shared" si="497"/>
        <v>2.3524772958646908E-5</v>
      </c>
      <c r="AU1560" s="72">
        <f t="shared" si="493"/>
        <v>6.8214933659622723E-3</v>
      </c>
      <c r="AV1560" s="73">
        <f t="shared" si="495"/>
        <v>1.0068214933659623</v>
      </c>
      <c r="AW1560" s="74">
        <f>PRODUCT(AV$4:AV1560)</f>
        <v>39537.438505517552</v>
      </c>
    </row>
    <row r="1561" spans="44:49">
      <c r="AR1561" s="69">
        <f t="shared" si="494"/>
        <v>130</v>
      </c>
      <c r="AS1561" s="70">
        <f t="shared" si="496"/>
        <v>1558</v>
      </c>
      <c r="AT1561" s="71">
        <f t="shared" si="497"/>
        <v>2.3364298875973729E-5</v>
      </c>
      <c r="AU1561" s="72">
        <f t="shared" si="493"/>
        <v>6.8214933659622723E-3</v>
      </c>
      <c r="AV1561" s="73">
        <f t="shared" si="495"/>
        <v>1.0068214933659623</v>
      </c>
      <c r="AW1561" s="74">
        <f>PRODUCT(AV$4:AV1561)</f>
        <v>39807.142879990082</v>
      </c>
    </row>
    <row r="1562" spans="44:49">
      <c r="AR1562" s="69">
        <f t="shared" si="494"/>
        <v>130</v>
      </c>
      <c r="AS1562" s="70">
        <f t="shared" si="496"/>
        <v>1559</v>
      </c>
      <c r="AT1562" s="71">
        <f t="shared" si="497"/>
        <v>2.3204919466190916E-5</v>
      </c>
      <c r="AU1562" s="72">
        <f t="shared" si="493"/>
        <v>6.8214933659622723E-3</v>
      </c>
      <c r="AV1562" s="73">
        <f t="shared" si="495"/>
        <v>1.0068214933659623</v>
      </c>
      <c r="AW1562" s="74">
        <f>PRODUCT(AV$4:AV1562)</f>
        <v>40078.687041063844</v>
      </c>
    </row>
    <row r="1563" spans="44:49">
      <c r="AR1563" s="69">
        <f t="shared" si="494"/>
        <v>130</v>
      </c>
      <c r="AS1563" s="70">
        <f t="shared" si="496"/>
        <v>1560</v>
      </c>
      <c r="AT1563" s="71">
        <f t="shared" si="497"/>
        <v>2.3046627261994607E-5</v>
      </c>
      <c r="AU1563" s="72">
        <f t="shared" si="493"/>
        <v>6.8214933659622723E-3</v>
      </c>
      <c r="AV1563" s="73">
        <f t="shared" si="495"/>
        <v>1.0068214933659623</v>
      </c>
      <c r="AW1563" s="74">
        <f>PRODUCT(AV$4:AV1563)</f>
        <v>40352.083538830942</v>
      </c>
    </row>
    <row r="1564" spans="44:49">
      <c r="AR1564" s="69">
        <f t="shared" si="494"/>
        <v>131</v>
      </c>
      <c r="AS1564" s="70">
        <f t="shared" si="496"/>
        <v>1561</v>
      </c>
      <c r="AT1564" s="71">
        <f t="shared" si="497"/>
        <v>2.2889414847019106E-5</v>
      </c>
      <c r="AU1564" s="72">
        <f t="shared" si="493"/>
        <v>6.8214933659622723E-3</v>
      </c>
      <c r="AV1564" s="73">
        <f t="shared" si="495"/>
        <v>1.0068214933659623</v>
      </c>
      <c r="AW1564" s="74">
        <f>PRODUCT(AV$4:AV1564)</f>
        <v>40627.345008993834</v>
      </c>
    </row>
    <row r="1565" spans="44:49">
      <c r="AR1565" s="69">
        <f t="shared" si="494"/>
        <v>131</v>
      </c>
      <c r="AS1565" s="70">
        <f t="shared" si="496"/>
        <v>1562</v>
      </c>
      <c r="AT1565" s="71">
        <f t="shared" si="497"/>
        <v>2.2733274855489406E-5</v>
      </c>
      <c r="AU1565" s="72">
        <f t="shared" si="493"/>
        <v>6.8214933659622723E-3</v>
      </c>
      <c r="AV1565" s="73">
        <f t="shared" si="495"/>
        <v>1.0068214933659623</v>
      </c>
      <c r="AW1565" s="74">
        <f>PRODUCT(AV$4:AV1565)</f>
        <v>40904.484173449346</v>
      </c>
    </row>
    <row r="1566" spans="44:49">
      <c r="AR1566" s="69">
        <f t="shared" si="494"/>
        <v>131</v>
      </c>
      <c r="AS1566" s="70">
        <f t="shared" si="496"/>
        <v>1563</v>
      </c>
      <c r="AT1566" s="71">
        <f t="shared" si="497"/>
        <v>2.2578199971876087E-5</v>
      </c>
      <c r="AU1566" s="72">
        <f t="shared" si="493"/>
        <v>6.8214933659622723E-3</v>
      </c>
      <c r="AV1566" s="73">
        <f t="shared" si="495"/>
        <v>1.0068214933659623</v>
      </c>
      <c r="AW1566" s="74">
        <f>PRODUCT(AV$4:AV1566)</f>
        <v>41183.513840876636</v>
      </c>
    </row>
    <row r="1567" spans="44:49">
      <c r="AR1567" s="69">
        <f t="shared" si="494"/>
        <v>131</v>
      </c>
      <c r="AS1567" s="70">
        <f t="shared" si="496"/>
        <v>1564</v>
      </c>
      <c r="AT1567" s="71">
        <f t="shared" si="497"/>
        <v>2.2424182930552566E-5</v>
      </c>
      <c r="AU1567" s="72">
        <f t="shared" si="493"/>
        <v>6.8214933659622723E-3</v>
      </c>
      <c r="AV1567" s="73">
        <f t="shared" si="495"/>
        <v>1.0068214933659623</v>
      </c>
      <c r="AW1567" s="74">
        <f>PRODUCT(AV$4:AV1567)</f>
        <v>41464.446907329191</v>
      </c>
    </row>
    <row r="1568" spans="44:49">
      <c r="AR1568" s="69">
        <f t="shared" si="494"/>
        <v>131</v>
      </c>
      <c r="AS1568" s="70">
        <f t="shared" si="496"/>
        <v>1565</v>
      </c>
      <c r="AT1568" s="71">
        <f t="shared" si="497"/>
        <v>2.2271216515454678E-5</v>
      </c>
      <c r="AU1568" s="72">
        <f t="shared" si="493"/>
        <v>6.8214933659622723E-3</v>
      </c>
      <c r="AV1568" s="73">
        <f t="shared" si="495"/>
        <v>1.0068214933659623</v>
      </c>
      <c r="AW1568" s="74">
        <f>PRODUCT(AV$4:AV1568)</f>
        <v>41747.296356830833</v>
      </c>
    </row>
    <row r="1569" spans="44:49">
      <c r="AR1569" s="69">
        <f t="shared" si="494"/>
        <v>131</v>
      </c>
      <c r="AS1569" s="70">
        <f t="shared" si="496"/>
        <v>1566</v>
      </c>
      <c r="AT1569" s="71">
        <f t="shared" si="497"/>
        <v>2.2119293559742595E-5</v>
      </c>
      <c r="AU1569" s="72">
        <f t="shared" si="493"/>
        <v>6.8214933659622723E-3</v>
      </c>
      <c r="AV1569" s="73">
        <f t="shared" si="495"/>
        <v>1.0068214933659623</v>
      </c>
      <c r="AW1569" s="74">
        <f>PRODUCT(AV$4:AV1569)</f>
        <v>42032.075261975813</v>
      </c>
    </row>
    <row r="1570" spans="44:49">
      <c r="AR1570" s="69">
        <f t="shared" si="494"/>
        <v>131</v>
      </c>
      <c r="AS1570" s="70">
        <f t="shared" si="496"/>
        <v>1567</v>
      </c>
      <c r="AT1570" s="71">
        <f t="shared" si="497"/>
        <v>2.1968406945465038E-5</v>
      </c>
      <c r="AU1570" s="72">
        <f t="shared" si="493"/>
        <v>6.8214933659622723E-3</v>
      </c>
      <c r="AV1570" s="73">
        <f t="shared" si="495"/>
        <v>1.0068214933659623</v>
      </c>
      <c r="AW1570" s="74">
        <f>PRODUCT(AV$4:AV1570)</f>
        <v>42318.796784533006</v>
      </c>
    </row>
    <row r="1571" spans="44:49">
      <c r="AR1571" s="69">
        <f t="shared" si="494"/>
        <v>131</v>
      </c>
      <c r="AS1571" s="70">
        <f t="shared" si="496"/>
        <v>1568</v>
      </c>
      <c r="AT1571" s="71">
        <f t="shared" si="497"/>
        <v>2.1818549603225788E-5</v>
      </c>
      <c r="AU1571" s="72">
        <f t="shared" si="493"/>
        <v>6.8214933659622723E-3</v>
      </c>
      <c r="AV1571" s="73">
        <f t="shared" si="495"/>
        <v>1.0068214933659623</v>
      </c>
      <c r="AW1571" s="74">
        <f>PRODUCT(AV$4:AV1571)</f>
        <v>42607.474176054202</v>
      </c>
    </row>
    <row r="1572" spans="44:49">
      <c r="AR1572" s="69">
        <f t="shared" si="494"/>
        <v>131</v>
      </c>
      <c r="AS1572" s="70">
        <f t="shared" si="496"/>
        <v>1569</v>
      </c>
      <c r="AT1572" s="71">
        <f t="shared" si="497"/>
        <v>2.1669714511852464E-5</v>
      </c>
      <c r="AU1572" s="72">
        <f t="shared" si="493"/>
        <v>6.8214933659622723E-3</v>
      </c>
      <c r="AV1572" s="73">
        <f t="shared" si="495"/>
        <v>1.0068214933659623</v>
      </c>
      <c r="AW1572" s="74">
        <f>PRODUCT(AV$4:AV1572)</f>
        <v>42898.120778486562</v>
      </c>
    </row>
    <row r="1573" spans="44:49">
      <c r="AR1573" s="69">
        <f t="shared" si="494"/>
        <v>131</v>
      </c>
      <c r="AS1573" s="70">
        <f t="shared" si="496"/>
        <v>1570</v>
      </c>
      <c r="AT1573" s="71">
        <f t="shared" si="497"/>
        <v>2.1521894698067565E-5</v>
      </c>
      <c r="AU1573" s="72">
        <f t="shared" si="493"/>
        <v>6.8214933659622723E-3</v>
      </c>
      <c r="AV1573" s="73">
        <f t="shared" si="495"/>
        <v>1.0068214933659623</v>
      </c>
      <c r="AW1573" s="74">
        <f>PRODUCT(AV$4:AV1573)</f>
        <v>43190.750024789253</v>
      </c>
    </row>
    <row r="1574" spans="44:49">
      <c r="AR1574" s="69">
        <f t="shared" si="494"/>
        <v>131</v>
      </c>
      <c r="AS1574" s="70">
        <f t="shared" si="496"/>
        <v>1571</v>
      </c>
      <c r="AT1574" s="71">
        <f t="shared" si="497"/>
        <v>2.1375083236161759E-5</v>
      </c>
      <c r="AU1574" s="72">
        <f t="shared" si="493"/>
        <v>6.8214933659622723E-3</v>
      </c>
      <c r="AV1574" s="73">
        <f t="shared" si="495"/>
        <v>1.0068214933659623</v>
      </c>
      <c r="AW1574" s="74">
        <f>PRODUCT(AV$4:AV1574)</f>
        <v>43485.375439554286</v>
      </c>
    </row>
    <row r="1575" spans="44:49">
      <c r="AR1575" s="69">
        <f t="shared" si="494"/>
        <v>131</v>
      </c>
      <c r="AS1575" s="70">
        <f t="shared" si="496"/>
        <v>1572</v>
      </c>
      <c r="AT1575" s="71">
        <f t="shared" si="497"/>
        <v>2.1229273247669391E-5</v>
      </c>
      <c r="AU1575" s="72">
        <f t="shared" si="493"/>
        <v>6.8214933659622723E-3</v>
      </c>
      <c r="AV1575" s="73">
        <f t="shared" si="495"/>
        <v>1.0068214933659623</v>
      </c>
      <c r="AW1575" s="74">
        <f>PRODUCT(AV$4:AV1575)</f>
        <v>43782.010639631582</v>
      </c>
    </row>
    <row r="1576" spans="44:49">
      <c r="AR1576" s="69">
        <f t="shared" si="494"/>
        <v>132</v>
      </c>
      <c r="AS1576" s="70">
        <f t="shared" si="496"/>
        <v>1573</v>
      </c>
      <c r="AT1576" s="71">
        <f t="shared" si="497"/>
        <v>2.1084457901046212E-5</v>
      </c>
      <c r="AU1576" s="72">
        <f t="shared" si="493"/>
        <v>6.8214933659622723E-3</v>
      </c>
      <c r="AV1576" s="73">
        <f t="shared" si="495"/>
        <v>1.0068214933659623</v>
      </c>
      <c r="AW1576" s="74">
        <f>PRODUCT(AV$4:AV1576)</f>
        <v>44080.66933475832</v>
      </c>
    </row>
    <row r="1577" spans="44:49">
      <c r="AR1577" s="69">
        <f t="shared" si="494"/>
        <v>132</v>
      </c>
      <c r="AS1577" s="70">
        <f t="shared" si="496"/>
        <v>1574</v>
      </c>
      <c r="AT1577" s="71">
        <f t="shared" si="497"/>
        <v>2.0940630411349316E-5</v>
      </c>
      <c r="AU1577" s="72">
        <f t="shared" si="493"/>
        <v>6.8214933659622723E-3</v>
      </c>
      <c r="AV1577" s="73">
        <f t="shared" si="495"/>
        <v>1.0068214933659623</v>
      </c>
      <c r="AW1577" s="74">
        <f>PRODUCT(AV$4:AV1577)</f>
        <v>44381.365328192551</v>
      </c>
    </row>
    <row r="1578" spans="44:49">
      <c r="AR1578" s="69">
        <f t="shared" si="494"/>
        <v>132</v>
      </c>
      <c r="AS1578" s="70">
        <f t="shared" si="496"/>
        <v>1575</v>
      </c>
      <c r="AT1578" s="71">
        <f t="shared" si="497"/>
        <v>2.0797784039919228E-5</v>
      </c>
      <c r="AU1578" s="72">
        <f t="shared" si="493"/>
        <v>6.8214933659622723E-3</v>
      </c>
      <c r="AV1578" s="73">
        <f t="shared" si="495"/>
        <v>1.0068214933659623</v>
      </c>
      <c r="AW1578" s="74">
        <f>PRODUCT(AV$4:AV1578)</f>
        <v>44684.112517351161</v>
      </c>
    </row>
    <row r="1579" spans="44:49">
      <c r="AR1579" s="69">
        <f t="shared" si="494"/>
        <v>132</v>
      </c>
      <c r="AS1579" s="70">
        <f t="shared" si="496"/>
        <v>1576</v>
      </c>
      <c r="AT1579" s="71">
        <f t="shared" si="497"/>
        <v>2.0655912094064204E-5</v>
      </c>
      <c r="AU1579" s="72">
        <f t="shared" si="493"/>
        <v>6.8214933659622723E-3</v>
      </c>
      <c r="AV1579" s="73">
        <f t="shared" si="495"/>
        <v>1.0068214933659623</v>
      </c>
      <c r="AW1579" s="74">
        <f>PRODUCT(AV$4:AV1579)</f>
        <v>44988.924894452182</v>
      </c>
    </row>
    <row r="1580" spans="44:49">
      <c r="AR1580" s="69">
        <f t="shared" si="494"/>
        <v>132</v>
      </c>
      <c r="AS1580" s="70">
        <f t="shared" si="496"/>
        <v>1577</v>
      </c>
      <c r="AT1580" s="71">
        <f t="shared" si="497"/>
        <v>2.0515007926746644E-5</v>
      </c>
      <c r="AU1580" s="72">
        <f t="shared" si="493"/>
        <v>6.8214933659622723E-3</v>
      </c>
      <c r="AV1580" s="73">
        <f t="shared" si="495"/>
        <v>1.0068214933659623</v>
      </c>
      <c r="AW1580" s="74">
        <f>PRODUCT(AV$4:AV1580)</f>
        <v>45295.816547161463</v>
      </c>
    </row>
    <row r="1581" spans="44:49">
      <c r="AR1581" s="69">
        <f t="shared" si="494"/>
        <v>132</v>
      </c>
      <c r="AS1581" s="70">
        <f t="shared" si="496"/>
        <v>1578</v>
      </c>
      <c r="AT1581" s="71">
        <f t="shared" si="497"/>
        <v>2.0375064936271679E-5</v>
      </c>
      <c r="AU1581" s="72">
        <f t="shared" si="493"/>
        <v>6.8214933659622723E-3</v>
      </c>
      <c r="AV1581" s="73">
        <f t="shared" si="495"/>
        <v>1.0068214933659623</v>
      </c>
      <c r="AW1581" s="74">
        <f>PRODUCT(AV$4:AV1581)</f>
        <v>45604.801659243771</v>
      </c>
    </row>
    <row r="1582" spans="44:49">
      <c r="AR1582" s="69">
        <f t="shared" si="494"/>
        <v>132</v>
      </c>
      <c r="AS1582" s="70">
        <f t="shared" si="496"/>
        <v>1579</v>
      </c>
      <c r="AT1582" s="71">
        <f t="shared" si="497"/>
        <v>2.0236076565977853E-5</v>
      </c>
      <c r="AU1582" s="72">
        <f t="shared" si="493"/>
        <v>6.8214933659622723E-3</v>
      </c>
      <c r="AV1582" s="73">
        <f t="shared" si="495"/>
        <v>1.0068214933659623</v>
      </c>
      <c r="AW1582" s="74">
        <f>PRODUCT(AV$4:AV1582)</f>
        <v>45915.894511218328</v>
      </c>
    </row>
    <row r="1583" spans="44:49">
      <c r="AR1583" s="69">
        <f t="shared" si="494"/>
        <v>132</v>
      </c>
      <c r="AS1583" s="70">
        <f t="shared" si="496"/>
        <v>1580</v>
      </c>
      <c r="AT1583" s="71">
        <f t="shared" si="497"/>
        <v>2.0098036303929931E-5</v>
      </c>
      <c r="AU1583" s="72">
        <f t="shared" si="493"/>
        <v>6.8214933659622723E-3</v>
      </c>
      <c r="AV1583" s="73">
        <f t="shared" si="495"/>
        <v>1.0068214933659623</v>
      </c>
      <c r="AW1583" s="74">
        <f>PRODUCT(AV$4:AV1583)</f>
        <v>46229.10948101883</v>
      </c>
    </row>
    <row r="1584" spans="44:49">
      <c r="AR1584" s="69">
        <f t="shared" si="494"/>
        <v>132</v>
      </c>
      <c r="AS1584" s="70">
        <f t="shared" si="496"/>
        <v>1581</v>
      </c>
      <c r="AT1584" s="71">
        <f t="shared" si="497"/>
        <v>1.9960937682613805E-5</v>
      </c>
      <c r="AU1584" s="72">
        <f t="shared" si="493"/>
        <v>6.8214933659622723E-3</v>
      </c>
      <c r="AV1584" s="73">
        <f t="shared" si="495"/>
        <v>1.0068214933659623</v>
      </c>
      <c r="AW1584" s="74">
        <f>PRODUCT(AV$4:AV1584)</f>
        <v>46544.461044657946</v>
      </c>
    </row>
    <row r="1585" spans="44:49">
      <c r="AR1585" s="69">
        <f t="shared" si="494"/>
        <v>132</v>
      </c>
      <c r="AS1585" s="70">
        <f t="shared" si="496"/>
        <v>1582</v>
      </c>
      <c r="AT1585" s="71">
        <f t="shared" si="497"/>
        <v>1.9824774278633469E-5</v>
      </c>
      <c r="AU1585" s="72">
        <f t="shared" si="493"/>
        <v>6.8214933659622723E-3</v>
      </c>
      <c r="AV1585" s="73">
        <f t="shared" si="495"/>
        <v>1.0068214933659623</v>
      </c>
      <c r="AW1585" s="74">
        <f>PRODUCT(AV$4:AV1585)</f>
        <v>46861.963776896373</v>
      </c>
    </row>
    <row r="1586" spans="44:49">
      <c r="AR1586" s="69">
        <f t="shared" si="494"/>
        <v>132</v>
      </c>
      <c r="AS1586" s="70">
        <f t="shared" si="496"/>
        <v>1583</v>
      </c>
      <c r="AT1586" s="71">
        <f t="shared" si="497"/>
        <v>1.9689539712410073E-5</v>
      </c>
      <c r="AU1586" s="72">
        <f t="shared" si="493"/>
        <v>6.8214933659622723E-3</v>
      </c>
      <c r="AV1586" s="73">
        <f t="shared" si="495"/>
        <v>1.0068214933659623</v>
      </c>
      <c r="AW1586" s="74">
        <f>PRODUCT(AV$4:AV1586)</f>
        <v>47181.632351916436</v>
      </c>
    </row>
    <row r="1587" spans="44:49">
      <c r="AR1587" s="69">
        <f t="shared" si="494"/>
        <v>132</v>
      </c>
      <c r="AS1587" s="70">
        <f t="shared" si="496"/>
        <v>1584</v>
      </c>
      <c r="AT1587" s="71">
        <f t="shared" si="497"/>
        <v>1.9555227647883015E-5</v>
      </c>
      <c r="AU1587" s="72">
        <f t="shared" si="493"/>
        <v>6.8214933659622723E-3</v>
      </c>
      <c r="AV1587" s="73">
        <f t="shared" si="495"/>
        <v>1.0068214933659623</v>
      </c>
      <c r="AW1587" s="74">
        <f>PRODUCT(AV$4:AV1587)</f>
        <v>47503.481544000308</v>
      </c>
    </row>
    <row r="1588" spans="44:49">
      <c r="AR1588" s="69">
        <f t="shared" si="494"/>
        <v>133</v>
      </c>
      <c r="AS1588" s="70">
        <f t="shared" si="496"/>
        <v>1585</v>
      </c>
      <c r="AT1588" s="71">
        <f t="shared" si="497"/>
        <v>1.9421831792213099E-5</v>
      </c>
      <c r="AU1588" s="72">
        <f t="shared" si="493"/>
        <v>6.8214933659622723E-3</v>
      </c>
      <c r="AV1588" s="73">
        <f t="shared" si="495"/>
        <v>1.0068214933659623</v>
      </c>
      <c r="AW1588" s="74">
        <f>PRODUCT(AV$4:AV1588)</f>
        <v>47827.526228212817</v>
      </c>
    </row>
    <row r="1589" spans="44:49">
      <c r="AR1589" s="69">
        <f t="shared" si="494"/>
        <v>133</v>
      </c>
      <c r="AS1589" s="70">
        <f t="shared" si="496"/>
        <v>1586</v>
      </c>
      <c r="AT1589" s="71">
        <f t="shared" si="497"/>
        <v>1.9289345895487682E-5</v>
      </c>
      <c r="AU1589" s="72">
        <f t="shared" si="493"/>
        <v>6.8214933659622723E-3</v>
      </c>
      <c r="AV1589" s="73">
        <f t="shared" si="495"/>
        <v>1.0068214933659623</v>
      </c>
      <c r="AW1589" s="74">
        <f>PRODUCT(AV$4:AV1589)</f>
        <v>48153.781381088957</v>
      </c>
    </row>
    <row r="1590" spans="44:49">
      <c r="AR1590" s="69">
        <f t="shared" si="494"/>
        <v>133</v>
      </c>
      <c r="AS1590" s="70">
        <f t="shared" si="496"/>
        <v>1587</v>
      </c>
      <c r="AT1590" s="71">
        <f t="shared" si="497"/>
        <v>1.9157763750427861E-5</v>
      </c>
      <c r="AU1590" s="72">
        <f t="shared" si="493"/>
        <v>6.8214933659622723E-3</v>
      </c>
      <c r="AV1590" s="73">
        <f t="shared" si="495"/>
        <v>1.0068214933659623</v>
      </c>
      <c r="AW1590" s="74">
        <f>PRODUCT(AV$4:AV1590)</f>
        <v>48482.262081326051</v>
      </c>
    </row>
    <row r="1591" spans="44:49">
      <c r="AR1591" s="69">
        <f t="shared" si="494"/>
        <v>133</v>
      </c>
      <c r="AS1591" s="70">
        <f t="shared" si="496"/>
        <v>1588</v>
      </c>
      <c r="AT1591" s="71">
        <f t="shared" si="497"/>
        <v>1.9027079192097645E-5</v>
      </c>
      <c r="AU1591" s="72">
        <f t="shared" si="493"/>
        <v>6.8214933659622723E-3</v>
      </c>
      <c r="AV1591" s="73">
        <f t="shared" si="495"/>
        <v>1.0068214933659623</v>
      </c>
      <c r="AW1591" s="74">
        <f>PRODUCT(AV$4:AV1591)</f>
        <v>48812.983510480663</v>
      </c>
    </row>
    <row r="1592" spans="44:49">
      <c r="AR1592" s="69">
        <f t="shared" si="494"/>
        <v>133</v>
      </c>
      <c r="AS1592" s="70">
        <f t="shared" si="496"/>
        <v>1589</v>
      </c>
      <c r="AT1592" s="71">
        <f t="shared" si="497"/>
        <v>1.8897286097615114E-5</v>
      </c>
      <c r="AU1592" s="72">
        <f t="shared" si="493"/>
        <v>6.8214933659622723E-3</v>
      </c>
      <c r="AV1592" s="73">
        <f t="shared" si="495"/>
        <v>1.0068214933659623</v>
      </c>
      <c r="AW1592" s="74">
        <f>PRODUCT(AV$4:AV1592)</f>
        <v>49145.960953670234</v>
      </c>
    </row>
    <row r="1593" spans="44:49">
      <c r="AR1593" s="69">
        <f t="shared" si="494"/>
        <v>133</v>
      </c>
      <c r="AS1593" s="70">
        <f t="shared" si="496"/>
        <v>1590</v>
      </c>
      <c r="AT1593" s="71">
        <f t="shared" si="497"/>
        <v>1.8768378385865542E-5</v>
      </c>
      <c r="AU1593" s="72">
        <f t="shared" si="493"/>
        <v>6.8214933659622723E-3</v>
      </c>
      <c r="AV1593" s="73">
        <f t="shared" si="495"/>
        <v>1.0068214933659623</v>
      </c>
      <c r="AW1593" s="74">
        <f>PRODUCT(AV$4:AV1593)</f>
        <v>49481.209800279539</v>
      </c>
    </row>
    <row r="1594" spans="44:49">
      <c r="AR1594" s="69">
        <f t="shared" si="494"/>
        <v>133</v>
      </c>
      <c r="AS1594" s="70">
        <f t="shared" si="496"/>
        <v>1591</v>
      </c>
      <c r="AT1594" s="71">
        <f t="shared" si="497"/>
        <v>1.8640350017216492E-5</v>
      </c>
      <c r="AU1594" s="72">
        <f t="shared" si="493"/>
        <v>6.8214933659622723E-3</v>
      </c>
      <c r="AV1594" s="73">
        <f t="shared" si="495"/>
        <v>1.0068214933659623</v>
      </c>
      <c r="AW1594" s="74">
        <f>PRODUCT(AV$4:AV1594)</f>
        <v>49818.745544671932</v>
      </c>
    </row>
    <row r="1595" spans="44:49">
      <c r="AR1595" s="69">
        <f t="shared" si="494"/>
        <v>133</v>
      </c>
      <c r="AS1595" s="70">
        <f t="shared" si="496"/>
        <v>1592</v>
      </c>
      <c r="AT1595" s="71">
        <f t="shared" si="497"/>
        <v>1.8513194993234836E-5</v>
      </c>
      <c r="AU1595" s="72">
        <f t="shared" si="493"/>
        <v>6.8214933659622723E-3</v>
      </c>
      <c r="AV1595" s="73">
        <f t="shared" si="495"/>
        <v>1.0068214933659623</v>
      </c>
      <c r="AW1595" s="74">
        <f>PRODUCT(AV$4:AV1595)</f>
        <v>50158.583786905474</v>
      </c>
    </row>
    <row r="1596" spans="44:49">
      <c r="AR1596" s="69">
        <f t="shared" si="494"/>
        <v>133</v>
      </c>
      <c r="AS1596" s="70">
        <f t="shared" si="496"/>
        <v>1593</v>
      </c>
      <c r="AT1596" s="71">
        <f t="shared" si="497"/>
        <v>1.8386907356405719E-5</v>
      </c>
      <c r="AU1596" s="72">
        <f t="shared" si="493"/>
        <v>6.8214933659622723E-3</v>
      </c>
      <c r="AV1596" s="73">
        <f t="shared" si="495"/>
        <v>1.0068214933659623</v>
      </c>
      <c r="AW1596" s="74">
        <f>PRODUCT(AV$4:AV1596)</f>
        <v>50500.740233453915</v>
      </c>
    </row>
    <row r="1597" spans="44:49">
      <c r="AR1597" s="69">
        <f t="shared" si="494"/>
        <v>133</v>
      </c>
      <c r="AS1597" s="70">
        <f t="shared" si="496"/>
        <v>1594</v>
      </c>
      <c r="AT1597" s="71">
        <f t="shared" si="497"/>
        <v>1.8261481189853435E-5</v>
      </c>
      <c r="AU1597" s="72">
        <f t="shared" si="493"/>
        <v>6.8214933659622723E-3</v>
      </c>
      <c r="AV1597" s="73">
        <f t="shared" si="495"/>
        <v>1.0068214933659623</v>
      </c>
      <c r="AW1597" s="74">
        <f>PRODUCT(AV$4:AV1597)</f>
        <v>50845.230697932602</v>
      </c>
    </row>
    <row r="1598" spans="44:49">
      <c r="AR1598" s="69">
        <f t="shared" si="494"/>
        <v>133</v>
      </c>
      <c r="AS1598" s="70">
        <f t="shared" si="496"/>
        <v>1595</v>
      </c>
      <c r="AT1598" s="71">
        <f t="shared" si="497"/>
        <v>1.8136910617064207E-5</v>
      </c>
      <c r="AU1598" s="72">
        <f t="shared" si="493"/>
        <v>6.8214933659622723E-3</v>
      </c>
      <c r="AV1598" s="73">
        <f t="shared" si="495"/>
        <v>1.0068214933659623</v>
      </c>
      <c r="AW1598" s="74">
        <f>PRODUCT(AV$4:AV1598)</f>
        <v>51192.071101829373</v>
      </c>
    </row>
    <row r="1599" spans="44:49">
      <c r="AR1599" s="69">
        <f t="shared" si="494"/>
        <v>133</v>
      </c>
      <c r="AS1599" s="70">
        <f t="shared" si="496"/>
        <v>1596</v>
      </c>
      <c r="AT1599" s="71">
        <f t="shared" si="497"/>
        <v>1.8013189801610852E-5</v>
      </c>
      <c r="AU1599" s="72">
        <f t="shared" si="493"/>
        <v>6.8214933659622723E-3</v>
      </c>
      <c r="AV1599" s="73">
        <f t="shared" si="495"/>
        <v>1.0068214933659623</v>
      </c>
      <c r="AW1599" s="74">
        <f>PRODUCT(AV$4:AV1599)</f>
        <v>51541.277475240371</v>
      </c>
    </row>
    <row r="1600" spans="44:49">
      <c r="AR1600" s="69">
        <f t="shared" si="494"/>
        <v>134</v>
      </c>
      <c r="AS1600" s="70">
        <f t="shared" si="496"/>
        <v>1597</v>
      </c>
      <c r="AT1600" s="71">
        <f t="shared" si="497"/>
        <v>1.7890312946879345E-5</v>
      </c>
      <c r="AU1600" s="72">
        <f t="shared" si="493"/>
        <v>6.8214933659622723E-3</v>
      </c>
      <c r="AV1600" s="73">
        <f t="shared" si="495"/>
        <v>1.0068214933659623</v>
      </c>
      <c r="AW1600" s="74">
        <f>PRODUCT(AV$4:AV1600)</f>
        <v>51892.865957610942</v>
      </c>
    </row>
    <row r="1601" spans="44:49">
      <c r="AR1601" s="69">
        <f t="shared" si="494"/>
        <v>134</v>
      </c>
      <c r="AS1601" s="70">
        <f t="shared" si="496"/>
        <v>1598</v>
      </c>
      <c r="AT1601" s="71">
        <f t="shared" si="497"/>
        <v>1.7768274295797217E-5</v>
      </c>
      <c r="AU1601" s="72">
        <f t="shared" si="493"/>
        <v>6.8214933659622723E-3</v>
      </c>
      <c r="AV1601" s="73">
        <f t="shared" si="495"/>
        <v>1.0068214933659623</v>
      </c>
      <c r="AW1601" s="74">
        <f>PRODUCT(AV$4:AV1601)</f>
        <v>52246.852798481552</v>
      </c>
    </row>
    <row r="1602" spans="44:49">
      <c r="AR1602" s="69">
        <f t="shared" si="494"/>
        <v>134</v>
      </c>
      <c r="AS1602" s="70">
        <f t="shared" si="496"/>
        <v>1599</v>
      </c>
      <c r="AT1602" s="71">
        <f t="shared" si="497"/>
        <v>1.7647068130563839E-5</v>
      </c>
      <c r="AU1602" s="72">
        <f t="shared" si="493"/>
        <v>6.8214933659622723E-3</v>
      </c>
      <c r="AV1602" s="73">
        <f t="shared" si="495"/>
        <v>1.0068214933659623</v>
      </c>
      <c r="AW1602" s="74">
        <f>PRODUCT(AV$4:AV1602)</f>
        <v>52603.254358238803</v>
      </c>
    </row>
    <row r="1603" spans="44:49">
      <c r="AR1603" s="69">
        <f t="shared" si="494"/>
        <v>134</v>
      </c>
      <c r="AS1603" s="70">
        <f t="shared" si="496"/>
        <v>1600</v>
      </c>
      <c r="AT1603" s="71">
        <f t="shared" si="497"/>
        <v>1.7526688772382514E-5</v>
      </c>
      <c r="AU1603" s="72">
        <f t="shared" si="493"/>
        <v>6.8214933659622723E-3</v>
      </c>
      <c r="AV1603" s="73">
        <f t="shared" si="495"/>
        <v>1.0068214933659623</v>
      </c>
      <c r="AW1603" s="74">
        <f>PRODUCT(AV$4:AV1603)</f>
        <v>52962.087108871558</v>
      </c>
    </row>
    <row r="1604" spans="44:49">
      <c r="AR1604" s="69">
        <f t="shared" si="494"/>
        <v>134</v>
      </c>
      <c r="AS1604" s="70">
        <f t="shared" si="496"/>
        <v>1601</v>
      </c>
      <c r="AT1604" s="71">
        <f t="shared" si="497"/>
        <v>1.7407130581194422E-5</v>
      </c>
      <c r="AU1604" s="72">
        <f t="shared" ref="AU1604:AU1667" si="498">((1+$AH$21)^(1/12))-1</f>
        <v>6.8214933659622723E-3</v>
      </c>
      <c r="AV1604" s="73">
        <f t="shared" si="495"/>
        <v>1.0068214933659623</v>
      </c>
      <c r="AW1604" s="74">
        <f>PRODUCT(AV$4:AV1604)</f>
        <v>53323.36763473224</v>
      </c>
    </row>
    <row r="1605" spans="44:49">
      <c r="AR1605" s="69">
        <f t="shared" ref="AR1605:AR1668" si="499">ROUNDDOWN((AS1605-1)/12,0)+1</f>
        <v>134</v>
      </c>
      <c r="AS1605" s="70">
        <f t="shared" si="496"/>
        <v>1602</v>
      </c>
      <c r="AT1605" s="71">
        <f t="shared" si="497"/>
        <v>1.7288387955414363E-5</v>
      </c>
      <c r="AU1605" s="72">
        <f t="shared" si="498"/>
        <v>6.8214933659622723E-3</v>
      </c>
      <c r="AV1605" s="73">
        <f t="shared" ref="AV1605:AV1668" si="500">(1+AU1605)</f>
        <v>1.0068214933659623</v>
      </c>
      <c r="AW1605" s="74">
        <f>PRODUCT(AV$4:AV1605)</f>
        <v>53687.112633303332</v>
      </c>
    </row>
    <row r="1606" spans="44:49">
      <c r="AR1606" s="69">
        <f t="shared" si="499"/>
        <v>134</v>
      </c>
      <c r="AS1606" s="70">
        <f t="shared" ref="AS1606:AS1669" si="501">AS1605+1</f>
        <v>1603</v>
      </c>
      <c r="AT1606" s="71">
        <f t="shared" si="497"/>
        <v>1.7170455331668322E-5</v>
      </c>
      <c r="AU1606" s="72">
        <f t="shared" si="498"/>
        <v>6.8214933659622723E-3</v>
      </c>
      <c r="AV1606" s="73">
        <f t="shared" si="500"/>
        <v>1.0068214933659623</v>
      </c>
      <c r="AW1606" s="74">
        <f>PRODUCT(AV$4:AV1606)</f>
        <v>54053.338915969078</v>
      </c>
    </row>
    <row r="1607" spans="44:49">
      <c r="AR1607" s="69">
        <f t="shared" si="499"/>
        <v>134</v>
      </c>
      <c r="AS1607" s="70">
        <f t="shared" si="501"/>
        <v>1604</v>
      </c>
      <c r="AT1607" s="71">
        <f t="shared" si="497"/>
        <v>1.7053327184532794E-5</v>
      </c>
      <c r="AU1607" s="72">
        <f t="shared" si="498"/>
        <v>6.8214933659622723E-3</v>
      </c>
      <c r="AV1607" s="73">
        <f t="shared" si="500"/>
        <v>1.0068214933659623</v>
      </c>
      <c r="AW1607" s="74">
        <f>PRODUCT(AV$4:AV1607)</f>
        <v>54422.06340879247</v>
      </c>
    </row>
    <row r="1608" spans="44:49">
      <c r="AR1608" s="69">
        <f t="shared" si="499"/>
        <v>134</v>
      </c>
      <c r="AS1608" s="70">
        <f t="shared" si="501"/>
        <v>1605</v>
      </c>
      <c r="AT1608" s="71">
        <f t="shared" si="497"/>
        <v>1.6936998026275919E-5</v>
      </c>
      <c r="AU1608" s="72">
        <f t="shared" si="498"/>
        <v>6.8214933659622723E-3</v>
      </c>
      <c r="AV1608" s="73">
        <f t="shared" si="500"/>
        <v>1.0068214933659623</v>
      </c>
      <c r="AW1608" s="74">
        <f>PRODUCT(AV$4:AV1608)</f>
        <v>54793.303153297529</v>
      </c>
    </row>
    <row r="1609" spans="44:49">
      <c r="AR1609" s="69">
        <f t="shared" si="499"/>
        <v>134</v>
      </c>
      <c r="AS1609" s="70">
        <f t="shared" si="501"/>
        <v>1606</v>
      </c>
      <c r="AT1609" s="71">
        <f t="shared" si="497"/>
        <v>1.6821462406600363E-5</v>
      </c>
      <c r="AU1609" s="72">
        <f t="shared" si="498"/>
        <v>6.8214933659622723E-3</v>
      </c>
      <c r="AV1609" s="73">
        <f t="shared" si="500"/>
        <v>1.0068214933659623</v>
      </c>
      <c r="AW1609" s="74">
        <f>PRODUCT(AV$4:AV1609)</f>
        <v>55167.075307256906</v>
      </c>
    </row>
    <row r="1610" spans="44:49">
      <c r="AR1610" s="69">
        <f t="shared" si="499"/>
        <v>134</v>
      </c>
      <c r="AS1610" s="70">
        <f t="shared" si="501"/>
        <v>1607</v>
      </c>
      <c r="AT1610" s="71">
        <f t="shared" si="497"/>
        <v>1.6706714912387955E-5</v>
      </c>
      <c r="AU1610" s="72">
        <f t="shared" si="498"/>
        <v>6.8214933659622723E-3</v>
      </c>
      <c r="AV1610" s="73">
        <f t="shared" si="500"/>
        <v>1.0068214933659623</v>
      </c>
      <c r="AW1610" s="74">
        <f>PRODUCT(AV$4:AV1610)</f>
        <v>55543.397145484902</v>
      </c>
    </row>
    <row r="1611" spans="44:49">
      <c r="AR1611" s="69">
        <f t="shared" si="499"/>
        <v>134</v>
      </c>
      <c r="AS1611" s="70">
        <f t="shared" si="501"/>
        <v>1608</v>
      </c>
      <c r="AT1611" s="71">
        <f t="shared" si="497"/>
        <v>1.6592750167446079E-5</v>
      </c>
      <c r="AU1611" s="72">
        <f t="shared" si="498"/>
        <v>6.8214933659622723E-3</v>
      </c>
      <c r="AV1611" s="73">
        <f t="shared" si="500"/>
        <v>1.0068214933659623</v>
      </c>
      <c r="AW1611" s="74">
        <f>PRODUCT(AV$4:AV1611)</f>
        <v>55922.286060635837</v>
      </c>
    </row>
    <row r="1612" spans="44:49">
      <c r="AR1612" s="69">
        <f t="shared" si="499"/>
        <v>135</v>
      </c>
      <c r="AS1612" s="70">
        <f t="shared" si="501"/>
        <v>1609</v>
      </c>
      <c r="AT1612" s="71">
        <f t="shared" si="497"/>
        <v>1.6479562832255776E-5</v>
      </c>
      <c r="AU1612" s="72">
        <f t="shared" si="498"/>
        <v>6.8214933659622723E-3</v>
      </c>
      <c r="AV1612" s="73">
        <f t="shared" si="500"/>
        <v>1.0068214933659623</v>
      </c>
      <c r="AW1612" s="74">
        <f>PRODUCT(AV$4:AV1612)</f>
        <v>56303.759564007909</v>
      </c>
    </row>
    <row r="1613" spans="44:49">
      <c r="AR1613" s="69">
        <f t="shared" si="499"/>
        <v>135</v>
      </c>
      <c r="AS1613" s="70">
        <f t="shared" si="501"/>
        <v>1610</v>
      </c>
      <c r="AT1613" s="71">
        <f t="shared" si="497"/>
        <v>1.6367147603721584E-5</v>
      </c>
      <c r="AU1613" s="72">
        <f t="shared" si="498"/>
        <v>6.8214933659622723E-3</v>
      </c>
      <c r="AV1613" s="73">
        <f t="shared" si="500"/>
        <v>1.0068214933659623</v>
      </c>
      <c r="AW1613" s="74">
        <f>PRODUCT(AV$4:AV1613)</f>
        <v>56687.835286352522</v>
      </c>
    </row>
    <row r="1614" spans="44:49">
      <c r="AR1614" s="69">
        <f t="shared" si="499"/>
        <v>135</v>
      </c>
      <c r="AS1614" s="70">
        <f t="shared" si="501"/>
        <v>1611</v>
      </c>
      <c r="AT1614" s="71">
        <f t="shared" si="497"/>
        <v>1.6255499214923071E-5</v>
      </c>
      <c r="AU1614" s="72">
        <f t="shared" si="498"/>
        <v>6.8214933659622723E-3</v>
      </c>
      <c r="AV1614" s="73">
        <f t="shared" si="500"/>
        <v>1.0068214933659623</v>
      </c>
      <c r="AW1614" s="74">
        <f>PRODUCT(AV$4:AV1614)</f>
        <v>57074.530978689138</v>
      </c>
    </row>
    <row r="1615" spans="44:49">
      <c r="AR1615" s="69">
        <f t="shared" si="499"/>
        <v>135</v>
      </c>
      <c r="AS1615" s="70">
        <f t="shared" si="501"/>
        <v>1612</v>
      </c>
      <c r="AT1615" s="71">
        <f t="shared" ref="AT1615:AT1678" si="502">(1-AU1615)*AT1614</f>
        <v>1.6144612434868068E-5</v>
      </c>
      <c r="AU1615" s="72">
        <f t="shared" si="498"/>
        <v>6.8214933659622723E-3</v>
      </c>
      <c r="AV1615" s="73">
        <f t="shared" si="500"/>
        <v>1.0068214933659623</v>
      </c>
      <c r="AW1615" s="74">
        <f>PRODUCT(AV$4:AV1615)</f>
        <v>57463.864513125671</v>
      </c>
    </row>
    <row r="1616" spans="44:49">
      <c r="AR1616" s="69">
        <f t="shared" si="499"/>
        <v>135</v>
      </c>
      <c r="AS1616" s="70">
        <f t="shared" si="501"/>
        <v>1613</v>
      </c>
      <c r="AT1616" s="71">
        <f t="shared" si="502"/>
        <v>1.6034482068247584E-5</v>
      </c>
      <c r="AU1616" s="72">
        <f t="shared" si="498"/>
        <v>6.8214933659622723E-3</v>
      </c>
      <c r="AV1616" s="73">
        <f t="shared" si="500"/>
        <v>1.0068214933659623</v>
      </c>
      <c r="AW1616" s="74">
        <f>PRODUCT(AV$4:AV1616)</f>
        <v>57855.853883684511</v>
      </c>
    </row>
    <row r="1617" spans="44:49">
      <c r="AR1617" s="69">
        <f t="shared" si="499"/>
        <v>135</v>
      </c>
      <c r="AS1617" s="70">
        <f t="shared" si="501"/>
        <v>1614</v>
      </c>
      <c r="AT1617" s="71">
        <f t="shared" si="502"/>
        <v>1.5925102955192393E-5</v>
      </c>
      <c r="AU1617" s="72">
        <f t="shared" si="498"/>
        <v>6.8214933659622723E-3</v>
      </c>
      <c r="AV1617" s="73">
        <f t="shared" si="500"/>
        <v>1.0068214933659623</v>
      </c>
      <c r="AW1617" s="74">
        <f>PRODUCT(AV$4:AV1617)</f>
        <v>58250.517207134144</v>
      </c>
    </row>
    <row r="1618" spans="44:49">
      <c r="AR1618" s="69">
        <f t="shared" si="499"/>
        <v>135</v>
      </c>
      <c r="AS1618" s="70">
        <f t="shared" si="501"/>
        <v>1615</v>
      </c>
      <c r="AT1618" s="71">
        <f t="shared" si="502"/>
        <v>1.5816469971031281E-5</v>
      </c>
      <c r="AU1618" s="72">
        <f t="shared" si="498"/>
        <v>6.8214933659622723E-3</v>
      </c>
      <c r="AV1618" s="73">
        <f t="shared" si="500"/>
        <v>1.0068214933659623</v>
      </c>
      <c r="AW1618" s="74">
        <f>PRODUCT(AV$4:AV1618)</f>
        <v>58647.872723826484</v>
      </c>
    </row>
    <row r="1619" spans="44:49">
      <c r="AR1619" s="69">
        <f t="shared" si="499"/>
        <v>135</v>
      </c>
      <c r="AS1619" s="70">
        <f t="shared" si="501"/>
        <v>1616</v>
      </c>
      <c r="AT1619" s="71">
        <f t="shared" si="502"/>
        <v>1.5708578026050949E-5</v>
      </c>
      <c r="AU1619" s="72">
        <f t="shared" si="498"/>
        <v>6.8214933659622723E-3</v>
      </c>
      <c r="AV1619" s="73">
        <f t="shared" si="500"/>
        <v>1.0068214933659623</v>
      </c>
      <c r="AW1619" s="74">
        <f>PRODUCT(AV$4:AV1619)</f>
        <v>59047.938798539864</v>
      </c>
    </row>
    <row r="1620" spans="44:49">
      <c r="AR1620" s="69">
        <f t="shared" si="499"/>
        <v>135</v>
      </c>
      <c r="AS1620" s="70">
        <f t="shared" si="501"/>
        <v>1617</v>
      </c>
      <c r="AT1620" s="71">
        <f t="shared" si="502"/>
        <v>1.5601422065257542E-5</v>
      </c>
      <c r="AU1620" s="72">
        <f t="shared" si="498"/>
        <v>6.8214933659622723E-3</v>
      </c>
      <c r="AV1620" s="73">
        <f t="shared" si="500"/>
        <v>1.0068214933659623</v>
      </c>
      <c r="AW1620" s="74">
        <f>PRODUCT(AV$4:AV1620)</f>
        <v>59450.733921327854</v>
      </c>
    </row>
    <row r="1621" spans="44:49">
      <c r="AR1621" s="69">
        <f t="shared" si="499"/>
        <v>135</v>
      </c>
      <c r="AS1621" s="70">
        <f t="shared" si="501"/>
        <v>1618</v>
      </c>
      <c r="AT1621" s="71">
        <f t="shared" si="502"/>
        <v>1.5494997068139811E-5</v>
      </c>
      <c r="AU1621" s="72">
        <f t="shared" si="498"/>
        <v>6.8214933659622723E-3</v>
      </c>
      <c r="AV1621" s="73">
        <f t="shared" si="500"/>
        <v>1.0068214933659623</v>
      </c>
      <c r="AW1621" s="74">
        <f>PRODUCT(AV$4:AV1621)</f>
        <v>59856.276708373778</v>
      </c>
    </row>
    <row r="1622" spans="44:49">
      <c r="AR1622" s="69">
        <f t="shared" si="499"/>
        <v>135</v>
      </c>
      <c r="AS1622" s="70">
        <f t="shared" si="501"/>
        <v>1619</v>
      </c>
      <c r="AT1622" s="71">
        <f t="shared" si="502"/>
        <v>1.5389298048433889E-5</v>
      </c>
      <c r="AU1622" s="72">
        <f t="shared" si="498"/>
        <v>6.8214933659622723E-3</v>
      </c>
      <c r="AV1622" s="73">
        <f t="shared" si="500"/>
        <v>1.0068214933659623</v>
      </c>
      <c r="AW1622" s="74">
        <f>PRODUCT(AV$4:AV1622)</f>
        <v>60264.585902851155</v>
      </c>
    </row>
    <row r="1623" spans="44:49">
      <c r="AR1623" s="69">
        <f t="shared" si="499"/>
        <v>135</v>
      </c>
      <c r="AS1623" s="70">
        <f t="shared" si="501"/>
        <v>1620</v>
      </c>
      <c r="AT1623" s="71">
        <f t="shared" si="502"/>
        <v>1.5284320053889683E-5</v>
      </c>
      <c r="AU1623" s="72">
        <f t="shared" si="498"/>
        <v>6.8214933659622723E-3</v>
      </c>
      <c r="AV1623" s="73">
        <f t="shared" si="500"/>
        <v>1.0068214933659623</v>
      </c>
      <c r="AW1623" s="74">
        <f>PRODUCT(AV$4:AV1623)</f>
        <v>60675.680375789918</v>
      </c>
    </row>
    <row r="1624" spans="44:49">
      <c r="AR1624" s="69">
        <f t="shared" si="499"/>
        <v>136</v>
      </c>
      <c r="AS1624" s="70">
        <f t="shared" si="501"/>
        <v>1621</v>
      </c>
      <c r="AT1624" s="71">
        <f t="shared" si="502"/>
        <v>1.5180058166038829E-5</v>
      </c>
      <c r="AU1624" s="72">
        <f t="shared" si="498"/>
        <v>6.8214933659622723E-3</v>
      </c>
      <c r="AV1624" s="73">
        <f t="shared" si="500"/>
        <v>1.0068214933659623</v>
      </c>
      <c r="AW1624" s="74">
        <f>PRODUCT(AV$4:AV1624)</f>
        <v>61089.579126948614</v>
      </c>
    </row>
    <row r="1625" spans="44:49">
      <c r="AR1625" s="69">
        <f t="shared" si="499"/>
        <v>136</v>
      </c>
      <c r="AS1625" s="70">
        <f t="shared" si="501"/>
        <v>1622</v>
      </c>
      <c r="AT1625" s="71">
        <f t="shared" si="502"/>
        <v>1.5076507499964275E-5</v>
      </c>
      <c r="AU1625" s="72">
        <f t="shared" si="498"/>
        <v>6.8214933659622723E-3</v>
      </c>
      <c r="AV1625" s="73">
        <f t="shared" si="500"/>
        <v>1.0068214933659623</v>
      </c>
      <c r="AW1625" s="74">
        <f>PRODUCT(AV$4:AV1625)</f>
        <v>61506.30128569252</v>
      </c>
    </row>
    <row r="1626" spans="44:49">
      <c r="AR1626" s="69">
        <f t="shared" si="499"/>
        <v>136</v>
      </c>
      <c r="AS1626" s="70">
        <f t="shared" si="501"/>
        <v>1623</v>
      </c>
      <c r="AT1626" s="71">
        <f t="shared" si="502"/>
        <v>1.4973663204071388E-5</v>
      </c>
      <c r="AU1626" s="72">
        <f t="shared" si="498"/>
        <v>6.8214933659622723E-3</v>
      </c>
      <c r="AV1626" s="73">
        <f t="shared" si="500"/>
        <v>1.0068214933659623</v>
      </c>
      <c r="AW1626" s="74">
        <f>PRODUCT(AV$4:AV1626)</f>
        <v>61925.866111877745</v>
      </c>
    </row>
    <row r="1627" spans="44:49">
      <c r="AR1627" s="69">
        <f t="shared" si="499"/>
        <v>136</v>
      </c>
      <c r="AS1627" s="70">
        <f t="shared" si="501"/>
        <v>1624</v>
      </c>
      <c r="AT1627" s="71">
        <f t="shared" si="502"/>
        <v>1.4871520459860661E-5</v>
      </c>
      <c r="AU1627" s="72">
        <f t="shared" si="498"/>
        <v>6.8214933659622723E-3</v>
      </c>
      <c r="AV1627" s="73">
        <f t="shared" si="500"/>
        <v>1.0068214933659623</v>
      </c>
      <c r="AW1627" s="74">
        <f>PRODUCT(AV$4:AV1627)</f>
        <v>62348.292996741387</v>
      </c>
    </row>
    <row r="1628" spans="44:49">
      <c r="AR1628" s="69">
        <f t="shared" si="499"/>
        <v>136</v>
      </c>
      <c r="AS1628" s="70">
        <f t="shared" si="501"/>
        <v>1625</v>
      </c>
      <c r="AT1628" s="71">
        <f t="shared" si="502"/>
        <v>1.477007448170195E-5</v>
      </c>
      <c r="AU1628" s="72">
        <f t="shared" si="498"/>
        <v>6.8214933659622723E-3</v>
      </c>
      <c r="AV1628" s="73">
        <f t="shared" si="500"/>
        <v>1.0068214933659623</v>
      </c>
      <c r="AW1628" s="74">
        <f>PRODUCT(AV$4:AV1628)</f>
        <v>62773.601463797728</v>
      </c>
    </row>
    <row r="1629" spans="44:49">
      <c r="AR1629" s="69">
        <f t="shared" si="499"/>
        <v>136</v>
      </c>
      <c r="AS1629" s="70">
        <f t="shared" si="501"/>
        <v>1626</v>
      </c>
      <c r="AT1629" s="71">
        <f t="shared" si="502"/>
        <v>1.4669320516610251E-5</v>
      </c>
      <c r="AU1629" s="72">
        <f t="shared" si="498"/>
        <v>6.8214933659622723E-3</v>
      </c>
      <c r="AV1629" s="73">
        <f t="shared" si="500"/>
        <v>1.0068214933659623</v>
      </c>
      <c r="AW1629" s="74">
        <f>PRODUCT(AV$4:AV1629)</f>
        <v>63201.811169740584</v>
      </c>
    </row>
    <row r="1630" spans="44:49">
      <c r="AR1630" s="69">
        <f t="shared" si="499"/>
        <v>136</v>
      </c>
      <c r="AS1630" s="70">
        <f t="shared" si="501"/>
        <v>1627</v>
      </c>
      <c r="AT1630" s="71">
        <f t="shared" si="502"/>
        <v>1.456925384402302E-5</v>
      </c>
      <c r="AU1630" s="72">
        <f t="shared" si="498"/>
        <v>6.8214933659622723E-3</v>
      </c>
      <c r="AV1630" s="73">
        <f t="shared" si="500"/>
        <v>1.0068214933659623</v>
      </c>
      <c r="AW1630" s="74">
        <f>PRODUCT(AV$4:AV1630)</f>
        <v>63632.94190535177</v>
      </c>
    </row>
    <row r="1631" spans="44:49">
      <c r="AR1631" s="69">
        <f t="shared" si="499"/>
        <v>136</v>
      </c>
      <c r="AS1631" s="70">
        <f t="shared" si="501"/>
        <v>1628</v>
      </c>
      <c r="AT1631" s="71">
        <f t="shared" si="502"/>
        <v>1.4469869775578996E-5</v>
      </c>
      <c r="AU1631" s="72">
        <f t="shared" si="498"/>
        <v>6.8214933659622723E-3</v>
      </c>
      <c r="AV1631" s="73">
        <f t="shared" si="500"/>
        <v>1.0068214933659623</v>
      </c>
      <c r="AW1631" s="74">
        <f>PRODUCT(AV$4:AV1631)</f>
        <v>64067.013596415789</v>
      </c>
    </row>
    <row r="1632" spans="44:49">
      <c r="AR1632" s="69">
        <f t="shared" si="499"/>
        <v>136</v>
      </c>
      <c r="AS1632" s="70">
        <f t="shared" si="501"/>
        <v>1629</v>
      </c>
      <c r="AT1632" s="71">
        <f t="shared" si="502"/>
        <v>1.4371163654898547E-5</v>
      </c>
      <c r="AU1632" s="72">
        <f t="shared" si="498"/>
        <v>6.8214933659622723E-3</v>
      </c>
      <c r="AV1632" s="73">
        <f t="shared" si="500"/>
        <v>1.0068214933659623</v>
      </c>
      <c r="AW1632" s="74">
        <f>PRODUCT(AV$4:AV1632)</f>
        <v>64504.046304640753</v>
      </c>
    </row>
    <row r="1633" spans="44:49">
      <c r="AR1633" s="69">
        <f t="shared" si="499"/>
        <v>136</v>
      </c>
      <c r="AS1633" s="70">
        <f t="shared" si="501"/>
        <v>1630</v>
      </c>
      <c r="AT1633" s="71">
        <f t="shared" si="502"/>
        <v>1.4273130857365498E-5</v>
      </c>
      <c r="AU1633" s="72">
        <f t="shared" si="498"/>
        <v>6.8214933659622723E-3</v>
      </c>
      <c r="AV1633" s="73">
        <f t="shared" si="500"/>
        <v>1.0068214933659623</v>
      </c>
      <c r="AW1633" s="74">
        <f>PRODUCT(AV$4:AV1633)</f>
        <v>64944.060228585586</v>
      </c>
    </row>
    <row r="1634" spans="44:49">
      <c r="AR1634" s="69">
        <f t="shared" si="499"/>
        <v>136</v>
      </c>
      <c r="AS1634" s="70">
        <f t="shared" si="501"/>
        <v>1631</v>
      </c>
      <c r="AT1634" s="71">
        <f t="shared" si="502"/>
        <v>1.4175766789910468E-5</v>
      </c>
      <c r="AU1634" s="72">
        <f t="shared" si="498"/>
        <v>6.8214933659622723E-3</v>
      </c>
      <c r="AV1634" s="73">
        <f t="shared" si="500"/>
        <v>1.0068214933659623</v>
      </c>
      <c r="AW1634" s="74">
        <f>PRODUCT(AV$4:AV1634)</f>
        <v>65387.075704593539</v>
      </c>
    </row>
    <row r="1635" spans="44:49">
      <c r="AR1635" s="69">
        <f t="shared" si="499"/>
        <v>136</v>
      </c>
      <c r="AS1635" s="70">
        <f t="shared" si="501"/>
        <v>1632</v>
      </c>
      <c r="AT1635" s="71">
        <f t="shared" si="502"/>
        <v>1.4079066890795666E-5</v>
      </c>
      <c r="AU1635" s="72">
        <f t="shared" si="498"/>
        <v>6.8214933659622723E-3</v>
      </c>
      <c r="AV1635" s="73">
        <f t="shared" si="500"/>
        <v>1.0068214933659623</v>
      </c>
      <c r="AW1635" s="74">
        <f>PRODUCT(AV$4:AV1635)</f>
        <v>65833.113207732094</v>
      </c>
    </row>
    <row r="1636" spans="44:49">
      <c r="AR1636" s="69">
        <f t="shared" si="499"/>
        <v>137</v>
      </c>
      <c r="AS1636" s="70">
        <f t="shared" si="501"/>
        <v>1633</v>
      </c>
      <c r="AT1636" s="71">
        <f t="shared" si="502"/>
        <v>1.3983026629401165E-5</v>
      </c>
      <c r="AU1636" s="72">
        <f t="shared" si="498"/>
        <v>6.8214933659622723E-3</v>
      </c>
      <c r="AV1636" s="73">
        <f t="shared" si="500"/>
        <v>1.0068214933659623</v>
      </c>
      <c r="AW1636" s="74">
        <f>PRODUCT(AV$4:AV1636)</f>
        <v>66282.193352739283</v>
      </c>
    </row>
    <row r="1637" spans="44:49">
      <c r="AR1637" s="69">
        <f t="shared" si="499"/>
        <v>137</v>
      </c>
      <c r="AS1637" s="70">
        <f t="shared" si="501"/>
        <v>1634</v>
      </c>
      <c r="AT1637" s="71">
        <f t="shared" si="502"/>
        <v>1.388764150601263E-5</v>
      </c>
      <c r="AU1637" s="72">
        <f t="shared" si="498"/>
        <v>6.8214933659622723E-3</v>
      </c>
      <c r="AV1637" s="73">
        <f t="shared" si="500"/>
        <v>1.0068214933659623</v>
      </c>
      <c r="AW1637" s="74">
        <f>PRODUCT(AV$4:AV1637)</f>
        <v>66734.336894976426</v>
      </c>
    </row>
    <row r="1638" spans="44:49">
      <c r="AR1638" s="69">
        <f t="shared" si="499"/>
        <v>137</v>
      </c>
      <c r="AS1638" s="70">
        <f t="shared" si="501"/>
        <v>1635</v>
      </c>
      <c r="AT1638" s="71">
        <f t="shared" si="502"/>
        <v>1.3792907051610502E-5</v>
      </c>
      <c r="AU1638" s="72">
        <f t="shared" si="498"/>
        <v>6.8214933659622723E-3</v>
      </c>
      <c r="AV1638" s="73">
        <f t="shared" si="500"/>
        <v>1.0068214933659623</v>
      </c>
      <c r="AW1638" s="74">
        <f>PRODUCT(AV$4:AV1638)</f>
        <v>67189.564731387392</v>
      </c>
    </row>
    <row r="1639" spans="44:49">
      <c r="AR1639" s="69">
        <f t="shared" si="499"/>
        <v>137</v>
      </c>
      <c r="AS1639" s="70">
        <f t="shared" si="501"/>
        <v>1636</v>
      </c>
      <c r="AT1639" s="71">
        <f t="shared" si="502"/>
        <v>1.3698818827660607E-5</v>
      </c>
      <c r="AU1639" s="72">
        <f t="shared" si="498"/>
        <v>6.8214933659622723E-3</v>
      </c>
      <c r="AV1639" s="73">
        <f t="shared" si="500"/>
        <v>1.0068214933659623</v>
      </c>
      <c r="AW1639" s="74">
        <f>PRODUCT(AV$4:AV1639)</f>
        <v>67647.897901464443</v>
      </c>
    </row>
    <row r="1640" spans="44:49">
      <c r="AR1640" s="69">
        <f t="shared" si="499"/>
        <v>137</v>
      </c>
      <c r="AS1640" s="70">
        <f t="shared" si="501"/>
        <v>1637</v>
      </c>
      <c r="AT1640" s="71">
        <f t="shared" si="502"/>
        <v>1.3605372425906201E-5</v>
      </c>
      <c r="AU1640" s="72">
        <f t="shared" si="498"/>
        <v>6.8214933659622723E-3</v>
      </c>
      <c r="AV1640" s="73">
        <f t="shared" si="500"/>
        <v>1.0068214933659623</v>
      </c>
      <c r="AW1640" s="74">
        <f>PRODUCT(AV$4:AV1640)</f>
        <v>68109.357588220577</v>
      </c>
    </row>
    <row r="1641" spans="44:49">
      <c r="AR1641" s="69">
        <f t="shared" si="499"/>
        <v>137</v>
      </c>
      <c r="AS1641" s="70">
        <f t="shared" si="501"/>
        <v>1638</v>
      </c>
      <c r="AT1641" s="71">
        <f t="shared" si="502"/>
        <v>1.3512563468161436E-5</v>
      </c>
      <c r="AU1641" s="72">
        <f t="shared" si="498"/>
        <v>6.8214933659622723E-3</v>
      </c>
      <c r="AV1641" s="73">
        <f t="shared" si="500"/>
        <v>1.0068214933659623</v>
      </c>
      <c r="AW1641" s="74">
        <f>PRODUCT(AV$4:AV1641)</f>
        <v>68573.96511916857</v>
      </c>
    </row>
    <row r="1642" spans="44:49">
      <c r="AR1642" s="69">
        <f t="shared" si="499"/>
        <v>137</v>
      </c>
      <c r="AS1642" s="70">
        <f t="shared" si="501"/>
        <v>1639</v>
      </c>
      <c r="AT1642" s="71">
        <f t="shared" si="502"/>
        <v>1.3420387606106229E-5</v>
      </c>
      <c r="AU1642" s="72">
        <f t="shared" si="498"/>
        <v>6.8214933659622723E-3</v>
      </c>
      <c r="AV1642" s="73">
        <f t="shared" si="500"/>
        <v>1.0068214933659623</v>
      </c>
      <c r="AW1642" s="74">
        <f>PRODUCT(AV$4:AV1642)</f>
        <v>69041.741967306705</v>
      </c>
    </row>
    <row r="1643" spans="44:49">
      <c r="AR1643" s="69">
        <f t="shared" si="499"/>
        <v>137</v>
      </c>
      <c r="AS1643" s="70">
        <f t="shared" si="501"/>
        <v>1640</v>
      </c>
      <c r="AT1643" s="71">
        <f t="shared" si="502"/>
        <v>1.3328840521082532E-5</v>
      </c>
      <c r="AU1643" s="72">
        <f t="shared" si="498"/>
        <v>6.8214933659622723E-3</v>
      </c>
      <c r="AV1643" s="73">
        <f t="shared" si="500"/>
        <v>1.0068214933659623</v>
      </c>
      <c r="AW1643" s="74">
        <f>PRODUCT(AV$4:AV1643)</f>
        <v>69512.709752111172</v>
      </c>
    </row>
    <row r="1644" spans="44:49">
      <c r="AR1644" s="69">
        <f t="shared" si="499"/>
        <v>137</v>
      </c>
      <c r="AS1644" s="70">
        <f t="shared" si="501"/>
        <v>1641</v>
      </c>
      <c r="AT1644" s="71">
        <f t="shared" si="502"/>
        <v>1.3237917923891999E-5</v>
      </c>
      <c r="AU1644" s="72">
        <f t="shared" si="498"/>
        <v>6.8214933659622723E-3</v>
      </c>
      <c r="AV1644" s="73">
        <f t="shared" si="500"/>
        <v>1.0068214933659623</v>
      </c>
      <c r="AW1644" s="74">
        <f>PRODUCT(AV$4:AV1644)</f>
        <v>69986.890240535256</v>
      </c>
    </row>
    <row r="1645" spans="44:49">
      <c r="AR1645" s="69">
        <f t="shared" si="499"/>
        <v>137</v>
      </c>
      <c r="AS1645" s="70">
        <f t="shared" si="501"/>
        <v>1642</v>
      </c>
      <c r="AT1645" s="71">
        <f t="shared" si="502"/>
        <v>1.3147615554595017E-5</v>
      </c>
      <c r="AU1645" s="72">
        <f t="shared" si="498"/>
        <v>6.8214933659622723E-3</v>
      </c>
      <c r="AV1645" s="73">
        <f t="shared" si="500"/>
        <v>1.0068214933659623</v>
      </c>
      <c r="AW1645" s="74">
        <f>PRODUCT(AV$4:AV1645)</f>
        <v>70464.30534801539</v>
      </c>
    </row>
    <row r="1646" spans="44:49">
      <c r="AR1646" s="69">
        <f t="shared" si="499"/>
        <v>137</v>
      </c>
      <c r="AS1646" s="70">
        <f t="shared" si="501"/>
        <v>1643</v>
      </c>
      <c r="AT1646" s="71">
        <f t="shared" si="502"/>
        <v>1.3057929182311125E-5</v>
      </c>
      <c r="AU1646" s="72">
        <f t="shared" si="498"/>
        <v>6.8214933659622723E-3</v>
      </c>
      <c r="AV1646" s="73">
        <f t="shared" si="500"/>
        <v>1.0068214933659623</v>
      </c>
      <c r="AW1646" s="74">
        <f>PRODUCT(AV$4:AV1646)</f>
        <v>70944.977139484021</v>
      </c>
    </row>
    <row r="1647" spans="44:49">
      <c r="AR1647" s="69">
        <f t="shared" si="499"/>
        <v>137</v>
      </c>
      <c r="AS1647" s="70">
        <f t="shared" si="501"/>
        <v>1644</v>
      </c>
      <c r="AT1647" s="71">
        <f t="shared" si="502"/>
        <v>1.2968854605020784E-5</v>
      </c>
      <c r="AU1647" s="72">
        <f t="shared" si="498"/>
        <v>6.8214933659622723E-3</v>
      </c>
      <c r="AV1647" s="73">
        <f t="shared" si="500"/>
        <v>1.0068214933659623</v>
      </c>
      <c r="AW1647" s="74">
        <f>PRODUCT(AV$4:AV1647)</f>
        <v>71428.927830389352</v>
      </c>
    </row>
    <row r="1648" spans="44:49">
      <c r="AR1648" s="69">
        <f t="shared" si="499"/>
        <v>138</v>
      </c>
      <c r="AS1648" s="70">
        <f t="shared" si="501"/>
        <v>1645</v>
      </c>
      <c r="AT1648" s="71">
        <f t="shared" si="502"/>
        <v>1.2880387649368506E-5</v>
      </c>
      <c r="AU1648" s="72">
        <f t="shared" si="498"/>
        <v>6.8214933659622723E-3</v>
      </c>
      <c r="AV1648" s="73">
        <f t="shared" si="500"/>
        <v>1.0068214933659623</v>
      </c>
      <c r="AW1648" s="74">
        <f>PRODUCT(AV$4:AV1648)</f>
        <v>71916.179787722154</v>
      </c>
    </row>
    <row r="1649" spans="44:49">
      <c r="AR1649" s="69">
        <f t="shared" si="499"/>
        <v>138</v>
      </c>
      <c r="AS1649" s="70">
        <f t="shared" si="501"/>
        <v>1646</v>
      </c>
      <c r="AT1649" s="71">
        <f t="shared" si="502"/>
        <v>1.2792524170467316E-5</v>
      </c>
      <c r="AU1649" s="72">
        <f t="shared" si="498"/>
        <v>6.8214933659622723E-3</v>
      </c>
      <c r="AV1649" s="73">
        <f t="shared" si="500"/>
        <v>1.0068214933659623</v>
      </c>
      <c r="AW1649" s="74">
        <f>PRODUCT(AV$4:AV1649)</f>
        <v>72406.75553104945</v>
      </c>
    </row>
    <row r="1650" spans="44:49">
      <c r="AR1650" s="69">
        <f t="shared" si="499"/>
        <v>138</v>
      </c>
      <c r="AS1650" s="70">
        <f t="shared" si="501"/>
        <v>1647</v>
      </c>
      <c r="AT1650" s="71">
        <f t="shared" si="502"/>
        <v>1.270526005170456E-5</v>
      </c>
      <c r="AU1650" s="72">
        <f t="shared" si="498"/>
        <v>6.8214933659622723E-3</v>
      </c>
      <c r="AV1650" s="73">
        <f t="shared" si="500"/>
        <v>1.0068214933659623</v>
      </c>
      <c r="AW1650" s="74">
        <f>PRODUCT(AV$4:AV1650)</f>
        <v>72900.677733555349</v>
      </c>
    </row>
    <row r="1651" spans="44:49">
      <c r="AR1651" s="69">
        <f t="shared" si="499"/>
        <v>138</v>
      </c>
      <c r="AS1651" s="70">
        <f t="shared" si="501"/>
        <v>1648</v>
      </c>
      <c r="AT1651" s="71">
        <f t="shared" si="502"/>
        <v>1.2618591204549033E-5</v>
      </c>
      <c r="AU1651" s="72">
        <f t="shared" si="498"/>
        <v>6.8214933659622723E-3</v>
      </c>
      <c r="AV1651" s="73">
        <f t="shared" si="500"/>
        <v>1.0068214933659623</v>
      </c>
      <c r="AW1651" s="74">
        <f>PRODUCT(AV$4:AV1651)</f>
        <v>73397.969223088949</v>
      </c>
    </row>
    <row r="1652" spans="44:49">
      <c r="AR1652" s="69">
        <f t="shared" si="499"/>
        <v>138</v>
      </c>
      <c r="AS1652" s="70">
        <f t="shared" si="501"/>
        <v>1649</v>
      </c>
      <c r="AT1652" s="71">
        <f t="shared" si="502"/>
        <v>1.2532513568359412E-5</v>
      </c>
      <c r="AU1652" s="72">
        <f t="shared" si="498"/>
        <v>6.8214933659622723E-3</v>
      </c>
      <c r="AV1652" s="73">
        <f t="shared" si="500"/>
        <v>1.0068214933659623</v>
      </c>
      <c r="AW1652" s="74">
        <f>PRODUCT(AV$4:AV1652)</f>
        <v>73898.652983219348</v>
      </c>
    </row>
    <row r="1653" spans="44:49">
      <c r="AR1653" s="69">
        <f t="shared" si="499"/>
        <v>138</v>
      </c>
      <c r="AS1653" s="70">
        <f t="shared" si="501"/>
        <v>1650</v>
      </c>
      <c r="AT1653" s="71">
        <f t="shared" si="502"/>
        <v>1.2447023110194017E-5</v>
      </c>
      <c r="AU1653" s="72">
        <f t="shared" si="498"/>
        <v>6.8214933659622723E-3</v>
      </c>
      <c r="AV1653" s="73">
        <f t="shared" si="500"/>
        <v>1.0068214933659623</v>
      </c>
      <c r="AW1653" s="74">
        <f>PRODUCT(AV$4:AV1653)</f>
        <v>74402.752154297923</v>
      </c>
    </row>
    <row r="1654" spans="44:49">
      <c r="AR1654" s="69">
        <f t="shared" si="499"/>
        <v>138</v>
      </c>
      <c r="AS1654" s="70">
        <f t="shared" si="501"/>
        <v>1651</v>
      </c>
      <c r="AT1654" s="71">
        <f t="shared" si="502"/>
        <v>1.2362115824621849E-5</v>
      </c>
      <c r="AU1654" s="72">
        <f t="shared" si="498"/>
        <v>6.8214933659622723E-3</v>
      </c>
      <c r="AV1654" s="73">
        <f t="shared" si="500"/>
        <v>1.0068214933659623</v>
      </c>
      <c r="AW1654" s="74">
        <f>PRODUCT(AV$4:AV1654)</f>
        <v>74910.290034527803</v>
      </c>
    </row>
    <row r="1655" spans="44:49">
      <c r="AR1655" s="69">
        <f t="shared" si="499"/>
        <v>138</v>
      </c>
      <c r="AS1655" s="70">
        <f t="shared" si="501"/>
        <v>1652</v>
      </c>
      <c r="AT1655" s="71">
        <f t="shared" si="502"/>
        <v>1.2277787733534934E-5</v>
      </c>
      <c r="AU1655" s="72">
        <f t="shared" si="498"/>
        <v>6.8214933659622723E-3</v>
      </c>
      <c r="AV1655" s="73">
        <f t="shared" si="500"/>
        <v>1.0068214933659623</v>
      </c>
      <c r="AW1655" s="74">
        <f>PRODUCT(AV$4:AV1655)</f>
        <v>75421.290081040643</v>
      </c>
    </row>
    <row r="1656" spans="44:49">
      <c r="AR1656" s="69">
        <f t="shared" si="499"/>
        <v>138</v>
      </c>
      <c r="AS1656" s="70">
        <f t="shared" si="501"/>
        <v>1653</v>
      </c>
      <c r="AT1656" s="71">
        <f t="shared" si="502"/>
        <v>1.2194034885961933E-5</v>
      </c>
      <c r="AU1656" s="72">
        <f t="shared" si="498"/>
        <v>6.8214933659622723E-3</v>
      </c>
      <c r="AV1656" s="73">
        <f t="shared" si="500"/>
        <v>1.0068214933659623</v>
      </c>
      <c r="AW1656" s="74">
        <f>PRODUCT(AV$4:AV1656)</f>
        <v>75935.775910980781</v>
      </c>
    </row>
    <row r="1657" spans="44:49">
      <c r="AR1657" s="69">
        <f t="shared" si="499"/>
        <v>138</v>
      </c>
      <c r="AS1657" s="70">
        <f t="shared" si="501"/>
        <v>1654</v>
      </c>
      <c r="AT1657" s="71">
        <f t="shared" si="502"/>
        <v>1.2110853357883031E-5</v>
      </c>
      <c r="AU1657" s="72">
        <f t="shared" si="498"/>
        <v>6.8214933659622723E-3</v>
      </c>
      <c r="AV1657" s="73">
        <f t="shared" si="500"/>
        <v>1.0068214933659623</v>
      </c>
      <c r="AW1657" s="74">
        <f>PRODUCT(AV$4:AV1657)</f>
        <v>76453.771302596739</v>
      </c>
    </row>
    <row r="1658" spans="44:49">
      <c r="AR1658" s="69">
        <f t="shared" si="499"/>
        <v>138</v>
      </c>
      <c r="AS1658" s="70">
        <f t="shared" si="501"/>
        <v>1655</v>
      </c>
      <c r="AT1658" s="71">
        <f t="shared" si="502"/>
        <v>1.202823925204609E-5</v>
      </c>
      <c r="AU1658" s="72">
        <f t="shared" si="498"/>
        <v>6.8214933659622723E-3</v>
      </c>
      <c r="AV1658" s="73">
        <f t="shared" si="500"/>
        <v>1.0068214933659623</v>
      </c>
      <c r="AW1658" s="74">
        <f>PRODUCT(AV$4:AV1658)</f>
        <v>76975.300196340206</v>
      </c>
    </row>
    <row r="1659" spans="44:49">
      <c r="AR1659" s="69">
        <f t="shared" si="499"/>
        <v>138</v>
      </c>
      <c r="AS1659" s="70">
        <f t="shared" si="501"/>
        <v>1656</v>
      </c>
      <c r="AT1659" s="71">
        <f t="shared" si="502"/>
        <v>1.1946188697784049E-5</v>
      </c>
      <c r="AU1659" s="72">
        <f t="shared" si="498"/>
        <v>6.8214933659622723E-3</v>
      </c>
      <c r="AV1659" s="73">
        <f t="shared" si="500"/>
        <v>1.0068214933659623</v>
      </c>
      <c r="AW1659" s="74">
        <f>PRODUCT(AV$4:AV1659)</f>
        <v>77500.386695972498</v>
      </c>
    </row>
    <row r="1660" spans="44:49">
      <c r="AR1660" s="69">
        <f t="shared" si="499"/>
        <v>139</v>
      </c>
      <c r="AS1660" s="70">
        <f t="shared" si="501"/>
        <v>1657</v>
      </c>
      <c r="AT1660" s="71">
        <f t="shared" si="502"/>
        <v>1.1864697850833583E-5</v>
      </c>
      <c r="AU1660" s="72">
        <f t="shared" si="498"/>
        <v>6.8214933659622723E-3</v>
      </c>
      <c r="AV1660" s="73">
        <f t="shared" si="500"/>
        <v>1.0068214933659623</v>
      </c>
      <c r="AW1660" s="74">
        <f>PRODUCT(AV$4:AV1660)</f>
        <v>78029.055069678579</v>
      </c>
    </row>
    <row r="1661" spans="44:49">
      <c r="AR1661" s="69">
        <f t="shared" si="499"/>
        <v>139</v>
      </c>
      <c r="AS1661" s="70">
        <f t="shared" si="501"/>
        <v>1658</v>
      </c>
      <c r="AT1661" s="71">
        <f t="shared" si="502"/>
        <v>1.1783762893154974E-5</v>
      </c>
      <c r="AU1661" s="72">
        <f t="shared" si="498"/>
        <v>6.8214933659622723E-3</v>
      </c>
      <c r="AV1661" s="73">
        <f t="shared" si="500"/>
        <v>1.0068214933659623</v>
      </c>
      <c r="AW1661" s="74">
        <f>PRODUCT(AV$4:AV1661)</f>
        <v>78561.329751188692</v>
      </c>
    </row>
    <row r="1662" spans="44:49">
      <c r="AR1662" s="69">
        <f t="shared" si="499"/>
        <v>139</v>
      </c>
      <c r="AS1662" s="70">
        <f t="shared" si="501"/>
        <v>1659</v>
      </c>
      <c r="AT1662" s="71">
        <f t="shared" si="502"/>
        <v>1.1703380032753245E-5</v>
      </c>
      <c r="AU1662" s="72">
        <f t="shared" si="498"/>
        <v>6.8214933659622723E-3</v>
      </c>
      <c r="AV1662" s="73">
        <f t="shared" si="500"/>
        <v>1.0068214933659623</v>
      </c>
      <c r="AW1662" s="74">
        <f>PRODUCT(AV$4:AV1662)</f>
        <v>79097.235340907602</v>
      </c>
    </row>
    <row r="1663" spans="44:49">
      <c r="AR1663" s="69">
        <f t="shared" si="499"/>
        <v>139</v>
      </c>
      <c r="AS1663" s="70">
        <f t="shared" si="501"/>
        <v>1660</v>
      </c>
      <c r="AT1663" s="71">
        <f t="shared" si="502"/>
        <v>1.1623545503500483E-5</v>
      </c>
      <c r="AU1663" s="72">
        <f t="shared" si="498"/>
        <v>6.8214933659622723E-3</v>
      </c>
      <c r="AV1663" s="73">
        <f t="shared" si="500"/>
        <v>1.0068214933659623</v>
      </c>
      <c r="AW1663" s="74">
        <f>PRODUCT(AV$4:AV1663)</f>
        <v>79636.796607051554</v>
      </c>
    </row>
    <row r="1664" spans="44:49">
      <c r="AR1664" s="69">
        <f t="shared" si="499"/>
        <v>139</v>
      </c>
      <c r="AS1664" s="70">
        <f t="shared" si="501"/>
        <v>1661</v>
      </c>
      <c r="AT1664" s="71">
        <f t="shared" si="502"/>
        <v>1.1544255564959394E-5</v>
      </c>
      <c r="AU1664" s="72">
        <f t="shared" si="498"/>
        <v>6.8214933659622723E-3</v>
      </c>
      <c r="AV1664" s="73">
        <f t="shared" si="500"/>
        <v>1.0068214933659623</v>
      </c>
      <c r="AW1664" s="74">
        <f>PRODUCT(AV$4:AV1664)</f>
        <v>80180.038486793041</v>
      </c>
    </row>
    <row r="1665" spans="44:49">
      <c r="AR1665" s="69">
        <f t="shared" si="499"/>
        <v>139</v>
      </c>
      <c r="AS1665" s="70">
        <f t="shared" si="501"/>
        <v>1662</v>
      </c>
      <c r="AT1665" s="71">
        <f t="shared" si="502"/>
        <v>1.1465506502208051E-5</v>
      </c>
      <c r="AU1665" s="72">
        <f t="shared" si="498"/>
        <v>6.8214933659622723E-3</v>
      </c>
      <c r="AV1665" s="73">
        <f t="shared" si="500"/>
        <v>1.0068214933659623</v>
      </c>
      <c r="AW1665" s="74">
        <f>PRODUCT(AV$4:AV1665)</f>
        <v>80726.986087413301</v>
      </c>
    </row>
    <row r="1666" spans="44:49">
      <c r="AR1666" s="69">
        <f t="shared" si="499"/>
        <v>139</v>
      </c>
      <c r="AS1666" s="70">
        <f t="shared" si="501"/>
        <v>1663</v>
      </c>
      <c r="AT1666" s="71">
        <f t="shared" si="502"/>
        <v>1.138729462566584E-5</v>
      </c>
      <c r="AU1666" s="72">
        <f t="shared" si="498"/>
        <v>6.8214933659622723E-3</v>
      </c>
      <c r="AV1666" s="73">
        <f t="shared" si="500"/>
        <v>1.0068214933659623</v>
      </c>
      <c r="AW1666" s="74">
        <f>PRODUCT(AV$4:AV1666)</f>
        <v>81277.664687462719</v>
      </c>
    </row>
    <row r="1667" spans="44:49">
      <c r="AR1667" s="69">
        <f t="shared" si="499"/>
        <v>139</v>
      </c>
      <c r="AS1667" s="70">
        <f t="shared" si="501"/>
        <v>1664</v>
      </c>
      <c r="AT1667" s="71">
        <f t="shared" si="502"/>
        <v>1.1309616270920603E-5</v>
      </c>
      <c r="AU1667" s="72">
        <f t="shared" si="498"/>
        <v>6.8214933659622723E-3</v>
      </c>
      <c r="AV1667" s="73">
        <f t="shared" si="500"/>
        <v>1.0068214933659623</v>
      </c>
      <c r="AW1667" s="74">
        <f>PRODUCT(AV$4:AV1667)</f>
        <v>81832.099737929151</v>
      </c>
    </row>
    <row r="1668" spans="44:49">
      <c r="AR1668" s="69">
        <f t="shared" si="499"/>
        <v>139</v>
      </c>
      <c r="AS1668" s="70">
        <f t="shared" si="501"/>
        <v>1665</v>
      </c>
      <c r="AT1668" s="71">
        <f t="shared" si="502"/>
        <v>1.1232467798556939E-5</v>
      </c>
      <c r="AU1668" s="72">
        <f t="shared" ref="AU1668:AU1731" si="503">((1+$AH$21)^(1/12))-1</f>
        <v>6.8214933659622723E-3</v>
      </c>
      <c r="AV1668" s="73">
        <f t="shared" si="500"/>
        <v>1.0068214933659623</v>
      </c>
      <c r="AW1668" s="74">
        <f>PRODUCT(AV$4:AV1668)</f>
        <v>82390.316863414191</v>
      </c>
    </row>
    <row r="1669" spans="44:49">
      <c r="AR1669" s="69">
        <f t="shared" ref="AR1669:AR1732" si="504">ROUNDDOWN((AS1669-1)/12,0)+1</f>
        <v>139</v>
      </c>
      <c r="AS1669" s="70">
        <f t="shared" si="501"/>
        <v>1666</v>
      </c>
      <c r="AT1669" s="71">
        <f t="shared" si="502"/>
        <v>1.1155845593985699E-5</v>
      </c>
      <c r="AU1669" s="72">
        <f t="shared" si="503"/>
        <v>6.8214933659622723E-3</v>
      </c>
      <c r="AV1669" s="73">
        <f t="shared" ref="AV1669:AV1732" si="505">(1+AU1669)</f>
        <v>1.0068214933659623</v>
      </c>
      <c r="AW1669" s="74">
        <f>PRODUCT(AV$4:AV1669)</f>
        <v>82952.341863317502</v>
      </c>
    </row>
    <row r="1670" spans="44:49">
      <c r="AR1670" s="69">
        <f t="shared" si="504"/>
        <v>139</v>
      </c>
      <c r="AS1670" s="70">
        <f t="shared" ref="AS1670:AS1733" si="506">AS1669+1</f>
        <v>1667</v>
      </c>
      <c r="AT1670" s="71">
        <f t="shared" si="502"/>
        <v>1.1079746067274625E-5</v>
      </c>
      <c r="AU1670" s="72">
        <f t="shared" si="503"/>
        <v>6.8214933659622723E-3</v>
      </c>
      <c r="AV1670" s="73">
        <f t="shared" si="505"/>
        <v>1.0068214933659623</v>
      </c>
      <c r="AW1670" s="74">
        <f>PRODUCT(AV$4:AV1670)</f>
        <v>83518.20071302916</v>
      </c>
    </row>
    <row r="1671" spans="44:49">
      <c r="AR1671" s="69">
        <f t="shared" si="504"/>
        <v>139</v>
      </c>
      <c r="AS1671" s="70">
        <f t="shared" si="506"/>
        <v>1668</v>
      </c>
      <c r="AT1671" s="71">
        <f t="shared" si="502"/>
        <v>1.1004165652980165E-5</v>
      </c>
      <c r="AU1671" s="72">
        <f t="shared" si="503"/>
        <v>6.8214933659622723E-3</v>
      </c>
      <c r="AV1671" s="73">
        <f t="shared" si="505"/>
        <v>1.0068214933659623</v>
      </c>
      <c r="AW1671" s="74">
        <f>PRODUCT(AV$4:AV1671)</f>
        <v>84087.9195651302</v>
      </c>
    </row>
    <row r="1672" spans="44:49">
      <c r="AR1672" s="69">
        <f t="shared" si="504"/>
        <v>140</v>
      </c>
      <c r="AS1672" s="70">
        <f t="shared" si="506"/>
        <v>1669</v>
      </c>
      <c r="AT1672" s="71">
        <f t="shared" si="502"/>
        <v>1.0929100809980411E-5</v>
      </c>
      <c r="AU1672" s="72">
        <f t="shared" si="503"/>
        <v>6.8214933659622723E-3</v>
      </c>
      <c r="AV1672" s="73">
        <f t="shared" si="505"/>
        <v>1.0068214933659623</v>
      </c>
      <c r="AW1672" s="74">
        <f>PRODUCT(AV$4:AV1672)</f>
        <v>84661.524750601311</v>
      </c>
    </row>
    <row r="1673" spans="44:49">
      <c r="AR1673" s="69">
        <f t="shared" si="504"/>
        <v>140</v>
      </c>
      <c r="AS1673" s="70">
        <f t="shared" si="506"/>
        <v>1670</v>
      </c>
      <c r="AT1673" s="71">
        <f t="shared" si="502"/>
        <v>1.0854548021309196E-5</v>
      </c>
      <c r="AU1673" s="72">
        <f t="shared" si="503"/>
        <v>6.8214933659622723E-3</v>
      </c>
      <c r="AV1673" s="73">
        <f t="shared" si="505"/>
        <v>1.0068214933659623</v>
      </c>
      <c r="AW1673" s="74">
        <f>PRODUCT(AV$4:AV1673)</f>
        <v>85239.042780039788</v>
      </c>
    </row>
    <row r="1674" spans="44:49">
      <c r="AR1674" s="69">
        <f t="shared" si="504"/>
        <v>140</v>
      </c>
      <c r="AS1674" s="70">
        <f t="shared" si="506"/>
        <v>1671</v>
      </c>
      <c r="AT1674" s="71">
        <f t="shared" si="502"/>
        <v>1.0780503793991317E-5</v>
      </c>
      <c r="AU1674" s="72">
        <f t="shared" si="503"/>
        <v>6.8214933659622723E-3</v>
      </c>
      <c r="AV1674" s="73">
        <f t="shared" si="505"/>
        <v>1.0068214933659623</v>
      </c>
      <c r="AW1674" s="74">
        <f>PRODUCT(AV$4:AV1674)</f>
        <v>85820.5003448848</v>
      </c>
    </row>
    <row r="1675" spans="44:49">
      <c r="AR1675" s="69">
        <f t="shared" si="504"/>
        <v>140</v>
      </c>
      <c r="AS1675" s="70">
        <f t="shared" si="506"/>
        <v>1672</v>
      </c>
      <c r="AT1675" s="71">
        <f t="shared" si="502"/>
        <v>1.0706964658878873E-5</v>
      </c>
      <c r="AU1675" s="72">
        <f t="shared" si="503"/>
        <v>6.8214933659622723E-3</v>
      </c>
      <c r="AV1675" s="73">
        <f t="shared" si="505"/>
        <v>1.0068214933659623</v>
      </c>
      <c r="AW1675" s="74">
        <f>PRODUCT(AV$4:AV1675)</f>
        <v>86405.924318650999</v>
      </c>
    </row>
    <row r="1676" spans="44:49">
      <c r="AR1676" s="69">
        <f t="shared" si="504"/>
        <v>140</v>
      </c>
      <c r="AS1676" s="70">
        <f t="shared" si="506"/>
        <v>1673</v>
      </c>
      <c r="AT1676" s="71">
        <f t="shared" si="502"/>
        <v>1.0633927170488739E-5</v>
      </c>
      <c r="AU1676" s="72">
        <f t="shared" si="503"/>
        <v>6.8214933659622723E-3</v>
      </c>
      <c r="AV1676" s="73">
        <f t="shared" si="505"/>
        <v>1.0068214933659623</v>
      </c>
      <c r="AW1676" s="74">
        <f>PRODUCT(AV$4:AV1676)</f>
        <v>86995.341758170514</v>
      </c>
    </row>
    <row r="1677" spans="44:49">
      <c r="AR1677" s="69">
        <f t="shared" si="504"/>
        <v>140</v>
      </c>
      <c r="AS1677" s="70">
        <f t="shared" si="506"/>
        <v>1674</v>
      </c>
      <c r="AT1677" s="71">
        <f t="shared" si="502"/>
        <v>1.0561387906841123E-5</v>
      </c>
      <c r="AU1677" s="72">
        <f t="shared" si="503"/>
        <v>6.8214933659622723E-3</v>
      </c>
      <c r="AV1677" s="73">
        <f t="shared" si="505"/>
        <v>1.0068214933659623</v>
      </c>
      <c r="AW1677" s="74">
        <f>PRODUCT(AV$4:AV1677)</f>
        <v>87588.779904843497</v>
      </c>
    </row>
    <row r="1678" spans="44:49">
      <c r="AR1678" s="69">
        <f t="shared" si="504"/>
        <v>140</v>
      </c>
      <c r="AS1678" s="70">
        <f t="shared" si="506"/>
        <v>1675</v>
      </c>
      <c r="AT1678" s="71">
        <f t="shared" si="502"/>
        <v>1.0489343469299252E-5</v>
      </c>
      <c r="AU1678" s="72">
        <f t="shared" si="503"/>
        <v>6.8214933659622723E-3</v>
      </c>
      <c r="AV1678" s="73">
        <f t="shared" si="505"/>
        <v>1.0068214933659623</v>
      </c>
      <c r="AW1678" s="74">
        <f>PRODUCT(AV$4:AV1678)</f>
        <v>88186.266185897111</v>
      </c>
    </row>
    <row r="1679" spans="44:49">
      <c r="AR1679" s="69">
        <f t="shared" si="504"/>
        <v>140</v>
      </c>
      <c r="AS1679" s="70">
        <f t="shared" si="506"/>
        <v>1676</v>
      </c>
      <c r="AT1679" s="71">
        <f t="shared" ref="AT1679:AT1742" si="507">(1-AU1679)*AT1678</f>
        <v>1.0417790482410127E-5</v>
      </c>
      <c r="AU1679" s="72">
        <f t="shared" si="503"/>
        <v>6.8214933659622723E-3</v>
      </c>
      <c r="AV1679" s="73">
        <f t="shared" si="505"/>
        <v>1.0068214933659623</v>
      </c>
      <c r="AW1679" s="74">
        <f>PRODUCT(AV$4:AV1679)</f>
        <v>88787.828215653193</v>
      </c>
    </row>
    <row r="1680" spans="44:49">
      <c r="AR1680" s="69">
        <f t="shared" si="504"/>
        <v>140</v>
      </c>
      <c r="AS1680" s="70">
        <f t="shared" si="506"/>
        <v>1677</v>
      </c>
      <c r="AT1680" s="71">
        <f t="shared" si="507"/>
        <v>1.0346725593746381E-5</v>
      </c>
      <c r="AU1680" s="72">
        <f t="shared" si="503"/>
        <v>6.8214933659622723E-3</v>
      </c>
      <c r="AV1680" s="73">
        <f t="shared" si="505"/>
        <v>1.0068214933659623</v>
      </c>
      <c r="AW1680" s="74">
        <f>PRODUCT(AV$4:AV1680)</f>
        <v>89393.493796804469</v>
      </c>
    </row>
    <row r="1681" spans="44:49">
      <c r="AR1681" s="69">
        <f t="shared" si="504"/>
        <v>140</v>
      </c>
      <c r="AS1681" s="70">
        <f t="shared" si="506"/>
        <v>1678</v>
      </c>
      <c r="AT1681" s="71">
        <f t="shared" si="507"/>
        <v>1.0276145473749208E-5</v>
      </c>
      <c r="AU1681" s="72">
        <f t="shared" si="503"/>
        <v>6.8214933659622723E-3</v>
      </c>
      <c r="AV1681" s="73">
        <f t="shared" si="505"/>
        <v>1.0068214933659623</v>
      </c>
      <c r="AW1681" s="74">
        <f>PRODUCT(AV$4:AV1681)</f>
        <v>90003.290921699561</v>
      </c>
    </row>
    <row r="1682" spans="44:49">
      <c r="AR1682" s="69">
        <f t="shared" si="504"/>
        <v>140</v>
      </c>
      <c r="AS1682" s="70">
        <f t="shared" si="506"/>
        <v>1679</v>
      </c>
      <c r="AT1682" s="71">
        <f t="shared" si="507"/>
        <v>1.0206046815572364E-5</v>
      </c>
      <c r="AU1682" s="72">
        <f t="shared" si="503"/>
        <v>6.8214933659622723E-3</v>
      </c>
      <c r="AV1682" s="73">
        <f t="shared" si="505"/>
        <v>1.0068214933659623</v>
      </c>
      <c r="AW1682" s="74">
        <f>PRODUCT(AV$4:AV1682)</f>
        <v>90617.2477736367</v>
      </c>
    </row>
    <row r="1683" spans="44:49">
      <c r="AR1683" s="69">
        <f t="shared" si="504"/>
        <v>140</v>
      </c>
      <c r="AS1683" s="70">
        <f t="shared" si="506"/>
        <v>1680</v>
      </c>
      <c r="AT1683" s="71">
        <f t="shared" si="507"/>
        <v>1.0136426334927237E-5</v>
      </c>
      <c r="AU1683" s="72">
        <f t="shared" si="503"/>
        <v>6.8214933659622723E-3</v>
      </c>
      <c r="AV1683" s="73">
        <f t="shared" si="505"/>
        <v>1.0068214933659623</v>
      </c>
      <c r="AW1683" s="74">
        <f>PRODUCT(AV$4:AV1683)</f>
        <v>91235.39272816632</v>
      </c>
    </row>
    <row r="1684" spans="44:49">
      <c r="AR1684" s="69">
        <f t="shared" si="504"/>
        <v>141</v>
      </c>
      <c r="AS1684" s="70">
        <f t="shared" si="506"/>
        <v>1681</v>
      </c>
      <c r="AT1684" s="71">
        <f t="shared" si="507"/>
        <v>1.0067280769928966E-5</v>
      </c>
      <c r="AU1684" s="72">
        <f t="shared" si="503"/>
        <v>6.8214933659622723E-3</v>
      </c>
      <c r="AV1684" s="73">
        <f t="shared" si="505"/>
        <v>1.0068214933659623</v>
      </c>
      <c r="AW1684" s="74">
        <f>PRODUCT(AV$4:AV1684)</f>
        <v>91857.754354402467</v>
      </c>
    </row>
    <row r="1685" spans="44:49">
      <c r="AR1685" s="69">
        <f t="shared" si="504"/>
        <v>141</v>
      </c>
      <c r="AS1685" s="70">
        <f t="shared" si="506"/>
        <v>1682</v>
      </c>
      <c r="AT1685" s="71">
        <f t="shared" si="507"/>
        <v>9.9986068809436157E-6</v>
      </c>
      <c r="AU1685" s="72">
        <f t="shared" si="503"/>
        <v>6.8214933659622723E-3</v>
      </c>
      <c r="AV1685" s="73">
        <f t="shared" si="505"/>
        <v>1.0068214933659623</v>
      </c>
      <c r="AW1685" s="74">
        <f>PRODUCT(AV$4:AV1685)</f>
        <v>92484.361416343221</v>
      </c>
    </row>
    <row r="1686" spans="44:49">
      <c r="AR1686" s="69">
        <f t="shared" si="504"/>
        <v>141</v>
      </c>
      <c r="AS1686" s="70">
        <f t="shared" si="506"/>
        <v>1683</v>
      </c>
      <c r="AT1686" s="71">
        <f t="shared" si="507"/>
        <v>9.9304014504363937E-6</v>
      </c>
      <c r="AU1686" s="72">
        <f t="shared" si="503"/>
        <v>6.8214933659622723E-3</v>
      </c>
      <c r="AV1686" s="73">
        <f t="shared" si="505"/>
        <v>1.0068214933659623</v>
      </c>
      <c r="AW1686" s="74">
        <f>PRODUCT(AV$4:AV1686)</f>
        <v>93115.242874200063</v>
      </c>
    </row>
    <row r="1687" spans="44:49">
      <c r="AR1687" s="69">
        <f t="shared" si="504"/>
        <v>141</v>
      </c>
      <c r="AS1687" s="70">
        <f t="shared" si="506"/>
        <v>1684</v>
      </c>
      <c r="AT1687" s="71">
        <f t="shared" si="507"/>
        <v>9.862661282820899E-6</v>
      </c>
      <c r="AU1687" s="72">
        <f t="shared" si="503"/>
        <v>6.8214933659622723E-3</v>
      </c>
      <c r="AV1687" s="73">
        <f t="shared" si="505"/>
        <v>1.0068214933659623</v>
      </c>
      <c r="AW1687" s="74">
        <f>PRODUCT(AV$4:AV1687)</f>
        <v>93750.427885736382</v>
      </c>
    </row>
    <row r="1688" spans="44:49">
      <c r="AR1688" s="69">
        <f t="shared" si="504"/>
        <v>141</v>
      </c>
      <c r="AS1688" s="70">
        <f t="shared" si="506"/>
        <v>1685</v>
      </c>
      <c r="AT1688" s="71">
        <f t="shared" si="507"/>
        <v>9.7953832043094033E-6</v>
      </c>
      <c r="AU1688" s="72">
        <f t="shared" si="503"/>
        <v>6.8214933659622723E-3</v>
      </c>
      <c r="AV1688" s="73">
        <f t="shared" si="505"/>
        <v>1.0068214933659623</v>
      </c>
      <c r="AW1688" s="74">
        <f>PRODUCT(AV$4:AV1688)</f>
        <v>94389.945807615062</v>
      </c>
    </row>
    <row r="1689" spans="44:49">
      <c r="AR1689" s="69">
        <f t="shared" si="504"/>
        <v>141</v>
      </c>
      <c r="AS1689" s="70">
        <f t="shared" si="506"/>
        <v>1686</v>
      </c>
      <c r="AT1689" s="71">
        <f t="shared" si="507"/>
        <v>9.7285640627641489E-6</v>
      </c>
      <c r="AU1689" s="72">
        <f t="shared" si="503"/>
        <v>6.8214933659622723E-3</v>
      </c>
      <c r="AV1689" s="73">
        <f t="shared" si="505"/>
        <v>1.0068214933659623</v>
      </c>
      <c r="AW1689" s="74">
        <f>PRODUCT(AV$4:AV1689)</f>
        <v>95033.826196755253</v>
      </c>
    </row>
    <row r="1690" spans="44:49">
      <c r="AR1690" s="69">
        <f t="shared" si="504"/>
        <v>141</v>
      </c>
      <c r="AS1690" s="70">
        <f t="shared" si="506"/>
        <v>1687</v>
      </c>
      <c r="AT1690" s="71">
        <f t="shared" si="507"/>
        <v>9.6622007275496636E-6</v>
      </c>
      <c r="AU1690" s="72">
        <f t="shared" si="503"/>
        <v>6.8214933659622723E-3</v>
      </c>
      <c r="AV1690" s="73">
        <f t="shared" si="505"/>
        <v>1.0068214933659623</v>
      </c>
      <c r="AW1690" s="74">
        <f>PRODUCT(AV$4:AV1690)</f>
        <v>95682.098811698437</v>
      </c>
    </row>
    <row r="1691" spans="44:49">
      <c r="AR1691" s="69">
        <f t="shared" si="504"/>
        <v>141</v>
      </c>
      <c r="AS1691" s="70">
        <f t="shared" si="506"/>
        <v>1688</v>
      </c>
      <c r="AT1691" s="71">
        <f t="shared" si="507"/>
        <v>9.5962900893860885E-6</v>
      </c>
      <c r="AU1691" s="72">
        <f t="shared" si="503"/>
        <v>6.8214933659622723E-3</v>
      </c>
      <c r="AV1691" s="73">
        <f t="shared" si="505"/>
        <v>1.0068214933659623</v>
      </c>
      <c r="AW1691" s="74">
        <f>PRODUCT(AV$4:AV1691)</f>
        <v>96334.793613983784</v>
      </c>
    </row>
    <row r="1692" spans="44:49">
      <c r="AR1692" s="69">
        <f t="shared" si="504"/>
        <v>141</v>
      </c>
      <c r="AS1692" s="70">
        <f t="shared" si="506"/>
        <v>1689</v>
      </c>
      <c r="AT1692" s="71">
        <f t="shared" si="507"/>
        <v>9.5308290602034915E-6</v>
      </c>
      <c r="AU1692" s="72">
        <f t="shared" si="503"/>
        <v>6.8214933659622723E-3</v>
      </c>
      <c r="AV1692" s="73">
        <f t="shared" si="505"/>
        <v>1.0068214933659623</v>
      </c>
      <c r="AW1692" s="74">
        <f>PRODUCT(AV$4:AV1692)</f>
        <v>96991.940769532914</v>
      </c>
    </row>
    <row r="1693" spans="44:49">
      <c r="AR1693" s="69">
        <f t="shared" si="504"/>
        <v>141</v>
      </c>
      <c r="AS1693" s="70">
        <f t="shared" si="506"/>
        <v>1690</v>
      </c>
      <c r="AT1693" s="71">
        <f t="shared" si="507"/>
        <v>9.4658145729971924E-6</v>
      </c>
      <c r="AU1693" s="72">
        <f t="shared" si="503"/>
        <v>6.8214933659622723E-3</v>
      </c>
      <c r="AV1693" s="73">
        <f t="shared" si="505"/>
        <v>1.0068214933659623</v>
      </c>
      <c r="AW1693" s="74">
        <f>PRODUCT(AV$4:AV1693)</f>
        <v>97653.570650044087</v>
      </c>
    </row>
    <row r="1694" spans="44:49">
      <c r="AR1694" s="69">
        <f t="shared" si="504"/>
        <v>141</v>
      </c>
      <c r="AS1694" s="70">
        <f t="shared" si="506"/>
        <v>1691</v>
      </c>
      <c r="AT1694" s="71">
        <f t="shared" si="507"/>
        <v>9.4012435816840624E-6</v>
      </c>
      <c r="AU1694" s="72">
        <f t="shared" si="503"/>
        <v>6.8214933659622723E-3</v>
      </c>
      <c r="AV1694" s="73">
        <f t="shared" si="505"/>
        <v>1.0068214933659623</v>
      </c>
      <c r="AW1694" s="74">
        <f>PRODUCT(AV$4:AV1694)</f>
        <v>98319.713834395894</v>
      </c>
    </row>
    <row r="1695" spans="44:49">
      <c r="AR1695" s="69">
        <f t="shared" si="504"/>
        <v>141</v>
      </c>
      <c r="AS1695" s="70">
        <f t="shared" si="506"/>
        <v>1692</v>
      </c>
      <c r="AT1695" s="71">
        <f t="shared" si="507"/>
        <v>9.3371130609598089E-6</v>
      </c>
      <c r="AU1695" s="72">
        <f t="shared" si="503"/>
        <v>6.8214933659622723E-3</v>
      </c>
      <c r="AV1695" s="73">
        <f t="shared" si="505"/>
        <v>1.0068214933659623</v>
      </c>
      <c r="AW1695" s="74">
        <f>PRODUCT(AV$4:AV1695)</f>
        <v>98990.401110060528</v>
      </c>
    </row>
    <row r="1696" spans="44:49">
      <c r="AR1696" s="69">
        <f t="shared" si="504"/>
        <v>142</v>
      </c>
      <c r="AS1696" s="70">
        <f t="shared" si="506"/>
        <v>1693</v>
      </c>
      <c r="AT1696" s="71">
        <f t="shared" si="507"/>
        <v>9.2734200061572313E-6</v>
      </c>
      <c r="AU1696" s="72">
        <f t="shared" si="503"/>
        <v>6.8214933659622723E-3</v>
      </c>
      <c r="AV1696" s="73">
        <f t="shared" si="505"/>
        <v>1.0068214933659623</v>
      </c>
      <c r="AW1696" s="74">
        <f>PRODUCT(AV$4:AV1696)</f>
        <v>99665.663474526751</v>
      </c>
    </row>
    <row r="1697" spans="44:49">
      <c r="AR1697" s="69">
        <f t="shared" si="504"/>
        <v>142</v>
      </c>
      <c r="AS1697" s="70">
        <f t="shared" si="506"/>
        <v>1694</v>
      </c>
      <c r="AT1697" s="71">
        <f t="shared" si="507"/>
        <v>9.2101614331054477E-6</v>
      </c>
      <c r="AU1697" s="72">
        <f t="shared" si="503"/>
        <v>6.8214933659622723E-3</v>
      </c>
      <c r="AV1697" s="73">
        <f t="shared" si="505"/>
        <v>1.0068214933659623</v>
      </c>
      <c r="AW1697" s="74">
        <f>PRODUCT(AV$4:AV1697)</f>
        <v>100345.53213673247</v>
      </c>
    </row>
    <row r="1698" spans="44:49">
      <c r="AR1698" s="69">
        <f t="shared" si="504"/>
        <v>142</v>
      </c>
      <c r="AS1698" s="70">
        <f t="shared" si="506"/>
        <v>1695</v>
      </c>
      <c r="AT1698" s="71">
        <f t="shared" si="507"/>
        <v>9.1473343779900766E-6</v>
      </c>
      <c r="AU1698" s="72">
        <f t="shared" si="503"/>
        <v>6.8214933659622723E-3</v>
      </c>
      <c r="AV1698" s="73">
        <f t="shared" si="505"/>
        <v>1.0068214933659623</v>
      </c>
      <c r="AW1698" s="74">
        <f>PRODUCT(AV$4:AV1698)</f>
        <v>101030.03851850714</v>
      </c>
    </row>
    <row r="1699" spans="44:49">
      <c r="AR1699" s="69">
        <f t="shared" si="504"/>
        <v>142</v>
      </c>
      <c r="AS1699" s="70">
        <f t="shared" si="506"/>
        <v>1696</v>
      </c>
      <c r="AT1699" s="71">
        <f t="shared" si="507"/>
        <v>9.0849358972143782E-6</v>
      </c>
      <c r="AU1699" s="72">
        <f t="shared" si="503"/>
        <v>6.8214933659622723E-3</v>
      </c>
      <c r="AV1699" s="73">
        <f t="shared" si="505"/>
        <v>1.0068214933659623</v>
      </c>
      <c r="AW1699" s="74">
        <f>PRODUCT(AV$4:AV1699)</f>
        <v>101719.21425602405</v>
      </c>
    </row>
    <row r="1700" spans="44:49">
      <c r="AR1700" s="69">
        <f t="shared" si="504"/>
        <v>142</v>
      </c>
      <c r="AS1700" s="70">
        <f t="shared" si="506"/>
        <v>1697</v>
      </c>
      <c r="AT1700" s="71">
        <f t="shared" si="507"/>
        <v>9.0229630672613383E-6</v>
      </c>
      <c r="AU1700" s="72">
        <f t="shared" si="503"/>
        <v>6.8214933659622723E-3</v>
      </c>
      <c r="AV1700" s="73">
        <f t="shared" si="505"/>
        <v>1.0068214933659623</v>
      </c>
      <c r="AW1700" s="74">
        <f>PRODUCT(AV$4:AV1700)</f>
        <v>102413.0912012624</v>
      </c>
    </row>
    <row r="1701" spans="44:49">
      <c r="AR1701" s="69">
        <f t="shared" si="504"/>
        <v>142</v>
      </c>
      <c r="AS1701" s="70">
        <f t="shared" si="506"/>
        <v>1698</v>
      </c>
      <c r="AT1701" s="71">
        <f t="shared" si="507"/>
        <v>8.9614129845566929E-6</v>
      </c>
      <c r="AU1701" s="72">
        <f t="shared" si="503"/>
        <v>6.8214933659622723E-3</v>
      </c>
      <c r="AV1701" s="73">
        <f t="shared" si="505"/>
        <v>1.0068214933659623</v>
      </c>
      <c r="AW1701" s="74">
        <f>PRODUCT(AV$4:AV1701)</f>
        <v>103111.70142347951</v>
      </c>
    </row>
    <row r="1702" spans="44:49">
      <c r="AR1702" s="69">
        <f t="shared" si="504"/>
        <v>142</v>
      </c>
      <c r="AS1702" s="70">
        <f t="shared" si="506"/>
        <v>1699</v>
      </c>
      <c r="AT1702" s="71">
        <f t="shared" si="507"/>
        <v>8.9002827653328918E-6</v>
      </c>
      <c r="AU1702" s="72">
        <f t="shared" si="503"/>
        <v>6.8214933659622723E-3</v>
      </c>
      <c r="AV1702" s="73">
        <f t="shared" si="505"/>
        <v>1.0068214933659623</v>
      </c>
      <c r="AW1702" s="74">
        <f>PRODUCT(AV$4:AV1702)</f>
        <v>103815.07721069285</v>
      </c>
    </row>
    <row r="1703" spans="44:49">
      <c r="AR1703" s="69">
        <f t="shared" si="504"/>
        <v>142</v>
      </c>
      <c r="AS1703" s="70">
        <f t="shared" si="506"/>
        <v>1700</v>
      </c>
      <c r="AT1703" s="71">
        <f t="shared" si="507"/>
        <v>8.8395695454939845E-6</v>
      </c>
      <c r="AU1703" s="72">
        <f t="shared" si="503"/>
        <v>6.8214933659622723E-3</v>
      </c>
      <c r="AV1703" s="73">
        <f t="shared" si="505"/>
        <v>1.0068214933659623</v>
      </c>
      <c r="AW1703" s="74">
        <f>PRODUCT(AV$4:AV1703)</f>
        <v>104523.25107117245</v>
      </c>
    </row>
    <row r="1704" spans="44:49">
      <c r="AR1704" s="69">
        <f t="shared" si="504"/>
        <v>142</v>
      </c>
      <c r="AS1704" s="70">
        <f t="shared" si="506"/>
        <v>1701</v>
      </c>
      <c r="AT1704" s="71">
        <f t="shared" si="507"/>
        <v>8.7792704804814353E-6</v>
      </c>
      <c r="AU1704" s="72">
        <f t="shared" si="503"/>
        <v>6.8214933659622723E-3</v>
      </c>
      <c r="AV1704" s="73">
        <f t="shared" si="505"/>
        <v>1.0068214933659623</v>
      </c>
      <c r="AW1704" s="74">
        <f>PRODUCT(AV$4:AV1704)</f>
        <v>105236.25573494326</v>
      </c>
    </row>
    <row r="1705" spans="44:49">
      <c r="AR1705" s="69">
        <f t="shared" si="504"/>
        <v>142</v>
      </c>
      <c r="AS1705" s="70">
        <f t="shared" si="506"/>
        <v>1702</v>
      </c>
      <c r="AT1705" s="71">
        <f t="shared" si="507"/>
        <v>8.7193827451408424E-6</v>
      </c>
      <c r="AU1705" s="72">
        <f t="shared" si="503"/>
        <v>6.8214933659622723E-3</v>
      </c>
      <c r="AV1705" s="73">
        <f t="shared" si="505"/>
        <v>1.0068214933659623</v>
      </c>
      <c r="AW1705" s="74">
        <f>PRODUCT(AV$4:AV1705)</f>
        <v>105954.12415529789</v>
      </c>
    </row>
    <row r="1706" spans="44:49">
      <c r="AR1706" s="69">
        <f t="shared" si="504"/>
        <v>142</v>
      </c>
      <c r="AS1706" s="70">
        <f t="shared" si="506"/>
        <v>1703</v>
      </c>
      <c r="AT1706" s="71">
        <f t="shared" si="507"/>
        <v>8.6599035335895789E-6</v>
      </c>
      <c r="AU1706" s="72">
        <f t="shared" si="503"/>
        <v>6.8214933659622723E-3</v>
      </c>
      <c r="AV1706" s="73">
        <f t="shared" si="505"/>
        <v>1.0068214933659623</v>
      </c>
      <c r="AW1706" s="74">
        <f>PRODUCT(AV$4:AV1706)</f>
        <v>106676.8895103196</v>
      </c>
    </row>
    <row r="1707" spans="44:49">
      <c r="AR1707" s="69">
        <f t="shared" si="504"/>
        <v>142</v>
      </c>
      <c r="AS1707" s="70">
        <f t="shared" si="506"/>
        <v>1704</v>
      </c>
      <c r="AT1707" s="71">
        <f t="shared" si="507"/>
        <v>8.6008300590853248E-6</v>
      </c>
      <c r="AU1707" s="72">
        <f t="shared" si="503"/>
        <v>6.8214933659622723E-3</v>
      </c>
      <c r="AV1707" s="73">
        <f t="shared" si="505"/>
        <v>1.0068214933659623</v>
      </c>
      <c r="AW1707" s="74">
        <f>PRODUCT(AV$4:AV1707)</f>
        <v>107404.58520441574</v>
      </c>
    </row>
    <row r="1708" spans="44:49">
      <c r="AR1708" s="69">
        <f t="shared" si="504"/>
        <v>143</v>
      </c>
      <c r="AS1708" s="70">
        <f t="shared" si="506"/>
        <v>1705</v>
      </c>
      <c r="AT1708" s="71">
        <f t="shared" si="507"/>
        <v>8.5421595538955055E-6</v>
      </c>
      <c r="AU1708" s="72">
        <f t="shared" si="503"/>
        <v>6.8214933659622723E-3</v>
      </c>
      <c r="AV1708" s="73">
        <f t="shared" si="505"/>
        <v>1.0068214933659623</v>
      </c>
      <c r="AW1708" s="74">
        <f>PRODUCT(AV$4:AV1708)</f>
        <v>108137.24486986159</v>
      </c>
    </row>
    <row r="1709" spans="44:49">
      <c r="AR1709" s="69">
        <f t="shared" si="504"/>
        <v>143</v>
      </c>
      <c r="AS1709" s="70">
        <f t="shared" si="506"/>
        <v>1706</v>
      </c>
      <c r="AT1709" s="71">
        <f t="shared" si="507"/>
        <v>8.4838892691676161E-6</v>
      </c>
      <c r="AU1709" s="72">
        <f t="shared" si="503"/>
        <v>6.8214933659622723E-3</v>
      </c>
      <c r="AV1709" s="73">
        <f t="shared" si="505"/>
        <v>1.0068214933659623</v>
      </c>
      <c r="AW1709" s="74">
        <f>PRODUCT(AV$4:AV1709)</f>
        <v>108874.90236835479</v>
      </c>
    </row>
    <row r="1710" spans="44:49">
      <c r="AR1710" s="69">
        <f t="shared" si="504"/>
        <v>143</v>
      </c>
      <c r="AS1710" s="70">
        <f t="shared" si="506"/>
        <v>1707</v>
      </c>
      <c r="AT1710" s="71">
        <f t="shared" si="507"/>
        <v>8.4260164748004314E-6</v>
      </c>
      <c r="AU1710" s="72">
        <f t="shared" si="503"/>
        <v>6.8214933659622723E-3</v>
      </c>
      <c r="AV1710" s="73">
        <f t="shared" si="505"/>
        <v>1.0068214933659623</v>
      </c>
      <c r="AW1710" s="74">
        <f>PRODUCT(AV$4:AV1710)</f>
        <v>109617.59179258031</v>
      </c>
    </row>
    <row r="1711" spans="44:49">
      <c r="AR1711" s="69">
        <f t="shared" si="504"/>
        <v>143</v>
      </c>
      <c r="AS1711" s="70">
        <f t="shared" si="506"/>
        <v>1708</v>
      </c>
      <c r="AT1711" s="71">
        <f t="shared" si="507"/>
        <v>8.368538459316091E-6</v>
      </c>
      <c r="AU1711" s="72">
        <f t="shared" si="503"/>
        <v>6.8214933659622723E-3</v>
      </c>
      <c r="AV1711" s="73">
        <f t="shared" si="505"/>
        <v>1.0068214933659623</v>
      </c>
      <c r="AW1711" s="74">
        <f>PRODUCT(AV$4:AV1711)</f>
        <v>110365.34746778615</v>
      </c>
    </row>
    <row r="1712" spans="44:49">
      <c r="AR1712" s="69">
        <f t="shared" si="504"/>
        <v>143</v>
      </c>
      <c r="AS1712" s="70">
        <f t="shared" si="506"/>
        <v>1709</v>
      </c>
      <c r="AT1712" s="71">
        <f t="shared" si="507"/>
        <v>8.3114525297330655E-6</v>
      </c>
      <c r="AU1712" s="72">
        <f t="shared" si="503"/>
        <v>6.8214933659622723E-3</v>
      </c>
      <c r="AV1712" s="73">
        <f t="shared" si="505"/>
        <v>1.0068214933659623</v>
      </c>
      <c r="AW1712" s="74">
        <f>PRODUCT(AV$4:AV1712)</f>
        <v>111118.20395336978</v>
      </c>
    </row>
    <row r="1713" spans="44:49">
      <c r="AR1713" s="69">
        <f t="shared" si="504"/>
        <v>143</v>
      </c>
      <c r="AS1713" s="70">
        <f t="shared" si="506"/>
        <v>1710</v>
      </c>
      <c r="AT1713" s="71">
        <f t="shared" si="507"/>
        <v>8.2547560114399819E-6</v>
      </c>
      <c r="AU1713" s="72">
        <f t="shared" si="503"/>
        <v>6.8214933659622723E-3</v>
      </c>
      <c r="AV1713" s="73">
        <f t="shared" si="505"/>
        <v>1.0068214933659623</v>
      </c>
      <c r="AW1713" s="74">
        <f>PRODUCT(AV$4:AV1713)</f>
        <v>111876.19604447533</v>
      </c>
    </row>
    <row r="1714" spans="44:49">
      <c r="AR1714" s="69">
        <f t="shared" si="504"/>
        <v>143</v>
      </c>
      <c r="AS1714" s="70">
        <f t="shared" si="506"/>
        <v>1711</v>
      </c>
      <c r="AT1714" s="71">
        <f t="shared" si="507"/>
        <v>8.1984462480703073E-6</v>
      </c>
      <c r="AU1714" s="72">
        <f t="shared" si="503"/>
        <v>6.8214933659622723E-3</v>
      </c>
      <c r="AV1714" s="73">
        <f t="shared" si="505"/>
        <v>1.0068214933659623</v>
      </c>
      <c r="AW1714" s="74">
        <f>PRODUCT(AV$4:AV1714)</f>
        <v>112639.35877360182</v>
      </c>
    </row>
    <row r="1715" spans="44:49">
      <c r="AR1715" s="69">
        <f t="shared" si="504"/>
        <v>143</v>
      </c>
      <c r="AS1715" s="70">
        <f t="shared" si="506"/>
        <v>1712</v>
      </c>
      <c r="AT1715" s="71">
        <f t="shared" si="507"/>
        <v>8.142520601377897E-6</v>
      </c>
      <c r="AU1715" s="72">
        <f t="shared" si="503"/>
        <v>6.8214933659622723E-3</v>
      </c>
      <c r="AV1715" s="73">
        <f t="shared" si="505"/>
        <v>1.0068214933659623</v>
      </c>
      <c r="AW1715" s="74">
        <f>PRODUCT(AV$4:AV1715)</f>
        <v>113407.72741222219</v>
      </c>
    </row>
    <row r="1716" spans="44:49">
      <c r="AR1716" s="69">
        <f t="shared" si="504"/>
        <v>143</v>
      </c>
      <c r="AS1716" s="70">
        <f t="shared" si="506"/>
        <v>1713</v>
      </c>
      <c r="AT1716" s="71">
        <f t="shared" si="507"/>
        <v>8.0869764511133864E-6</v>
      </c>
      <c r="AU1716" s="72">
        <f t="shared" si="503"/>
        <v>6.8214933659622723E-3</v>
      </c>
      <c r="AV1716" s="73">
        <f t="shared" si="505"/>
        <v>1.0068214933659623</v>
      </c>
      <c r="AW1716" s="74">
        <f>PRODUCT(AV$4:AV1716)</f>
        <v>114181.33747241352</v>
      </c>
    </row>
    <row r="1717" spans="44:49">
      <c r="AR1717" s="69">
        <f t="shared" si="504"/>
        <v>143</v>
      </c>
      <c r="AS1717" s="70">
        <f t="shared" si="506"/>
        <v>1714</v>
      </c>
      <c r="AT1717" s="71">
        <f t="shared" si="507"/>
        <v>8.031811194901424E-6</v>
      </c>
      <c r="AU1717" s="72">
        <f t="shared" si="503"/>
        <v>6.8214933659622723E-3</v>
      </c>
      <c r="AV1717" s="73">
        <f t="shared" si="505"/>
        <v>1.0068214933659623</v>
      </c>
      <c r="AW1717" s="74">
        <f>PRODUCT(AV$4:AV1717)</f>
        <v>114960.2247084983</v>
      </c>
    </row>
    <row r="1718" spans="44:49">
      <c r="AR1718" s="69">
        <f t="shared" si="504"/>
        <v>143</v>
      </c>
      <c r="AS1718" s="70">
        <f t="shared" si="506"/>
        <v>1715</v>
      </c>
      <c r="AT1718" s="71">
        <f t="shared" si="507"/>
        <v>7.9770222481187424E-6</v>
      </c>
      <c r="AU1718" s="72">
        <f t="shared" si="503"/>
        <v>6.8214933659622723E-3</v>
      </c>
      <c r="AV1718" s="73">
        <f t="shared" si="505"/>
        <v>1.0068214933659623</v>
      </c>
      <c r="AW1718" s="74">
        <f>PRODUCT(AV$4:AV1718)</f>
        <v>115744.42511869685</v>
      </c>
    </row>
    <row r="1719" spans="44:49">
      <c r="AR1719" s="69">
        <f t="shared" si="504"/>
        <v>143</v>
      </c>
      <c r="AS1719" s="70">
        <f t="shared" si="506"/>
        <v>1716</v>
      </c>
      <c r="AT1719" s="71">
        <f t="shared" si="507"/>
        <v>7.9226070437730671E-6</v>
      </c>
      <c r="AU1719" s="72">
        <f t="shared" si="503"/>
        <v>6.8214933659622723E-3</v>
      </c>
      <c r="AV1719" s="73">
        <f t="shared" si="505"/>
        <v>1.0068214933659623</v>
      </c>
      <c r="AW1719" s="74">
        <f>PRODUCT(AV$4:AV1719)</f>
        <v>116533.97494679116</v>
      </c>
    </row>
    <row r="1720" spans="44:49">
      <c r="AR1720" s="69">
        <f t="shared" si="504"/>
        <v>144</v>
      </c>
      <c r="AS1720" s="70">
        <f t="shared" si="506"/>
        <v>1717</v>
      </c>
      <c r="AT1720" s="71">
        <f t="shared" si="507"/>
        <v>7.8685630323828437E-6</v>
      </c>
      <c r="AU1720" s="72">
        <f t="shared" si="503"/>
        <v>6.8214933659622723E-3</v>
      </c>
      <c r="AV1720" s="73">
        <f t="shared" si="505"/>
        <v>1.0068214933659623</v>
      </c>
      <c r="AW1720" s="74">
        <f>PRODUCT(AV$4:AV1720)</f>
        <v>117328.91068379991</v>
      </c>
    </row>
    <row r="1721" spans="44:49">
      <c r="AR1721" s="69">
        <f t="shared" si="504"/>
        <v>144</v>
      </c>
      <c r="AS1721" s="70">
        <f t="shared" si="506"/>
        <v>1718</v>
      </c>
      <c r="AT1721" s="71">
        <f t="shared" si="507"/>
        <v>7.8148876818577886E-6</v>
      </c>
      <c r="AU1721" s="72">
        <f t="shared" si="503"/>
        <v>6.8214933659622723E-3</v>
      </c>
      <c r="AV1721" s="73">
        <f t="shared" si="505"/>
        <v>1.0068214933659623</v>
      </c>
      <c r="AW1721" s="74">
        <f>PRODUCT(AV$4:AV1721)</f>
        <v>118129.26906966504</v>
      </c>
    </row>
    <row r="1722" spans="44:49">
      <c r="AR1722" s="69">
        <f t="shared" si="504"/>
        <v>144</v>
      </c>
      <c r="AS1722" s="70">
        <f t="shared" si="506"/>
        <v>1719</v>
      </c>
      <c r="AT1722" s="71">
        <f t="shared" si="507"/>
        <v>7.7615784773802561E-6</v>
      </c>
      <c r="AU1722" s="72">
        <f t="shared" si="503"/>
        <v>6.8214933659622723E-3</v>
      </c>
      <c r="AV1722" s="73">
        <f t="shared" si="505"/>
        <v>1.0068214933659623</v>
      </c>
      <c r="AW1722" s="74">
        <f>PRODUCT(AV$4:AV1722)</f>
        <v>118935.08709494973</v>
      </c>
    </row>
    <row r="1723" spans="44:49">
      <c r="AR1723" s="69">
        <f t="shared" si="504"/>
        <v>144</v>
      </c>
      <c r="AS1723" s="70">
        <f t="shared" si="506"/>
        <v>1720</v>
      </c>
      <c r="AT1723" s="71">
        <f t="shared" si="507"/>
        <v>7.7086329212874115E-6</v>
      </c>
      <c r="AU1723" s="72">
        <f t="shared" si="503"/>
        <v>6.8214933659622723E-3</v>
      </c>
      <c r="AV1723" s="73">
        <f t="shared" si="505"/>
        <v>1.0068214933659623</v>
      </c>
      <c r="AW1723" s="74">
        <f>PRODUCT(AV$4:AV1723)</f>
        <v>119746.40200254807</v>
      </c>
    </row>
    <row r="1724" spans="44:49">
      <c r="AR1724" s="69">
        <f t="shared" si="504"/>
        <v>144</v>
      </c>
      <c r="AS1724" s="70">
        <f t="shared" si="506"/>
        <v>1721</v>
      </c>
      <c r="AT1724" s="71">
        <f t="shared" si="507"/>
        <v>7.6560485329542118E-6</v>
      </c>
      <c r="AU1724" s="72">
        <f t="shared" si="503"/>
        <v>6.8214933659622723E-3</v>
      </c>
      <c r="AV1724" s="73">
        <f t="shared" si="505"/>
        <v>1.0068214933659623</v>
      </c>
      <c r="AW1724" s="74">
        <f>PRODUCT(AV$4:AV1724)</f>
        <v>120563.25128940631</v>
      </c>
    </row>
    <row r="1725" spans="44:49">
      <c r="AR1725" s="69">
        <f t="shared" si="504"/>
        <v>144</v>
      </c>
      <c r="AS1725" s="70">
        <f t="shared" si="506"/>
        <v>1722</v>
      </c>
      <c r="AT1725" s="71">
        <f t="shared" si="507"/>
        <v>7.6038228486771798E-6</v>
      </c>
      <c r="AU1725" s="72">
        <f t="shared" si="503"/>
        <v>6.8214933659622723E-3</v>
      </c>
      <c r="AV1725" s="73">
        <f t="shared" si="505"/>
        <v>1.0068214933659623</v>
      </c>
      <c r="AW1725" s="74">
        <f>PRODUCT(AV$4:AV1725)</f>
        <v>121385.67270825584</v>
      </c>
    </row>
    <row r="1726" spans="44:49">
      <c r="AR1726" s="69">
        <f t="shared" si="504"/>
        <v>144</v>
      </c>
      <c r="AS1726" s="70">
        <f t="shared" si="506"/>
        <v>1723</v>
      </c>
      <c r="AT1726" s="71">
        <f t="shared" si="507"/>
        <v>7.5519534215589759E-6</v>
      </c>
      <c r="AU1726" s="72">
        <f t="shared" si="503"/>
        <v>6.8214933659622723E-3</v>
      </c>
      <c r="AV1726" s="73">
        <f t="shared" si="505"/>
        <v>1.0068214933659623</v>
      </c>
      <c r="AW1726" s="74">
        <f>PRODUCT(AV$4:AV1726)</f>
        <v>122213.70426935807</v>
      </c>
    </row>
    <row r="1727" spans="44:49">
      <c r="AR1727" s="69">
        <f t="shared" si="504"/>
        <v>144</v>
      </c>
      <c r="AS1727" s="70">
        <f t="shared" si="506"/>
        <v>1724</v>
      </c>
      <c r="AT1727" s="71">
        <f t="shared" si="507"/>
        <v>7.5004378213937552E-6</v>
      </c>
      <c r="AU1727" s="72">
        <f t="shared" si="503"/>
        <v>6.8214933659622723E-3</v>
      </c>
      <c r="AV1727" s="73">
        <f t="shared" si="505"/>
        <v>1.0068214933659623</v>
      </c>
      <c r="AW1727" s="74">
        <f>PRODUCT(AV$4:AV1727)</f>
        <v>123047.38424226118</v>
      </c>
    </row>
    <row r="1728" spans="44:49">
      <c r="AR1728" s="69">
        <f t="shared" si="504"/>
        <v>144</v>
      </c>
      <c r="AS1728" s="70">
        <f t="shared" si="506"/>
        <v>1725</v>
      </c>
      <c r="AT1728" s="71">
        <f t="shared" si="507"/>
        <v>7.4492736345533055E-6</v>
      </c>
      <c r="AU1728" s="72">
        <f t="shared" si="503"/>
        <v>6.8214933659622723E-3</v>
      </c>
      <c r="AV1728" s="73">
        <f t="shared" si="505"/>
        <v>1.0068214933659623</v>
      </c>
      <c r="AW1728" s="74">
        <f>PRODUCT(AV$4:AV1728)</f>
        <v>123886.75115756877</v>
      </c>
    </row>
    <row r="1729" spans="44:49">
      <c r="AR1729" s="69">
        <f t="shared" si="504"/>
        <v>144</v>
      </c>
      <c r="AS1729" s="70">
        <f t="shared" si="506"/>
        <v>1726</v>
      </c>
      <c r="AT1729" s="71">
        <f t="shared" si="507"/>
        <v>7.3984584638739628E-6</v>
      </c>
      <c r="AU1729" s="72">
        <f t="shared" si="503"/>
        <v>6.8214933659622723E-3</v>
      </c>
      <c r="AV1729" s="73">
        <f t="shared" si="505"/>
        <v>1.0068214933659623</v>
      </c>
      <c r="AW1729" s="74">
        <f>PRODUCT(AV$4:AV1729)</f>
        <v>124731.84380872075</v>
      </c>
    </row>
    <row r="1730" spans="44:49">
      <c r="AR1730" s="69">
        <f t="shared" si="504"/>
        <v>144</v>
      </c>
      <c r="AS1730" s="70">
        <f t="shared" si="506"/>
        <v>1727</v>
      </c>
      <c r="AT1730" s="71">
        <f t="shared" si="507"/>
        <v>7.3479899285442988E-6</v>
      </c>
      <c r="AU1730" s="72">
        <f t="shared" si="503"/>
        <v>6.8214933659622723E-3</v>
      </c>
      <c r="AV1730" s="73">
        <f t="shared" si="505"/>
        <v>1.0068214933659623</v>
      </c>
      <c r="AW1730" s="74">
        <f>PRODUCT(AV$4:AV1730)</f>
        <v>125582.70125378617</v>
      </c>
    </row>
    <row r="1731" spans="44:49">
      <c r="AR1731" s="69">
        <f t="shared" si="504"/>
        <v>144</v>
      </c>
      <c r="AS1731" s="70">
        <f t="shared" si="506"/>
        <v>1728</v>
      </c>
      <c r="AT1731" s="71">
        <f t="shared" si="507"/>
        <v>7.2978656639935761E-6</v>
      </c>
      <c r="AU1731" s="72">
        <f t="shared" si="503"/>
        <v>6.8214933659622723E-3</v>
      </c>
      <c r="AV1731" s="73">
        <f t="shared" si="505"/>
        <v>1.0068214933659623</v>
      </c>
      <c r="AW1731" s="74">
        <f>PRODUCT(AV$4:AV1731)</f>
        <v>126439.3628172685</v>
      </c>
    </row>
    <row r="1732" spans="44:49">
      <c r="AR1732" s="69">
        <f t="shared" si="504"/>
        <v>145</v>
      </c>
      <c r="AS1732" s="70">
        <f t="shared" si="506"/>
        <v>1729</v>
      </c>
      <c r="AT1732" s="71">
        <f t="shared" si="507"/>
        <v>7.2480833217809602E-6</v>
      </c>
      <c r="AU1732" s="72">
        <f t="shared" ref="AU1732:AU1795" si="508">((1+$AH$21)^(1/12))-1</f>
        <v>6.8214933659622723E-3</v>
      </c>
      <c r="AV1732" s="73">
        <f t="shared" si="505"/>
        <v>1.0068214933659623</v>
      </c>
      <c r="AW1732" s="74">
        <f>PRODUCT(AV$4:AV1732)</f>
        <v>127301.868091923</v>
      </c>
    </row>
    <row r="1733" spans="44:49">
      <c r="AR1733" s="69">
        <f t="shared" ref="AR1733:AR1796" si="509">ROUNDDOWN((AS1733-1)/12,0)+1</f>
        <v>145</v>
      </c>
      <c r="AS1733" s="70">
        <f t="shared" si="506"/>
        <v>1730</v>
      </c>
      <c r="AT1733" s="71">
        <f t="shared" si="507"/>
        <v>7.1986405694854897E-6</v>
      </c>
      <c r="AU1733" s="72">
        <f t="shared" si="508"/>
        <v>6.8214933659622723E-3</v>
      </c>
      <c r="AV1733" s="73">
        <f t="shared" ref="AV1733:AV1796" si="510">(1+AU1733)</f>
        <v>1.0068214933659623</v>
      </c>
      <c r="AW1733" s="74">
        <f>PRODUCT(AV$4:AV1733)</f>
        <v>128170.25694058665</v>
      </c>
    </row>
    <row r="1734" spans="44:49">
      <c r="AR1734" s="69">
        <f t="shared" si="509"/>
        <v>145</v>
      </c>
      <c r="AS1734" s="70">
        <f t="shared" ref="AS1734:AS1797" si="511">AS1733+1</f>
        <v>1731</v>
      </c>
      <c r="AT1734" s="71">
        <f t="shared" si="507"/>
        <v>7.1495350905967973E-6</v>
      </c>
      <c r="AU1734" s="72">
        <f t="shared" si="508"/>
        <v>6.8214933659622723E-3</v>
      </c>
      <c r="AV1734" s="73">
        <f t="shared" si="510"/>
        <v>1.0068214933659623</v>
      </c>
      <c r="AW1734" s="74">
        <f>PRODUCT(AV$4:AV1734)</f>
        <v>129044.56949802054</v>
      </c>
    </row>
    <row r="1735" spans="44:49">
      <c r="AR1735" s="69">
        <f t="shared" si="509"/>
        <v>145</v>
      </c>
      <c r="AS1735" s="70">
        <f t="shared" si="511"/>
        <v>1732</v>
      </c>
      <c r="AT1735" s="71">
        <f t="shared" si="507"/>
        <v>7.1007645844065768E-6</v>
      </c>
      <c r="AU1735" s="72">
        <f t="shared" si="508"/>
        <v>6.8214933659622723E-3</v>
      </c>
      <c r="AV1735" s="73">
        <f t="shared" si="510"/>
        <v>1.0068214933659623</v>
      </c>
      <c r="AW1735" s="74">
        <f>PRODUCT(AV$4:AV1735)</f>
        <v>129924.84617276475</v>
      </c>
    </row>
    <row r="1736" spans="44:49">
      <c r="AR1736" s="69">
        <f t="shared" si="509"/>
        <v>145</v>
      </c>
      <c r="AS1736" s="70">
        <f t="shared" si="511"/>
        <v>1733</v>
      </c>
      <c r="AT1736" s="71">
        <f t="shared" si="507"/>
        <v>7.0523267659007872E-6</v>
      </c>
      <c r="AU1736" s="72">
        <f t="shared" si="508"/>
        <v>6.8214933659622723E-3</v>
      </c>
      <c r="AV1736" s="73">
        <f t="shared" si="510"/>
        <v>1.0068214933659623</v>
      </c>
      <c r="AW1736" s="74">
        <f>PRODUCT(AV$4:AV1736)</f>
        <v>130811.12764900594</v>
      </c>
    </row>
    <row r="1737" spans="44:49">
      <c r="AR1737" s="69">
        <f t="shared" si="509"/>
        <v>145</v>
      </c>
      <c r="AS1737" s="70">
        <f t="shared" si="511"/>
        <v>1734</v>
      </c>
      <c r="AT1737" s="71">
        <f t="shared" si="507"/>
        <v>7.004219365652597E-6</v>
      </c>
      <c r="AU1737" s="72">
        <f t="shared" si="508"/>
        <v>6.8214933659622723E-3</v>
      </c>
      <c r="AV1737" s="73">
        <f t="shared" si="510"/>
        <v>1.0068214933659623</v>
      </c>
      <c r="AW1737" s="74">
        <f>PRODUCT(AV$4:AV1737)</f>
        <v>131703.45488845767</v>
      </c>
    </row>
    <row r="1738" spans="44:49">
      <c r="AR1738" s="69">
        <f t="shared" si="509"/>
        <v>145</v>
      </c>
      <c r="AS1738" s="70">
        <f t="shared" si="511"/>
        <v>1735</v>
      </c>
      <c r="AT1738" s="71">
        <f t="shared" si="507"/>
        <v>6.9564401297160531E-6</v>
      </c>
      <c r="AU1738" s="72">
        <f t="shared" si="508"/>
        <v>6.8214933659622723E-3</v>
      </c>
      <c r="AV1738" s="73">
        <f t="shared" si="510"/>
        <v>1.0068214933659623</v>
      </c>
      <c r="AW1738" s="74">
        <f>PRODUCT(AV$4:AV1738)</f>
        <v>132601.8691322536</v>
      </c>
    </row>
    <row r="1739" spans="44:49">
      <c r="AR1739" s="69">
        <f t="shared" si="509"/>
        <v>145</v>
      </c>
      <c r="AS1739" s="70">
        <f t="shared" si="511"/>
        <v>1736</v>
      </c>
      <c r="AT1739" s="71">
        <f t="shared" si="507"/>
        <v>6.9089868195204814E-6</v>
      </c>
      <c r="AU1739" s="72">
        <f t="shared" si="508"/>
        <v>6.8214933659622723E-3</v>
      </c>
      <c r="AV1739" s="73">
        <f t="shared" si="510"/>
        <v>1.0068214933659623</v>
      </c>
      <c r="AW1739" s="74">
        <f>PRODUCT(AV$4:AV1739)</f>
        <v>133506.41190285346</v>
      </c>
    </row>
    <row r="1740" spans="44:49">
      <c r="AR1740" s="69">
        <f t="shared" si="509"/>
        <v>145</v>
      </c>
      <c r="AS1740" s="70">
        <f t="shared" si="511"/>
        <v>1737</v>
      </c>
      <c r="AT1740" s="71">
        <f t="shared" si="507"/>
        <v>6.861857211765602E-6</v>
      </c>
      <c r="AU1740" s="72">
        <f t="shared" si="508"/>
        <v>6.8214933659622723E-3</v>
      </c>
      <c r="AV1740" s="73">
        <f t="shared" si="510"/>
        <v>1.0068214933659623</v>
      </c>
      <c r="AW1740" s="74">
        <f>PRODUCT(AV$4:AV1740)</f>
        <v>134417.12500596221</v>
      </c>
    </row>
    <row r="1741" spans="44:49">
      <c r="AR1741" s="69">
        <f t="shared" si="509"/>
        <v>145</v>
      </c>
      <c r="AS1741" s="70">
        <f t="shared" si="511"/>
        <v>1738</v>
      </c>
      <c r="AT1741" s="71">
        <f t="shared" si="507"/>
        <v>6.8150490983173629E-6</v>
      </c>
      <c r="AU1741" s="72">
        <f t="shared" si="508"/>
        <v>6.8214933659622723E-3</v>
      </c>
      <c r="AV1741" s="73">
        <f t="shared" si="510"/>
        <v>1.0068214933659623</v>
      </c>
      <c r="AW1741" s="74">
        <f>PRODUCT(AV$4:AV1741)</f>
        <v>135334.0505324621</v>
      </c>
    </row>
    <row r="1742" spans="44:49">
      <c r="AR1742" s="69">
        <f t="shared" si="509"/>
        <v>145</v>
      </c>
      <c r="AS1742" s="70">
        <f t="shared" si="511"/>
        <v>1739</v>
      </c>
      <c r="AT1742" s="71">
        <f t="shared" si="507"/>
        <v>6.7685602861044841E-6</v>
      </c>
      <c r="AU1742" s="72">
        <f t="shared" si="508"/>
        <v>6.8214933659622723E-3</v>
      </c>
      <c r="AV1742" s="73">
        <f t="shared" si="510"/>
        <v>1.0068214933659623</v>
      </c>
      <c r="AW1742" s="74">
        <f>PRODUCT(AV$4:AV1742)</f>
        <v>136257.2308603581</v>
      </c>
    </row>
    <row r="1743" spans="44:49">
      <c r="AR1743" s="69">
        <f t="shared" si="509"/>
        <v>145</v>
      </c>
      <c r="AS1743" s="70">
        <f t="shared" si="511"/>
        <v>1740</v>
      </c>
      <c r="AT1743" s="71">
        <f t="shared" ref="AT1743:AT1774" si="512">(1-AU1743)*AT1742</f>
        <v>6.7223885970157068E-6</v>
      </c>
      <c r="AU1743" s="72">
        <f t="shared" si="508"/>
        <v>6.8214933659622723E-3</v>
      </c>
      <c r="AV1743" s="73">
        <f t="shared" si="510"/>
        <v>1.0068214933659623</v>
      </c>
      <c r="AW1743" s="74">
        <f>PRODUCT(AV$4:AV1743)</f>
        <v>137186.70865673642</v>
      </c>
    </row>
    <row r="1744" spans="44:49">
      <c r="AR1744" s="69">
        <f t="shared" si="509"/>
        <v>146</v>
      </c>
      <c r="AS1744" s="70">
        <f t="shared" si="511"/>
        <v>1741</v>
      </c>
      <c r="AT1744" s="71">
        <f t="shared" si="512"/>
        <v>6.6765318677977441E-6</v>
      </c>
      <c r="AU1744" s="72">
        <f t="shared" si="508"/>
        <v>6.8214933659622723E-3</v>
      </c>
      <c r="AV1744" s="73">
        <f t="shared" si="510"/>
        <v>1.0068214933659623</v>
      </c>
      <c r="AW1744" s="74">
        <f>PRODUCT(AV$4:AV1744)</f>
        <v>138122.52687973654</v>
      </c>
    </row>
    <row r="1745" spans="44:49">
      <c r="AR1745" s="69">
        <f t="shared" si="509"/>
        <v>146</v>
      </c>
      <c r="AS1745" s="70">
        <f t="shared" si="511"/>
        <v>1742</v>
      </c>
      <c r="AT1745" s="71">
        <f t="shared" si="512"/>
        <v>6.6309879499539259E-6</v>
      </c>
      <c r="AU1745" s="72">
        <f t="shared" si="508"/>
        <v>6.8214933659622723E-3</v>
      </c>
      <c r="AV1745" s="73">
        <f t="shared" si="510"/>
        <v>1.0068214933659623</v>
      </c>
      <c r="AW1745" s="74">
        <f>PRODUCT(AV$4:AV1745)</f>
        <v>139064.72878053662</v>
      </c>
    </row>
    <row r="1746" spans="44:49">
      <c r="AR1746" s="69">
        <f t="shared" si="509"/>
        <v>146</v>
      </c>
      <c r="AS1746" s="70">
        <f t="shared" si="511"/>
        <v>1743</v>
      </c>
      <c r="AT1746" s="71">
        <f t="shared" si="512"/>
        <v>6.5857547096435397E-6</v>
      </c>
      <c r="AU1746" s="72">
        <f t="shared" si="508"/>
        <v>6.8214933659622723E-3</v>
      </c>
      <c r="AV1746" s="73">
        <f t="shared" si="510"/>
        <v>1.0068214933659623</v>
      </c>
      <c r="AW1746" s="74">
        <f>PRODUCT(AV$4:AV1746)</f>
        <v>140013.3579053524</v>
      </c>
    </row>
    <row r="1747" spans="44:49">
      <c r="AR1747" s="69">
        <f t="shared" si="509"/>
        <v>146</v>
      </c>
      <c r="AS1747" s="70">
        <f t="shared" si="511"/>
        <v>1744</v>
      </c>
      <c r="AT1747" s="71">
        <f t="shared" si="512"/>
        <v>6.5408300275818514E-6</v>
      </c>
      <c r="AU1747" s="72">
        <f t="shared" si="508"/>
        <v>6.8214933659622723E-3</v>
      </c>
      <c r="AV1747" s="73">
        <f t="shared" si="510"/>
        <v>1.0068214933659623</v>
      </c>
      <c r="AW1747" s="74">
        <f>PRODUCT(AV$4:AV1747)</f>
        <v>140968.45809744985</v>
      </c>
    </row>
    <row r="1748" spans="44:49">
      <c r="AR1748" s="69">
        <f t="shared" si="509"/>
        <v>146</v>
      </c>
      <c r="AS1748" s="70">
        <f t="shared" si="511"/>
        <v>1745</v>
      </c>
      <c r="AT1748" s="71">
        <f t="shared" si="512"/>
        <v>6.4962117989408151E-6</v>
      </c>
      <c r="AU1748" s="72">
        <f t="shared" si="508"/>
        <v>6.8214933659622723E-3</v>
      </c>
      <c r="AV1748" s="73">
        <f t="shared" si="510"/>
        <v>1.0068214933659623</v>
      </c>
      <c r="AW1748" s="74">
        <f>PRODUCT(AV$4:AV1748)</f>
        <v>141930.07349917153</v>
      </c>
    </row>
    <row r="1749" spans="44:49">
      <c r="AR1749" s="69">
        <f t="shared" si="509"/>
        <v>146</v>
      </c>
      <c r="AS1749" s="70">
        <f t="shared" si="511"/>
        <v>1746</v>
      </c>
      <c r="AT1749" s="71">
        <f t="shared" si="512"/>
        <v>6.4518979332504541E-6</v>
      </c>
      <c r="AU1749" s="72">
        <f t="shared" si="508"/>
        <v>6.8214933659622723E-3</v>
      </c>
      <c r="AV1749" s="73">
        <f t="shared" si="510"/>
        <v>1.0068214933659623</v>
      </c>
      <c r="AW1749" s="74">
        <f>PRODUCT(AV$4:AV1749)</f>
        <v>142898.24855397668</v>
      </c>
    </row>
    <row r="1750" spans="44:49">
      <c r="AR1750" s="69">
        <f t="shared" si="509"/>
        <v>146</v>
      </c>
      <c r="AS1750" s="70">
        <f t="shared" si="511"/>
        <v>1747</v>
      </c>
      <c r="AT1750" s="71">
        <f t="shared" si="512"/>
        <v>6.4078863543009207E-6</v>
      </c>
      <c r="AU1750" s="72">
        <f t="shared" si="508"/>
        <v>6.8214933659622723E-3</v>
      </c>
      <c r="AV1750" s="73">
        <f t="shared" si="510"/>
        <v>1.0068214933659623</v>
      </c>
      <c r="AW1750" s="74">
        <f>PRODUCT(AV$4:AV1750)</f>
        <v>143873.02800849525</v>
      </c>
    </row>
    <row r="1751" spans="44:49">
      <c r="AR1751" s="69">
        <f t="shared" si="509"/>
        <v>146</v>
      </c>
      <c r="AS1751" s="70">
        <f t="shared" si="511"/>
        <v>1748</v>
      </c>
      <c r="AT1751" s="71">
        <f t="shared" si="512"/>
        <v>6.3641750000452171E-6</v>
      </c>
      <c r="AU1751" s="72">
        <f t="shared" si="508"/>
        <v>6.8214933659622723E-3</v>
      </c>
      <c r="AV1751" s="73">
        <f t="shared" si="510"/>
        <v>1.0068214933659623</v>
      </c>
      <c r="AW1751" s="74">
        <f>PRODUCT(AV$4:AV1751)</f>
        <v>144854.45691459611</v>
      </c>
    </row>
    <row r="1752" spans="44:49">
      <c r="AR1752" s="69">
        <f t="shared" si="509"/>
        <v>146</v>
      </c>
      <c r="AS1752" s="70">
        <f t="shared" si="511"/>
        <v>1749</v>
      </c>
      <c r="AT1752" s="71">
        <f t="shared" si="512"/>
        <v>6.3207618225025856E-6</v>
      </c>
      <c r="AU1752" s="72">
        <f t="shared" si="508"/>
        <v>6.8214933659622723E-3</v>
      </c>
      <c r="AV1752" s="73">
        <f t="shared" si="510"/>
        <v>1.0068214933659623</v>
      </c>
      <c r="AW1752" s="74">
        <f>PRODUCT(AV$4:AV1752)</f>
        <v>145842.58063146909</v>
      </c>
    </row>
    <row r="1753" spans="44:49">
      <c r="AR1753" s="69">
        <f t="shared" si="509"/>
        <v>146</v>
      </c>
      <c r="AS1753" s="70">
        <f t="shared" si="511"/>
        <v>1750</v>
      </c>
      <c r="AT1753" s="71">
        <f t="shared" si="512"/>
        <v>6.2776447876625566E-6</v>
      </c>
      <c r="AU1753" s="72">
        <f t="shared" si="508"/>
        <v>6.8214933659622723E-3</v>
      </c>
      <c r="AV1753" s="73">
        <f t="shared" si="510"/>
        <v>1.0068214933659623</v>
      </c>
      <c r="AW1753" s="74">
        <f>PRODUCT(AV$4:AV1753)</f>
        <v>146837.44482772148</v>
      </c>
    </row>
    <row r="1754" spans="44:49">
      <c r="AR1754" s="69">
        <f t="shared" si="509"/>
        <v>146</v>
      </c>
      <c r="AS1754" s="70">
        <f t="shared" si="511"/>
        <v>1751</v>
      </c>
      <c r="AT1754" s="71">
        <f t="shared" si="512"/>
        <v>6.2348218753896485E-6</v>
      </c>
      <c r="AU1754" s="72">
        <f t="shared" si="508"/>
        <v>6.8214933659622723E-3</v>
      </c>
      <c r="AV1754" s="73">
        <f t="shared" si="510"/>
        <v>1.0068214933659623</v>
      </c>
      <c r="AW1754" s="74">
        <f>PRODUCT(AV$4:AV1754)</f>
        <v>147839.09548348864</v>
      </c>
    </row>
    <row r="1755" spans="44:49">
      <c r="AR1755" s="69">
        <f t="shared" si="509"/>
        <v>146</v>
      </c>
      <c r="AS1755" s="70">
        <f t="shared" si="511"/>
        <v>1752</v>
      </c>
      <c r="AT1755" s="71">
        <f t="shared" si="512"/>
        <v>6.192291079328722E-6</v>
      </c>
      <c r="AU1755" s="72">
        <f t="shared" si="508"/>
        <v>6.8214933659622723E-3</v>
      </c>
      <c r="AV1755" s="73">
        <f t="shared" si="510"/>
        <v>1.0068214933659623</v>
      </c>
      <c r="AW1755" s="74">
        <f>PRODUCT(AV$4:AV1755)</f>
        <v>148847.5788925591</v>
      </c>
    </row>
    <row r="1756" spans="44:49">
      <c r="AR1756" s="69">
        <f t="shared" si="509"/>
        <v>147</v>
      </c>
      <c r="AS1756" s="70">
        <f t="shared" si="511"/>
        <v>1753</v>
      </c>
      <c r="AT1756" s="71">
        <f t="shared" si="512"/>
        <v>6.1500504068109736E-6</v>
      </c>
      <c r="AU1756" s="72">
        <f t="shared" si="508"/>
        <v>6.8214933659622723E-3</v>
      </c>
      <c r="AV1756" s="73">
        <f t="shared" si="510"/>
        <v>1.0068214933659623</v>
      </c>
      <c r="AW1756" s="74">
        <f>PRODUCT(AV$4:AV1756)</f>
        <v>149862.94166451425</v>
      </c>
    </row>
    <row r="1757" spans="44:49">
      <c r="AR1757" s="69">
        <f t="shared" si="509"/>
        <v>147</v>
      </c>
      <c r="AS1757" s="70">
        <f t="shared" si="511"/>
        <v>1754</v>
      </c>
      <c r="AT1757" s="71">
        <f t="shared" si="512"/>
        <v>6.108097878760579E-6</v>
      </c>
      <c r="AU1757" s="72">
        <f t="shared" si="508"/>
        <v>6.8214933659622723E-3</v>
      </c>
      <c r="AV1757" s="73">
        <f t="shared" si="510"/>
        <v>1.0068214933659623</v>
      </c>
      <c r="AW1757" s="74">
        <f>PRODUCT(AV$4:AV1757)</f>
        <v>150885.23072688232</v>
      </c>
    </row>
    <row r="1758" spans="44:49">
      <c r="AR1758" s="69">
        <f t="shared" si="509"/>
        <v>147</v>
      </c>
      <c r="AS1758" s="70">
        <f t="shared" si="511"/>
        <v>1755</v>
      </c>
      <c r="AT1758" s="71">
        <f t="shared" si="512"/>
        <v>6.0664315296019655E-6</v>
      </c>
      <c r="AU1758" s="72">
        <f t="shared" si="508"/>
        <v>6.8214933659622723E-3</v>
      </c>
      <c r="AV1758" s="73">
        <f t="shared" si="510"/>
        <v>1.0068214933659623</v>
      </c>
      <c r="AW1758" s="74">
        <f>PRODUCT(AV$4:AV1758)</f>
        <v>151914.49332730743</v>
      </c>
    </row>
    <row r="1759" spans="44:49">
      <c r="AR1759" s="69">
        <f t="shared" si="509"/>
        <v>147</v>
      </c>
      <c r="AS1759" s="70">
        <f t="shared" si="511"/>
        <v>1756</v>
      </c>
      <c r="AT1759" s="71">
        <f t="shared" si="512"/>
        <v>6.0250494071677211E-6</v>
      </c>
      <c r="AU1759" s="72">
        <f t="shared" si="508"/>
        <v>6.8214933659622723E-3</v>
      </c>
      <c r="AV1759" s="73">
        <f t="shared" si="510"/>
        <v>1.0068214933659623</v>
      </c>
      <c r="AW1759" s="74">
        <f>PRODUCT(AV$4:AV1759)</f>
        <v>152950.77703573316</v>
      </c>
    </row>
    <row r="1760" spans="44:49">
      <c r="AR1760" s="69">
        <f t="shared" si="509"/>
        <v>147</v>
      </c>
      <c r="AS1760" s="70">
        <f t="shared" si="511"/>
        <v>1757</v>
      </c>
      <c r="AT1760" s="71">
        <f t="shared" si="512"/>
        <v>5.9839495726071314E-6</v>
      </c>
      <c r="AU1760" s="72">
        <f t="shared" si="508"/>
        <v>6.8214933659622723E-3</v>
      </c>
      <c r="AV1760" s="73">
        <f t="shared" si="510"/>
        <v>1.0068214933659623</v>
      </c>
      <c r="AW1760" s="74">
        <f>PRODUCT(AV$4:AV1760)</f>
        <v>153994.12974660119</v>
      </c>
    </row>
    <row r="1761" spans="44:49">
      <c r="AR1761" s="69">
        <f t="shared" si="509"/>
        <v>147</v>
      </c>
      <c r="AS1761" s="70">
        <f t="shared" si="511"/>
        <v>1758</v>
      </c>
      <c r="AT1761" s="71">
        <f t="shared" si="512"/>
        <v>5.9431301002953395E-6</v>
      </c>
      <c r="AU1761" s="72">
        <f t="shared" si="508"/>
        <v>6.8214933659622723E-3</v>
      </c>
      <c r="AV1761" s="73">
        <f t="shared" si="510"/>
        <v>1.0068214933659623</v>
      </c>
      <c r="AW1761" s="74">
        <f>PRODUCT(AV$4:AV1761)</f>
        <v>155044.59968106475</v>
      </c>
    </row>
    <row r="1762" spans="44:49">
      <c r="AR1762" s="69">
        <f t="shared" si="509"/>
        <v>147</v>
      </c>
      <c r="AS1762" s="70">
        <f t="shared" si="511"/>
        <v>1759</v>
      </c>
      <c r="AT1762" s="71">
        <f t="shared" si="512"/>
        <v>5.9025890777431241E-6</v>
      </c>
      <c r="AU1762" s="72">
        <f t="shared" si="508"/>
        <v>6.8214933659622723E-3</v>
      </c>
      <c r="AV1762" s="73">
        <f t="shared" si="510"/>
        <v>1.0068214933659623</v>
      </c>
      <c r="AW1762" s="74">
        <f>PRODUCT(AV$4:AV1762)</f>
        <v>156102.23538921741</v>
      </c>
    </row>
    <row r="1763" spans="44:49">
      <c r="AR1763" s="69">
        <f t="shared" si="509"/>
        <v>147</v>
      </c>
      <c r="AS1763" s="70">
        <f t="shared" si="511"/>
        <v>1760</v>
      </c>
      <c r="AT1763" s="71">
        <f t="shared" si="512"/>
        <v>5.8623246055072982E-6</v>
      </c>
      <c r="AU1763" s="72">
        <f t="shared" si="508"/>
        <v>6.8214933659622723E-3</v>
      </c>
      <c r="AV1763" s="73">
        <f t="shared" si="510"/>
        <v>1.0068214933659623</v>
      </c>
      <c r="AW1763" s="74">
        <f>PRODUCT(AV$4:AV1763)</f>
        <v>157167.08575233683</v>
      </c>
    </row>
    <row r="1764" spans="44:49">
      <c r="AR1764" s="69">
        <f t="shared" si="509"/>
        <v>147</v>
      </c>
      <c r="AS1764" s="70">
        <f t="shared" si="511"/>
        <v>1761</v>
      </c>
      <c r="AT1764" s="71">
        <f t="shared" si="512"/>
        <v>5.8223347971017126E-6</v>
      </c>
      <c r="AU1764" s="72">
        <f t="shared" si="508"/>
        <v>6.8214933659622723E-3</v>
      </c>
      <c r="AV1764" s="73">
        <f t="shared" si="510"/>
        <v>1.0068214933659623</v>
      </c>
      <c r="AW1764" s="74">
        <f>PRODUCT(AV$4:AV1764)</f>
        <v>158239.19998514402</v>
      </c>
    </row>
    <row r="1765" spans="44:49">
      <c r="AR1765" s="69">
        <f t="shared" si="509"/>
        <v>147</v>
      </c>
      <c r="AS1765" s="70">
        <f t="shared" si="511"/>
        <v>1762</v>
      </c>
      <c r="AT1765" s="71">
        <f t="shared" si="512"/>
        <v>5.7826177789088717E-6</v>
      </c>
      <c r="AU1765" s="72">
        <f t="shared" si="508"/>
        <v>6.8214933659622723E-3</v>
      </c>
      <c r="AV1765" s="73">
        <f t="shared" si="510"/>
        <v>1.0068214933659623</v>
      </c>
      <c r="AW1765" s="74">
        <f>PRODUCT(AV$4:AV1765)</f>
        <v>159318.62763807786</v>
      </c>
    </row>
    <row r="1766" spans="44:49">
      <c r="AR1766" s="69">
        <f t="shared" si="509"/>
        <v>147</v>
      </c>
      <c r="AS1766" s="70">
        <f t="shared" si="511"/>
        <v>1763</v>
      </c>
      <c r="AT1766" s="71">
        <f t="shared" si="512"/>
        <v>5.7431716900921495E-6</v>
      </c>
      <c r="AU1766" s="72">
        <f t="shared" si="508"/>
        <v>6.8214933659622723E-3</v>
      </c>
      <c r="AV1766" s="73">
        <f t="shared" si="510"/>
        <v>1.0068214933659623</v>
      </c>
      <c r="AW1766" s="74">
        <f>PRODUCT(AV$4:AV1766)</f>
        <v>160405.41859958522</v>
      </c>
    </row>
    <row r="1767" spans="44:49">
      <c r="AR1767" s="69">
        <f t="shared" si="509"/>
        <v>147</v>
      </c>
      <c r="AS1767" s="70">
        <f t="shared" si="511"/>
        <v>1764</v>
      </c>
      <c r="AT1767" s="71">
        <f t="shared" si="512"/>
        <v>5.7039946825086034E-6</v>
      </c>
      <c r="AU1767" s="72">
        <f t="shared" si="508"/>
        <v>6.8214933659622723E-3</v>
      </c>
      <c r="AV1767" s="73">
        <f t="shared" si="510"/>
        <v>1.0068214933659623</v>
      </c>
      <c r="AW1767" s="74">
        <f>PRODUCT(AV$4:AV1767)</f>
        <v>161499.6230984267</v>
      </c>
    </row>
    <row r="1768" spans="44:49">
      <c r="AR1768" s="69">
        <f t="shared" si="509"/>
        <v>148</v>
      </c>
      <c r="AS1768" s="70">
        <f t="shared" si="511"/>
        <v>1765</v>
      </c>
      <c r="AT1768" s="71">
        <f t="shared" si="512"/>
        <v>5.6650849206223868E-6</v>
      </c>
      <c r="AU1768" s="72">
        <f t="shared" si="508"/>
        <v>6.8214933659622723E-3</v>
      </c>
      <c r="AV1768" s="73">
        <f t="shared" si="510"/>
        <v>1.0068214933659623</v>
      </c>
      <c r="AW1768" s="74">
        <f>PRODUCT(AV$4:AV1768)</f>
        <v>162601.29170599804</v>
      </c>
    </row>
    <row r="1769" spans="44:49">
      <c r="AR1769" s="69">
        <f t="shared" si="509"/>
        <v>148</v>
      </c>
      <c r="AS1769" s="70">
        <f t="shared" si="511"/>
        <v>1766</v>
      </c>
      <c r="AT1769" s="71">
        <f t="shared" si="512"/>
        <v>5.6264405814187483E-6</v>
      </c>
      <c r="AU1769" s="72">
        <f t="shared" si="508"/>
        <v>6.8214933659622723E-3</v>
      </c>
      <c r="AV1769" s="73">
        <f t="shared" si="510"/>
        <v>1.0068214933659623</v>
      </c>
      <c r="AW1769" s="74">
        <f>PRODUCT(AV$4:AV1769)</f>
        <v>163710.4753386674</v>
      </c>
    </row>
    <row r="1770" spans="44:49">
      <c r="AR1770" s="69">
        <f t="shared" si="509"/>
        <v>148</v>
      </c>
      <c r="AS1770" s="70">
        <f t="shared" si="511"/>
        <v>1767</v>
      </c>
      <c r="AT1770" s="71">
        <f t="shared" si="512"/>
        <v>5.5880598543186192E-6</v>
      </c>
      <c r="AU1770" s="72">
        <f t="shared" si="508"/>
        <v>6.8214933659622723E-3</v>
      </c>
      <c r="AV1770" s="73">
        <f t="shared" si="510"/>
        <v>1.0068214933659623</v>
      </c>
      <c r="AW1770" s="74">
        <f>PRODUCT(AV$4:AV1770)</f>
        <v>164827.22526012865</v>
      </c>
    </row>
    <row r="1771" spans="44:49">
      <c r="AR1771" s="69">
        <f t="shared" si="509"/>
        <v>148</v>
      </c>
      <c r="AS1771" s="70">
        <f t="shared" si="511"/>
        <v>1768</v>
      </c>
      <c r="AT1771" s="71">
        <f t="shared" si="512"/>
        <v>5.5499409410937845E-6</v>
      </c>
      <c r="AU1771" s="72">
        <f t="shared" si="508"/>
        <v>6.8214933659622723E-3</v>
      </c>
      <c r="AV1771" s="73">
        <f t="shared" si="510"/>
        <v>1.0068214933659623</v>
      </c>
      <c r="AW1771" s="74">
        <f>PRODUCT(AV$4:AV1771)</f>
        <v>165951.5930837706</v>
      </c>
    </row>
    <row r="1772" spans="44:49">
      <c r="AR1772" s="69">
        <f t="shared" si="509"/>
        <v>148</v>
      </c>
      <c r="AS1772" s="70">
        <f t="shared" si="511"/>
        <v>1769</v>
      </c>
      <c r="AT1772" s="71">
        <f t="shared" si="512"/>
        <v>5.5120820557826313E-6</v>
      </c>
      <c r="AU1772" s="72">
        <f t="shared" si="508"/>
        <v>6.8214933659622723E-3</v>
      </c>
      <c r="AV1772" s="73">
        <f t="shared" si="510"/>
        <v>1.0068214933659623</v>
      </c>
      <c r="AW1772" s="74">
        <f>PRODUCT(AV$4:AV1772)</f>
        <v>167083.6307750624</v>
      </c>
    </row>
    <row r="1773" spans="44:49">
      <c r="AR1773" s="69">
        <f t="shared" si="509"/>
        <v>148</v>
      </c>
      <c r="AS1773" s="70">
        <f t="shared" si="511"/>
        <v>1770</v>
      </c>
      <c r="AT1773" s="71">
        <f t="shared" si="512"/>
        <v>5.4744814246064707E-6</v>
      </c>
      <c r="AU1773" s="72">
        <f t="shared" si="508"/>
        <v>6.8214933659622723E-3</v>
      </c>
      <c r="AV1773" s="73">
        <f t="shared" si="510"/>
        <v>1.0068214933659623</v>
      </c>
      <c r="AW1773" s="74">
        <f>PRODUCT(AV$4:AV1773)</f>
        <v>168223.39065395537</v>
      </c>
    </row>
    <row r="1774" spans="44:49">
      <c r="AR1774" s="69">
        <f t="shared" si="509"/>
        <v>148</v>
      </c>
      <c r="AS1774" s="70">
        <f t="shared" si="511"/>
        <v>1771</v>
      </c>
      <c r="AT1774" s="71">
        <f t="shared" si="512"/>
        <v>5.437137285886434E-6</v>
      </c>
      <c r="AU1774" s="72">
        <f t="shared" si="508"/>
        <v>6.8214933659622723E-3</v>
      </c>
      <c r="AV1774" s="73">
        <f t="shared" si="510"/>
        <v>1.0068214933659623</v>
      </c>
      <c r="AW1774" s="74">
        <f>PRODUCT(AV$4:AV1774)</f>
        <v>169370.92539730101</v>
      </c>
    </row>
    <row r="1775" spans="44:49">
      <c r="AR1775" s="69">
        <f t="shared" si="509"/>
        <v>148</v>
      </c>
      <c r="AS1775" s="70">
        <f t="shared" si="511"/>
        <v>1772</v>
      </c>
      <c r="AT1775" s="71">
        <f t="shared" ref="AT1775:AT1803" si="513">(1-AU1775)*AT1774</f>
        <v>5.4000478899609338E-6</v>
      </c>
      <c r="AU1775" s="72">
        <f t="shared" si="508"/>
        <v>6.8214933659622723E-3</v>
      </c>
      <c r="AV1775" s="73">
        <f t="shared" si="510"/>
        <v>1.0068214933659623</v>
      </c>
      <c r="AW1775" s="74">
        <f>PRODUCT(AV$4:AV1775)</f>
        <v>170526.28804128559</v>
      </c>
    </row>
    <row r="1776" spans="44:49">
      <c r="AR1776" s="69">
        <f t="shared" si="509"/>
        <v>148</v>
      </c>
      <c r="AS1776" s="70">
        <f t="shared" si="511"/>
        <v>1773</v>
      </c>
      <c r="AT1776" s="71">
        <f t="shared" si="513"/>
        <v>5.3632114991036871E-6</v>
      </c>
      <c r="AU1776" s="72">
        <f t="shared" si="508"/>
        <v>6.8214933659622723E-3</v>
      </c>
      <c r="AV1776" s="73">
        <f t="shared" si="510"/>
        <v>1.0068214933659623</v>
      </c>
      <c r="AW1776" s="74">
        <f>PRODUCT(AV$4:AV1776)</f>
        <v>171689.5319838814</v>
      </c>
    </row>
    <row r="1777" spans="44:49">
      <c r="AR1777" s="69">
        <f t="shared" si="509"/>
        <v>148</v>
      </c>
      <c r="AS1777" s="70">
        <f t="shared" si="511"/>
        <v>1774</v>
      </c>
      <c r="AT1777" s="71">
        <f t="shared" si="513"/>
        <v>5.3266263874422987E-6</v>
      </c>
      <c r="AU1777" s="72">
        <f t="shared" si="508"/>
        <v>6.8214933659622723E-3</v>
      </c>
      <c r="AV1777" s="73">
        <f t="shared" si="510"/>
        <v>1.0068214933659623</v>
      </c>
      <c r="AW1777" s="74">
        <f>PRODUCT(AV$4:AV1777)</f>
        <v>172860.71098731461</v>
      </c>
    </row>
    <row r="1778" spans="44:49">
      <c r="AR1778" s="69">
        <f t="shared" si="509"/>
        <v>148</v>
      </c>
      <c r="AS1778" s="70">
        <f t="shared" si="511"/>
        <v>1775</v>
      </c>
      <c r="AT1778" s="71">
        <f t="shared" si="513"/>
        <v>5.2902908408774014E-6</v>
      </c>
      <c r="AU1778" s="72">
        <f t="shared" si="508"/>
        <v>6.8214933659622723E-3</v>
      </c>
      <c r="AV1778" s="73">
        <f t="shared" si="510"/>
        <v>1.0068214933659623</v>
      </c>
      <c r="AW1778" s="74">
        <f>PRODUCT(AV$4:AV1778)</f>
        <v>174039.87918055011</v>
      </c>
    </row>
    <row r="1779" spans="44:49">
      <c r="AR1779" s="69">
        <f t="shared" si="509"/>
        <v>148</v>
      </c>
      <c r="AS1779" s="70">
        <f t="shared" si="511"/>
        <v>1776</v>
      </c>
      <c r="AT1779" s="71">
        <f t="shared" si="513"/>
        <v>5.2542031570023454E-6</v>
      </c>
      <c r="AU1779" s="72">
        <f t="shared" si="508"/>
        <v>6.8214933659622723E-3</v>
      </c>
      <c r="AV1779" s="73">
        <f t="shared" si="510"/>
        <v>1.0068214933659623</v>
      </c>
      <c r="AW1779" s="74">
        <f>PRODUCT(AV$4:AV1779)</f>
        <v>175227.09106179309</v>
      </c>
    </row>
    <row r="1780" spans="44:49">
      <c r="AR1780" s="69">
        <f t="shared" si="509"/>
        <v>149</v>
      </c>
      <c r="AS1780" s="70">
        <f t="shared" si="511"/>
        <v>1777</v>
      </c>
      <c r="AT1780" s="71">
        <f t="shared" si="513"/>
        <v>5.2183616450234361E-6</v>
      </c>
      <c r="AU1780" s="72">
        <f t="shared" si="508"/>
        <v>6.8214933659622723E-3</v>
      </c>
      <c r="AV1780" s="73">
        <f t="shared" si="510"/>
        <v>1.0068214933659623</v>
      </c>
      <c r="AW1780" s="74">
        <f>PRODUCT(AV$4:AV1780)</f>
        <v>176422.40150100799</v>
      </c>
    </row>
    <row r="1781" spans="44:49">
      <c r="AR1781" s="69">
        <f t="shared" si="509"/>
        <v>149</v>
      </c>
      <c r="AS1781" s="70">
        <f t="shared" si="511"/>
        <v>1778</v>
      </c>
      <c r="AT1781" s="71">
        <f t="shared" si="513"/>
        <v>5.1827646256807168E-6</v>
      </c>
      <c r="AU1781" s="72">
        <f t="shared" si="508"/>
        <v>6.8214933659622723E-3</v>
      </c>
      <c r="AV1781" s="73">
        <f t="shared" si="510"/>
        <v>1.0068214933659623</v>
      </c>
      <c r="AW1781" s="74">
        <f>PRODUCT(AV$4:AV1781)</f>
        <v>177625.86574245425</v>
      </c>
    </row>
    <row r="1782" spans="44:49">
      <c r="AR1782" s="69">
        <f t="shared" si="509"/>
        <v>149</v>
      </c>
      <c r="AS1782" s="70">
        <f t="shared" si="511"/>
        <v>1779</v>
      </c>
      <c r="AT1782" s="71">
        <f t="shared" si="513"/>
        <v>5.1474104311692917E-6</v>
      </c>
      <c r="AU1782" s="72">
        <f t="shared" si="508"/>
        <v>6.8214933659622723E-3</v>
      </c>
      <c r="AV1782" s="73">
        <f t="shared" si="510"/>
        <v>1.0068214933659623</v>
      </c>
      <c r="AW1782" s="74">
        <f>PRODUCT(AV$4:AV1782)</f>
        <v>178837.5394072397</v>
      </c>
    </row>
    <row r="1783" spans="44:49">
      <c r="AR1783" s="69">
        <f t="shared" si="509"/>
        <v>149</v>
      </c>
      <c r="AS1783" s="70">
        <f t="shared" si="511"/>
        <v>1780</v>
      </c>
      <c r="AT1783" s="71">
        <f t="shared" si="513"/>
        <v>5.1122974050611854E-6</v>
      </c>
      <c r="AU1783" s="72">
        <f t="shared" si="508"/>
        <v>6.8214933659622723E-3</v>
      </c>
      <c r="AV1783" s="73">
        <f t="shared" si="510"/>
        <v>1.0068214933659623</v>
      </c>
      <c r="AW1783" s="74">
        <f>PRODUCT(AV$4:AV1783)</f>
        <v>180057.47849589121</v>
      </c>
    </row>
    <row r="1784" spans="44:49">
      <c r="AR1784" s="69">
        <f t="shared" si="509"/>
        <v>149</v>
      </c>
      <c r="AS1784" s="70">
        <f t="shared" si="511"/>
        <v>1781</v>
      </c>
      <c r="AT1784" s="71">
        <f t="shared" si="513"/>
        <v>5.0774239022277345E-6</v>
      </c>
      <c r="AU1784" s="72">
        <f t="shared" si="508"/>
        <v>6.8214933659622723E-3</v>
      </c>
      <c r="AV1784" s="73">
        <f t="shared" si="510"/>
        <v>1.0068214933659623</v>
      </c>
      <c r="AW1784" s="74">
        <f>PRODUCT(AV$4:AV1784)</f>
        <v>181285.73939094282</v>
      </c>
    </row>
    <row r="1785" spans="44:49">
      <c r="AR1785" s="69">
        <f t="shared" si="509"/>
        <v>149</v>
      </c>
      <c r="AS1785" s="70">
        <f t="shared" si="511"/>
        <v>1782</v>
      </c>
      <c r="AT1785" s="71">
        <f t="shared" si="513"/>
        <v>5.0427882887625102E-6</v>
      </c>
      <c r="AU1785" s="72">
        <f t="shared" si="508"/>
        <v>6.8214933659622723E-3</v>
      </c>
      <c r="AV1785" s="73">
        <f t="shared" si="510"/>
        <v>1.0068214933659623</v>
      </c>
      <c r="AW1785" s="74">
        <f>PRODUCT(AV$4:AV1785)</f>
        <v>182522.3788595417</v>
      </c>
    </row>
    <row r="1786" spans="44:49">
      <c r="AR1786" s="69">
        <f t="shared" si="509"/>
        <v>149</v>
      </c>
      <c r="AS1786" s="70">
        <f t="shared" si="511"/>
        <v>1783</v>
      </c>
      <c r="AT1786" s="71">
        <f t="shared" si="513"/>
        <v>5.0083889419047648E-6</v>
      </c>
      <c r="AU1786" s="72">
        <f t="shared" si="508"/>
        <v>6.8214933659622723E-3</v>
      </c>
      <c r="AV1786" s="73">
        <f t="shared" si="510"/>
        <v>1.0068214933659623</v>
      </c>
      <c r="AW1786" s="74">
        <f>PRODUCT(AV$4:AV1786)</f>
        <v>183767.45405607173</v>
      </c>
    </row>
    <row r="1787" spans="44:49">
      <c r="AR1787" s="69">
        <f t="shared" si="509"/>
        <v>149</v>
      </c>
      <c r="AS1787" s="70">
        <f t="shared" si="511"/>
        <v>1784</v>
      </c>
      <c r="AT1787" s="71">
        <f t="shared" si="513"/>
        <v>4.9742242499634025E-6</v>
      </c>
      <c r="AU1787" s="72">
        <f t="shared" si="508"/>
        <v>6.8214933659622723E-3</v>
      </c>
      <c r="AV1787" s="73">
        <f t="shared" si="510"/>
        <v>1.0068214933659623</v>
      </c>
      <c r="AW1787" s="74">
        <f>PRODUCT(AV$4:AV1787)</f>
        <v>185021.022524795</v>
      </c>
    </row>
    <row r="1788" spans="44:49">
      <c r="AR1788" s="69">
        <f t="shared" si="509"/>
        <v>149</v>
      </c>
      <c r="AS1788" s="70">
        <f t="shared" si="511"/>
        <v>1785</v>
      </c>
      <c r="AT1788" s="71">
        <f t="shared" si="513"/>
        <v>4.9402926122414686E-6</v>
      </c>
      <c r="AU1788" s="72">
        <f t="shared" si="508"/>
        <v>6.8214933659622723E-3</v>
      </c>
      <c r="AV1788" s="73">
        <f t="shared" si="510"/>
        <v>1.0068214933659623</v>
      </c>
      <c r="AW1788" s="74">
        <f>PRODUCT(AV$4:AV1788)</f>
        <v>186283.14220251146</v>
      </c>
    </row>
    <row r="1789" spans="44:49">
      <c r="AR1789" s="69">
        <f t="shared" si="509"/>
        <v>149</v>
      </c>
      <c r="AS1789" s="70">
        <f t="shared" si="511"/>
        <v>1786</v>
      </c>
      <c r="AT1789" s="71">
        <f t="shared" si="513"/>
        <v>4.9065924389611508E-6</v>
      </c>
      <c r="AU1789" s="72">
        <f t="shared" si="508"/>
        <v>6.8214933659622723E-3</v>
      </c>
      <c r="AV1789" s="73">
        <f t="shared" si="510"/>
        <v>1.0068214933659623</v>
      </c>
      <c r="AW1789" s="74">
        <f>PRODUCT(AV$4:AV1789)</f>
        <v>187553.87142123649</v>
      </c>
    </row>
    <row r="1790" spans="44:49">
      <c r="AR1790" s="69">
        <f t="shared" si="509"/>
        <v>149</v>
      </c>
      <c r="AS1790" s="70">
        <f t="shared" si="511"/>
        <v>1787</v>
      </c>
      <c r="AT1790" s="71">
        <f t="shared" si="513"/>
        <v>4.873122151189297E-6</v>
      </c>
      <c r="AU1790" s="72">
        <f t="shared" si="508"/>
        <v>6.8214933659622723E-3</v>
      </c>
      <c r="AV1790" s="73">
        <f t="shared" si="510"/>
        <v>1.0068214933659623</v>
      </c>
      <c r="AW1790" s="74">
        <f>PRODUCT(AV$4:AV1790)</f>
        <v>188833.26891089699</v>
      </c>
    </row>
    <row r="1791" spans="44:49">
      <c r="AR1791" s="69">
        <f t="shared" si="509"/>
        <v>149</v>
      </c>
      <c r="AS1791" s="70">
        <f t="shared" si="511"/>
        <v>1788</v>
      </c>
      <c r="AT1791" s="71">
        <f t="shared" si="513"/>
        <v>4.8398801807634356E-6</v>
      </c>
      <c r="AU1791" s="72">
        <f t="shared" si="508"/>
        <v>6.8214933659622723E-3</v>
      </c>
      <c r="AV1791" s="73">
        <f t="shared" si="510"/>
        <v>1.0068214933659623</v>
      </c>
      <c r="AW1791" s="74">
        <f>PRODUCT(AV$4:AV1791)</f>
        <v>190121.39380204564</v>
      </c>
    </row>
    <row r="1792" spans="44:49">
      <c r="AR1792" s="69">
        <f t="shared" si="509"/>
        <v>150</v>
      </c>
      <c r="AS1792" s="70">
        <f t="shared" si="511"/>
        <v>1789</v>
      </c>
      <c r="AT1792" s="71">
        <f t="shared" si="513"/>
        <v>4.8068649702183052E-6</v>
      </c>
      <c r="AU1792" s="72">
        <f t="shared" si="508"/>
        <v>6.8214933659622723E-3</v>
      </c>
      <c r="AV1792" s="73">
        <f t="shared" si="510"/>
        <v>1.0068214933659623</v>
      </c>
      <c r="AW1792" s="74">
        <f>PRODUCT(AV$4:AV1792)</f>
        <v>191418.30562859381</v>
      </c>
    </row>
    <row r="1793" spans="9:49">
      <c r="AR1793" s="69">
        <f t="shared" si="509"/>
        <v>150</v>
      </c>
      <c r="AS1793" s="70">
        <f t="shared" si="511"/>
        <v>1790</v>
      </c>
      <c r="AT1793" s="71">
        <f t="shared" si="513"/>
        <v>4.774074972712885E-6</v>
      </c>
      <c r="AU1793" s="72">
        <f t="shared" si="508"/>
        <v>6.8214933659622723E-3</v>
      </c>
      <c r="AV1793" s="73">
        <f t="shared" si="510"/>
        <v>1.0068214933659623</v>
      </c>
      <c r="AW1793" s="74">
        <f>PRODUCT(AV$4:AV1793)</f>
        <v>192724.06433056301</v>
      </c>
    </row>
    <row r="1794" spans="9:49">
      <c r="AR1794" s="69">
        <f t="shared" si="509"/>
        <v>150</v>
      </c>
      <c r="AS1794" s="70">
        <f t="shared" si="511"/>
        <v>1791</v>
      </c>
      <c r="AT1794" s="71">
        <f t="shared" si="513"/>
        <v>4.7415086519579176E-6</v>
      </c>
      <c r="AU1794" s="72">
        <f t="shared" si="508"/>
        <v>6.8214933659622723E-3</v>
      </c>
      <c r="AV1794" s="73">
        <f t="shared" si="510"/>
        <v>1.0068214933659623</v>
      </c>
      <c r="AW1794" s="74">
        <f>PRODUCT(AV$4:AV1794)</f>
        <v>194038.73025685523</v>
      </c>
    </row>
    <row r="1795" spans="9:49">
      <c r="AR1795" s="69">
        <f t="shared" si="509"/>
        <v>150</v>
      </c>
      <c r="AS1795" s="70">
        <f t="shared" si="511"/>
        <v>1792</v>
      </c>
      <c r="AT1795" s="71">
        <f t="shared" si="513"/>
        <v>4.709164482143934E-6</v>
      </c>
      <c r="AU1795" s="72">
        <f t="shared" si="508"/>
        <v>6.8214933659622723E-3</v>
      </c>
      <c r="AV1795" s="73">
        <f t="shared" si="510"/>
        <v>1.0068214933659623</v>
      </c>
      <c r="AW1795" s="74">
        <f>PRODUCT(AV$4:AV1795)</f>
        <v>195362.36416804211</v>
      </c>
    </row>
    <row r="1796" spans="9:49">
      <c r="AR1796" s="69">
        <f t="shared" si="509"/>
        <v>150</v>
      </c>
      <c r="AS1796" s="70">
        <f t="shared" si="511"/>
        <v>1793</v>
      </c>
      <c r="AT1796" s="71">
        <f t="shared" si="513"/>
        <v>4.6770409478697638E-6</v>
      </c>
      <c r="AU1796" s="72">
        <f t="shared" ref="AU1796:AU1803" si="514">((1+$AH$21)^(1/12))-1</f>
        <v>6.8214933659622723E-3</v>
      </c>
      <c r="AV1796" s="73">
        <f t="shared" si="510"/>
        <v>1.0068214933659623</v>
      </c>
      <c r="AW1796" s="74">
        <f>PRODUCT(AV$4:AV1796)</f>
        <v>196695.02723917313</v>
      </c>
    </row>
    <row r="1797" spans="9:49">
      <c r="AR1797" s="69">
        <f t="shared" ref="AR1797:AR1803" si="515">ROUNDDOWN((AS1797-1)/12,0)+1</f>
        <v>150</v>
      </c>
      <c r="AS1797" s="70">
        <f t="shared" si="511"/>
        <v>1794</v>
      </c>
      <c r="AT1797" s="71">
        <f t="shared" si="513"/>
        <v>4.6451365440715364E-6</v>
      </c>
      <c r="AU1797" s="72">
        <f t="shared" si="514"/>
        <v>6.8214933659622723E-3</v>
      </c>
      <c r="AV1797" s="73">
        <f t="shared" ref="AV1797:AV1803" si="516">(1+AU1797)</f>
        <v>1.0068214933659623</v>
      </c>
      <c r="AW1797" s="74">
        <f>PRODUCT(AV$4:AV1797)</f>
        <v>198036.78106260291</v>
      </c>
    </row>
    <row r="1798" spans="9:49">
      <c r="AR1798" s="69">
        <f t="shared" si="515"/>
        <v>150</v>
      </c>
      <c r="AS1798" s="70">
        <f t="shared" ref="AS1798:AS1803" si="517">AS1797+1</f>
        <v>1795</v>
      </c>
      <c r="AT1798" s="71">
        <f t="shared" si="513"/>
        <v>4.6134497759521637E-6</v>
      </c>
      <c r="AU1798" s="72">
        <f t="shared" si="514"/>
        <v>6.8214933659622723E-3</v>
      </c>
      <c r="AV1798" s="73">
        <f t="shared" si="516"/>
        <v>1.0068214933659623</v>
      </c>
      <c r="AW1798" s="74">
        <f>PRODUCT(AV$4:AV1798)</f>
        <v>199387.68765083796</v>
      </c>
    </row>
    <row r="1799" spans="9:49">
      <c r="AR1799" s="69">
        <f t="shared" si="515"/>
        <v>150</v>
      </c>
      <c r="AS1799" s="70">
        <f t="shared" si="517"/>
        <v>1796</v>
      </c>
      <c r="AT1799" s="71">
        <f t="shared" si="513"/>
        <v>4.5819791589113061E-6</v>
      </c>
      <c r="AU1799" s="72">
        <f t="shared" si="514"/>
        <v>6.8214933659622723E-3</v>
      </c>
      <c r="AV1799" s="73">
        <f t="shared" si="516"/>
        <v>1.0068214933659623</v>
      </c>
      <c r="AW1799" s="74">
        <f>PRODUCT(AV$4:AV1799)</f>
        <v>200747.80943940271</v>
      </c>
    </row>
    <row r="1800" spans="9:49">
      <c r="AR1800" s="69">
        <f t="shared" si="515"/>
        <v>150</v>
      </c>
      <c r="AS1800" s="70">
        <f t="shared" si="517"/>
        <v>1797</v>
      </c>
      <c r="AT1800" s="71">
        <f t="shared" si="513"/>
        <v>4.5507232184758153E-6</v>
      </c>
      <c r="AU1800" s="72">
        <f t="shared" si="514"/>
        <v>6.8214933659622723E-3</v>
      </c>
      <c r="AV1800" s="73">
        <f t="shared" si="516"/>
        <v>1.0068214933659623</v>
      </c>
      <c r="AW1800" s="74">
        <f>PRODUCT(AV$4:AV1800)</f>
        <v>202117.20928972505</v>
      </c>
    </row>
    <row r="1801" spans="9:49">
      <c r="AR1801" s="69">
        <f t="shared" si="515"/>
        <v>150</v>
      </c>
      <c r="AS1801" s="70">
        <f t="shared" si="517"/>
        <v>1798</v>
      </c>
      <c r="AT1801" s="71">
        <f t="shared" si="513"/>
        <v>4.5196804902306524E-6</v>
      </c>
      <c r="AU1801" s="72">
        <f t="shared" si="514"/>
        <v>6.8214933659622723E-3</v>
      </c>
      <c r="AV1801" s="73">
        <f t="shared" si="516"/>
        <v>1.0068214933659623</v>
      </c>
      <c r="AW1801" s="74">
        <f>PRODUCT(AV$4:AV1801)</f>
        <v>203495.95049204171</v>
      </c>
    </row>
    <row r="1802" spans="9:49">
      <c r="AR1802" s="69">
        <f t="shared" si="515"/>
        <v>150</v>
      </c>
      <c r="AS1802" s="70">
        <f t="shared" si="517"/>
        <v>1799</v>
      </c>
      <c r="AT1802" s="71">
        <f t="shared" si="513"/>
        <v>4.4888495197502745E-6</v>
      </c>
      <c r="AU1802" s="72">
        <f t="shared" si="514"/>
        <v>6.8214933659622723E-3</v>
      </c>
      <c r="AV1802" s="73">
        <f t="shared" si="516"/>
        <v>1.0068214933659623</v>
      </c>
      <c r="AW1802" s="74">
        <f>PRODUCT(AV$4:AV1802)</f>
        <v>204884.09676832336</v>
      </c>
    </row>
    <row r="1803" spans="9:49">
      <c r="AR1803" s="139">
        <f t="shared" si="515"/>
        <v>150</v>
      </c>
      <c r="AS1803" s="140">
        <f t="shared" si="517"/>
        <v>1800</v>
      </c>
      <c r="AT1803" s="141">
        <f t="shared" si="513"/>
        <v>4.4582288625304949E-6</v>
      </c>
      <c r="AU1803" s="142">
        <f t="shared" si="514"/>
        <v>6.8214933659622723E-3</v>
      </c>
      <c r="AV1803" s="143">
        <f t="shared" si="516"/>
        <v>1.0068214933659623</v>
      </c>
      <c r="AW1803" s="144">
        <f>PRODUCT(AV$4:AV1803)</f>
        <v>206281.71227521964</v>
      </c>
    </row>
    <row r="1804" spans="9:49">
      <c r="I1804" s="79"/>
      <c r="J1804" s="79"/>
      <c r="K1804" s="80"/>
      <c r="L1804" s="80"/>
      <c r="M1804" s="80"/>
      <c r="N1804" s="80"/>
      <c r="O1804" s="145"/>
      <c r="P1804" s="79"/>
      <c r="AS1804" s="146"/>
      <c r="AT1804" s="147"/>
      <c r="AU1804" s="148"/>
    </row>
    <row r="1805" spans="9:49">
      <c r="I1805" s="79"/>
      <c r="J1805" s="79"/>
      <c r="K1805" s="80"/>
      <c r="L1805" s="80"/>
      <c r="M1805" s="80"/>
      <c r="N1805" s="80"/>
      <c r="O1805" s="145"/>
      <c r="P1805" s="79"/>
      <c r="AS1805" s="146"/>
      <c r="AT1805" s="147"/>
      <c r="AU1805" s="148"/>
    </row>
    <row r="1806" spans="9:49">
      <c r="I1806" s="79"/>
      <c r="J1806" s="79"/>
      <c r="K1806" s="80"/>
      <c r="L1806" s="80"/>
      <c r="M1806" s="80"/>
      <c r="N1806" s="80"/>
      <c r="O1806" s="145"/>
      <c r="P1806" s="79"/>
      <c r="AS1806" s="146"/>
      <c r="AT1806" s="147"/>
      <c r="AU1806" s="148"/>
    </row>
    <row r="1807" spans="9:49">
      <c r="I1807" s="79"/>
      <c r="J1807" s="79"/>
      <c r="K1807" s="80"/>
      <c r="L1807" s="80"/>
      <c r="M1807" s="80"/>
      <c r="N1807" s="80"/>
      <c r="O1807" s="145"/>
      <c r="P1807" s="79"/>
      <c r="AS1807" s="146"/>
      <c r="AT1807" s="147"/>
      <c r="AU1807" s="148"/>
    </row>
    <row r="1808" spans="9:49">
      <c r="I1808" s="79"/>
      <c r="J1808" s="79"/>
      <c r="K1808" s="80"/>
      <c r="L1808" s="80"/>
      <c r="M1808" s="80"/>
      <c r="N1808" s="80"/>
      <c r="O1808" s="145"/>
      <c r="P1808" s="79"/>
      <c r="AS1808" s="146"/>
      <c r="AT1808" s="147"/>
      <c r="AU1808" s="148"/>
    </row>
    <row r="1809" spans="9:47">
      <c r="I1809" s="79"/>
      <c r="J1809" s="79"/>
      <c r="K1809" s="80"/>
      <c r="L1809" s="80"/>
      <c r="M1809" s="80"/>
      <c r="N1809" s="80"/>
      <c r="O1809" s="145"/>
      <c r="P1809" s="79"/>
      <c r="AS1809" s="146"/>
      <c r="AT1809" s="147"/>
      <c r="AU1809" s="148"/>
    </row>
    <row r="1810" spans="9:47">
      <c r="I1810" s="79"/>
      <c r="J1810" s="79"/>
      <c r="K1810" s="80"/>
      <c r="L1810" s="80"/>
      <c r="M1810" s="80"/>
      <c r="N1810" s="80"/>
      <c r="O1810" s="145"/>
      <c r="P1810" s="79"/>
      <c r="AS1810" s="146"/>
      <c r="AT1810" s="147"/>
      <c r="AU1810" s="148"/>
    </row>
    <row r="1811" spans="9:47">
      <c r="I1811" s="79"/>
      <c r="J1811" s="79"/>
      <c r="K1811" s="80"/>
      <c r="L1811" s="80"/>
      <c r="M1811" s="80"/>
      <c r="N1811" s="80"/>
      <c r="O1811" s="145"/>
      <c r="P1811" s="79"/>
      <c r="AS1811" s="146"/>
      <c r="AT1811" s="147"/>
      <c r="AU1811" s="148"/>
    </row>
    <row r="1812" spans="9:47">
      <c r="I1812" s="79"/>
      <c r="J1812" s="79"/>
      <c r="K1812" s="80"/>
      <c r="L1812" s="80"/>
      <c r="M1812" s="80"/>
      <c r="N1812" s="80"/>
      <c r="O1812" s="145"/>
      <c r="P1812" s="79"/>
      <c r="AS1812" s="146"/>
      <c r="AT1812" s="147"/>
      <c r="AU1812" s="148"/>
    </row>
    <row r="1813" spans="9:47">
      <c r="I1813" s="79"/>
      <c r="J1813" s="79"/>
      <c r="K1813" s="80"/>
      <c r="L1813" s="80"/>
      <c r="M1813" s="80"/>
      <c r="N1813" s="80"/>
      <c r="O1813" s="145"/>
      <c r="P1813" s="79"/>
      <c r="AS1813" s="146"/>
      <c r="AT1813" s="147"/>
      <c r="AU1813" s="148"/>
    </row>
    <row r="1814" spans="9:47">
      <c r="I1814" s="79"/>
      <c r="J1814" s="79"/>
      <c r="K1814" s="80"/>
      <c r="L1814" s="80"/>
      <c r="M1814" s="80"/>
      <c r="N1814" s="80"/>
      <c r="O1814" s="145"/>
      <c r="P1814" s="79"/>
      <c r="AS1814" s="146"/>
      <c r="AT1814" s="147"/>
      <c r="AU1814" s="148"/>
    </row>
    <row r="1815" spans="9:47">
      <c r="I1815" s="79"/>
      <c r="J1815" s="79"/>
      <c r="K1815" s="80"/>
      <c r="L1815" s="80"/>
      <c r="M1815" s="80"/>
      <c r="N1815" s="80"/>
      <c r="O1815" s="145"/>
      <c r="P1815" s="79"/>
      <c r="AS1815" s="146"/>
      <c r="AT1815" s="147"/>
      <c r="AU1815" s="148"/>
    </row>
    <row r="1816" spans="9:47">
      <c r="I1816" s="79"/>
      <c r="J1816" s="79"/>
      <c r="K1816" s="80"/>
      <c r="L1816" s="80"/>
      <c r="M1816" s="80"/>
      <c r="N1816" s="80"/>
      <c r="O1816" s="145"/>
      <c r="P1816" s="79"/>
      <c r="AS1816" s="146"/>
      <c r="AT1816" s="147"/>
      <c r="AU1816" s="148"/>
    </row>
    <row r="1817" spans="9:47">
      <c r="I1817" s="79"/>
      <c r="J1817" s="79"/>
      <c r="K1817" s="80"/>
      <c r="L1817" s="80"/>
      <c r="M1817" s="80"/>
      <c r="N1817" s="80"/>
      <c r="O1817" s="145"/>
      <c r="P1817" s="79"/>
      <c r="AS1817" s="146"/>
      <c r="AT1817" s="147"/>
      <c r="AU1817" s="148"/>
    </row>
    <row r="1818" spans="9:47">
      <c r="I1818" s="79"/>
      <c r="J1818" s="79"/>
      <c r="K1818" s="80"/>
      <c r="L1818" s="80"/>
      <c r="M1818" s="80"/>
      <c r="N1818" s="80"/>
      <c r="O1818" s="145"/>
      <c r="P1818" s="79"/>
      <c r="AS1818" s="146"/>
      <c r="AT1818" s="147"/>
      <c r="AU1818" s="148"/>
    </row>
    <row r="1819" spans="9:47">
      <c r="I1819" s="79"/>
      <c r="J1819" s="79"/>
      <c r="K1819" s="80"/>
      <c r="L1819" s="80"/>
      <c r="M1819" s="80"/>
      <c r="N1819" s="80"/>
      <c r="O1819" s="145"/>
      <c r="P1819" s="79"/>
      <c r="AS1819" s="146"/>
      <c r="AT1819" s="147"/>
      <c r="AU1819" s="148"/>
    </row>
    <row r="1820" spans="9:47">
      <c r="I1820" s="79"/>
      <c r="J1820" s="79"/>
      <c r="K1820" s="80"/>
      <c r="L1820" s="80"/>
      <c r="M1820" s="80"/>
      <c r="N1820" s="80"/>
      <c r="O1820" s="145"/>
      <c r="P1820" s="79"/>
      <c r="AS1820" s="146"/>
      <c r="AT1820" s="147"/>
      <c r="AU1820" s="148"/>
    </row>
    <row r="1821" spans="9:47">
      <c r="I1821" s="79"/>
      <c r="J1821" s="79"/>
      <c r="K1821" s="80"/>
      <c r="L1821" s="80"/>
      <c r="M1821" s="80"/>
      <c r="N1821" s="80"/>
      <c r="O1821" s="145"/>
      <c r="P1821" s="79"/>
      <c r="AS1821" s="146"/>
      <c r="AT1821" s="147"/>
      <c r="AU1821" s="148"/>
    </row>
    <row r="1822" spans="9:47">
      <c r="I1822" s="79"/>
      <c r="J1822" s="79"/>
      <c r="K1822" s="80"/>
      <c r="L1822" s="80"/>
      <c r="M1822" s="80"/>
      <c r="N1822" s="80"/>
      <c r="O1822" s="145"/>
      <c r="P1822" s="79"/>
      <c r="AS1822" s="146"/>
      <c r="AT1822" s="147"/>
      <c r="AU1822" s="148"/>
    </row>
    <row r="1823" spans="9:47">
      <c r="I1823" s="79"/>
      <c r="J1823" s="79"/>
      <c r="K1823" s="80"/>
      <c r="L1823" s="80"/>
      <c r="M1823" s="80"/>
      <c r="N1823" s="80"/>
      <c r="O1823" s="145"/>
      <c r="P1823" s="79"/>
      <c r="AS1823" s="146"/>
      <c r="AT1823" s="147"/>
      <c r="AU1823" s="148"/>
    </row>
    <row r="1824" spans="9:47">
      <c r="I1824" s="79"/>
      <c r="J1824" s="79"/>
      <c r="K1824" s="80"/>
      <c r="L1824" s="80"/>
      <c r="M1824" s="80"/>
      <c r="N1824" s="80"/>
      <c r="O1824" s="145"/>
      <c r="P1824" s="79"/>
      <c r="AS1824" s="146"/>
      <c r="AT1824" s="147"/>
      <c r="AU1824" s="148"/>
    </row>
    <row r="1825" spans="9:47">
      <c r="I1825" s="79"/>
      <c r="J1825" s="79"/>
      <c r="K1825" s="80"/>
      <c r="L1825" s="80"/>
      <c r="M1825" s="80"/>
      <c r="N1825" s="80"/>
      <c r="O1825" s="145"/>
      <c r="P1825" s="79"/>
      <c r="AS1825" s="146"/>
      <c r="AT1825" s="147"/>
      <c r="AU1825" s="148"/>
    </row>
    <row r="1826" spans="9:47">
      <c r="I1826" s="79"/>
      <c r="J1826" s="79"/>
      <c r="K1826" s="80"/>
      <c r="L1826" s="80"/>
      <c r="M1826" s="80"/>
      <c r="N1826" s="80"/>
      <c r="O1826" s="145"/>
      <c r="P1826" s="79"/>
      <c r="AS1826" s="146"/>
      <c r="AT1826" s="147"/>
      <c r="AU1826" s="148"/>
    </row>
    <row r="1827" spans="9:47">
      <c r="I1827" s="79"/>
      <c r="J1827" s="79"/>
      <c r="K1827" s="80"/>
      <c r="L1827" s="80"/>
      <c r="M1827" s="80"/>
      <c r="N1827" s="80"/>
      <c r="O1827" s="145"/>
      <c r="P1827" s="79"/>
      <c r="AS1827" s="146"/>
      <c r="AT1827" s="147"/>
      <c r="AU1827" s="148"/>
    </row>
    <row r="1828" spans="9:47">
      <c r="I1828" s="79"/>
      <c r="J1828" s="79"/>
      <c r="K1828" s="80"/>
      <c r="L1828" s="80"/>
      <c r="M1828" s="80"/>
      <c r="N1828" s="80"/>
      <c r="O1828" s="145"/>
      <c r="P1828" s="79"/>
      <c r="AS1828" s="146"/>
      <c r="AT1828" s="147"/>
      <c r="AU1828" s="148"/>
    </row>
    <row r="1829" spans="9:47">
      <c r="I1829" s="79"/>
      <c r="J1829" s="79"/>
      <c r="K1829" s="80"/>
      <c r="L1829" s="80"/>
      <c r="M1829" s="80"/>
      <c r="N1829" s="80"/>
      <c r="O1829" s="145"/>
      <c r="P1829" s="79"/>
      <c r="AS1829" s="146"/>
      <c r="AT1829" s="147"/>
      <c r="AU1829" s="148"/>
    </row>
    <row r="1830" spans="9:47">
      <c r="I1830" s="79"/>
      <c r="J1830" s="79"/>
      <c r="K1830" s="80"/>
      <c r="L1830" s="80"/>
      <c r="M1830" s="80"/>
      <c r="N1830" s="80"/>
      <c r="O1830" s="145"/>
      <c r="P1830" s="79"/>
      <c r="AS1830" s="146"/>
      <c r="AT1830" s="147"/>
      <c r="AU1830" s="148"/>
    </row>
    <row r="1831" spans="9:47">
      <c r="I1831" s="79"/>
      <c r="J1831" s="79"/>
      <c r="K1831" s="80"/>
      <c r="L1831" s="80"/>
      <c r="M1831" s="80"/>
      <c r="N1831" s="80"/>
      <c r="O1831" s="145"/>
      <c r="P1831" s="79"/>
      <c r="AS1831" s="146"/>
      <c r="AT1831" s="147"/>
      <c r="AU1831" s="148"/>
    </row>
    <row r="1832" spans="9:47">
      <c r="I1832" s="79"/>
      <c r="J1832" s="79"/>
      <c r="K1832" s="80"/>
      <c r="L1832" s="80"/>
      <c r="M1832" s="80"/>
      <c r="N1832" s="80"/>
      <c r="O1832" s="145"/>
      <c r="P1832" s="79"/>
      <c r="AS1832" s="146"/>
      <c r="AT1832" s="147"/>
      <c r="AU1832" s="148"/>
    </row>
    <row r="1833" spans="9:47">
      <c r="I1833" s="79"/>
      <c r="J1833" s="79"/>
      <c r="K1833" s="80"/>
      <c r="L1833" s="80"/>
      <c r="M1833" s="80"/>
      <c r="N1833" s="80"/>
      <c r="O1833" s="145"/>
      <c r="P1833" s="79"/>
      <c r="AS1833" s="146"/>
      <c r="AT1833" s="147"/>
      <c r="AU1833" s="148"/>
    </row>
    <row r="1834" spans="9:47">
      <c r="I1834" s="79"/>
      <c r="J1834" s="79"/>
      <c r="K1834" s="80"/>
      <c r="L1834" s="80"/>
      <c r="M1834" s="80"/>
      <c r="N1834" s="80"/>
      <c r="O1834" s="145"/>
      <c r="P1834" s="79"/>
      <c r="AS1834" s="146"/>
      <c r="AT1834" s="147"/>
      <c r="AU1834" s="148"/>
    </row>
    <row r="1835" spans="9:47">
      <c r="I1835" s="79"/>
      <c r="J1835" s="79"/>
      <c r="K1835" s="80"/>
      <c r="L1835" s="80"/>
      <c r="M1835" s="80"/>
      <c r="N1835" s="80"/>
      <c r="O1835" s="145"/>
      <c r="P1835" s="79"/>
      <c r="AS1835" s="146"/>
      <c r="AT1835" s="147"/>
      <c r="AU1835" s="148"/>
    </row>
    <row r="1836" spans="9:47">
      <c r="I1836" s="79"/>
      <c r="J1836" s="79"/>
      <c r="K1836" s="80"/>
      <c r="L1836" s="80"/>
      <c r="M1836" s="80"/>
      <c r="N1836" s="80"/>
      <c r="O1836" s="145"/>
      <c r="P1836" s="79"/>
      <c r="AS1836" s="146"/>
      <c r="AT1836" s="147"/>
      <c r="AU1836" s="148"/>
    </row>
    <row r="1837" spans="9:47">
      <c r="I1837" s="79"/>
      <c r="J1837" s="79"/>
      <c r="K1837" s="80"/>
      <c r="L1837" s="80"/>
      <c r="M1837" s="80"/>
      <c r="N1837" s="80"/>
      <c r="O1837" s="145"/>
      <c r="P1837" s="79"/>
      <c r="AS1837" s="146"/>
      <c r="AT1837" s="147"/>
      <c r="AU1837" s="148"/>
    </row>
    <row r="1838" spans="9:47">
      <c r="I1838" s="79"/>
      <c r="J1838" s="79"/>
      <c r="K1838" s="80"/>
      <c r="L1838" s="80"/>
      <c r="M1838" s="80"/>
      <c r="N1838" s="80"/>
      <c r="O1838" s="145"/>
      <c r="P1838" s="79"/>
      <c r="AS1838" s="146"/>
      <c r="AT1838" s="147"/>
      <c r="AU1838" s="148"/>
    </row>
    <row r="1839" spans="9:47">
      <c r="I1839" s="79"/>
      <c r="J1839" s="79"/>
      <c r="K1839" s="80"/>
      <c r="L1839" s="80"/>
      <c r="M1839" s="80"/>
      <c r="N1839" s="80"/>
      <c r="O1839" s="145"/>
      <c r="P1839" s="79"/>
      <c r="AS1839" s="146"/>
      <c r="AT1839" s="147"/>
      <c r="AU1839" s="148"/>
    </row>
    <row r="1840" spans="9:47">
      <c r="I1840" s="79"/>
      <c r="J1840" s="79"/>
      <c r="K1840" s="80"/>
      <c r="L1840" s="80"/>
      <c r="M1840" s="80"/>
      <c r="N1840" s="80"/>
      <c r="O1840" s="145"/>
      <c r="P1840" s="79"/>
      <c r="AS1840" s="146"/>
      <c r="AT1840" s="147"/>
      <c r="AU1840" s="148"/>
    </row>
    <row r="1841" spans="9:47">
      <c r="I1841" s="79"/>
      <c r="J1841" s="79"/>
      <c r="K1841" s="80"/>
      <c r="L1841" s="80"/>
      <c r="M1841" s="80"/>
      <c r="N1841" s="80"/>
      <c r="O1841" s="145"/>
      <c r="P1841" s="79"/>
      <c r="AS1841" s="146"/>
      <c r="AT1841" s="147"/>
      <c r="AU1841" s="148"/>
    </row>
    <row r="1842" spans="9:47">
      <c r="I1842" s="79"/>
      <c r="J1842" s="79"/>
      <c r="K1842" s="80"/>
      <c r="L1842" s="80"/>
      <c r="M1842" s="80"/>
      <c r="N1842" s="80"/>
      <c r="O1842" s="145"/>
      <c r="P1842" s="79"/>
      <c r="AS1842" s="146"/>
      <c r="AT1842" s="147"/>
      <c r="AU1842" s="148"/>
    </row>
    <row r="1843" spans="9:47">
      <c r="I1843" s="79"/>
      <c r="J1843" s="79"/>
      <c r="K1843" s="80"/>
      <c r="L1843" s="80"/>
      <c r="M1843" s="80"/>
      <c r="N1843" s="80"/>
      <c r="O1843" s="145"/>
      <c r="P1843" s="79"/>
      <c r="AS1843" s="146"/>
      <c r="AT1843" s="147"/>
      <c r="AU1843" s="148"/>
    </row>
    <row r="1844" spans="9:47">
      <c r="I1844" s="79"/>
      <c r="J1844" s="79"/>
      <c r="K1844" s="80"/>
      <c r="L1844" s="80"/>
      <c r="M1844" s="80"/>
      <c r="N1844" s="80"/>
      <c r="O1844" s="145"/>
      <c r="P1844" s="79"/>
      <c r="AS1844" s="146"/>
      <c r="AT1844" s="147"/>
      <c r="AU1844" s="148"/>
    </row>
    <row r="1845" spans="9:47">
      <c r="I1845" s="79"/>
      <c r="J1845" s="79"/>
      <c r="K1845" s="80"/>
      <c r="L1845" s="80"/>
      <c r="M1845" s="80"/>
      <c r="N1845" s="80"/>
      <c r="O1845" s="145"/>
      <c r="P1845" s="79"/>
      <c r="AS1845" s="146"/>
      <c r="AT1845" s="147"/>
      <c r="AU1845" s="148"/>
    </row>
    <row r="1846" spans="9:47">
      <c r="I1846" s="79"/>
      <c r="J1846" s="79"/>
      <c r="K1846" s="80"/>
      <c r="L1846" s="80"/>
      <c r="M1846" s="80"/>
      <c r="N1846" s="80"/>
      <c r="O1846" s="145"/>
      <c r="P1846" s="79"/>
      <c r="AS1846" s="146"/>
      <c r="AT1846" s="147"/>
      <c r="AU1846" s="148"/>
    </row>
    <row r="1847" spans="9:47">
      <c r="I1847" s="79"/>
      <c r="J1847" s="79"/>
      <c r="K1847" s="80"/>
      <c r="L1847" s="80"/>
      <c r="M1847" s="80"/>
      <c r="N1847" s="80"/>
      <c r="O1847" s="145"/>
      <c r="P1847" s="79"/>
      <c r="AS1847" s="146"/>
      <c r="AT1847" s="147"/>
      <c r="AU1847" s="148"/>
    </row>
    <row r="1848" spans="9:47">
      <c r="I1848" s="79"/>
      <c r="J1848" s="79"/>
      <c r="K1848" s="80"/>
      <c r="L1848" s="80"/>
      <c r="M1848" s="80"/>
      <c r="N1848" s="80"/>
      <c r="O1848" s="145"/>
      <c r="P1848" s="79"/>
      <c r="AS1848" s="146"/>
      <c r="AT1848" s="147"/>
      <c r="AU1848" s="148"/>
    </row>
    <row r="1849" spans="9:47">
      <c r="I1849" s="79"/>
      <c r="J1849" s="79"/>
      <c r="K1849" s="80"/>
      <c r="L1849" s="80"/>
      <c r="M1849" s="80"/>
      <c r="N1849" s="80"/>
      <c r="O1849" s="145"/>
      <c r="P1849" s="79"/>
      <c r="AS1849" s="146"/>
      <c r="AT1849" s="147"/>
      <c r="AU1849" s="148"/>
    </row>
    <row r="1850" spans="9:47">
      <c r="I1850" s="79"/>
      <c r="J1850" s="79"/>
      <c r="K1850" s="80"/>
      <c r="L1850" s="80"/>
      <c r="M1850" s="80"/>
      <c r="N1850" s="80"/>
      <c r="O1850" s="145"/>
      <c r="P1850" s="79"/>
      <c r="AS1850" s="146"/>
      <c r="AT1850" s="147"/>
      <c r="AU1850" s="148"/>
    </row>
    <row r="1851" spans="9:47">
      <c r="I1851" s="79"/>
      <c r="J1851" s="79"/>
      <c r="K1851" s="80"/>
      <c r="L1851" s="80"/>
      <c r="M1851" s="80"/>
      <c r="N1851" s="80"/>
      <c r="O1851" s="145"/>
      <c r="P1851" s="79"/>
      <c r="AS1851" s="146"/>
      <c r="AT1851" s="147"/>
      <c r="AU1851" s="148"/>
    </row>
    <row r="1852" spans="9:47">
      <c r="I1852" s="79"/>
      <c r="J1852" s="79"/>
      <c r="K1852" s="80"/>
      <c r="L1852" s="80"/>
      <c r="M1852" s="80"/>
      <c r="N1852" s="80"/>
      <c r="O1852" s="145"/>
      <c r="P1852" s="79"/>
      <c r="AS1852" s="146"/>
      <c r="AT1852" s="147"/>
      <c r="AU1852" s="148"/>
    </row>
    <row r="1853" spans="9:47">
      <c r="I1853" s="79"/>
      <c r="J1853" s="79"/>
      <c r="K1853" s="80"/>
      <c r="L1853" s="80"/>
      <c r="M1853" s="80"/>
      <c r="N1853" s="80"/>
      <c r="O1853" s="145"/>
      <c r="P1853" s="79"/>
      <c r="AS1853" s="146"/>
      <c r="AT1853" s="147"/>
      <c r="AU1853" s="148"/>
    </row>
    <row r="1854" spans="9:47">
      <c r="I1854" s="79"/>
      <c r="J1854" s="79"/>
      <c r="K1854" s="80"/>
      <c r="L1854" s="80"/>
      <c r="M1854" s="80"/>
      <c r="N1854" s="80"/>
      <c r="O1854" s="145"/>
      <c r="P1854" s="79"/>
      <c r="AS1854" s="146"/>
      <c r="AT1854" s="147"/>
      <c r="AU1854" s="148"/>
    </row>
    <row r="1855" spans="9:47">
      <c r="I1855" s="79"/>
      <c r="J1855" s="79"/>
      <c r="K1855" s="80"/>
      <c r="L1855" s="80"/>
      <c r="M1855" s="80"/>
      <c r="N1855" s="80"/>
      <c r="O1855" s="145"/>
      <c r="P1855" s="79"/>
      <c r="AS1855" s="146"/>
      <c r="AT1855" s="147"/>
      <c r="AU1855" s="148"/>
    </row>
    <row r="1856" spans="9:47">
      <c r="I1856" s="79"/>
      <c r="J1856" s="79"/>
      <c r="K1856" s="80"/>
      <c r="L1856" s="80"/>
      <c r="M1856" s="80"/>
      <c r="N1856" s="80"/>
      <c r="O1856" s="145"/>
      <c r="P1856" s="79"/>
      <c r="AS1856" s="146"/>
      <c r="AT1856" s="147"/>
      <c r="AU1856" s="148"/>
    </row>
    <row r="1857" spans="9:47">
      <c r="I1857" s="79"/>
      <c r="J1857" s="79"/>
      <c r="K1857" s="80"/>
      <c r="L1857" s="80"/>
      <c r="M1857" s="80"/>
      <c r="N1857" s="80"/>
      <c r="O1857" s="145"/>
      <c r="P1857" s="79"/>
      <c r="AS1857" s="146"/>
      <c r="AT1857" s="147"/>
      <c r="AU1857" s="148"/>
    </row>
    <row r="1858" spans="9:47">
      <c r="I1858" s="79"/>
      <c r="J1858" s="79"/>
      <c r="K1858" s="80"/>
      <c r="L1858" s="80"/>
      <c r="M1858" s="80"/>
      <c r="N1858" s="80"/>
      <c r="O1858" s="145"/>
      <c r="P1858" s="79"/>
      <c r="AS1858" s="146"/>
      <c r="AT1858" s="147"/>
      <c r="AU1858" s="148"/>
    </row>
    <row r="1859" spans="9:47">
      <c r="I1859" s="79"/>
      <c r="J1859" s="79"/>
      <c r="K1859" s="80"/>
      <c r="L1859" s="80"/>
      <c r="M1859" s="80"/>
      <c r="N1859" s="80"/>
      <c r="O1859" s="145"/>
      <c r="P1859" s="79"/>
      <c r="AS1859" s="146"/>
      <c r="AT1859" s="147"/>
      <c r="AU1859" s="148"/>
    </row>
    <row r="1860" spans="9:47">
      <c r="I1860" s="79"/>
      <c r="J1860" s="79"/>
      <c r="K1860" s="80"/>
      <c r="L1860" s="80"/>
      <c r="M1860" s="80"/>
      <c r="N1860" s="80"/>
      <c r="O1860" s="145"/>
      <c r="P1860" s="79"/>
    </row>
    <row r="1861" spans="9:47">
      <c r="I1861" s="79"/>
      <c r="J1861" s="79"/>
      <c r="K1861" s="80"/>
      <c r="L1861" s="80"/>
      <c r="M1861" s="80"/>
      <c r="N1861" s="80"/>
      <c r="O1861" s="145"/>
      <c r="P1861" s="79"/>
    </row>
    <row r="1862" spans="9:47">
      <c r="I1862" s="79"/>
      <c r="J1862" s="79"/>
      <c r="K1862" s="80"/>
      <c r="L1862" s="80"/>
      <c r="M1862" s="80"/>
      <c r="N1862" s="80"/>
      <c r="O1862" s="145"/>
      <c r="P1862" s="79"/>
    </row>
    <row r="1863" spans="9:47">
      <c r="I1863" s="79"/>
      <c r="J1863" s="79"/>
      <c r="K1863" s="80"/>
      <c r="L1863" s="80"/>
      <c r="M1863" s="80"/>
      <c r="N1863" s="80"/>
      <c r="O1863" s="145"/>
      <c r="P1863" s="79"/>
    </row>
    <row r="1864" spans="9:47">
      <c r="I1864" s="79"/>
      <c r="J1864" s="79"/>
      <c r="K1864" s="80"/>
      <c r="L1864" s="80"/>
      <c r="M1864" s="80"/>
      <c r="N1864" s="80"/>
      <c r="O1864" s="145"/>
      <c r="P1864" s="79"/>
    </row>
    <row r="1865" spans="9:47">
      <c r="I1865" s="79"/>
      <c r="J1865" s="79"/>
      <c r="K1865" s="80"/>
      <c r="L1865" s="80"/>
      <c r="M1865" s="80"/>
      <c r="N1865" s="80"/>
      <c r="O1865" s="145"/>
      <c r="P1865" s="79"/>
    </row>
    <row r="1866" spans="9:47">
      <c r="I1866" s="79"/>
      <c r="J1866" s="79"/>
      <c r="K1866" s="80"/>
      <c r="L1866" s="80"/>
      <c r="M1866" s="80"/>
      <c r="N1866" s="80"/>
      <c r="O1866" s="145"/>
      <c r="P1866" s="79"/>
    </row>
    <row r="1867" spans="9:47">
      <c r="I1867" s="79"/>
      <c r="J1867" s="79"/>
      <c r="K1867" s="80"/>
      <c r="L1867" s="80"/>
      <c r="M1867" s="80"/>
      <c r="N1867" s="80"/>
      <c r="O1867" s="145"/>
      <c r="P1867" s="79"/>
    </row>
    <row r="1868" spans="9:47">
      <c r="I1868" s="79"/>
      <c r="J1868" s="79"/>
      <c r="K1868" s="80"/>
      <c r="L1868" s="80"/>
      <c r="M1868" s="80"/>
      <c r="N1868" s="80"/>
      <c r="O1868" s="145"/>
      <c r="P1868" s="79"/>
    </row>
    <row r="1869" spans="9:47">
      <c r="I1869" s="79"/>
      <c r="J1869" s="79"/>
      <c r="K1869" s="80"/>
      <c r="L1869" s="80"/>
      <c r="M1869" s="80"/>
      <c r="N1869" s="80"/>
      <c r="O1869" s="145"/>
      <c r="P1869" s="79"/>
    </row>
    <row r="1870" spans="9:47">
      <c r="I1870" s="79"/>
      <c r="J1870" s="79"/>
      <c r="K1870" s="80"/>
      <c r="L1870" s="80"/>
      <c r="M1870" s="80"/>
      <c r="N1870" s="80"/>
      <c r="O1870" s="145"/>
      <c r="P1870" s="79"/>
    </row>
    <row r="1871" spans="9:47">
      <c r="I1871" s="79"/>
      <c r="J1871" s="79"/>
      <c r="K1871" s="80"/>
      <c r="L1871" s="80"/>
      <c r="M1871" s="80"/>
      <c r="N1871" s="80"/>
      <c r="O1871" s="145"/>
      <c r="P1871" s="79"/>
    </row>
    <row r="1872" spans="9:47">
      <c r="I1872" s="79"/>
      <c r="J1872" s="79"/>
      <c r="K1872" s="80"/>
      <c r="L1872" s="80"/>
      <c r="M1872" s="80"/>
      <c r="N1872" s="80"/>
      <c r="O1872" s="145"/>
      <c r="P1872" s="79"/>
    </row>
    <row r="1873" spans="9:16">
      <c r="I1873" s="79"/>
      <c r="J1873" s="79"/>
      <c r="K1873" s="80"/>
      <c r="L1873" s="80"/>
      <c r="M1873" s="80"/>
      <c r="N1873" s="80"/>
      <c r="O1873" s="145"/>
      <c r="P1873" s="79"/>
    </row>
    <row r="1874" spans="9:16">
      <c r="I1874" s="79"/>
      <c r="J1874" s="79"/>
      <c r="K1874" s="80"/>
      <c r="L1874" s="80"/>
      <c r="M1874" s="80"/>
      <c r="N1874" s="80"/>
      <c r="O1874" s="145"/>
      <c r="P1874" s="79"/>
    </row>
    <row r="1875" spans="9:16">
      <c r="I1875" s="79"/>
      <c r="J1875" s="79"/>
      <c r="K1875" s="80"/>
      <c r="L1875" s="80"/>
      <c r="M1875" s="80"/>
      <c r="N1875" s="80"/>
      <c r="O1875" s="145"/>
      <c r="P1875" s="79"/>
    </row>
    <row r="1876" spans="9:16">
      <c r="I1876" s="79"/>
      <c r="J1876" s="79"/>
      <c r="K1876" s="80"/>
      <c r="L1876" s="80"/>
      <c r="M1876" s="80"/>
      <c r="N1876" s="80"/>
      <c r="O1876" s="145"/>
      <c r="P1876" s="79"/>
    </row>
    <row r="1877" spans="9:16">
      <c r="I1877" s="79"/>
      <c r="J1877" s="79"/>
      <c r="K1877" s="80"/>
      <c r="L1877" s="80"/>
      <c r="M1877" s="80"/>
      <c r="N1877" s="80"/>
      <c r="O1877" s="145"/>
      <c r="P1877" s="79"/>
    </row>
    <row r="1878" spans="9:16">
      <c r="I1878" s="79"/>
      <c r="J1878" s="79"/>
      <c r="K1878" s="80"/>
      <c r="L1878" s="80"/>
      <c r="M1878" s="80"/>
      <c r="N1878" s="80"/>
      <c r="O1878" s="145"/>
      <c r="P1878" s="79"/>
    </row>
    <row r="1879" spans="9:16">
      <c r="I1879" s="79"/>
      <c r="J1879" s="79"/>
      <c r="K1879" s="80"/>
      <c r="L1879" s="80"/>
      <c r="M1879" s="80"/>
      <c r="N1879" s="80"/>
      <c r="O1879" s="145"/>
      <c r="P1879" s="79"/>
    </row>
    <row r="1880" spans="9:16">
      <c r="I1880" s="79"/>
      <c r="J1880" s="79"/>
      <c r="K1880" s="80"/>
      <c r="L1880" s="80"/>
      <c r="M1880" s="80"/>
      <c r="N1880" s="80"/>
      <c r="O1880" s="145"/>
      <c r="P1880" s="79"/>
    </row>
    <row r="1881" spans="9:16">
      <c r="I1881" s="79"/>
      <c r="J1881" s="79"/>
      <c r="K1881" s="80"/>
      <c r="L1881" s="80"/>
      <c r="M1881" s="80"/>
      <c r="N1881" s="80"/>
      <c r="O1881" s="145"/>
      <c r="P1881" s="79"/>
    </row>
    <row r="1882" spans="9:16">
      <c r="I1882" s="79"/>
      <c r="J1882" s="79"/>
      <c r="K1882" s="80"/>
      <c r="L1882" s="80"/>
      <c r="M1882" s="80"/>
      <c r="N1882" s="80"/>
      <c r="O1882" s="145"/>
      <c r="P1882" s="79"/>
    </row>
    <row r="1883" spans="9:16">
      <c r="I1883" s="79"/>
      <c r="J1883" s="79"/>
      <c r="K1883" s="80"/>
      <c r="L1883" s="80"/>
      <c r="M1883" s="80"/>
      <c r="N1883" s="80"/>
      <c r="O1883" s="145"/>
      <c r="P1883" s="79"/>
    </row>
    <row r="1884" spans="9:16">
      <c r="I1884" s="79"/>
      <c r="J1884" s="79"/>
      <c r="K1884" s="80"/>
      <c r="L1884" s="80"/>
      <c r="M1884" s="80"/>
      <c r="N1884" s="80"/>
      <c r="O1884" s="145"/>
      <c r="P1884" s="79"/>
    </row>
    <row r="1885" spans="9:16">
      <c r="I1885" s="79"/>
      <c r="J1885" s="79"/>
      <c r="K1885" s="80"/>
      <c r="L1885" s="80"/>
      <c r="M1885" s="80"/>
      <c r="N1885" s="80"/>
      <c r="O1885" s="145"/>
      <c r="P1885" s="79"/>
    </row>
    <row r="1886" spans="9:16">
      <c r="I1886" s="79"/>
      <c r="J1886" s="79"/>
      <c r="K1886" s="80"/>
      <c r="L1886" s="80"/>
      <c r="M1886" s="80"/>
      <c r="N1886" s="80"/>
      <c r="O1886" s="145"/>
      <c r="P1886" s="79"/>
    </row>
    <row r="1887" spans="9:16">
      <c r="I1887" s="79"/>
      <c r="J1887" s="79"/>
      <c r="K1887" s="80"/>
      <c r="L1887" s="80"/>
      <c r="M1887" s="80"/>
      <c r="N1887" s="80"/>
      <c r="O1887" s="145"/>
      <c r="P1887" s="79"/>
    </row>
    <row r="1888" spans="9:16">
      <c r="I1888" s="79"/>
      <c r="J1888" s="79"/>
      <c r="K1888" s="80"/>
      <c r="L1888" s="80"/>
      <c r="M1888" s="80"/>
      <c r="N1888" s="80"/>
      <c r="O1888" s="145"/>
      <c r="P1888" s="79"/>
    </row>
    <row r="1889" spans="9:16">
      <c r="I1889" s="79"/>
      <c r="J1889" s="79"/>
      <c r="K1889" s="80"/>
      <c r="L1889" s="80"/>
      <c r="M1889" s="80"/>
      <c r="N1889" s="80"/>
      <c r="O1889" s="145"/>
      <c r="P1889" s="79"/>
    </row>
    <row r="1890" spans="9:16">
      <c r="I1890" s="79"/>
      <c r="J1890" s="79"/>
      <c r="K1890" s="80"/>
      <c r="L1890" s="80"/>
      <c r="M1890" s="80"/>
      <c r="N1890" s="80"/>
      <c r="O1890" s="145"/>
      <c r="P1890" s="79"/>
    </row>
    <row r="1891" spans="9:16">
      <c r="I1891" s="79"/>
      <c r="J1891" s="79"/>
      <c r="K1891" s="80"/>
      <c r="L1891" s="80"/>
      <c r="M1891" s="80"/>
      <c r="N1891" s="80"/>
      <c r="O1891" s="145"/>
      <c r="P1891" s="79"/>
    </row>
    <row r="1892" spans="9:16">
      <c r="I1892" s="79"/>
      <c r="J1892" s="79"/>
      <c r="K1892" s="80"/>
      <c r="L1892" s="80"/>
      <c r="M1892" s="80"/>
      <c r="N1892" s="80"/>
      <c r="O1892" s="145"/>
      <c r="P1892" s="79"/>
    </row>
    <row r="1893" spans="9:16">
      <c r="I1893" s="79"/>
      <c r="J1893" s="79"/>
      <c r="K1893" s="80"/>
      <c r="L1893" s="80"/>
      <c r="M1893" s="80"/>
      <c r="N1893" s="80"/>
      <c r="O1893" s="145"/>
      <c r="P1893" s="79"/>
    </row>
    <row r="1894" spans="9:16">
      <c r="I1894" s="79"/>
      <c r="J1894" s="79"/>
      <c r="K1894" s="80"/>
      <c r="L1894" s="80"/>
      <c r="M1894" s="80"/>
      <c r="N1894" s="80"/>
      <c r="O1894" s="145"/>
      <c r="P1894" s="79"/>
    </row>
    <row r="1895" spans="9:16">
      <c r="I1895" s="79"/>
      <c r="J1895" s="79"/>
      <c r="K1895" s="80"/>
      <c r="L1895" s="80"/>
      <c r="M1895" s="80"/>
      <c r="N1895" s="80"/>
      <c r="O1895" s="145"/>
      <c r="P1895" s="79"/>
    </row>
    <row r="1896" spans="9:16">
      <c r="I1896" s="79"/>
      <c r="J1896" s="79"/>
      <c r="K1896" s="80"/>
      <c r="L1896" s="80"/>
      <c r="M1896" s="80"/>
      <c r="N1896" s="80"/>
      <c r="O1896" s="145"/>
      <c r="P1896" s="79"/>
    </row>
    <row r="1897" spans="9:16">
      <c r="I1897" s="79"/>
      <c r="J1897" s="79"/>
      <c r="K1897" s="80"/>
      <c r="L1897" s="80"/>
      <c r="M1897" s="80"/>
      <c r="N1897" s="80"/>
      <c r="O1897" s="145"/>
      <c r="P1897" s="79"/>
    </row>
    <row r="1898" spans="9:16">
      <c r="I1898" s="79"/>
      <c r="J1898" s="79"/>
      <c r="K1898" s="80"/>
      <c r="L1898" s="80"/>
      <c r="M1898" s="80"/>
      <c r="N1898" s="80"/>
      <c r="O1898" s="145"/>
      <c r="P1898" s="79"/>
    </row>
    <row r="1899" spans="9:16">
      <c r="I1899" s="79"/>
      <c r="J1899" s="79"/>
      <c r="K1899" s="80"/>
      <c r="L1899" s="80"/>
      <c r="M1899" s="80"/>
      <c r="N1899" s="80"/>
      <c r="O1899" s="145"/>
      <c r="P1899" s="79"/>
    </row>
    <row r="1900" spans="9:16">
      <c r="I1900" s="79"/>
      <c r="J1900" s="79"/>
      <c r="K1900" s="80"/>
      <c r="L1900" s="80"/>
      <c r="M1900" s="80"/>
      <c r="N1900" s="80"/>
      <c r="O1900" s="145"/>
      <c r="P1900" s="79"/>
    </row>
    <row r="1901" spans="9:16">
      <c r="I1901" s="79"/>
      <c r="J1901" s="79"/>
      <c r="K1901" s="80"/>
      <c r="L1901" s="80"/>
      <c r="M1901" s="80"/>
      <c r="N1901" s="80"/>
      <c r="O1901" s="145"/>
      <c r="P1901" s="79"/>
    </row>
    <row r="1902" spans="9:16">
      <c r="I1902" s="79"/>
      <c r="J1902" s="79"/>
      <c r="K1902" s="80"/>
      <c r="L1902" s="80"/>
      <c r="M1902" s="80"/>
      <c r="N1902" s="80"/>
      <c r="O1902" s="145"/>
      <c r="P1902" s="79"/>
    </row>
    <row r="1903" spans="9:16">
      <c r="I1903" s="79"/>
      <c r="J1903" s="79"/>
      <c r="K1903" s="80"/>
      <c r="L1903" s="80"/>
      <c r="M1903" s="80"/>
      <c r="N1903" s="80"/>
      <c r="O1903" s="145"/>
      <c r="P1903" s="79"/>
    </row>
    <row r="1904" spans="9:16">
      <c r="I1904" s="79"/>
      <c r="J1904" s="79"/>
      <c r="K1904" s="80"/>
      <c r="L1904" s="80"/>
      <c r="M1904" s="80"/>
      <c r="N1904" s="80"/>
      <c r="O1904" s="145"/>
      <c r="P1904" s="79"/>
    </row>
    <row r="1905" spans="9:16">
      <c r="I1905" s="79"/>
      <c r="J1905" s="79"/>
      <c r="K1905" s="80"/>
      <c r="L1905" s="80"/>
      <c r="M1905" s="80"/>
      <c r="N1905" s="80"/>
      <c r="O1905" s="145"/>
      <c r="P1905" s="79"/>
    </row>
    <row r="1906" spans="9:16">
      <c r="I1906" s="79"/>
      <c r="J1906" s="79"/>
      <c r="K1906" s="80"/>
      <c r="L1906" s="80"/>
      <c r="M1906" s="80"/>
      <c r="N1906" s="80"/>
      <c r="O1906" s="145"/>
      <c r="P1906" s="79"/>
    </row>
    <row r="1907" spans="9:16">
      <c r="I1907" s="79"/>
      <c r="J1907" s="79"/>
      <c r="K1907" s="80"/>
      <c r="L1907" s="80"/>
      <c r="M1907" s="80"/>
      <c r="N1907" s="80"/>
      <c r="O1907" s="145"/>
      <c r="P1907" s="79"/>
    </row>
    <row r="1908" spans="9:16">
      <c r="I1908" s="79"/>
      <c r="J1908" s="79"/>
      <c r="K1908" s="80"/>
      <c r="L1908" s="80"/>
      <c r="M1908" s="80"/>
      <c r="N1908" s="80"/>
      <c r="O1908" s="145"/>
      <c r="P1908" s="79"/>
    </row>
    <row r="1909" spans="9:16">
      <c r="I1909" s="79"/>
      <c r="J1909" s="79"/>
      <c r="K1909" s="80"/>
      <c r="L1909" s="80"/>
      <c r="M1909" s="80"/>
      <c r="N1909" s="80"/>
      <c r="O1909" s="145"/>
      <c r="P1909" s="79"/>
    </row>
    <row r="1910" spans="9:16">
      <c r="I1910" s="79"/>
      <c r="J1910" s="79"/>
      <c r="K1910" s="80"/>
      <c r="L1910" s="80"/>
      <c r="M1910" s="80"/>
      <c r="N1910" s="80"/>
      <c r="O1910" s="145"/>
      <c r="P1910" s="79"/>
    </row>
    <row r="1911" spans="9:16">
      <c r="I1911" s="79"/>
      <c r="J1911" s="79"/>
      <c r="K1911" s="80"/>
      <c r="L1911" s="80"/>
      <c r="M1911" s="80"/>
      <c r="N1911" s="80"/>
      <c r="O1911" s="145"/>
      <c r="P1911" s="79"/>
    </row>
    <row r="1912" spans="9:16">
      <c r="I1912" s="79"/>
      <c r="J1912" s="79"/>
      <c r="K1912" s="80"/>
      <c r="L1912" s="80"/>
      <c r="M1912" s="80"/>
      <c r="N1912" s="80"/>
      <c r="O1912" s="145"/>
      <c r="P1912" s="79"/>
    </row>
    <row r="1913" spans="9:16">
      <c r="I1913" s="79"/>
      <c r="J1913" s="79"/>
      <c r="K1913" s="80"/>
      <c r="L1913" s="80"/>
      <c r="M1913" s="80"/>
      <c r="N1913" s="80"/>
      <c r="O1913" s="145"/>
      <c r="P1913" s="79"/>
    </row>
    <row r="1914" spans="9:16">
      <c r="I1914" s="79"/>
      <c r="J1914" s="79"/>
      <c r="K1914" s="80"/>
      <c r="L1914" s="80"/>
      <c r="M1914" s="80"/>
      <c r="N1914" s="80"/>
      <c r="O1914" s="145"/>
      <c r="P1914" s="79"/>
    </row>
    <row r="1915" spans="9:16">
      <c r="I1915" s="79"/>
      <c r="J1915" s="79"/>
      <c r="K1915" s="80"/>
      <c r="L1915" s="80"/>
      <c r="M1915" s="80"/>
      <c r="N1915" s="80"/>
      <c r="O1915" s="145"/>
      <c r="P1915" s="79"/>
    </row>
    <row r="1916" spans="9:16">
      <c r="I1916" s="79"/>
      <c r="J1916" s="79"/>
      <c r="K1916" s="80"/>
      <c r="L1916" s="80"/>
      <c r="M1916" s="80"/>
      <c r="N1916" s="80"/>
      <c r="O1916" s="145"/>
      <c r="P1916" s="79"/>
    </row>
    <row r="1917" spans="9:16">
      <c r="I1917" s="79"/>
      <c r="J1917" s="79"/>
      <c r="K1917" s="80"/>
      <c r="L1917" s="80"/>
      <c r="M1917" s="80"/>
      <c r="N1917" s="80"/>
      <c r="O1917" s="145"/>
      <c r="P1917" s="79"/>
    </row>
    <row r="1918" spans="9:16">
      <c r="I1918" s="79"/>
      <c r="J1918" s="79"/>
      <c r="K1918" s="80"/>
      <c r="L1918" s="80"/>
      <c r="M1918" s="80"/>
      <c r="N1918" s="80"/>
      <c r="O1918" s="145"/>
      <c r="P1918" s="79"/>
    </row>
    <row r="1919" spans="9:16">
      <c r="I1919" s="79"/>
      <c r="J1919" s="79"/>
      <c r="K1919" s="80"/>
      <c r="L1919" s="80"/>
      <c r="M1919" s="80"/>
      <c r="N1919" s="80"/>
      <c r="O1919" s="145"/>
      <c r="P1919" s="79"/>
    </row>
    <row r="1920" spans="9:16">
      <c r="I1920" s="79"/>
      <c r="J1920" s="79"/>
      <c r="K1920" s="80"/>
      <c r="L1920" s="80"/>
      <c r="M1920" s="80"/>
      <c r="N1920" s="80"/>
      <c r="O1920" s="145"/>
      <c r="P1920" s="79"/>
    </row>
    <row r="1921" spans="9:16">
      <c r="I1921" s="79"/>
      <c r="J1921" s="79"/>
      <c r="K1921" s="80"/>
      <c r="L1921" s="80"/>
      <c r="M1921" s="80"/>
      <c r="N1921" s="80"/>
      <c r="O1921" s="145"/>
      <c r="P1921" s="79"/>
    </row>
    <row r="1922" spans="9:16">
      <c r="I1922" s="79"/>
      <c r="J1922" s="79"/>
      <c r="K1922" s="80"/>
      <c r="L1922" s="80"/>
      <c r="M1922" s="80"/>
      <c r="N1922" s="80"/>
      <c r="O1922" s="145"/>
      <c r="P1922" s="79"/>
    </row>
    <row r="1923" spans="9:16">
      <c r="I1923" s="79"/>
      <c r="J1923" s="79"/>
      <c r="K1923" s="80"/>
      <c r="L1923" s="80"/>
      <c r="M1923" s="80"/>
      <c r="N1923" s="80"/>
      <c r="O1923" s="145"/>
      <c r="P1923" s="79"/>
    </row>
    <row r="1924" spans="9:16">
      <c r="I1924" s="79"/>
      <c r="J1924" s="79"/>
      <c r="K1924" s="80"/>
      <c r="L1924" s="80"/>
      <c r="M1924" s="80"/>
      <c r="N1924" s="80"/>
      <c r="O1924" s="145"/>
      <c r="P1924" s="79"/>
    </row>
    <row r="1925" spans="9:16">
      <c r="I1925" s="79"/>
      <c r="J1925" s="79"/>
      <c r="K1925" s="80"/>
      <c r="L1925" s="80"/>
      <c r="M1925" s="80"/>
      <c r="N1925" s="80"/>
      <c r="O1925" s="145"/>
      <c r="P1925" s="79"/>
    </row>
    <row r="1926" spans="9:16">
      <c r="I1926" s="79"/>
      <c r="J1926" s="79"/>
      <c r="K1926" s="80"/>
      <c r="L1926" s="80"/>
      <c r="M1926" s="80"/>
      <c r="N1926" s="80"/>
      <c r="O1926" s="145"/>
      <c r="P1926" s="79"/>
    </row>
    <row r="1927" spans="9:16">
      <c r="I1927" s="79"/>
      <c r="J1927" s="79"/>
      <c r="K1927" s="80"/>
      <c r="L1927" s="80"/>
      <c r="M1927" s="80"/>
      <c r="N1927" s="80"/>
      <c r="O1927" s="145"/>
      <c r="P1927" s="79"/>
    </row>
    <row r="1928" spans="9:16">
      <c r="I1928" s="79"/>
      <c r="J1928" s="79"/>
      <c r="K1928" s="80"/>
      <c r="L1928" s="80"/>
      <c r="M1928" s="80"/>
      <c r="N1928" s="80"/>
      <c r="O1928" s="145"/>
      <c r="P1928" s="79"/>
    </row>
    <row r="1929" spans="9:16">
      <c r="I1929" s="79"/>
      <c r="J1929" s="79"/>
      <c r="K1929" s="80"/>
      <c r="L1929" s="80"/>
      <c r="M1929" s="80"/>
      <c r="N1929" s="80"/>
      <c r="O1929" s="145"/>
      <c r="P1929" s="79"/>
    </row>
    <row r="1930" spans="9:16">
      <c r="I1930" s="79"/>
      <c r="J1930" s="79"/>
      <c r="K1930" s="80"/>
      <c r="L1930" s="80"/>
      <c r="M1930" s="80"/>
      <c r="N1930" s="80"/>
      <c r="O1930" s="145"/>
      <c r="P1930" s="79"/>
    </row>
    <row r="1931" spans="9:16">
      <c r="I1931" s="79"/>
      <c r="J1931" s="79"/>
      <c r="K1931" s="80"/>
      <c r="L1931" s="80"/>
      <c r="M1931" s="80"/>
      <c r="N1931" s="80"/>
      <c r="O1931" s="145"/>
      <c r="P1931" s="79"/>
    </row>
    <row r="1932" spans="9:16">
      <c r="I1932" s="79"/>
      <c r="J1932" s="79"/>
      <c r="K1932" s="80"/>
      <c r="L1932" s="80"/>
      <c r="M1932" s="80"/>
      <c r="N1932" s="80"/>
      <c r="O1932" s="145"/>
      <c r="P1932" s="79"/>
    </row>
    <row r="1933" spans="9:16">
      <c r="I1933" s="79"/>
      <c r="J1933" s="79"/>
      <c r="K1933" s="80"/>
      <c r="L1933" s="80"/>
      <c r="M1933" s="80"/>
      <c r="N1933" s="80"/>
      <c r="O1933" s="145"/>
      <c r="P1933" s="79"/>
    </row>
    <row r="1934" spans="9:16">
      <c r="I1934" s="79"/>
      <c r="J1934" s="79"/>
      <c r="K1934" s="80"/>
      <c r="L1934" s="80"/>
      <c r="M1934" s="80"/>
      <c r="N1934" s="80"/>
      <c r="O1934" s="145"/>
      <c r="P1934" s="79"/>
    </row>
    <row r="1935" spans="9:16">
      <c r="I1935" s="79"/>
      <c r="J1935" s="79"/>
      <c r="K1935" s="80"/>
      <c r="L1935" s="80"/>
      <c r="M1935" s="80"/>
      <c r="N1935" s="80"/>
      <c r="O1935" s="145"/>
      <c r="P1935" s="79"/>
    </row>
    <row r="1936" spans="9:16">
      <c r="I1936" s="79"/>
      <c r="J1936" s="79"/>
      <c r="K1936" s="80"/>
      <c r="L1936" s="80"/>
      <c r="M1936" s="80"/>
      <c r="N1936" s="80"/>
      <c r="O1936" s="145"/>
      <c r="P1936" s="79"/>
    </row>
    <row r="1937" spans="9:16">
      <c r="I1937" s="79"/>
      <c r="J1937" s="79"/>
      <c r="K1937" s="80"/>
      <c r="L1937" s="80"/>
      <c r="M1937" s="80"/>
      <c r="N1937" s="80"/>
      <c r="O1937" s="145"/>
      <c r="P1937" s="79"/>
    </row>
    <row r="1938" spans="9:16">
      <c r="I1938" s="79"/>
      <c r="J1938" s="79"/>
      <c r="K1938" s="80"/>
      <c r="L1938" s="80"/>
      <c r="M1938" s="80"/>
      <c r="N1938" s="80"/>
      <c r="O1938" s="145"/>
      <c r="P1938" s="79"/>
    </row>
    <row r="1939" spans="9:16">
      <c r="I1939" s="79"/>
      <c r="J1939" s="79"/>
      <c r="K1939" s="80"/>
      <c r="L1939" s="80"/>
      <c r="M1939" s="80"/>
      <c r="N1939" s="80"/>
      <c r="O1939" s="145"/>
      <c r="P1939" s="79"/>
    </row>
    <row r="1940" spans="9:16">
      <c r="I1940" s="79"/>
      <c r="J1940" s="79"/>
      <c r="K1940" s="80"/>
      <c r="L1940" s="80"/>
      <c r="M1940" s="80"/>
      <c r="N1940" s="80"/>
      <c r="O1940" s="145"/>
      <c r="P1940" s="79"/>
    </row>
    <row r="1941" spans="9:16">
      <c r="I1941" s="79"/>
      <c r="J1941" s="79"/>
      <c r="K1941" s="80"/>
      <c r="L1941" s="80"/>
      <c r="M1941" s="80"/>
      <c r="N1941" s="80"/>
      <c r="O1941" s="145"/>
      <c r="P1941" s="79"/>
    </row>
    <row r="1942" spans="9:16">
      <c r="I1942" s="79"/>
      <c r="J1942" s="79"/>
      <c r="K1942" s="80"/>
      <c r="L1942" s="80"/>
      <c r="M1942" s="80"/>
      <c r="N1942" s="80"/>
      <c r="O1942" s="145"/>
      <c r="P1942" s="79"/>
    </row>
    <row r="1943" spans="9:16">
      <c r="I1943" s="79"/>
      <c r="J1943" s="79"/>
      <c r="K1943" s="80"/>
      <c r="L1943" s="80"/>
      <c r="M1943" s="80"/>
      <c r="N1943" s="80"/>
      <c r="O1943" s="145"/>
      <c r="P1943" s="79"/>
    </row>
    <row r="1944" spans="9:16">
      <c r="I1944" s="79"/>
      <c r="J1944" s="79"/>
      <c r="K1944" s="80"/>
      <c r="L1944" s="80"/>
      <c r="M1944" s="80"/>
      <c r="N1944" s="80"/>
      <c r="O1944" s="145"/>
      <c r="P1944" s="79"/>
    </row>
    <row r="1945" spans="9:16">
      <c r="I1945" s="79"/>
      <c r="J1945" s="79"/>
      <c r="K1945" s="80"/>
      <c r="L1945" s="80"/>
      <c r="M1945" s="80"/>
      <c r="N1945" s="80"/>
      <c r="O1945" s="145"/>
      <c r="P1945" s="79"/>
    </row>
    <row r="1946" spans="9:16">
      <c r="I1946" s="79"/>
      <c r="J1946" s="79"/>
      <c r="K1946" s="80"/>
      <c r="L1946" s="80"/>
      <c r="M1946" s="80"/>
      <c r="N1946" s="80"/>
      <c r="O1946" s="145"/>
      <c r="P1946" s="79"/>
    </row>
    <row r="1947" spans="9:16">
      <c r="I1947" s="79"/>
      <c r="J1947" s="79"/>
      <c r="K1947" s="80"/>
      <c r="L1947" s="80"/>
      <c r="M1947" s="80"/>
      <c r="N1947" s="80"/>
      <c r="O1947" s="145"/>
      <c r="P1947" s="79"/>
    </row>
    <row r="1948" spans="9:16">
      <c r="I1948" s="79"/>
      <c r="J1948" s="79"/>
      <c r="K1948" s="80"/>
      <c r="L1948" s="80"/>
      <c r="M1948" s="80"/>
      <c r="N1948" s="80"/>
      <c r="O1948" s="145"/>
      <c r="P1948" s="79"/>
    </row>
    <row r="1949" spans="9:16">
      <c r="I1949" s="79"/>
      <c r="J1949" s="79"/>
      <c r="K1949" s="80"/>
      <c r="L1949" s="80"/>
      <c r="M1949" s="80"/>
      <c r="N1949" s="80"/>
      <c r="O1949" s="145"/>
      <c r="P1949" s="79"/>
    </row>
    <row r="1950" spans="9:16">
      <c r="I1950" s="79"/>
      <c r="J1950" s="79"/>
      <c r="K1950" s="80"/>
      <c r="L1950" s="80"/>
      <c r="M1950" s="80"/>
      <c r="N1950" s="80"/>
      <c r="O1950" s="145"/>
      <c r="P1950" s="79"/>
    </row>
    <row r="1951" spans="9:16">
      <c r="I1951" s="79"/>
      <c r="J1951" s="79"/>
      <c r="K1951" s="80"/>
      <c r="L1951" s="80"/>
      <c r="M1951" s="80"/>
      <c r="N1951" s="80"/>
      <c r="O1951" s="145"/>
      <c r="P1951" s="79"/>
    </row>
    <row r="1952" spans="9:16">
      <c r="I1952" s="79"/>
      <c r="J1952" s="79"/>
      <c r="K1952" s="80"/>
      <c r="L1952" s="80"/>
      <c r="M1952" s="80"/>
      <c r="N1952" s="80"/>
      <c r="O1952" s="145"/>
      <c r="P1952" s="79"/>
    </row>
    <row r="1953" spans="9:16">
      <c r="I1953" s="79"/>
      <c r="J1953" s="79"/>
      <c r="K1953" s="80"/>
      <c r="L1953" s="80"/>
      <c r="M1953" s="80"/>
      <c r="N1953" s="80"/>
      <c r="O1953" s="145"/>
      <c r="P1953" s="79"/>
    </row>
    <row r="1954" spans="9:16">
      <c r="I1954" s="79"/>
      <c r="J1954" s="79"/>
      <c r="K1954" s="80"/>
      <c r="L1954" s="80"/>
      <c r="M1954" s="80"/>
      <c r="N1954" s="80"/>
      <c r="O1954" s="145"/>
      <c r="P1954" s="79"/>
    </row>
    <row r="1955" spans="9:16">
      <c r="I1955" s="79"/>
      <c r="J1955" s="79"/>
      <c r="K1955" s="80"/>
      <c r="L1955" s="80"/>
      <c r="M1955" s="80"/>
      <c r="N1955" s="80"/>
      <c r="O1955" s="145"/>
      <c r="P1955" s="79"/>
    </row>
    <row r="1956" spans="9:16">
      <c r="I1956" s="79"/>
      <c r="J1956" s="79"/>
      <c r="K1956" s="80"/>
      <c r="L1956" s="80"/>
      <c r="M1956" s="80"/>
      <c r="N1956" s="80"/>
      <c r="O1956" s="145"/>
      <c r="P1956" s="79"/>
    </row>
    <row r="1957" spans="9:16">
      <c r="I1957" s="79"/>
      <c r="J1957" s="79"/>
      <c r="K1957" s="80"/>
      <c r="L1957" s="80"/>
      <c r="M1957" s="80"/>
      <c r="N1957" s="80"/>
      <c r="O1957" s="145"/>
      <c r="P1957" s="79"/>
    </row>
    <row r="1958" spans="9:16">
      <c r="I1958" s="79"/>
      <c r="J1958" s="79"/>
      <c r="K1958" s="80"/>
      <c r="L1958" s="80"/>
      <c r="M1958" s="80"/>
      <c r="N1958" s="80"/>
      <c r="O1958" s="145"/>
      <c r="P1958" s="79"/>
    </row>
    <row r="1959" spans="9:16">
      <c r="I1959" s="79"/>
      <c r="J1959" s="79"/>
      <c r="K1959" s="80"/>
      <c r="L1959" s="80"/>
      <c r="M1959" s="80"/>
      <c r="N1959" s="80"/>
      <c r="O1959" s="145"/>
      <c r="P1959" s="79"/>
    </row>
    <row r="1960" spans="9:16">
      <c r="I1960" s="79"/>
      <c r="J1960" s="79"/>
      <c r="K1960" s="80"/>
      <c r="L1960" s="80"/>
      <c r="M1960" s="80"/>
      <c r="N1960" s="80"/>
      <c r="O1960" s="145"/>
      <c r="P1960" s="79"/>
    </row>
    <row r="1961" spans="9:16">
      <c r="I1961" s="79"/>
      <c r="J1961" s="79"/>
      <c r="K1961" s="80"/>
      <c r="L1961" s="80"/>
      <c r="M1961" s="80"/>
      <c r="N1961" s="80"/>
      <c r="O1961" s="145"/>
      <c r="P1961" s="79"/>
    </row>
    <row r="1962" spans="9:16">
      <c r="I1962" s="79"/>
      <c r="J1962" s="79"/>
      <c r="K1962" s="80"/>
      <c r="L1962" s="80"/>
      <c r="M1962" s="80"/>
      <c r="N1962" s="80"/>
      <c r="O1962" s="145"/>
      <c r="P1962" s="79"/>
    </row>
    <row r="1963" spans="9:16">
      <c r="I1963" s="79"/>
      <c r="J1963" s="79"/>
      <c r="K1963" s="80"/>
      <c r="L1963" s="80"/>
      <c r="M1963" s="80"/>
      <c r="N1963" s="80"/>
      <c r="O1963" s="145"/>
      <c r="P1963" s="79"/>
    </row>
    <row r="1964" spans="9:16">
      <c r="I1964" s="79"/>
      <c r="J1964" s="79"/>
      <c r="K1964" s="80"/>
      <c r="L1964" s="80"/>
      <c r="M1964" s="80"/>
      <c r="N1964" s="80"/>
      <c r="O1964" s="145"/>
      <c r="P1964" s="79"/>
    </row>
    <row r="1965" spans="9:16">
      <c r="I1965" s="79"/>
      <c r="J1965" s="79"/>
      <c r="K1965" s="80"/>
      <c r="L1965" s="80"/>
      <c r="M1965" s="80"/>
      <c r="N1965" s="80"/>
      <c r="O1965" s="145"/>
      <c r="P1965" s="79"/>
    </row>
    <row r="1966" spans="9:16">
      <c r="I1966" s="79"/>
      <c r="J1966" s="79"/>
      <c r="K1966" s="80"/>
      <c r="L1966" s="80"/>
      <c r="M1966" s="80"/>
      <c r="N1966" s="80"/>
      <c r="O1966" s="145"/>
      <c r="P1966" s="79"/>
    </row>
    <row r="1967" spans="9:16">
      <c r="I1967" s="79"/>
      <c r="J1967" s="79"/>
      <c r="K1967" s="80"/>
      <c r="L1967" s="80"/>
      <c r="M1967" s="80"/>
      <c r="N1967" s="80"/>
      <c r="O1967" s="145"/>
      <c r="P1967" s="79"/>
    </row>
    <row r="1968" spans="9:16">
      <c r="I1968" s="79"/>
      <c r="J1968" s="79"/>
      <c r="K1968" s="80"/>
      <c r="L1968" s="80"/>
      <c r="M1968" s="80"/>
      <c r="N1968" s="80"/>
      <c r="O1968" s="145"/>
      <c r="P1968" s="79"/>
    </row>
    <row r="1969" spans="9:16">
      <c r="I1969" s="79"/>
      <c r="J1969" s="79"/>
      <c r="K1969" s="80"/>
      <c r="L1969" s="80"/>
      <c r="M1969" s="80"/>
      <c r="N1969" s="80"/>
      <c r="O1969" s="145"/>
      <c r="P1969" s="79"/>
    </row>
    <row r="1970" spans="9:16">
      <c r="I1970" s="79"/>
      <c r="J1970" s="79"/>
      <c r="K1970" s="80"/>
      <c r="L1970" s="80"/>
      <c r="M1970" s="80"/>
      <c r="N1970" s="80"/>
      <c r="O1970" s="145"/>
      <c r="P1970" s="79"/>
    </row>
    <row r="1971" spans="9:16">
      <c r="I1971" s="79"/>
      <c r="J1971" s="79"/>
      <c r="K1971" s="80"/>
      <c r="L1971" s="80"/>
      <c r="M1971" s="80"/>
      <c r="N1971" s="80"/>
      <c r="O1971" s="145"/>
      <c r="P1971" s="79"/>
    </row>
    <row r="1972" spans="9:16">
      <c r="I1972" s="79"/>
      <c r="J1972" s="79"/>
      <c r="K1972" s="80"/>
      <c r="L1972" s="80"/>
      <c r="M1972" s="80"/>
      <c r="N1972" s="80"/>
      <c r="O1972" s="145"/>
      <c r="P1972" s="79"/>
    </row>
    <row r="1973" spans="9:16">
      <c r="I1973" s="79"/>
      <c r="J1973" s="79"/>
      <c r="K1973" s="80"/>
      <c r="L1973" s="80"/>
      <c r="M1973" s="80"/>
      <c r="N1973" s="80"/>
      <c r="O1973" s="145"/>
      <c r="P1973" s="79"/>
    </row>
    <row r="1974" spans="9:16">
      <c r="I1974" s="79"/>
      <c r="J1974" s="79"/>
      <c r="K1974" s="80"/>
      <c r="L1974" s="80"/>
      <c r="M1974" s="80"/>
      <c r="N1974" s="80"/>
      <c r="O1974" s="145"/>
      <c r="P1974" s="79"/>
    </row>
    <row r="1975" spans="9:16">
      <c r="I1975" s="79"/>
      <c r="J1975" s="79"/>
      <c r="K1975" s="80"/>
      <c r="L1975" s="80"/>
      <c r="M1975" s="80"/>
      <c r="N1975" s="80"/>
      <c r="O1975" s="145"/>
      <c r="P1975" s="79"/>
    </row>
    <row r="1976" spans="9:16">
      <c r="I1976" s="79"/>
      <c r="J1976" s="79"/>
      <c r="K1976" s="80"/>
      <c r="L1976" s="80"/>
      <c r="M1976" s="80"/>
      <c r="N1976" s="80"/>
      <c r="O1976" s="145"/>
      <c r="P1976" s="79"/>
    </row>
    <row r="1977" spans="9:16">
      <c r="I1977" s="79"/>
      <c r="J1977" s="79"/>
      <c r="K1977" s="80"/>
      <c r="L1977" s="80"/>
      <c r="M1977" s="80"/>
      <c r="N1977" s="80"/>
      <c r="O1977" s="145"/>
      <c r="P1977" s="79"/>
    </row>
    <row r="1978" spans="9:16">
      <c r="I1978" s="79"/>
      <c r="J1978" s="79"/>
      <c r="K1978" s="80"/>
      <c r="L1978" s="80"/>
      <c r="M1978" s="80"/>
      <c r="N1978" s="80"/>
      <c r="O1978" s="145"/>
      <c r="P1978" s="79"/>
    </row>
    <row r="1979" spans="9:16">
      <c r="I1979" s="79"/>
      <c r="J1979" s="79"/>
      <c r="K1979" s="80"/>
      <c r="L1979" s="80"/>
      <c r="M1979" s="80"/>
      <c r="N1979" s="80"/>
      <c r="O1979" s="145"/>
      <c r="P1979" s="79"/>
    </row>
    <row r="1980" spans="9:16">
      <c r="I1980" s="79"/>
      <c r="J1980" s="79"/>
      <c r="K1980" s="80"/>
      <c r="L1980" s="80"/>
      <c r="M1980" s="80"/>
      <c r="N1980" s="80"/>
      <c r="O1980" s="145"/>
      <c r="P1980" s="79"/>
    </row>
    <row r="1981" spans="9:16">
      <c r="I1981" s="79"/>
      <c r="J1981" s="79"/>
      <c r="K1981" s="80"/>
      <c r="L1981" s="80"/>
      <c r="M1981" s="80"/>
      <c r="N1981" s="80"/>
      <c r="O1981" s="145"/>
      <c r="P1981" s="79"/>
    </row>
    <row r="1982" spans="9:16">
      <c r="I1982" s="79"/>
      <c r="J1982" s="79"/>
      <c r="K1982" s="80"/>
      <c r="L1982" s="80"/>
      <c r="M1982" s="80"/>
      <c r="N1982" s="80"/>
      <c r="O1982" s="145"/>
      <c r="P1982" s="79"/>
    </row>
    <row r="1983" spans="9:16">
      <c r="I1983" s="79"/>
      <c r="J1983" s="79"/>
      <c r="K1983" s="80"/>
      <c r="L1983" s="80"/>
      <c r="M1983" s="80"/>
      <c r="N1983" s="80"/>
      <c r="O1983" s="145"/>
      <c r="P1983" s="79"/>
    </row>
    <row r="1984" spans="9:16">
      <c r="I1984" s="79"/>
      <c r="J1984" s="79"/>
      <c r="K1984" s="80"/>
      <c r="L1984" s="80"/>
      <c r="M1984" s="80"/>
      <c r="N1984" s="80"/>
      <c r="O1984" s="145"/>
      <c r="P1984" s="79"/>
    </row>
    <row r="1985" spans="9:16">
      <c r="I1985" s="79"/>
      <c r="J1985" s="79"/>
      <c r="K1985" s="80"/>
      <c r="L1985" s="80"/>
      <c r="M1985" s="80"/>
      <c r="N1985" s="80"/>
      <c r="O1985" s="145"/>
      <c r="P1985" s="79"/>
    </row>
    <row r="1986" spans="9:16">
      <c r="I1986" s="79"/>
      <c r="J1986" s="79"/>
      <c r="K1986" s="80"/>
      <c r="L1986" s="80"/>
      <c r="M1986" s="80"/>
      <c r="N1986" s="80"/>
      <c r="O1986" s="145"/>
      <c r="P1986" s="79"/>
    </row>
    <row r="1987" spans="9:16">
      <c r="I1987" s="79"/>
      <c r="J1987" s="79"/>
      <c r="K1987" s="80"/>
      <c r="L1987" s="80"/>
      <c r="M1987" s="80"/>
      <c r="N1987" s="80"/>
      <c r="O1987" s="145"/>
      <c r="P1987" s="79"/>
    </row>
    <row r="1988" spans="9:16">
      <c r="I1988" s="79"/>
      <c r="J1988" s="79"/>
      <c r="K1988" s="80"/>
      <c r="L1988" s="80"/>
      <c r="M1988" s="80"/>
      <c r="N1988" s="80"/>
      <c r="O1988" s="145"/>
      <c r="P1988" s="79"/>
    </row>
    <row r="1989" spans="9:16">
      <c r="I1989" s="79"/>
      <c r="J1989" s="79"/>
      <c r="K1989" s="80"/>
      <c r="L1989" s="80"/>
      <c r="M1989" s="80"/>
      <c r="N1989" s="80"/>
      <c r="O1989" s="145"/>
      <c r="P1989" s="79"/>
    </row>
    <row r="1990" spans="9:16">
      <c r="I1990" s="79"/>
      <c r="J1990" s="79"/>
      <c r="K1990" s="80"/>
      <c r="L1990" s="80"/>
      <c r="M1990" s="80"/>
      <c r="N1990" s="80"/>
      <c r="O1990" s="145"/>
      <c r="P1990" s="79"/>
    </row>
    <row r="1991" spans="9:16">
      <c r="I1991" s="79"/>
      <c r="J1991" s="79"/>
      <c r="K1991" s="80"/>
      <c r="L1991" s="80"/>
      <c r="M1991" s="80"/>
      <c r="N1991" s="80"/>
      <c r="O1991" s="145"/>
      <c r="P1991" s="79"/>
    </row>
    <row r="1992" spans="9:16">
      <c r="I1992" s="79"/>
      <c r="J1992" s="79"/>
      <c r="K1992" s="80"/>
      <c r="L1992" s="80"/>
      <c r="M1992" s="80"/>
      <c r="N1992" s="80"/>
      <c r="O1992" s="145"/>
      <c r="P1992" s="79"/>
    </row>
    <row r="1993" spans="9:16">
      <c r="I1993" s="79"/>
      <c r="J1993" s="79"/>
      <c r="K1993" s="80"/>
      <c r="L1993" s="80"/>
      <c r="M1993" s="80"/>
      <c r="N1993" s="80"/>
      <c r="O1993" s="145"/>
      <c r="P1993" s="79"/>
    </row>
    <row r="1994" spans="9:16">
      <c r="I1994" s="79"/>
      <c r="J1994" s="79"/>
      <c r="K1994" s="80"/>
      <c r="L1994" s="80"/>
      <c r="M1994" s="80"/>
      <c r="N1994" s="80"/>
      <c r="O1994" s="145"/>
      <c r="P1994" s="79"/>
    </row>
    <row r="1995" spans="9:16">
      <c r="I1995" s="79"/>
      <c r="J1995" s="79"/>
      <c r="K1995" s="80"/>
      <c r="L1995" s="80"/>
      <c r="M1995" s="80"/>
      <c r="N1995" s="80"/>
      <c r="O1995" s="145"/>
      <c r="P1995" s="79"/>
    </row>
    <row r="1996" spans="9:16">
      <c r="I1996" s="79"/>
      <c r="J1996" s="79"/>
      <c r="K1996" s="80"/>
      <c r="L1996" s="80"/>
      <c r="M1996" s="80"/>
      <c r="N1996" s="80"/>
      <c r="O1996" s="145"/>
      <c r="P1996" s="79"/>
    </row>
    <row r="1997" spans="9:16">
      <c r="I1997" s="79"/>
      <c r="J1997" s="79"/>
      <c r="K1997" s="80"/>
      <c r="L1997" s="80"/>
      <c r="M1997" s="80"/>
      <c r="N1997" s="80"/>
      <c r="O1997" s="145"/>
      <c r="P1997" s="79"/>
    </row>
    <row r="1998" spans="9:16">
      <c r="I1998" s="79"/>
      <c r="J1998" s="79"/>
      <c r="K1998" s="80"/>
      <c r="L1998" s="80"/>
      <c r="M1998" s="80"/>
      <c r="N1998" s="80"/>
      <c r="O1998" s="145"/>
      <c r="P1998" s="79"/>
    </row>
    <row r="1999" spans="9:16">
      <c r="I1999" s="79"/>
      <c r="J1999" s="79"/>
      <c r="K1999" s="80"/>
      <c r="L1999" s="80"/>
      <c r="M1999" s="80"/>
      <c r="N1999" s="80"/>
      <c r="O1999" s="145"/>
      <c r="P1999" s="79"/>
    </row>
    <row r="2000" spans="9:16">
      <c r="I2000" s="79"/>
      <c r="J2000" s="79"/>
      <c r="K2000" s="80"/>
      <c r="L2000" s="80"/>
      <c r="M2000" s="80"/>
      <c r="N2000" s="80"/>
      <c r="O2000" s="145"/>
      <c r="P2000" s="79"/>
    </row>
    <row r="2001" spans="9:16">
      <c r="I2001" s="79"/>
      <c r="J2001" s="79"/>
      <c r="K2001" s="80"/>
      <c r="L2001" s="80"/>
      <c r="M2001" s="80"/>
      <c r="N2001" s="80"/>
      <c r="O2001" s="145"/>
      <c r="P2001" s="79"/>
    </row>
    <row r="2002" spans="9:16">
      <c r="I2002" s="79"/>
      <c r="J2002" s="79"/>
      <c r="K2002" s="80"/>
      <c r="L2002" s="80"/>
      <c r="M2002" s="80"/>
      <c r="N2002" s="80"/>
      <c r="O2002" s="145"/>
      <c r="P2002" s="79"/>
    </row>
    <row r="2003" spans="9:16">
      <c r="I2003" s="79"/>
      <c r="J2003" s="79"/>
      <c r="K2003" s="80"/>
      <c r="L2003" s="80"/>
      <c r="M2003" s="80"/>
      <c r="N2003" s="80"/>
      <c r="O2003" s="145"/>
      <c r="P2003" s="79"/>
    </row>
    <row r="2004" spans="9:16">
      <c r="I2004" s="79"/>
      <c r="J2004" s="79"/>
      <c r="K2004" s="80"/>
      <c r="L2004" s="80"/>
      <c r="M2004" s="80"/>
      <c r="N2004" s="80"/>
      <c r="O2004" s="145"/>
      <c r="P2004" s="79"/>
    </row>
    <row r="2005" spans="9:16">
      <c r="I2005" s="79"/>
      <c r="J2005" s="79"/>
      <c r="K2005" s="80"/>
      <c r="L2005" s="80"/>
      <c r="M2005" s="80"/>
      <c r="N2005" s="80"/>
      <c r="O2005" s="145"/>
      <c r="P2005" s="79"/>
    </row>
    <row r="2006" spans="9:16">
      <c r="I2006" s="79"/>
      <c r="J2006" s="79"/>
      <c r="K2006" s="80"/>
      <c r="L2006" s="80"/>
      <c r="M2006" s="80"/>
      <c r="N2006" s="80"/>
      <c r="O2006" s="145"/>
      <c r="P2006" s="79"/>
    </row>
    <row r="2007" spans="9:16">
      <c r="I2007" s="79"/>
      <c r="J2007" s="79"/>
      <c r="K2007" s="80"/>
      <c r="L2007" s="80"/>
      <c r="M2007" s="80"/>
      <c r="N2007" s="80"/>
      <c r="O2007" s="145"/>
      <c r="P2007" s="79"/>
    </row>
    <row r="2008" spans="9:16">
      <c r="I2008" s="79"/>
      <c r="J2008" s="79"/>
      <c r="K2008" s="80"/>
      <c r="L2008" s="80"/>
      <c r="M2008" s="80"/>
      <c r="N2008" s="80"/>
      <c r="O2008" s="145"/>
      <c r="P2008" s="79"/>
    </row>
    <row r="2009" spans="9:16">
      <c r="I2009" s="79"/>
      <c r="J2009" s="79"/>
      <c r="K2009" s="80"/>
      <c r="L2009" s="80"/>
      <c r="M2009" s="80"/>
      <c r="N2009" s="80"/>
      <c r="O2009" s="145"/>
      <c r="P2009" s="79"/>
    </row>
    <row r="2010" spans="9:16">
      <c r="I2010" s="79"/>
      <c r="J2010" s="79"/>
      <c r="K2010" s="80"/>
      <c r="L2010" s="80"/>
      <c r="M2010" s="80"/>
      <c r="N2010" s="80"/>
      <c r="O2010" s="145"/>
      <c r="P2010" s="79"/>
    </row>
    <row r="2011" spans="9:16">
      <c r="I2011" s="79"/>
      <c r="J2011" s="79"/>
      <c r="K2011" s="80"/>
      <c r="L2011" s="80"/>
      <c r="M2011" s="80"/>
      <c r="N2011" s="80"/>
      <c r="O2011" s="145"/>
      <c r="P2011" s="79"/>
    </row>
    <row r="2012" spans="9:16">
      <c r="I2012" s="79"/>
      <c r="J2012" s="79"/>
      <c r="K2012" s="80"/>
      <c r="L2012" s="80"/>
      <c r="M2012" s="80"/>
      <c r="N2012" s="80"/>
      <c r="O2012" s="145"/>
      <c r="P2012" s="79"/>
    </row>
    <row r="2013" spans="9:16">
      <c r="I2013" s="79"/>
      <c r="J2013" s="79"/>
      <c r="K2013" s="80"/>
      <c r="L2013" s="80"/>
      <c r="M2013" s="80"/>
      <c r="N2013" s="80"/>
      <c r="O2013" s="145"/>
      <c r="P2013" s="79"/>
    </row>
    <row r="2014" spans="9:16">
      <c r="I2014" s="79"/>
      <c r="J2014" s="79"/>
      <c r="K2014" s="80"/>
      <c r="L2014" s="80"/>
      <c r="M2014" s="80"/>
      <c r="N2014" s="80"/>
      <c r="O2014" s="145"/>
      <c r="P2014" s="79"/>
    </row>
    <row r="2015" spans="9:16">
      <c r="I2015" s="79"/>
      <c r="J2015" s="79"/>
      <c r="K2015" s="80"/>
      <c r="L2015" s="80"/>
      <c r="M2015" s="80"/>
      <c r="N2015" s="80"/>
      <c r="O2015" s="145"/>
      <c r="P2015" s="79"/>
    </row>
    <row r="2016" spans="9:16">
      <c r="I2016" s="79"/>
      <c r="J2016" s="79"/>
      <c r="K2016" s="80"/>
      <c r="L2016" s="80"/>
      <c r="M2016" s="80"/>
      <c r="N2016" s="80"/>
      <c r="O2016" s="145"/>
      <c r="P2016" s="79"/>
    </row>
    <row r="2017" spans="9:16">
      <c r="I2017" s="79"/>
      <c r="J2017" s="79"/>
      <c r="K2017" s="80"/>
      <c r="L2017" s="80"/>
      <c r="M2017" s="80"/>
      <c r="N2017" s="80"/>
      <c r="O2017" s="145"/>
      <c r="P2017" s="79"/>
    </row>
    <row r="2018" spans="9:16">
      <c r="I2018" s="79"/>
      <c r="J2018" s="79"/>
      <c r="K2018" s="80"/>
      <c r="L2018" s="80"/>
      <c r="M2018" s="80"/>
      <c r="N2018" s="80"/>
      <c r="O2018" s="145"/>
      <c r="P2018" s="79"/>
    </row>
    <row r="2019" spans="9:16">
      <c r="I2019" s="79"/>
      <c r="J2019" s="79"/>
      <c r="K2019" s="80"/>
      <c r="L2019" s="80"/>
      <c r="M2019" s="80"/>
      <c r="N2019" s="80"/>
      <c r="O2019" s="145"/>
      <c r="P2019" s="79"/>
    </row>
    <row r="2020" spans="9:16">
      <c r="I2020" s="79"/>
      <c r="J2020" s="79"/>
      <c r="K2020" s="80"/>
      <c r="L2020" s="80"/>
      <c r="M2020" s="80"/>
      <c r="N2020" s="80"/>
      <c r="O2020" s="145"/>
      <c r="P2020" s="79"/>
    </row>
    <row r="2021" spans="9:16">
      <c r="I2021" s="79"/>
      <c r="J2021" s="79"/>
      <c r="K2021" s="80"/>
      <c r="L2021" s="80"/>
      <c r="M2021" s="80"/>
      <c r="N2021" s="80"/>
      <c r="O2021" s="145"/>
      <c r="P2021" s="79"/>
    </row>
    <row r="2022" spans="9:16">
      <c r="I2022" s="79"/>
      <c r="J2022" s="79"/>
      <c r="K2022" s="80"/>
      <c r="L2022" s="80"/>
      <c r="M2022" s="80"/>
      <c r="N2022" s="80"/>
      <c r="O2022" s="145"/>
      <c r="P2022" s="79"/>
    </row>
    <row r="2023" spans="9:16">
      <c r="I2023" s="79"/>
      <c r="J2023" s="79"/>
      <c r="K2023" s="80"/>
      <c r="L2023" s="80"/>
      <c r="M2023" s="80"/>
      <c r="N2023" s="80"/>
      <c r="O2023" s="145"/>
      <c r="P2023" s="79"/>
    </row>
    <row r="2024" spans="9:16">
      <c r="I2024" s="79"/>
      <c r="J2024" s="79"/>
      <c r="K2024" s="80"/>
      <c r="L2024" s="80"/>
      <c r="M2024" s="80"/>
      <c r="N2024" s="80"/>
      <c r="O2024" s="145"/>
      <c r="P2024" s="79"/>
    </row>
    <row r="2025" spans="9:16">
      <c r="I2025" s="79"/>
      <c r="J2025" s="79"/>
      <c r="K2025" s="80"/>
      <c r="L2025" s="80"/>
      <c r="M2025" s="80"/>
      <c r="N2025" s="80"/>
      <c r="O2025" s="145"/>
      <c r="P2025" s="79"/>
    </row>
    <row r="2026" spans="9:16">
      <c r="I2026" s="79"/>
      <c r="J2026" s="79"/>
      <c r="K2026" s="80"/>
      <c r="L2026" s="80"/>
      <c r="M2026" s="80"/>
      <c r="N2026" s="80"/>
      <c r="O2026" s="145"/>
      <c r="P2026" s="79"/>
    </row>
    <row r="2027" spans="9:16">
      <c r="I2027" s="79"/>
      <c r="J2027" s="79"/>
      <c r="K2027" s="80"/>
      <c r="L2027" s="80"/>
      <c r="M2027" s="80"/>
      <c r="N2027" s="80"/>
      <c r="O2027" s="145"/>
      <c r="P2027" s="79"/>
    </row>
    <row r="2028" spans="9:16">
      <c r="I2028" s="79"/>
      <c r="J2028" s="79"/>
      <c r="K2028" s="80"/>
      <c r="L2028" s="80"/>
      <c r="M2028" s="80"/>
      <c r="N2028" s="80"/>
      <c r="O2028" s="145"/>
      <c r="P2028" s="79"/>
    </row>
    <row r="2029" spans="9:16">
      <c r="I2029" s="79"/>
      <c r="J2029" s="79"/>
      <c r="K2029" s="80"/>
      <c r="L2029" s="80"/>
      <c r="M2029" s="80"/>
      <c r="N2029" s="80"/>
      <c r="O2029" s="145"/>
      <c r="P2029" s="79"/>
    </row>
    <row r="2030" spans="9:16">
      <c r="I2030" s="79"/>
      <c r="J2030" s="79"/>
      <c r="K2030" s="80"/>
      <c r="L2030" s="80"/>
      <c r="M2030" s="80"/>
      <c r="N2030" s="80"/>
      <c r="O2030" s="145"/>
      <c r="P2030" s="79"/>
    </row>
    <row r="2031" spans="9:16">
      <c r="I2031" s="79"/>
      <c r="J2031" s="79"/>
      <c r="K2031" s="80"/>
      <c r="L2031" s="80"/>
      <c r="M2031" s="80"/>
      <c r="N2031" s="80"/>
      <c r="O2031" s="145"/>
      <c r="P2031" s="79"/>
    </row>
    <row r="2032" spans="9:16">
      <c r="I2032" s="79"/>
      <c r="J2032" s="79"/>
      <c r="K2032" s="80"/>
      <c r="L2032" s="80"/>
      <c r="M2032" s="80"/>
      <c r="N2032" s="80"/>
      <c r="O2032" s="145"/>
      <c r="P2032" s="79"/>
    </row>
    <row r="2033" spans="9:16">
      <c r="I2033" s="79"/>
      <c r="J2033" s="79"/>
      <c r="K2033" s="80"/>
      <c r="L2033" s="80"/>
      <c r="M2033" s="80"/>
      <c r="N2033" s="80"/>
      <c r="O2033" s="145"/>
      <c r="P2033" s="79"/>
    </row>
    <row r="2034" spans="9:16">
      <c r="I2034" s="79"/>
      <c r="J2034" s="79"/>
      <c r="K2034" s="80"/>
      <c r="L2034" s="80"/>
      <c r="M2034" s="80"/>
      <c r="N2034" s="80"/>
      <c r="O2034" s="145"/>
      <c r="P2034" s="79"/>
    </row>
    <row r="2035" spans="9:16">
      <c r="I2035" s="79"/>
      <c r="J2035" s="79"/>
      <c r="K2035" s="80"/>
      <c r="L2035" s="80"/>
      <c r="M2035" s="80"/>
      <c r="N2035" s="80"/>
      <c r="O2035" s="145"/>
      <c r="P2035" s="79"/>
    </row>
    <row r="2036" spans="9:16">
      <c r="I2036" s="79"/>
      <c r="J2036" s="79"/>
      <c r="K2036" s="80"/>
      <c r="L2036" s="80"/>
      <c r="M2036" s="80"/>
      <c r="N2036" s="80"/>
      <c r="O2036" s="145"/>
      <c r="P2036" s="79"/>
    </row>
    <row r="2037" spans="9:16">
      <c r="I2037" s="79"/>
      <c r="J2037" s="79"/>
      <c r="K2037" s="80"/>
      <c r="L2037" s="80"/>
      <c r="M2037" s="80"/>
      <c r="N2037" s="80"/>
      <c r="O2037" s="145"/>
      <c r="P2037" s="79"/>
    </row>
    <row r="2038" spans="9:16">
      <c r="I2038" s="79"/>
      <c r="J2038" s="79"/>
      <c r="K2038" s="80"/>
      <c r="L2038" s="80"/>
      <c r="M2038" s="80"/>
      <c r="N2038" s="80"/>
      <c r="O2038" s="145"/>
      <c r="P2038" s="79"/>
    </row>
    <row r="2039" spans="9:16">
      <c r="I2039" s="79"/>
      <c r="J2039" s="79"/>
      <c r="K2039" s="80"/>
      <c r="L2039" s="80"/>
      <c r="M2039" s="80"/>
      <c r="N2039" s="80"/>
      <c r="O2039" s="145"/>
      <c r="P2039" s="79"/>
    </row>
    <row r="2040" spans="9:16">
      <c r="I2040" s="79"/>
      <c r="J2040" s="79"/>
      <c r="K2040" s="80"/>
      <c r="L2040" s="80"/>
      <c r="M2040" s="80"/>
      <c r="N2040" s="80"/>
      <c r="O2040" s="145"/>
      <c r="P2040" s="79"/>
    </row>
    <row r="2041" spans="9:16">
      <c r="I2041" s="79"/>
      <c r="J2041" s="79"/>
      <c r="K2041" s="80"/>
      <c r="L2041" s="80"/>
      <c r="M2041" s="80"/>
      <c r="N2041" s="80"/>
      <c r="O2041" s="145"/>
      <c r="P2041" s="79"/>
    </row>
    <row r="2042" spans="9:16">
      <c r="I2042" s="79"/>
      <c r="J2042" s="79"/>
      <c r="K2042" s="80"/>
      <c r="L2042" s="80"/>
      <c r="M2042" s="80"/>
      <c r="N2042" s="80"/>
      <c r="O2042" s="145"/>
      <c r="P2042" s="79"/>
    </row>
    <row r="2043" spans="9:16">
      <c r="I2043" s="79"/>
      <c r="J2043" s="79"/>
      <c r="K2043" s="80"/>
      <c r="L2043" s="80"/>
      <c r="M2043" s="80"/>
      <c r="N2043" s="80"/>
      <c r="O2043" s="145"/>
      <c r="P2043" s="79"/>
    </row>
    <row r="2044" spans="9:16">
      <c r="I2044" s="79"/>
      <c r="J2044" s="79"/>
      <c r="K2044" s="80"/>
      <c r="L2044" s="80"/>
      <c r="M2044" s="80"/>
      <c r="N2044" s="80"/>
      <c r="O2044" s="145"/>
      <c r="P2044" s="79"/>
    </row>
    <row r="2045" spans="9:16">
      <c r="I2045" s="79"/>
      <c r="J2045" s="79"/>
      <c r="K2045" s="80"/>
      <c r="L2045" s="80"/>
      <c r="M2045" s="80"/>
      <c r="N2045" s="80"/>
      <c r="O2045" s="145"/>
      <c r="P2045" s="79"/>
    </row>
    <row r="2046" spans="9:16">
      <c r="I2046" s="79"/>
      <c r="J2046" s="79"/>
      <c r="K2046" s="80"/>
      <c r="L2046" s="80"/>
      <c r="M2046" s="80"/>
      <c r="N2046" s="80"/>
      <c r="O2046" s="145"/>
      <c r="P2046" s="79"/>
    </row>
    <row r="2047" spans="9:16">
      <c r="I2047" s="79"/>
      <c r="J2047" s="79"/>
      <c r="K2047" s="80"/>
      <c r="L2047" s="80"/>
      <c r="M2047" s="80"/>
      <c r="N2047" s="80"/>
      <c r="O2047" s="145"/>
      <c r="P2047" s="79"/>
    </row>
    <row r="2048" spans="9:16">
      <c r="I2048" s="79"/>
      <c r="J2048" s="79"/>
      <c r="K2048" s="80"/>
      <c r="L2048" s="80"/>
      <c r="M2048" s="80"/>
      <c r="N2048" s="80"/>
      <c r="O2048" s="145"/>
      <c r="P2048" s="79"/>
    </row>
    <row r="2049" spans="9:16">
      <c r="I2049" s="79"/>
      <c r="J2049" s="79"/>
      <c r="K2049" s="80"/>
      <c r="L2049" s="80"/>
      <c r="M2049" s="80"/>
      <c r="N2049" s="80"/>
      <c r="O2049" s="145"/>
      <c r="P2049" s="79"/>
    </row>
    <row r="2050" spans="9:16">
      <c r="I2050" s="79"/>
      <c r="J2050" s="79"/>
      <c r="K2050" s="80"/>
      <c r="L2050" s="80"/>
      <c r="M2050" s="80"/>
      <c r="N2050" s="80"/>
      <c r="O2050" s="145"/>
      <c r="P2050" s="79"/>
    </row>
    <row r="2051" spans="9:16">
      <c r="I2051" s="79"/>
      <c r="J2051" s="79"/>
      <c r="K2051" s="80"/>
      <c r="L2051" s="80"/>
      <c r="M2051" s="80"/>
      <c r="N2051" s="80"/>
      <c r="O2051" s="145"/>
      <c r="P2051" s="79"/>
    </row>
    <row r="2052" spans="9:16">
      <c r="I2052" s="79"/>
      <c r="J2052" s="79"/>
      <c r="K2052" s="80"/>
      <c r="L2052" s="80"/>
      <c r="M2052" s="80"/>
      <c r="N2052" s="80"/>
      <c r="O2052" s="145"/>
      <c r="P2052" s="79"/>
    </row>
    <row r="2053" spans="9:16">
      <c r="I2053" s="79"/>
      <c r="J2053" s="79"/>
      <c r="K2053" s="80"/>
      <c r="L2053" s="80"/>
      <c r="M2053" s="80"/>
      <c r="N2053" s="80"/>
      <c r="O2053" s="145"/>
      <c r="P2053" s="79"/>
    </row>
    <row r="2054" spans="9:16">
      <c r="I2054" s="79"/>
      <c r="J2054" s="79"/>
      <c r="K2054" s="80"/>
      <c r="L2054" s="80"/>
      <c r="M2054" s="80"/>
      <c r="N2054" s="80"/>
      <c r="O2054" s="145"/>
      <c r="P2054" s="79"/>
    </row>
    <row r="2055" spans="9:16">
      <c r="I2055" s="79"/>
      <c r="J2055" s="79"/>
      <c r="K2055" s="80"/>
      <c r="L2055" s="80"/>
      <c r="M2055" s="80"/>
      <c r="N2055" s="80"/>
      <c r="O2055" s="145"/>
      <c r="P2055" s="79"/>
    </row>
    <row r="2056" spans="9:16">
      <c r="I2056" s="79"/>
      <c r="J2056" s="79"/>
      <c r="K2056" s="80"/>
      <c r="L2056" s="80"/>
      <c r="M2056" s="80"/>
      <c r="N2056" s="80"/>
      <c r="O2056" s="145"/>
      <c r="P2056" s="79"/>
    </row>
    <row r="2057" spans="9:16">
      <c r="I2057" s="79"/>
      <c r="J2057" s="79"/>
      <c r="K2057" s="80"/>
      <c r="L2057" s="80"/>
      <c r="M2057" s="80"/>
      <c r="N2057" s="80"/>
      <c r="O2057" s="145"/>
      <c r="P2057" s="79"/>
    </row>
    <row r="2058" spans="9:16">
      <c r="I2058" s="79"/>
      <c r="J2058" s="79"/>
      <c r="K2058" s="80"/>
      <c r="L2058" s="80"/>
      <c r="M2058" s="80"/>
      <c r="N2058" s="80"/>
      <c r="O2058" s="145"/>
      <c r="P2058" s="79"/>
    </row>
    <row r="2059" spans="9:16">
      <c r="I2059" s="79"/>
      <c r="J2059" s="79"/>
      <c r="K2059" s="80"/>
      <c r="L2059" s="80"/>
      <c r="M2059" s="80"/>
      <c r="N2059" s="80"/>
      <c r="O2059" s="145"/>
      <c r="P2059" s="79"/>
    </row>
    <row r="2060" spans="9:16">
      <c r="I2060" s="79"/>
      <c r="J2060" s="79"/>
      <c r="K2060" s="80"/>
      <c r="L2060" s="80"/>
      <c r="M2060" s="80"/>
      <c r="N2060" s="80"/>
      <c r="O2060" s="145"/>
      <c r="P2060" s="79"/>
    </row>
    <row r="2061" spans="9:16">
      <c r="I2061" s="79"/>
      <c r="J2061" s="79"/>
      <c r="K2061" s="80"/>
      <c r="L2061" s="80"/>
      <c r="M2061" s="80"/>
      <c r="N2061" s="80"/>
      <c r="O2061" s="145"/>
      <c r="P2061" s="79"/>
    </row>
    <row r="2062" spans="9:16">
      <c r="I2062" s="79"/>
      <c r="J2062" s="79"/>
      <c r="K2062" s="80"/>
      <c r="L2062" s="80"/>
      <c r="M2062" s="80"/>
      <c r="N2062" s="80"/>
      <c r="O2062" s="145"/>
      <c r="P2062" s="79"/>
    </row>
    <row r="2063" spans="9:16">
      <c r="I2063" s="79"/>
      <c r="J2063" s="79"/>
      <c r="K2063" s="80"/>
      <c r="L2063" s="80"/>
      <c r="M2063" s="80"/>
      <c r="N2063" s="80"/>
      <c r="O2063" s="145"/>
      <c r="P2063" s="79"/>
    </row>
    <row r="2064" spans="9:16">
      <c r="I2064" s="79"/>
      <c r="J2064" s="79"/>
      <c r="K2064" s="80"/>
      <c r="L2064" s="80"/>
      <c r="M2064" s="80"/>
      <c r="N2064" s="80"/>
      <c r="O2064" s="145"/>
      <c r="P2064" s="79"/>
    </row>
    <row r="2065" spans="9:16">
      <c r="I2065" s="79"/>
      <c r="J2065" s="79"/>
      <c r="K2065" s="80"/>
      <c r="L2065" s="80"/>
      <c r="M2065" s="80"/>
      <c r="N2065" s="80"/>
      <c r="O2065" s="145"/>
      <c r="P2065" s="79"/>
    </row>
    <row r="2066" spans="9:16">
      <c r="I2066" s="79"/>
      <c r="J2066" s="79"/>
      <c r="K2066" s="80"/>
      <c r="L2066" s="80"/>
      <c r="M2066" s="80"/>
      <c r="N2066" s="80"/>
      <c r="O2066" s="145"/>
      <c r="P2066" s="79"/>
    </row>
    <row r="2067" spans="9:16">
      <c r="I2067" s="79"/>
      <c r="J2067" s="79"/>
      <c r="K2067" s="80"/>
      <c r="L2067" s="80"/>
      <c r="M2067" s="80"/>
      <c r="N2067" s="80"/>
      <c r="O2067" s="145"/>
      <c r="P2067" s="79"/>
    </row>
    <row r="2068" spans="9:16">
      <c r="I2068" s="79"/>
      <c r="J2068" s="79"/>
      <c r="K2068" s="80"/>
      <c r="L2068" s="80"/>
      <c r="M2068" s="80"/>
      <c r="N2068" s="80"/>
      <c r="O2068" s="145"/>
      <c r="P2068" s="79"/>
    </row>
    <row r="2069" spans="9:16">
      <c r="I2069" s="79"/>
      <c r="J2069" s="79"/>
      <c r="K2069" s="80"/>
      <c r="L2069" s="80"/>
      <c r="M2069" s="80"/>
      <c r="N2069" s="80"/>
      <c r="O2069" s="145"/>
      <c r="P2069" s="79"/>
    </row>
    <row r="2070" spans="9:16">
      <c r="I2070" s="79"/>
      <c r="J2070" s="79"/>
      <c r="K2070" s="80"/>
      <c r="L2070" s="80"/>
      <c r="M2070" s="80"/>
      <c r="N2070" s="80"/>
      <c r="O2070" s="145"/>
      <c r="P2070" s="79"/>
    </row>
    <row r="2071" spans="9:16">
      <c r="I2071" s="79"/>
      <c r="J2071" s="79"/>
      <c r="K2071" s="80"/>
      <c r="L2071" s="80"/>
      <c r="M2071" s="80"/>
      <c r="N2071" s="80"/>
      <c r="O2071" s="145"/>
      <c r="P2071" s="79"/>
    </row>
    <row r="2072" spans="9:16">
      <c r="I2072" s="79"/>
      <c r="J2072" s="79"/>
      <c r="K2072" s="80"/>
      <c r="L2072" s="80"/>
      <c r="M2072" s="80"/>
      <c r="N2072" s="80"/>
      <c r="O2072" s="145"/>
      <c r="P2072" s="79"/>
    </row>
    <row r="2073" spans="9:16">
      <c r="I2073" s="79"/>
      <c r="J2073" s="79"/>
      <c r="K2073" s="80"/>
      <c r="L2073" s="80"/>
      <c r="M2073" s="80"/>
      <c r="N2073" s="80"/>
      <c r="O2073" s="145"/>
      <c r="P2073" s="79"/>
    </row>
    <row r="2074" spans="9:16">
      <c r="I2074" s="79"/>
      <c r="J2074" s="79"/>
      <c r="K2074" s="80"/>
      <c r="L2074" s="80"/>
      <c r="M2074" s="80"/>
      <c r="N2074" s="80"/>
      <c r="O2074" s="145"/>
      <c r="P2074" s="79"/>
    </row>
    <row r="2075" spans="9:16">
      <c r="I2075" s="79"/>
      <c r="J2075" s="79"/>
      <c r="K2075" s="80"/>
      <c r="L2075" s="80"/>
      <c r="M2075" s="80"/>
      <c r="N2075" s="80"/>
      <c r="O2075" s="145"/>
      <c r="P2075" s="79"/>
    </row>
    <row r="2076" spans="9:16">
      <c r="I2076" s="79"/>
      <c r="J2076" s="79"/>
      <c r="K2076" s="80"/>
      <c r="L2076" s="80"/>
      <c r="M2076" s="80"/>
      <c r="N2076" s="80"/>
      <c r="O2076" s="145"/>
      <c r="P2076" s="79"/>
    </row>
    <row r="2077" spans="9:16">
      <c r="I2077" s="79"/>
      <c r="J2077" s="79"/>
      <c r="K2077" s="80"/>
      <c r="L2077" s="80"/>
      <c r="M2077" s="80"/>
      <c r="N2077" s="80"/>
      <c r="O2077" s="145"/>
      <c r="P2077" s="79"/>
    </row>
    <row r="2078" spans="9:16">
      <c r="I2078" s="79"/>
      <c r="J2078" s="79"/>
      <c r="K2078" s="80"/>
      <c r="L2078" s="80"/>
      <c r="M2078" s="80"/>
      <c r="N2078" s="80"/>
      <c r="O2078" s="145"/>
      <c r="P2078" s="79"/>
    </row>
    <row r="2079" spans="9:16">
      <c r="I2079" s="79"/>
      <c r="J2079" s="79"/>
      <c r="K2079" s="80"/>
      <c r="L2079" s="80"/>
      <c r="M2079" s="80"/>
      <c r="N2079" s="80"/>
      <c r="O2079" s="145"/>
      <c r="P2079" s="79"/>
    </row>
    <row r="2080" spans="9:16">
      <c r="I2080" s="79"/>
      <c r="J2080" s="79"/>
      <c r="K2080" s="80"/>
      <c r="L2080" s="80"/>
      <c r="M2080" s="80"/>
      <c r="N2080" s="80"/>
      <c r="O2080" s="145"/>
      <c r="P2080" s="79"/>
    </row>
    <row r="2081" spans="9:16">
      <c r="I2081" s="79"/>
      <c r="J2081" s="79"/>
      <c r="K2081" s="80"/>
      <c r="L2081" s="80"/>
      <c r="M2081" s="80"/>
      <c r="N2081" s="80"/>
      <c r="O2081" s="145"/>
      <c r="P2081" s="79"/>
    </row>
    <row r="2082" spans="9:16">
      <c r="I2082" s="79"/>
      <c r="J2082" s="79"/>
      <c r="K2082" s="80"/>
      <c r="L2082" s="80"/>
      <c r="M2082" s="80"/>
      <c r="N2082" s="80"/>
      <c r="O2082" s="145"/>
      <c r="P2082" s="79"/>
    </row>
    <row r="2083" spans="9:16">
      <c r="I2083" s="79"/>
      <c r="J2083" s="79"/>
      <c r="K2083" s="80"/>
      <c r="L2083" s="80"/>
      <c r="M2083" s="80"/>
      <c r="N2083" s="80"/>
      <c r="O2083" s="145"/>
      <c r="P2083" s="79"/>
    </row>
    <row r="2084" spans="9:16">
      <c r="I2084" s="79"/>
      <c r="J2084" s="79"/>
      <c r="K2084" s="80"/>
      <c r="L2084" s="80"/>
      <c r="M2084" s="80"/>
      <c r="N2084" s="80"/>
      <c r="O2084" s="145"/>
      <c r="P2084" s="79"/>
    </row>
    <row r="2085" spans="9:16">
      <c r="I2085" s="79"/>
      <c r="J2085" s="79"/>
      <c r="K2085" s="80"/>
      <c r="L2085" s="80"/>
      <c r="M2085" s="80"/>
      <c r="N2085" s="80"/>
      <c r="O2085" s="145"/>
      <c r="P2085" s="79"/>
    </row>
    <row r="2086" spans="9:16">
      <c r="I2086" s="79"/>
      <c r="J2086" s="79"/>
      <c r="K2086" s="80"/>
      <c r="L2086" s="80"/>
      <c r="M2086" s="80"/>
      <c r="N2086" s="80"/>
      <c r="O2086" s="145"/>
      <c r="P2086" s="79"/>
    </row>
    <row r="2087" spans="9:16">
      <c r="I2087" s="79"/>
      <c r="J2087" s="79"/>
      <c r="K2087" s="80"/>
      <c r="L2087" s="80"/>
      <c r="M2087" s="80"/>
      <c r="N2087" s="80"/>
      <c r="O2087" s="145"/>
      <c r="P2087" s="79"/>
    </row>
    <row r="2088" spans="9:16">
      <c r="I2088" s="79"/>
      <c r="J2088" s="79"/>
      <c r="K2088" s="80"/>
      <c r="L2088" s="80"/>
      <c r="M2088" s="80"/>
      <c r="N2088" s="80"/>
      <c r="O2088" s="145"/>
      <c r="P2088" s="79"/>
    </row>
    <row r="2089" spans="9:16">
      <c r="I2089" s="79"/>
      <c r="J2089" s="79"/>
      <c r="K2089" s="80"/>
      <c r="L2089" s="80"/>
      <c r="M2089" s="80"/>
      <c r="N2089" s="80"/>
      <c r="O2089" s="145"/>
      <c r="P2089" s="79"/>
    </row>
    <row r="2090" spans="9:16">
      <c r="I2090" s="79"/>
      <c r="J2090" s="79"/>
      <c r="K2090" s="80"/>
      <c r="L2090" s="80"/>
      <c r="M2090" s="80"/>
      <c r="N2090" s="80"/>
      <c r="O2090" s="145"/>
      <c r="P2090" s="79"/>
    </row>
    <row r="2091" spans="9:16">
      <c r="I2091" s="79"/>
      <c r="J2091" s="79"/>
      <c r="K2091" s="80"/>
      <c r="L2091" s="80"/>
      <c r="M2091" s="80"/>
      <c r="N2091" s="80"/>
      <c r="O2091" s="145"/>
      <c r="P2091" s="79"/>
    </row>
    <row r="2092" spans="9:16">
      <c r="I2092" s="79"/>
      <c r="J2092" s="79"/>
      <c r="K2092" s="80"/>
      <c r="L2092" s="80"/>
      <c r="M2092" s="80"/>
      <c r="N2092" s="80"/>
      <c r="O2092" s="145"/>
      <c r="P2092" s="79"/>
    </row>
    <row r="2093" spans="9:16">
      <c r="I2093" s="79"/>
      <c r="J2093" s="79"/>
      <c r="K2093" s="80"/>
      <c r="L2093" s="80"/>
      <c r="M2093" s="80"/>
      <c r="N2093" s="80"/>
      <c r="O2093" s="145"/>
      <c r="P2093" s="79"/>
    </row>
    <row r="2094" spans="9:16">
      <c r="I2094" s="79"/>
      <c r="J2094" s="79"/>
      <c r="K2094" s="80"/>
      <c r="L2094" s="80"/>
      <c r="M2094" s="80"/>
      <c r="N2094" s="80"/>
      <c r="O2094" s="145"/>
      <c r="P2094" s="79"/>
    </row>
    <row r="2095" spans="9:16">
      <c r="I2095" s="79"/>
      <c r="J2095" s="79"/>
      <c r="K2095" s="80"/>
      <c r="L2095" s="80"/>
      <c r="M2095" s="80"/>
      <c r="N2095" s="80"/>
      <c r="O2095" s="145"/>
      <c r="P2095" s="79"/>
    </row>
    <row r="2096" spans="9:16">
      <c r="I2096" s="79"/>
      <c r="J2096" s="79"/>
      <c r="K2096" s="80"/>
      <c r="L2096" s="80"/>
      <c r="M2096" s="80"/>
      <c r="N2096" s="80"/>
      <c r="O2096" s="145"/>
      <c r="P2096" s="79"/>
    </row>
    <row r="2097" spans="9:16">
      <c r="I2097" s="79"/>
      <c r="J2097" s="79"/>
      <c r="K2097" s="80"/>
      <c r="L2097" s="80"/>
      <c r="M2097" s="80"/>
      <c r="N2097" s="80"/>
      <c r="O2097" s="145"/>
      <c r="P2097" s="79"/>
    </row>
    <row r="2098" spans="9:16">
      <c r="I2098" s="79"/>
      <c r="J2098" s="79"/>
      <c r="K2098" s="80"/>
      <c r="L2098" s="80"/>
      <c r="M2098" s="80"/>
      <c r="N2098" s="80"/>
      <c r="O2098" s="145"/>
      <c r="P2098" s="79"/>
    </row>
    <row r="2099" spans="9:16">
      <c r="I2099" s="79"/>
      <c r="J2099" s="79"/>
      <c r="K2099" s="80"/>
      <c r="L2099" s="80"/>
      <c r="M2099" s="80"/>
      <c r="N2099" s="80"/>
      <c r="O2099" s="145"/>
      <c r="P2099" s="79"/>
    </row>
    <row r="2100" spans="9:16">
      <c r="I2100" s="79"/>
      <c r="J2100" s="79"/>
      <c r="K2100" s="80"/>
      <c r="L2100" s="80"/>
      <c r="M2100" s="80"/>
      <c r="N2100" s="80"/>
      <c r="O2100" s="145"/>
      <c r="P2100" s="79"/>
    </row>
    <row r="2101" spans="9:16">
      <c r="I2101" s="79"/>
      <c r="J2101" s="79"/>
      <c r="K2101" s="80"/>
      <c r="L2101" s="80"/>
      <c r="M2101" s="80"/>
      <c r="N2101" s="80"/>
      <c r="O2101" s="145"/>
      <c r="P2101" s="79"/>
    </row>
    <row r="2102" spans="9:16">
      <c r="I2102" s="79"/>
      <c r="J2102" s="79"/>
      <c r="K2102" s="80"/>
      <c r="L2102" s="80"/>
      <c r="M2102" s="80"/>
      <c r="N2102" s="80"/>
      <c r="O2102" s="145"/>
      <c r="P2102" s="79"/>
    </row>
    <row r="2103" spans="9:16">
      <c r="I2103" s="79"/>
      <c r="J2103" s="79"/>
      <c r="K2103" s="80"/>
      <c r="L2103" s="80"/>
      <c r="M2103" s="80"/>
      <c r="N2103" s="80"/>
      <c r="O2103" s="145"/>
      <c r="P2103" s="79"/>
    </row>
    <row r="2104" spans="9:16">
      <c r="I2104" s="79"/>
      <c r="J2104" s="79"/>
      <c r="K2104" s="80"/>
      <c r="L2104" s="80"/>
      <c r="M2104" s="80"/>
      <c r="N2104" s="80"/>
      <c r="O2104" s="145"/>
      <c r="P2104" s="79"/>
    </row>
    <row r="2105" spans="9:16">
      <c r="I2105" s="79"/>
      <c r="J2105" s="79"/>
      <c r="K2105" s="80"/>
      <c r="L2105" s="80"/>
      <c r="M2105" s="80"/>
      <c r="N2105" s="80"/>
      <c r="O2105" s="145"/>
      <c r="P2105" s="79"/>
    </row>
    <row r="2106" spans="9:16">
      <c r="I2106" s="79"/>
      <c r="J2106" s="79"/>
      <c r="K2106" s="80"/>
      <c r="L2106" s="80"/>
      <c r="M2106" s="80"/>
      <c r="N2106" s="80"/>
      <c r="O2106" s="145"/>
      <c r="P2106" s="79"/>
    </row>
    <row r="2107" spans="9:16">
      <c r="I2107" s="79"/>
      <c r="J2107" s="79"/>
      <c r="K2107" s="80"/>
      <c r="L2107" s="80"/>
      <c r="M2107" s="80"/>
      <c r="N2107" s="80"/>
      <c r="O2107" s="145"/>
      <c r="P2107" s="79"/>
    </row>
    <row r="2108" spans="9:16">
      <c r="I2108" s="79"/>
      <c r="J2108" s="79"/>
      <c r="K2108" s="80"/>
      <c r="L2108" s="80"/>
      <c r="M2108" s="80"/>
      <c r="N2108" s="80"/>
      <c r="O2108" s="145"/>
      <c r="P2108" s="79"/>
    </row>
    <row r="2109" spans="9:16">
      <c r="I2109" s="79"/>
      <c r="J2109" s="79"/>
      <c r="K2109" s="80"/>
      <c r="L2109" s="80"/>
      <c r="M2109" s="80"/>
      <c r="N2109" s="80"/>
      <c r="O2109" s="145"/>
      <c r="P2109" s="79"/>
    </row>
    <row r="2110" spans="9:16">
      <c r="I2110" s="79"/>
      <c r="J2110" s="79"/>
      <c r="K2110" s="80"/>
      <c r="L2110" s="80"/>
      <c r="M2110" s="80"/>
      <c r="N2110" s="80"/>
      <c r="O2110" s="145"/>
      <c r="P2110" s="79"/>
    </row>
    <row r="2111" spans="9:16">
      <c r="I2111" s="79"/>
      <c r="J2111" s="79"/>
      <c r="K2111" s="80"/>
      <c r="L2111" s="80"/>
      <c r="M2111" s="80"/>
      <c r="N2111" s="80"/>
      <c r="O2111" s="145"/>
      <c r="P2111" s="79"/>
    </row>
    <row r="2112" spans="9:16">
      <c r="I2112" s="79"/>
      <c r="J2112" s="79"/>
      <c r="K2112" s="80"/>
      <c r="L2112" s="80"/>
      <c r="M2112" s="80"/>
      <c r="N2112" s="80"/>
      <c r="O2112" s="145"/>
      <c r="P2112" s="79"/>
    </row>
    <row r="2113" spans="9:16">
      <c r="I2113" s="79"/>
      <c r="J2113" s="79"/>
      <c r="K2113" s="80"/>
      <c r="L2113" s="80"/>
      <c r="M2113" s="80"/>
      <c r="N2113" s="80"/>
      <c r="O2113" s="145"/>
      <c r="P2113" s="79"/>
    </row>
    <row r="2114" spans="9:16">
      <c r="I2114" s="79"/>
      <c r="J2114" s="79"/>
      <c r="K2114" s="80"/>
      <c r="L2114" s="80"/>
      <c r="M2114" s="80"/>
      <c r="N2114" s="80"/>
      <c r="O2114" s="145"/>
      <c r="P2114" s="79"/>
    </row>
    <row r="2115" spans="9:16">
      <c r="I2115" s="79"/>
      <c r="J2115" s="79"/>
      <c r="K2115" s="80"/>
      <c r="L2115" s="80"/>
      <c r="M2115" s="80"/>
      <c r="N2115" s="80"/>
      <c r="O2115" s="145"/>
      <c r="P2115" s="79"/>
    </row>
    <row r="2116" spans="9:16">
      <c r="I2116" s="79"/>
      <c r="J2116" s="79"/>
      <c r="K2116" s="80"/>
      <c r="L2116" s="80"/>
      <c r="M2116" s="80"/>
      <c r="N2116" s="80"/>
      <c r="O2116" s="145"/>
      <c r="P2116" s="79"/>
    </row>
    <row r="2117" spans="9:16">
      <c r="I2117" s="79"/>
      <c r="J2117" s="79"/>
      <c r="K2117" s="80"/>
      <c r="L2117" s="80"/>
      <c r="M2117" s="80"/>
      <c r="N2117" s="80"/>
      <c r="O2117" s="145"/>
      <c r="P2117" s="79"/>
    </row>
    <row r="2118" spans="9:16">
      <c r="I2118" s="79"/>
      <c r="J2118" s="79"/>
      <c r="K2118" s="80"/>
      <c r="L2118" s="80"/>
      <c r="M2118" s="80"/>
      <c r="N2118" s="80"/>
      <c r="O2118" s="145"/>
      <c r="P2118" s="79"/>
    </row>
    <row r="2119" spans="9:16">
      <c r="I2119" s="79"/>
      <c r="J2119" s="79"/>
      <c r="K2119" s="80"/>
      <c r="L2119" s="80"/>
      <c r="M2119" s="80"/>
      <c r="N2119" s="80"/>
      <c r="O2119" s="145"/>
      <c r="P2119" s="79"/>
    </row>
    <row r="2120" spans="9:16">
      <c r="I2120" s="79"/>
      <c r="J2120" s="79"/>
      <c r="K2120" s="80"/>
      <c r="L2120" s="80"/>
      <c r="M2120" s="80"/>
      <c r="N2120" s="80"/>
      <c r="O2120" s="145"/>
      <c r="P2120" s="79"/>
    </row>
    <row r="2121" spans="9:16">
      <c r="I2121" s="79"/>
      <c r="J2121" s="79"/>
      <c r="K2121" s="80"/>
      <c r="L2121" s="80"/>
      <c r="M2121" s="80"/>
      <c r="N2121" s="80"/>
      <c r="O2121" s="145"/>
      <c r="P2121" s="79"/>
    </row>
    <row r="2122" spans="9:16">
      <c r="I2122" s="79"/>
      <c r="J2122" s="79"/>
      <c r="K2122" s="80"/>
      <c r="L2122" s="80"/>
      <c r="M2122" s="80"/>
      <c r="N2122" s="80"/>
      <c r="O2122" s="145"/>
      <c r="P2122" s="79"/>
    </row>
    <row r="2123" spans="9:16">
      <c r="I2123" s="79"/>
      <c r="J2123" s="79"/>
      <c r="K2123" s="80"/>
      <c r="L2123" s="80"/>
      <c r="M2123" s="80"/>
      <c r="N2123" s="80"/>
      <c r="O2123" s="145"/>
      <c r="P2123" s="79"/>
    </row>
    <row r="2124" spans="9:16">
      <c r="I2124" s="79"/>
      <c r="J2124" s="79"/>
      <c r="K2124" s="80"/>
      <c r="L2124" s="80"/>
      <c r="M2124" s="80"/>
      <c r="N2124" s="80"/>
      <c r="O2124" s="145"/>
      <c r="P2124" s="79"/>
    </row>
    <row r="2125" spans="9:16">
      <c r="I2125" s="79"/>
      <c r="J2125" s="79"/>
      <c r="K2125" s="80"/>
      <c r="L2125" s="80"/>
      <c r="M2125" s="80"/>
      <c r="N2125" s="80"/>
      <c r="O2125" s="145"/>
      <c r="P2125" s="79"/>
    </row>
    <row r="2126" spans="9:16">
      <c r="I2126" s="79"/>
      <c r="J2126" s="79"/>
      <c r="K2126" s="80"/>
      <c r="L2126" s="80"/>
      <c r="M2126" s="80"/>
      <c r="N2126" s="80"/>
      <c r="O2126" s="145"/>
      <c r="P2126" s="79"/>
    </row>
    <row r="2127" spans="9:16">
      <c r="I2127" s="79"/>
      <c r="J2127" s="79"/>
      <c r="K2127" s="80"/>
      <c r="L2127" s="80"/>
      <c r="M2127" s="80"/>
      <c r="N2127" s="80"/>
      <c r="O2127" s="145"/>
      <c r="P2127" s="79"/>
    </row>
    <row r="2128" spans="9:16">
      <c r="I2128" s="79"/>
      <c r="J2128" s="79"/>
      <c r="K2128" s="80"/>
      <c r="L2128" s="80"/>
      <c r="M2128" s="80"/>
      <c r="N2128" s="80"/>
      <c r="O2128" s="145"/>
      <c r="P2128" s="79"/>
    </row>
    <row r="2129" spans="9:16">
      <c r="I2129" s="79"/>
      <c r="J2129" s="79"/>
      <c r="K2129" s="80"/>
      <c r="L2129" s="80"/>
      <c r="M2129" s="80"/>
      <c r="N2129" s="80"/>
      <c r="O2129" s="145"/>
      <c r="P2129" s="79"/>
    </row>
    <row r="2130" spans="9:16">
      <c r="I2130" s="79"/>
      <c r="J2130" s="79"/>
      <c r="K2130" s="80"/>
      <c r="L2130" s="80"/>
      <c r="M2130" s="80"/>
      <c r="N2130" s="80"/>
      <c r="O2130" s="145"/>
      <c r="P2130" s="79"/>
    </row>
    <row r="2131" spans="9:16">
      <c r="I2131" s="79"/>
      <c r="J2131" s="79"/>
      <c r="K2131" s="80"/>
      <c r="L2131" s="80"/>
      <c r="M2131" s="80"/>
      <c r="N2131" s="80"/>
      <c r="O2131" s="145"/>
      <c r="P2131" s="79"/>
    </row>
    <row r="2132" spans="9:16">
      <c r="I2132" s="79"/>
      <c r="J2132" s="79"/>
      <c r="K2132" s="80"/>
      <c r="L2132" s="80"/>
      <c r="M2132" s="80"/>
      <c r="N2132" s="80"/>
      <c r="O2132" s="145"/>
      <c r="P2132" s="79"/>
    </row>
    <row r="2133" spans="9:16">
      <c r="I2133" s="79"/>
      <c r="J2133" s="79"/>
      <c r="K2133" s="80"/>
      <c r="L2133" s="80"/>
      <c r="M2133" s="80"/>
      <c r="N2133" s="80"/>
      <c r="O2133" s="145"/>
      <c r="P2133" s="79"/>
    </row>
    <row r="2134" spans="9:16">
      <c r="I2134" s="79"/>
      <c r="J2134" s="79"/>
      <c r="K2134" s="80"/>
      <c r="L2134" s="80"/>
      <c r="M2134" s="80"/>
      <c r="N2134" s="80"/>
      <c r="O2134" s="145"/>
      <c r="P2134" s="79"/>
    </row>
    <row r="2135" spans="9:16">
      <c r="I2135" s="79"/>
      <c r="J2135" s="79"/>
      <c r="K2135" s="80"/>
      <c r="L2135" s="80"/>
      <c r="M2135" s="80"/>
      <c r="N2135" s="80"/>
      <c r="O2135" s="145"/>
      <c r="P2135" s="79"/>
    </row>
    <row r="2136" spans="9:16">
      <c r="I2136" s="79"/>
      <c r="J2136" s="79"/>
      <c r="K2136" s="80"/>
      <c r="L2136" s="80"/>
      <c r="M2136" s="80"/>
      <c r="N2136" s="80"/>
      <c r="O2136" s="145"/>
      <c r="P2136" s="79"/>
    </row>
    <row r="2137" spans="9:16">
      <c r="I2137" s="79"/>
      <c r="J2137" s="79"/>
      <c r="K2137" s="80"/>
      <c r="L2137" s="80"/>
      <c r="M2137" s="80"/>
      <c r="N2137" s="80"/>
      <c r="O2137" s="145"/>
      <c r="P2137" s="79"/>
    </row>
    <row r="2138" spans="9:16">
      <c r="I2138" s="79"/>
      <c r="J2138" s="79"/>
      <c r="K2138" s="80"/>
      <c r="L2138" s="80"/>
      <c r="M2138" s="80"/>
      <c r="N2138" s="80"/>
      <c r="O2138" s="145"/>
      <c r="P2138" s="79"/>
    </row>
    <row r="2139" spans="9:16">
      <c r="I2139" s="79"/>
      <c r="J2139" s="79"/>
      <c r="K2139" s="80"/>
      <c r="L2139" s="80"/>
      <c r="M2139" s="80"/>
      <c r="N2139" s="80"/>
      <c r="O2139" s="145"/>
      <c r="P2139" s="79"/>
    </row>
    <row r="2140" spans="9:16">
      <c r="I2140" s="79"/>
      <c r="J2140" s="79"/>
      <c r="K2140" s="80"/>
      <c r="L2140" s="80"/>
      <c r="M2140" s="80"/>
      <c r="N2140" s="80"/>
      <c r="O2140" s="145"/>
      <c r="P2140" s="79"/>
    </row>
    <row r="2141" spans="9:16">
      <c r="I2141" s="79"/>
      <c r="J2141" s="79"/>
      <c r="K2141" s="80"/>
      <c r="L2141" s="80"/>
      <c r="M2141" s="80"/>
      <c r="N2141" s="80"/>
      <c r="O2141" s="145"/>
      <c r="P2141" s="79"/>
    </row>
    <row r="2142" spans="9:16">
      <c r="I2142" s="79"/>
      <c r="J2142" s="79"/>
      <c r="K2142" s="80"/>
      <c r="L2142" s="80"/>
      <c r="M2142" s="80"/>
      <c r="N2142" s="80"/>
      <c r="O2142" s="145"/>
      <c r="P2142" s="79"/>
    </row>
    <row r="2143" spans="9:16">
      <c r="I2143" s="79"/>
      <c r="J2143" s="79"/>
      <c r="K2143" s="80"/>
      <c r="L2143" s="80"/>
      <c r="M2143" s="80"/>
      <c r="N2143" s="80"/>
      <c r="O2143" s="145"/>
      <c r="P2143" s="79"/>
    </row>
    <row r="2144" spans="9:16">
      <c r="I2144" s="79"/>
      <c r="J2144" s="79"/>
      <c r="K2144" s="80"/>
      <c r="L2144" s="80"/>
      <c r="M2144" s="80"/>
      <c r="N2144" s="80"/>
      <c r="O2144" s="145"/>
      <c r="P2144" s="79"/>
    </row>
    <row r="2145" spans="9:16">
      <c r="I2145" s="79"/>
      <c r="J2145" s="79"/>
      <c r="K2145" s="80"/>
      <c r="L2145" s="80"/>
      <c r="M2145" s="80"/>
      <c r="N2145" s="80"/>
      <c r="O2145" s="145"/>
      <c r="P2145" s="79"/>
    </row>
    <row r="2146" spans="9:16">
      <c r="I2146" s="79"/>
      <c r="J2146" s="79"/>
      <c r="K2146" s="80"/>
      <c r="L2146" s="80"/>
      <c r="M2146" s="80"/>
      <c r="N2146" s="80"/>
      <c r="O2146" s="145"/>
      <c r="P2146" s="79"/>
    </row>
    <row r="2147" spans="9:16">
      <c r="I2147" s="79"/>
      <c r="J2147" s="79"/>
      <c r="K2147" s="80"/>
      <c r="L2147" s="80"/>
      <c r="M2147" s="80"/>
      <c r="N2147" s="80"/>
      <c r="O2147" s="145"/>
      <c r="P2147" s="79"/>
    </row>
    <row r="2148" spans="9:16">
      <c r="I2148" s="79"/>
      <c r="J2148" s="79"/>
      <c r="K2148" s="80"/>
      <c r="L2148" s="80"/>
      <c r="M2148" s="80"/>
      <c r="N2148" s="80"/>
      <c r="O2148" s="145"/>
      <c r="P2148" s="79"/>
    </row>
    <row r="2149" spans="9:16">
      <c r="I2149" s="79"/>
      <c r="J2149" s="79"/>
      <c r="K2149" s="80"/>
      <c r="L2149" s="80"/>
      <c r="M2149" s="80"/>
      <c r="N2149" s="80"/>
      <c r="O2149" s="145"/>
      <c r="P2149" s="79"/>
    </row>
    <row r="2150" spans="9:16">
      <c r="I2150" s="79"/>
      <c r="J2150" s="79"/>
      <c r="K2150" s="80"/>
      <c r="L2150" s="80"/>
      <c r="M2150" s="80"/>
      <c r="N2150" s="80"/>
      <c r="O2150" s="145"/>
      <c r="P2150" s="79"/>
    </row>
    <row r="2151" spans="9:16">
      <c r="I2151" s="79"/>
      <c r="J2151" s="79"/>
      <c r="K2151" s="80"/>
      <c r="L2151" s="80"/>
      <c r="M2151" s="80"/>
      <c r="N2151" s="80"/>
      <c r="O2151" s="145"/>
      <c r="P2151" s="79"/>
    </row>
    <row r="2152" spans="9:16">
      <c r="I2152" s="79"/>
      <c r="J2152" s="79"/>
      <c r="K2152" s="80"/>
      <c r="L2152" s="80"/>
      <c r="M2152" s="80"/>
      <c r="N2152" s="80"/>
      <c r="O2152" s="145"/>
      <c r="P2152" s="79"/>
    </row>
    <row r="2153" spans="9:16">
      <c r="I2153" s="79"/>
      <c r="J2153" s="79"/>
      <c r="K2153" s="80"/>
      <c r="L2153" s="80"/>
      <c r="M2153" s="80"/>
      <c r="N2153" s="80"/>
      <c r="O2153" s="145"/>
      <c r="P2153" s="79"/>
    </row>
    <row r="2154" spans="9:16">
      <c r="I2154" s="79"/>
      <c r="J2154" s="79"/>
      <c r="K2154" s="80"/>
      <c r="L2154" s="80"/>
      <c r="M2154" s="80"/>
      <c r="N2154" s="80"/>
      <c r="O2154" s="145"/>
      <c r="P2154" s="79"/>
    </row>
    <row r="2155" spans="9:16">
      <c r="I2155" s="79"/>
      <c r="J2155" s="79"/>
      <c r="K2155" s="80"/>
      <c r="L2155" s="80"/>
      <c r="M2155" s="80"/>
      <c r="N2155" s="80"/>
      <c r="O2155" s="145"/>
      <c r="P2155" s="79"/>
    </row>
    <row r="2156" spans="9:16">
      <c r="I2156" s="79"/>
      <c r="J2156" s="79"/>
      <c r="K2156" s="80"/>
      <c r="L2156" s="80"/>
      <c r="M2156" s="80"/>
      <c r="N2156" s="80"/>
      <c r="O2156" s="145"/>
      <c r="P2156" s="79"/>
    </row>
    <row r="2157" spans="9:16">
      <c r="I2157" s="79"/>
      <c r="J2157" s="79"/>
      <c r="K2157" s="80"/>
      <c r="L2157" s="80"/>
      <c r="M2157" s="80"/>
      <c r="N2157" s="80"/>
      <c r="O2157" s="145"/>
      <c r="P2157" s="79"/>
    </row>
    <row r="2158" spans="9:16">
      <c r="I2158" s="79"/>
      <c r="J2158" s="79"/>
      <c r="K2158" s="80"/>
      <c r="L2158" s="80"/>
      <c r="M2158" s="80"/>
      <c r="N2158" s="80"/>
      <c r="O2158" s="145"/>
      <c r="P2158" s="79"/>
    </row>
    <row r="2159" spans="9:16">
      <c r="I2159" s="79"/>
      <c r="J2159" s="79"/>
      <c r="K2159" s="80"/>
      <c r="L2159" s="80"/>
      <c r="M2159" s="80"/>
      <c r="N2159" s="80"/>
      <c r="O2159" s="145"/>
      <c r="P2159" s="79"/>
    </row>
    <row r="2160" spans="9:16">
      <c r="I2160" s="79"/>
      <c r="J2160" s="79"/>
      <c r="K2160" s="80"/>
      <c r="L2160" s="80"/>
      <c r="M2160" s="80"/>
      <c r="N2160" s="80"/>
      <c r="O2160" s="145"/>
      <c r="P2160" s="79"/>
    </row>
    <row r="2161" spans="9:16">
      <c r="I2161" s="79"/>
      <c r="J2161" s="79"/>
      <c r="K2161" s="80"/>
      <c r="L2161" s="80"/>
      <c r="M2161" s="80"/>
      <c r="N2161" s="80"/>
      <c r="O2161" s="145"/>
      <c r="P2161" s="79"/>
    </row>
    <row r="2162" spans="9:16">
      <c r="I2162" s="79"/>
      <c r="J2162" s="79"/>
      <c r="K2162" s="80"/>
      <c r="L2162" s="80"/>
      <c r="M2162" s="80"/>
      <c r="N2162" s="80"/>
      <c r="O2162" s="145"/>
      <c r="P2162" s="79"/>
    </row>
    <row r="2163" spans="9:16">
      <c r="I2163" s="79"/>
      <c r="J2163" s="79"/>
      <c r="K2163" s="80"/>
      <c r="L2163" s="80"/>
      <c r="M2163" s="80"/>
      <c r="N2163" s="80"/>
      <c r="O2163" s="145"/>
      <c r="P2163" s="79"/>
    </row>
    <row r="2164" spans="9:16">
      <c r="I2164" s="79"/>
      <c r="J2164" s="79"/>
      <c r="K2164" s="80"/>
      <c r="L2164" s="80"/>
      <c r="M2164" s="80"/>
      <c r="N2164" s="80"/>
      <c r="O2164" s="145"/>
      <c r="P2164" s="79"/>
    </row>
    <row r="2165" spans="9:16">
      <c r="I2165" s="79"/>
      <c r="J2165" s="79"/>
      <c r="K2165" s="80"/>
      <c r="L2165" s="80"/>
      <c r="M2165" s="80"/>
      <c r="N2165" s="80"/>
      <c r="O2165" s="145"/>
      <c r="P2165" s="79"/>
    </row>
    <row r="2166" spans="9:16">
      <c r="I2166" s="79"/>
      <c r="J2166" s="79"/>
      <c r="K2166" s="80"/>
      <c r="L2166" s="80"/>
      <c r="M2166" s="80"/>
      <c r="N2166" s="80"/>
      <c r="O2166" s="145"/>
      <c r="P2166" s="79"/>
    </row>
    <row r="2167" spans="9:16">
      <c r="I2167" s="79"/>
      <c r="J2167" s="79"/>
      <c r="K2167" s="80"/>
      <c r="L2167" s="80"/>
      <c r="M2167" s="80"/>
      <c r="N2167" s="80"/>
      <c r="O2167" s="145"/>
      <c r="P2167" s="79"/>
    </row>
    <row r="2168" spans="9:16">
      <c r="I2168" s="79"/>
      <c r="J2168" s="79"/>
      <c r="K2168" s="80"/>
      <c r="L2168" s="80"/>
      <c r="M2168" s="80"/>
      <c r="N2168" s="80"/>
      <c r="O2168" s="145"/>
      <c r="P2168" s="79"/>
    </row>
    <row r="2169" spans="9:16">
      <c r="I2169" s="79"/>
      <c r="J2169" s="79"/>
      <c r="K2169" s="80"/>
      <c r="L2169" s="80"/>
      <c r="M2169" s="80"/>
      <c r="N2169" s="80"/>
      <c r="O2169" s="145"/>
      <c r="P2169" s="79"/>
    </row>
    <row r="2170" spans="9:16">
      <c r="I2170" s="79"/>
      <c r="J2170" s="79"/>
      <c r="K2170" s="80"/>
      <c r="L2170" s="80"/>
      <c r="M2170" s="80"/>
      <c r="N2170" s="80"/>
      <c r="O2170" s="145"/>
      <c r="P2170" s="79"/>
    </row>
    <row r="2171" spans="9:16">
      <c r="I2171" s="79"/>
      <c r="J2171" s="79"/>
      <c r="K2171" s="80"/>
      <c r="L2171" s="80"/>
      <c r="M2171" s="80"/>
      <c r="N2171" s="80"/>
      <c r="O2171" s="145"/>
      <c r="P2171" s="79"/>
    </row>
    <row r="2172" spans="9:16">
      <c r="I2172" s="79"/>
      <c r="J2172" s="79"/>
      <c r="K2172" s="80"/>
      <c r="L2172" s="80"/>
      <c r="M2172" s="80"/>
      <c r="N2172" s="80"/>
      <c r="O2172" s="145"/>
      <c r="P2172" s="79"/>
    </row>
    <row r="2173" spans="9:16">
      <c r="I2173" s="79"/>
      <c r="J2173" s="79"/>
      <c r="K2173" s="80"/>
      <c r="L2173" s="80"/>
      <c r="M2173" s="80"/>
      <c r="N2173" s="80"/>
      <c r="O2173" s="145"/>
      <c r="P2173" s="79"/>
    </row>
    <row r="2174" spans="9:16">
      <c r="I2174" s="79"/>
      <c r="J2174" s="79"/>
      <c r="K2174" s="80"/>
      <c r="L2174" s="80"/>
      <c r="M2174" s="80"/>
      <c r="N2174" s="80"/>
      <c r="O2174" s="145"/>
      <c r="P2174" s="79"/>
    </row>
    <row r="2175" spans="9:16">
      <c r="I2175" s="79"/>
      <c r="J2175" s="79"/>
      <c r="K2175" s="80"/>
      <c r="L2175" s="80"/>
      <c r="M2175" s="80"/>
      <c r="N2175" s="80"/>
      <c r="O2175" s="145"/>
      <c r="P2175" s="79"/>
    </row>
    <row r="2176" spans="9:16">
      <c r="I2176" s="79"/>
      <c r="J2176" s="79"/>
      <c r="K2176" s="80"/>
      <c r="L2176" s="80"/>
      <c r="M2176" s="80"/>
      <c r="N2176" s="80"/>
      <c r="O2176" s="145"/>
      <c r="P2176" s="79"/>
    </row>
    <row r="2177" spans="9:16">
      <c r="I2177" s="79"/>
      <c r="J2177" s="79"/>
      <c r="K2177" s="80"/>
      <c r="L2177" s="80"/>
      <c r="M2177" s="80"/>
      <c r="N2177" s="80"/>
      <c r="O2177" s="145"/>
      <c r="P2177" s="79"/>
    </row>
    <row r="2178" spans="9:16">
      <c r="I2178" s="79"/>
      <c r="J2178" s="79"/>
      <c r="K2178" s="80"/>
      <c r="L2178" s="80"/>
      <c r="M2178" s="80"/>
      <c r="N2178" s="80"/>
      <c r="O2178" s="145"/>
      <c r="P2178" s="79"/>
    </row>
    <row r="2179" spans="9:16">
      <c r="I2179" s="79"/>
      <c r="J2179" s="79"/>
      <c r="K2179" s="80"/>
      <c r="L2179" s="80"/>
      <c r="M2179" s="80"/>
      <c r="N2179" s="80"/>
      <c r="O2179" s="145"/>
      <c r="P2179" s="79"/>
    </row>
    <row r="2180" spans="9:16">
      <c r="I2180" s="79"/>
      <c r="J2180" s="79"/>
      <c r="K2180" s="80"/>
      <c r="L2180" s="80"/>
      <c r="M2180" s="80"/>
      <c r="N2180" s="80"/>
      <c r="O2180" s="145"/>
      <c r="P2180" s="79"/>
    </row>
    <row r="2181" spans="9:16">
      <c r="I2181" s="79"/>
      <c r="J2181" s="79"/>
      <c r="K2181" s="80"/>
      <c r="L2181" s="80"/>
      <c r="M2181" s="80"/>
      <c r="N2181" s="80"/>
      <c r="O2181" s="145"/>
      <c r="P2181" s="79"/>
    </row>
    <row r="2182" spans="9:16">
      <c r="I2182" s="79"/>
      <c r="J2182" s="79"/>
      <c r="K2182" s="80"/>
      <c r="L2182" s="80"/>
      <c r="M2182" s="80"/>
      <c r="N2182" s="80"/>
      <c r="O2182" s="145"/>
      <c r="P2182" s="79"/>
    </row>
    <row r="2183" spans="9:16">
      <c r="I2183" s="79"/>
      <c r="J2183" s="79"/>
      <c r="K2183" s="80"/>
      <c r="L2183" s="80"/>
      <c r="M2183" s="80"/>
      <c r="N2183" s="80"/>
      <c r="O2183" s="145"/>
      <c r="P2183" s="79"/>
    </row>
    <row r="2184" spans="9:16">
      <c r="I2184" s="79"/>
      <c r="J2184" s="79"/>
      <c r="K2184" s="80"/>
      <c r="L2184" s="80"/>
      <c r="M2184" s="80"/>
      <c r="N2184" s="80"/>
      <c r="O2184" s="145"/>
      <c r="P2184" s="79"/>
    </row>
    <row r="2185" spans="9:16">
      <c r="I2185" s="79"/>
      <c r="J2185" s="79"/>
      <c r="K2185" s="80"/>
      <c r="L2185" s="80"/>
      <c r="M2185" s="80"/>
      <c r="N2185" s="80"/>
      <c r="O2185" s="145"/>
      <c r="P2185" s="79"/>
    </row>
    <row r="2186" spans="9:16">
      <c r="I2186" s="79"/>
      <c r="J2186" s="79"/>
      <c r="K2186" s="80"/>
      <c r="L2186" s="80"/>
      <c r="M2186" s="80"/>
      <c r="N2186" s="80"/>
      <c r="O2186" s="145"/>
      <c r="P2186" s="79"/>
    </row>
    <row r="2187" spans="9:16">
      <c r="I2187" s="79"/>
      <c r="J2187" s="79"/>
      <c r="K2187" s="80"/>
      <c r="L2187" s="80"/>
      <c r="M2187" s="80"/>
      <c r="N2187" s="80"/>
      <c r="O2187" s="145"/>
      <c r="P2187" s="79"/>
    </row>
    <row r="2188" spans="9:16">
      <c r="I2188" s="79"/>
      <c r="J2188" s="79"/>
      <c r="K2188" s="80"/>
      <c r="L2188" s="80"/>
      <c r="M2188" s="80"/>
      <c r="N2188" s="80"/>
      <c r="O2188" s="145"/>
      <c r="P2188" s="79"/>
    </row>
    <row r="2189" spans="9:16">
      <c r="I2189" s="79"/>
      <c r="J2189" s="79"/>
      <c r="K2189" s="80"/>
      <c r="L2189" s="80"/>
      <c r="M2189" s="80"/>
      <c r="N2189" s="80"/>
      <c r="O2189" s="145"/>
      <c r="P2189" s="79"/>
    </row>
    <row r="2190" spans="9:16">
      <c r="I2190" s="79"/>
      <c r="J2190" s="79"/>
      <c r="K2190" s="80"/>
      <c r="L2190" s="80"/>
      <c r="M2190" s="80"/>
      <c r="N2190" s="80"/>
      <c r="O2190" s="145"/>
      <c r="P2190" s="79"/>
    </row>
    <row r="2191" spans="9:16">
      <c r="I2191" s="79"/>
      <c r="J2191" s="79"/>
      <c r="K2191" s="80"/>
      <c r="L2191" s="80"/>
      <c r="M2191" s="80"/>
      <c r="N2191" s="80"/>
      <c r="O2191" s="145"/>
      <c r="P2191" s="79"/>
    </row>
    <row r="2192" spans="9:16">
      <c r="I2192" s="79"/>
      <c r="J2192" s="79"/>
      <c r="K2192" s="80"/>
      <c r="L2192" s="80"/>
      <c r="M2192" s="80"/>
      <c r="N2192" s="80"/>
      <c r="O2192" s="145"/>
      <c r="P2192" s="79"/>
    </row>
    <row r="2193" spans="9:16">
      <c r="I2193" s="79"/>
      <c r="J2193" s="79"/>
      <c r="K2193" s="80"/>
      <c r="L2193" s="80"/>
      <c r="M2193" s="80"/>
      <c r="N2193" s="80"/>
      <c r="O2193" s="145"/>
      <c r="P2193" s="79"/>
    </row>
    <row r="2194" spans="9:16">
      <c r="I2194" s="79"/>
      <c r="J2194" s="79"/>
      <c r="K2194" s="80"/>
      <c r="L2194" s="80"/>
      <c r="M2194" s="80"/>
      <c r="N2194" s="80"/>
      <c r="O2194" s="145"/>
      <c r="P2194" s="79"/>
    </row>
    <row r="2195" spans="9:16">
      <c r="I2195" s="79"/>
      <c r="J2195" s="79"/>
      <c r="K2195" s="80"/>
      <c r="L2195" s="80"/>
      <c r="M2195" s="80"/>
      <c r="N2195" s="80"/>
      <c r="O2195" s="145"/>
      <c r="P2195" s="79"/>
    </row>
    <row r="2196" spans="9:16">
      <c r="I2196" s="79"/>
      <c r="J2196" s="79"/>
      <c r="K2196" s="80"/>
      <c r="L2196" s="80"/>
      <c r="M2196" s="80"/>
      <c r="N2196" s="80"/>
      <c r="O2196" s="145"/>
      <c r="P2196" s="79"/>
    </row>
    <row r="2197" spans="9:16">
      <c r="I2197" s="79"/>
      <c r="J2197" s="79"/>
      <c r="K2197" s="80"/>
      <c r="L2197" s="80"/>
      <c r="M2197" s="80"/>
      <c r="N2197" s="80"/>
      <c r="O2197" s="145"/>
      <c r="P2197" s="79"/>
    </row>
    <row r="2198" spans="9:16">
      <c r="I2198" s="79"/>
      <c r="J2198" s="79"/>
      <c r="K2198" s="80"/>
      <c r="L2198" s="80"/>
      <c r="M2198" s="80"/>
      <c r="N2198" s="80"/>
      <c r="O2198" s="145"/>
      <c r="P2198" s="79"/>
    </row>
    <row r="2199" spans="9:16">
      <c r="I2199" s="79"/>
      <c r="J2199" s="79"/>
      <c r="K2199" s="80"/>
      <c r="L2199" s="80"/>
      <c r="M2199" s="80"/>
      <c r="N2199" s="80"/>
      <c r="O2199" s="145"/>
      <c r="P2199" s="79"/>
    </row>
    <row r="2200" spans="9:16">
      <c r="I2200" s="79"/>
      <c r="J2200" s="79"/>
      <c r="K2200" s="80"/>
      <c r="L2200" s="80"/>
      <c r="M2200" s="80"/>
      <c r="N2200" s="80"/>
      <c r="O2200" s="145"/>
      <c r="P2200" s="79"/>
    </row>
    <row r="2201" spans="9:16">
      <c r="I2201" s="79"/>
      <c r="J2201" s="79"/>
      <c r="K2201" s="80"/>
      <c r="L2201" s="80"/>
      <c r="M2201" s="80"/>
      <c r="N2201" s="80"/>
      <c r="O2201" s="145"/>
      <c r="P2201" s="79"/>
    </row>
    <row r="2202" spans="9:16">
      <c r="I2202" s="79"/>
      <c r="J2202" s="79"/>
      <c r="K2202" s="80"/>
      <c r="L2202" s="80"/>
      <c r="M2202" s="80"/>
      <c r="N2202" s="80"/>
      <c r="O2202" s="145"/>
      <c r="P2202" s="79"/>
    </row>
    <row r="2203" spans="9:16">
      <c r="I2203" s="79"/>
      <c r="J2203" s="79"/>
      <c r="K2203" s="80"/>
      <c r="L2203" s="80"/>
      <c r="M2203" s="80"/>
      <c r="N2203" s="80"/>
      <c r="O2203" s="145"/>
      <c r="P2203" s="79"/>
    </row>
    <row r="2204" spans="9:16">
      <c r="I2204" s="79"/>
      <c r="J2204" s="79"/>
      <c r="K2204" s="80"/>
      <c r="L2204" s="80"/>
      <c r="M2204" s="80"/>
      <c r="N2204" s="80"/>
      <c r="O2204" s="145"/>
      <c r="P2204" s="79"/>
    </row>
    <row r="2205" spans="9:16">
      <c r="I2205" s="79"/>
      <c r="J2205" s="79"/>
      <c r="K2205" s="80"/>
      <c r="L2205" s="80"/>
      <c r="M2205" s="80"/>
      <c r="N2205" s="80"/>
      <c r="O2205" s="145"/>
      <c r="P2205" s="79"/>
    </row>
    <row r="2206" spans="9:16">
      <c r="I2206" s="79"/>
      <c r="J2206" s="79"/>
      <c r="K2206" s="80"/>
      <c r="L2206" s="80"/>
      <c r="M2206" s="80"/>
      <c r="N2206" s="80"/>
      <c r="O2206" s="145"/>
      <c r="P2206" s="79"/>
    </row>
    <row r="2207" spans="9:16">
      <c r="I2207" s="79"/>
      <c r="J2207" s="79"/>
      <c r="K2207" s="80"/>
      <c r="L2207" s="80"/>
      <c r="M2207" s="80"/>
      <c r="N2207" s="80"/>
      <c r="O2207" s="145"/>
      <c r="P2207" s="79"/>
    </row>
    <row r="2208" spans="9:16">
      <c r="I2208" s="79"/>
      <c r="J2208" s="79"/>
      <c r="K2208" s="80"/>
      <c r="L2208" s="80"/>
      <c r="M2208" s="80"/>
      <c r="N2208" s="80"/>
      <c r="O2208" s="145"/>
      <c r="P2208" s="79"/>
    </row>
    <row r="2209" spans="9:16">
      <c r="I2209" s="79"/>
      <c r="J2209" s="79"/>
      <c r="K2209" s="80"/>
      <c r="L2209" s="80"/>
      <c r="M2209" s="80"/>
      <c r="N2209" s="80"/>
      <c r="O2209" s="145"/>
      <c r="P2209" s="79"/>
    </row>
    <row r="2210" spans="9:16">
      <c r="I2210" s="79"/>
      <c r="J2210" s="79"/>
      <c r="K2210" s="80"/>
      <c r="L2210" s="80"/>
      <c r="M2210" s="80"/>
      <c r="N2210" s="80"/>
      <c r="O2210" s="145"/>
      <c r="P2210" s="79"/>
    </row>
    <row r="2211" spans="9:16">
      <c r="I2211" s="79"/>
      <c r="J2211" s="79"/>
      <c r="K2211" s="80"/>
      <c r="L2211" s="80"/>
      <c r="M2211" s="80"/>
      <c r="N2211" s="80"/>
      <c r="O2211" s="145"/>
      <c r="P2211" s="79"/>
    </row>
    <row r="2212" spans="9:16">
      <c r="I2212" s="79"/>
      <c r="J2212" s="79"/>
      <c r="K2212" s="80"/>
      <c r="L2212" s="80"/>
      <c r="M2212" s="80"/>
      <c r="N2212" s="80"/>
      <c r="O2212" s="145"/>
      <c r="P2212" s="79"/>
    </row>
    <row r="2213" spans="9:16">
      <c r="I2213" s="79"/>
      <c r="J2213" s="79"/>
      <c r="K2213" s="80"/>
      <c r="L2213" s="80"/>
      <c r="M2213" s="80"/>
      <c r="N2213" s="80"/>
      <c r="O2213" s="145"/>
      <c r="P2213" s="79"/>
    </row>
    <row r="2214" spans="9:16">
      <c r="I2214" s="79"/>
      <c r="J2214" s="79"/>
      <c r="K2214" s="80"/>
      <c r="L2214" s="80"/>
      <c r="M2214" s="80"/>
      <c r="N2214" s="80"/>
      <c r="O2214" s="145"/>
      <c r="P2214" s="79"/>
    </row>
    <row r="2215" spans="9:16">
      <c r="I2215" s="79"/>
      <c r="J2215" s="79"/>
      <c r="K2215" s="80"/>
      <c r="L2215" s="80"/>
      <c r="M2215" s="80"/>
      <c r="N2215" s="80"/>
      <c r="O2215" s="145"/>
      <c r="P2215" s="79"/>
    </row>
    <row r="2216" spans="9:16">
      <c r="I2216" s="79"/>
      <c r="J2216" s="79"/>
      <c r="K2216" s="80"/>
      <c r="L2216" s="80"/>
      <c r="M2216" s="80"/>
      <c r="N2216" s="80"/>
      <c r="O2216" s="145"/>
      <c r="P2216" s="79"/>
    </row>
    <row r="2217" spans="9:16">
      <c r="I2217" s="79"/>
      <c r="J2217" s="79"/>
      <c r="K2217" s="80"/>
      <c r="L2217" s="80"/>
      <c r="M2217" s="80"/>
      <c r="N2217" s="80"/>
      <c r="O2217" s="145"/>
      <c r="P2217" s="79"/>
    </row>
    <row r="2218" spans="9:16">
      <c r="I2218" s="79"/>
      <c r="J2218" s="79"/>
      <c r="K2218" s="80"/>
      <c r="L2218" s="80"/>
      <c r="M2218" s="80"/>
      <c r="N2218" s="80"/>
      <c r="O2218" s="145"/>
      <c r="P2218" s="79"/>
    </row>
  </sheetData>
  <mergeCells count="21">
    <mergeCell ref="B13:C13"/>
    <mergeCell ref="B29:C32"/>
    <mergeCell ref="B22:C26"/>
    <mergeCell ref="F2:F3"/>
    <mergeCell ref="S2:S3"/>
    <mergeCell ref="P2:P3"/>
    <mergeCell ref="M2:M3"/>
    <mergeCell ref="L2:L3"/>
    <mergeCell ref="K2:K3"/>
    <mergeCell ref="J2:J3"/>
    <mergeCell ref="N2:N3"/>
    <mergeCell ref="O2:O3"/>
    <mergeCell ref="F1:P1"/>
    <mergeCell ref="S1:AC1"/>
    <mergeCell ref="AC2:AC3"/>
    <mergeCell ref="W2:W3"/>
    <mergeCell ref="X2:X3"/>
    <mergeCell ref="Y2:Y3"/>
    <mergeCell ref="Z2:Z3"/>
    <mergeCell ref="AA2:AA3"/>
    <mergeCell ref="AB2:AB3"/>
  </mergeCells>
  <dataValidations count="8">
    <dataValidation type="list" allowBlank="1" showInputMessage="1" showErrorMessage="1" prompt="Annual or Monthly Payments" sqref="C7" xr:uid="{2FA87D83-F5F1-4C4A-BC84-D117480EA309}">
      <formula1>"Annual, Monthly"</formula1>
    </dataValidation>
    <dataValidation type="decimal" allowBlank="1" showInputMessage="1" showErrorMessage="1" error="Starting age must be between 50 and 85" prompt="Starting age must be between 50 and 85" sqref="C3" xr:uid="{C02D0A90-E7F6-4970-8B43-B4D686456D74}">
      <formula1>45</formula1>
      <formula2>85</formula2>
    </dataValidation>
    <dataValidation type="whole" operator="greaterThanOrEqual" allowBlank="1" showInputMessage="1" showErrorMessage="1" error="The Minimum Investment is BP 300,000 " prompt="The Minimum Investment is BP 300,000 " sqref="C4" xr:uid="{D9C2F5F5-8F57-4BC5-948D-634A885BA9C7}">
      <formula1>300000</formula1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E137522B-4F24-4412-B4DF-B2775CC690DC}">
      <formula1>0</formula1>
      <formula2>0.02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920696EA-8B19-44B3-A916-88DF47009E88}">
      <formula1>0</formula1>
      <formula2>0.015</formula2>
    </dataValidation>
    <dataValidation type="decimal" allowBlank="1" showInputMessage="1" showErrorMessage="1" error="The annuity percentage must be between 0.0% and 1.0% per annum" prompt="The annuity percentage must be between 0.0% and 1.0% per annum" sqref="C18 C16" xr:uid="{4729DCEF-45D3-4C7E-9105-08C8C7FB577B}">
      <formula1>0</formula1>
      <formula2>0.01</formula2>
    </dataValidation>
    <dataValidation type="whole" operator="greaterThanOrEqual" allowBlank="1" showInputMessage="1" showErrorMessage="1" sqref="C6" xr:uid="{E3D5E1CF-5B55-41E0-9952-667A153B4437}">
      <formula1>C3</formula1>
    </dataValidation>
    <dataValidation type="list" allowBlank="1" showInputMessage="1" showErrorMessage="1" sqref="C8" xr:uid="{7C90499D-6319-45AA-8E61-EAF0B67109FB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1" r:id="rId4" name="Button 5489">
              <controlPr defaultSize="0" print="0" autoFill="0" autoPict="0" macro="[0]!GoalSeek_RAAfterLA">
                <anchor moveWithCells="1" sizeWithCells="1">
                  <from>
                    <xdr:col>1</xdr:col>
                    <xdr:colOff>2882900</xdr:colOff>
                    <xdr:row>23</xdr:row>
                    <xdr:rowOff>38100</xdr:rowOff>
                  </from>
                  <to>
                    <xdr:col>2</xdr:col>
                    <xdr:colOff>673100</xdr:colOff>
                    <xdr:row>25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EFFFA-6F36-4519-9D10-8257B0C232F3}">
  <sheetPr codeName="Sheet3"/>
  <dimension ref="B1:BM2218"/>
  <sheetViews>
    <sheetView showGridLines="0" tabSelected="1" zoomScale="85" zoomScaleNormal="85" workbookViewId="0">
      <selection activeCell="B9" sqref="B9"/>
    </sheetView>
  </sheetViews>
  <sheetFormatPr baseColWidth="10" defaultColWidth="9.1640625" defaultRowHeight="15"/>
  <cols>
    <col min="1" max="1" width="2.5" customWidth="1"/>
    <col min="2" max="2" width="49.83203125" customWidth="1"/>
    <col min="3" max="3" width="13.83203125" bestFit="1" customWidth="1"/>
    <col min="4" max="4" width="8.5" bestFit="1" customWidth="1"/>
    <col min="5" max="5" width="8.1640625" customWidth="1"/>
    <col min="6" max="6" width="8" customWidth="1"/>
    <col min="7" max="7" width="7.6640625" bestFit="1" customWidth="1"/>
    <col min="8" max="8" width="5.83203125" bestFit="1" customWidth="1"/>
    <col min="9" max="9" width="12.83203125" bestFit="1" customWidth="1"/>
    <col min="10" max="10" width="7.33203125" bestFit="1" customWidth="1"/>
    <col min="11" max="11" width="6.83203125" style="138" bestFit="1" customWidth="1"/>
    <col min="12" max="12" width="6.6640625" style="138" bestFit="1" customWidth="1"/>
    <col min="13" max="13" width="7.83203125" style="138" bestFit="1" customWidth="1"/>
    <col min="14" max="14" width="7.5" style="138" bestFit="1" customWidth="1"/>
    <col min="15" max="15" width="7.6640625" bestFit="1" customWidth="1"/>
    <col min="16" max="16" width="8.83203125" bestFit="1" customWidth="1"/>
    <col min="17" max="17" width="2.5" customWidth="1"/>
    <col min="18" max="18" width="6.33203125" hidden="1" customWidth="1"/>
    <col min="19" max="20" width="7.6640625" hidden="1" customWidth="1"/>
    <col min="21" max="21" width="5.83203125" hidden="1" customWidth="1"/>
    <col min="22" max="22" width="12.83203125" hidden="1" customWidth="1"/>
    <col min="23" max="23" width="7.33203125" hidden="1" customWidth="1"/>
    <col min="24" max="24" width="6.83203125" style="138" hidden="1" customWidth="1"/>
    <col min="25" max="25" width="6.6640625" style="138" hidden="1" customWidth="1"/>
    <col min="26" max="26" width="7.83203125" style="138" hidden="1" customWidth="1"/>
    <col min="27" max="27" width="7.5" style="138" hidden="1" customWidth="1"/>
    <col min="28" max="28" width="7.6640625" hidden="1" customWidth="1"/>
    <col min="29" max="29" width="8.83203125" hidden="1" customWidth="1"/>
    <col min="30" max="30" width="2.1640625" hidden="1" customWidth="1"/>
    <col min="31" max="31" width="9.83203125" hidden="1" customWidth="1"/>
    <col min="32" max="32" width="15.33203125" hidden="1" customWidth="1"/>
    <col min="33" max="33" width="37.1640625" customWidth="1"/>
    <col min="34" max="34" width="11.83203125" customWidth="1"/>
    <col min="35" max="35" width="2.5" customWidth="1"/>
    <col min="36" max="36" width="4.83203125" hidden="1" customWidth="1"/>
    <col min="37" max="37" width="8.1640625" hidden="1" customWidth="1"/>
    <col min="38" max="40" width="11.83203125" hidden="1" customWidth="1"/>
    <col min="41" max="42" width="6.6640625" hidden="1" customWidth="1"/>
    <col min="43" max="43" width="2.5" hidden="1" customWidth="1"/>
    <col min="44" max="44" width="4.5" hidden="1" customWidth="1"/>
    <col min="45" max="45" width="6.1640625" hidden="1" customWidth="1"/>
    <col min="46" max="46" width="17.33203125" hidden="1" customWidth="1"/>
    <col min="47" max="48" width="9.1640625" hidden="1" customWidth="1"/>
    <col min="49" max="49" width="16.33203125" hidden="1" customWidth="1"/>
    <col min="50" max="50" width="2.5" hidden="1" customWidth="1"/>
    <col min="51" max="51" width="4.83203125" hidden="1" customWidth="1"/>
    <col min="52" max="63" width="10.5" hidden="1" customWidth="1"/>
    <col min="64" max="64" width="13.5" hidden="1" customWidth="1"/>
    <col min="65" max="65" width="13.83203125" hidden="1" customWidth="1"/>
  </cols>
  <sheetData>
    <row r="1" spans="2:65">
      <c r="E1" s="33" t="s">
        <v>81</v>
      </c>
      <c r="F1" s="152" t="s">
        <v>79</v>
      </c>
      <c r="G1" s="153"/>
      <c r="H1" s="153"/>
      <c r="I1" s="153"/>
      <c r="J1" s="153"/>
      <c r="K1" s="153"/>
      <c r="L1" s="153"/>
      <c r="M1" s="153"/>
      <c r="N1" s="153"/>
      <c r="O1" s="153"/>
      <c r="P1" s="153"/>
      <c r="R1" s="33" t="s">
        <v>81</v>
      </c>
      <c r="S1" s="152" t="s">
        <v>80</v>
      </c>
      <c r="T1" s="153"/>
      <c r="U1" s="153"/>
      <c r="V1" s="153"/>
      <c r="W1" s="153"/>
      <c r="X1" s="153"/>
      <c r="Y1" s="153"/>
      <c r="Z1" s="153"/>
      <c r="AA1" s="153"/>
      <c r="AB1" s="153"/>
      <c r="AC1" s="153"/>
      <c r="AF1" s="34"/>
      <c r="AG1" s="35"/>
      <c r="AH1" s="36"/>
    </row>
    <row r="2" spans="2:65">
      <c r="B2" s="33" t="s">
        <v>42</v>
      </c>
      <c r="C2" s="33" t="s">
        <v>71</v>
      </c>
      <c r="E2" s="37"/>
      <c r="F2" s="167" t="s">
        <v>64</v>
      </c>
      <c r="G2" s="38"/>
      <c r="H2" s="38"/>
      <c r="I2" s="37" t="s">
        <v>33</v>
      </c>
      <c r="J2" s="154" t="s">
        <v>3</v>
      </c>
      <c r="K2" s="156" t="s">
        <v>34</v>
      </c>
      <c r="L2" s="156" t="s">
        <v>53</v>
      </c>
      <c r="M2" s="156" t="s">
        <v>54</v>
      </c>
      <c r="N2" s="156" t="s">
        <v>55</v>
      </c>
      <c r="O2" s="158" t="s">
        <v>56</v>
      </c>
      <c r="P2" s="154" t="s">
        <v>4</v>
      </c>
      <c r="R2" s="37"/>
      <c r="S2" s="169" t="s">
        <v>64</v>
      </c>
      <c r="T2" s="37"/>
      <c r="U2" s="37"/>
      <c r="V2" s="37" t="s">
        <v>33</v>
      </c>
      <c r="W2" s="154" t="s">
        <v>3</v>
      </c>
      <c r="X2" s="156" t="s">
        <v>34</v>
      </c>
      <c r="Y2" s="156" t="s">
        <v>53</v>
      </c>
      <c r="Z2" s="156" t="s">
        <v>54</v>
      </c>
      <c r="AA2" s="156" t="s">
        <v>55</v>
      </c>
      <c r="AB2" s="158" t="s">
        <v>56</v>
      </c>
      <c r="AC2" s="154" t="s">
        <v>4</v>
      </c>
      <c r="AH2" s="36"/>
    </row>
    <row r="3" spans="2:65">
      <c r="B3" s="39" t="s">
        <v>95</v>
      </c>
      <c r="C3" s="22">
        <v>62</v>
      </c>
      <c r="E3" s="40" t="s">
        <v>6</v>
      </c>
      <c r="F3" s="168"/>
      <c r="G3" s="41" t="s">
        <v>62</v>
      </c>
      <c r="H3" s="41" t="s">
        <v>8</v>
      </c>
      <c r="I3" s="40" t="s">
        <v>2</v>
      </c>
      <c r="J3" s="155"/>
      <c r="K3" s="157"/>
      <c r="L3" s="157"/>
      <c r="M3" s="157"/>
      <c r="N3" s="157"/>
      <c r="O3" s="159"/>
      <c r="P3" s="155"/>
      <c r="R3" s="40" t="s">
        <v>6</v>
      </c>
      <c r="S3" s="170"/>
      <c r="T3" s="41" t="s">
        <v>62</v>
      </c>
      <c r="U3" s="41" t="s">
        <v>8</v>
      </c>
      <c r="V3" s="40" t="s">
        <v>2</v>
      </c>
      <c r="W3" s="155"/>
      <c r="X3" s="157"/>
      <c r="Y3" s="157"/>
      <c r="Z3" s="157"/>
      <c r="AA3" s="157"/>
      <c r="AB3" s="159"/>
      <c r="AC3" s="155"/>
      <c r="AG3" s="42" t="s">
        <v>35</v>
      </c>
      <c r="AH3" s="43">
        <f ca="1">-SUM(O:O)</f>
        <v>2028696.9510935659</v>
      </c>
      <c r="AJ3" s="44" t="s">
        <v>5</v>
      </c>
      <c r="AK3" s="37" t="s">
        <v>44</v>
      </c>
      <c r="AL3" s="37" t="s">
        <v>1</v>
      </c>
      <c r="AM3" s="37"/>
      <c r="AN3" s="37"/>
      <c r="AO3" s="37" t="s">
        <v>8</v>
      </c>
      <c r="AP3" s="45" t="s">
        <v>9</v>
      </c>
      <c r="AR3" s="46" t="s">
        <v>7</v>
      </c>
      <c r="AS3" s="47" t="s">
        <v>6</v>
      </c>
      <c r="AT3" s="48" t="s">
        <v>75</v>
      </c>
      <c r="AU3" s="48" t="s">
        <v>76</v>
      </c>
      <c r="AV3" s="48" t="s">
        <v>12</v>
      </c>
      <c r="AW3" s="49" t="s">
        <v>11</v>
      </c>
      <c r="AY3" s="50" t="s">
        <v>7</v>
      </c>
      <c r="AZ3" s="51">
        <v>1</v>
      </c>
      <c r="BA3" s="51">
        <v>2</v>
      </c>
      <c r="BB3" s="51">
        <v>3</v>
      </c>
      <c r="BC3" s="51">
        <v>4</v>
      </c>
      <c r="BD3" s="51">
        <v>5</v>
      </c>
      <c r="BE3" s="51">
        <v>6</v>
      </c>
      <c r="BF3" s="51">
        <v>7</v>
      </c>
      <c r="BG3" s="51">
        <v>8</v>
      </c>
      <c r="BH3" s="51">
        <v>9</v>
      </c>
      <c r="BI3" s="51">
        <v>10</v>
      </c>
      <c r="BJ3" s="51">
        <v>11</v>
      </c>
      <c r="BK3" s="51">
        <v>12</v>
      </c>
      <c r="BL3" s="52" t="s">
        <v>10</v>
      </c>
      <c r="BM3" s="53" t="s">
        <v>11</v>
      </c>
    </row>
    <row r="4" spans="2:65">
      <c r="B4" t="s">
        <v>0</v>
      </c>
      <c r="C4" s="23">
        <v>1987615</v>
      </c>
      <c r="E4">
        <v>1</v>
      </c>
      <c r="F4" s="54">
        <f>$C$3</f>
        <v>62</v>
      </c>
      <c r="G4" s="55">
        <f>(1-(1-IF(F4&gt;$AJ$90,0,VLOOKUP(ROUND(F4,0),$AJ$4:$AK$90,2,FALSE)))^(1/12))</f>
        <v>1.7090569820643609E-3</v>
      </c>
      <c r="H4" s="56">
        <v>1</v>
      </c>
      <c r="I4" s="57">
        <f>C4*(1-$C$14-$C$15*(1+$C$20))</f>
        <v>1987615</v>
      </c>
      <c r="J4" s="57">
        <f t="shared" ref="J4" si="0">(I4)*$AU4</f>
        <v>13558.502536587102</v>
      </c>
      <c r="K4" s="58">
        <f t="shared" ref="K4" si="1">IF(I4=0,0,-$C$19)*H4</f>
        <v>-20</v>
      </c>
      <c r="L4" s="58">
        <f>-I4*($C$16/12)</f>
        <v>-1656.3458333333335</v>
      </c>
      <c r="M4" s="58">
        <f>-IF(MOD(E4-1,12)=0,1,0)*I4*($C$17)</f>
        <v>-14907.112499999999</v>
      </c>
      <c r="N4" s="58">
        <f>-I4*($C$18*(1+$C$20))/12</f>
        <v>0</v>
      </c>
      <c r="O4" s="59">
        <f t="shared" ref="O4:O67" ca="1" si="2">-MIN(IF(MOD(R4,IF($C$5="Annual",12,1))=0,1,0)*$C$33*U4/IF($C$5="Monthly",12,1),I4)</f>
        <v>0</v>
      </c>
      <c r="P4" s="57">
        <f t="shared" ref="P4:P67" ca="1" si="3">SUM(I4:O4)</f>
        <v>1984590.0442032537</v>
      </c>
      <c r="Q4" s="35"/>
      <c r="R4" s="60">
        <f ca="1">OFFSET($E$3,MATCH(C3,F4:F784,1),0)</f>
        <v>1</v>
      </c>
      <c r="S4" s="56">
        <f>$C$3</f>
        <v>62</v>
      </c>
      <c r="T4" s="55">
        <f t="shared" ref="T4" si="4">(1-(1-IF(S4&gt;$AJ$90,0,VLOOKUP(ROUND(S4,0),$AJ$4:$AK$90,2,FALSE)))^(1/12))</f>
        <v>1.7090569820643609E-3</v>
      </c>
      <c r="U4" s="61">
        <f ca="1">OFFSET($H$3,MATCH(C3,F4:F784,1),0)</f>
        <v>1</v>
      </c>
      <c r="V4" s="57">
        <f ca="1">OFFSET($I$4,MATCH(C3,$F$4:$F$784,1)-1,0)</f>
        <v>1987615</v>
      </c>
      <c r="W4" s="57">
        <f t="shared" ref="W4:W67" ca="1" si="5">(V4)*$AU4</f>
        <v>13558.502536587102</v>
      </c>
      <c r="X4" s="58">
        <f t="shared" ref="X4:X67" ca="1" si="6">IF(V4=0,0,-$C$19)*U4</f>
        <v>-20</v>
      </c>
      <c r="Y4" s="58">
        <f ca="1">-V4*($C$16/12)</f>
        <v>-1656.3458333333335</v>
      </c>
      <c r="Z4" s="58">
        <f t="shared" ref="Z4:Z67" ca="1" si="7">-IF(MOD(R4-1,12)=0,1,0)*V4*($C$17)</f>
        <v>-14907.112499999999</v>
      </c>
      <c r="AA4" s="58">
        <f ca="1">-V4*($C$18*(1+$C$20))/12</f>
        <v>0</v>
      </c>
      <c r="AB4" s="59">
        <f t="shared" ref="AB4:AB67" ca="1" si="8">-MIN(IF(MOD(R4,IF($C$5="Annual",12,1))=0,1,0)*$C$33*U4/IF($C$5="Monthly",12,1),V4)</f>
        <v>0</v>
      </c>
      <c r="AC4" s="57">
        <f t="shared" ref="AC4:AC67" ca="1" si="9">SUM(V4:AB4)</f>
        <v>1984590.0442032537</v>
      </c>
      <c r="AD4" s="35"/>
      <c r="AE4" s="62">
        <f t="shared" ref="AE4:AE67" ca="1" si="10">AB4/U4</f>
        <v>0</v>
      </c>
      <c r="AF4" s="62">
        <f t="shared" ref="AF4:AF67" ca="1" si="11">AC4/U4</f>
        <v>1984590.0442032537</v>
      </c>
      <c r="AG4" s="63" t="s">
        <v>36</v>
      </c>
      <c r="AH4" s="35">
        <f ca="1">-SUMPRODUCT(O4:O1803,AT4:AT1803)</f>
        <v>992776.36728483252</v>
      </c>
      <c r="AI4" s="64"/>
      <c r="AJ4" s="65">
        <v>18</v>
      </c>
      <c r="AK4" s="66">
        <f>'SA85-90'!F10*(1+$AH$22)</f>
        <v>3.6300000000000004E-3</v>
      </c>
      <c r="AL4" s="66">
        <f>'SA85-90 (light)'!F10*(1+$AH$22)</f>
        <v>1.7819999999999999E-3</v>
      </c>
      <c r="AM4" s="66"/>
      <c r="AN4" s="66"/>
      <c r="AO4" s="67">
        <f>(1-VLOOKUP($C$3+E4-1,$AJ$4:$AK$90,2,FALSE))</f>
        <v>0.97968299999999997</v>
      </c>
      <c r="AP4" s="68">
        <f>AO4</f>
        <v>0.97968299999999997</v>
      </c>
      <c r="AR4" s="69">
        <f>ROUNDDOWN((AS4-1)/12,0)+1</f>
        <v>1</v>
      </c>
      <c r="AS4" s="70">
        <v>1</v>
      </c>
      <c r="AT4" s="71">
        <f>1-AU4</f>
        <v>0.99317850663403773</v>
      </c>
      <c r="AU4" s="72">
        <f t="shared" ref="AU4:AU67" si="12">((1+$AH$21)^(1/12))-1</f>
        <v>6.8214933659622723E-3</v>
      </c>
      <c r="AV4" s="73">
        <f>(1+AU4)</f>
        <v>1.0068214933659623</v>
      </c>
      <c r="AW4" s="74">
        <f>AV4</f>
        <v>1.0068214933659623</v>
      </c>
      <c r="AY4" s="75">
        <f>1</f>
        <v>1</v>
      </c>
      <c r="AZ4" s="76">
        <f t="shared" ref="AZ4:BK4" ca="1" si="13">OFFSET($AV$3,($AY4*12-11)*AZ$3,0)</f>
        <v>1.0068214933659623</v>
      </c>
      <c r="BA4" s="76">
        <f t="shared" ca="1" si="13"/>
        <v>1.0068214933659623</v>
      </c>
      <c r="BB4" s="76">
        <f t="shared" ca="1" si="13"/>
        <v>1.0068214933659623</v>
      </c>
      <c r="BC4" s="76">
        <f t="shared" ca="1" si="13"/>
        <v>1.0068214933659623</v>
      </c>
      <c r="BD4" s="76">
        <f t="shared" ca="1" si="13"/>
        <v>1.0068214933659623</v>
      </c>
      <c r="BE4" s="76">
        <f t="shared" ca="1" si="13"/>
        <v>1.0068214933659623</v>
      </c>
      <c r="BF4" s="76">
        <f t="shared" ca="1" si="13"/>
        <v>1.0068214933659623</v>
      </c>
      <c r="BG4" s="76">
        <f t="shared" ca="1" si="13"/>
        <v>1.0068214933659623</v>
      </c>
      <c r="BH4" s="76">
        <f t="shared" ca="1" si="13"/>
        <v>1.0068214933659623</v>
      </c>
      <c r="BI4" s="76">
        <f t="shared" ca="1" si="13"/>
        <v>1.0068214933659623</v>
      </c>
      <c r="BJ4" s="76">
        <f t="shared" ca="1" si="13"/>
        <v>1.0068214933659623</v>
      </c>
      <c r="BK4" s="76">
        <f t="shared" ca="1" si="13"/>
        <v>1.0068214933659623</v>
      </c>
      <c r="BL4" s="76">
        <f t="shared" ref="BL4:BL35" ca="1" si="14">PRODUCT(AZ4:BK4)-1</f>
        <v>8.5000000000000853E-2</v>
      </c>
      <c r="BM4" s="77">
        <f ca="1">PRODUCT(AZ4:BK4)</f>
        <v>1.0850000000000009</v>
      </c>
    </row>
    <row r="5" spans="2:65">
      <c r="B5" s="82" t="s">
        <v>31</v>
      </c>
      <c r="C5" s="149" t="s">
        <v>98</v>
      </c>
      <c r="D5" s="64"/>
      <c r="E5">
        <f>E4+1</f>
        <v>2</v>
      </c>
      <c r="F5" s="64">
        <f>(E5-E4)/12+F4</f>
        <v>62.083333333333336</v>
      </c>
      <c r="G5" s="55">
        <f t="shared" ref="G5:G68" si="15">(1-(1-IF(F5&gt;$AJ$90,0,VLOOKUP(ROUND(F5,0),$AJ$4:$AK$90,2,FALSE)))^(1/12))</f>
        <v>1.7090569820643609E-3</v>
      </c>
      <c r="H5" s="78">
        <f>H4*(1-G4)</f>
        <v>0.99829094301793564</v>
      </c>
      <c r="I5" s="79">
        <f t="shared" ref="I5:I68" ca="1" si="16">MAX(P4,0)*(1-G5)</f>
        <v>1981198.2667316727</v>
      </c>
      <c r="J5" s="79">
        <f t="shared" ref="J5:J68" ca="1" si="17">(I5)*$AU5</f>
        <v>13514.730833166057</v>
      </c>
      <c r="K5" s="80">
        <f t="shared" ref="K5:K68" ca="1" si="18">IF(I5=0,0,-$C$19)*H5</f>
        <v>-19.965818860358713</v>
      </c>
      <c r="L5" s="80">
        <f t="shared" ref="L5:L68" ca="1" si="19">IF(OR(I4+O4=0,K4=0),0,-I5*($C$16/12))</f>
        <v>-1650.9985556097274</v>
      </c>
      <c r="M5" s="80">
        <f t="shared" ref="M5:M68" ca="1" si="20">IF(OR(I4+O4=0,K4=0),0,-IF(MOD(E5-1,12)=0,1,0)*I5*($C$17))</f>
        <v>0</v>
      </c>
      <c r="N5" s="80">
        <f t="shared" ref="N5:N68" ca="1" si="21">IF(OR(I4+O4=0,K4=0),0,-I5*($C$18*(1+$C$20))/12)</f>
        <v>0</v>
      </c>
      <c r="O5" s="81">
        <f t="shared" ca="1" si="2"/>
        <v>0</v>
      </c>
      <c r="P5" s="79">
        <f t="shared" ca="1" si="3"/>
        <v>1993042.0331903687</v>
      </c>
      <c r="Q5" s="35"/>
      <c r="R5">
        <f t="shared" ref="R5:R68" ca="1" si="22">R4+1</f>
        <v>2</v>
      </c>
      <c r="S5" s="78">
        <f t="shared" ref="S5:S68" ca="1" si="23">ROUND((R5-R4)/12+S4,2)</f>
        <v>62.08</v>
      </c>
      <c r="T5" s="55">
        <f t="shared" ref="T5:T68" ca="1" si="24">(1-(1-IF(S5&gt;$AJ$90,0,VLOOKUP(ROUND(S5,0),$AJ$4:$AK$90,2,FALSE)))^(1/12))</f>
        <v>1.7090569820643609E-3</v>
      </c>
      <c r="U5" s="78">
        <f t="shared" ref="U5:U68" ca="1" si="25">U4*(1-T5)</f>
        <v>0.99829094301793564</v>
      </c>
      <c r="V5" s="79">
        <f t="shared" ref="V5:V68" ca="1" si="26">MAX(AC4,0)*(1-T5)</f>
        <v>1981198.2667316727</v>
      </c>
      <c r="W5" s="79">
        <f t="shared" ca="1" si="5"/>
        <v>13514.730833166057</v>
      </c>
      <c r="X5" s="80">
        <f t="shared" ca="1" si="6"/>
        <v>-19.965818860358713</v>
      </c>
      <c r="Y5" s="80">
        <f t="shared" ref="Y5:Y68" ca="1" si="27">IF(OR(V4+AB4=0,X4=0),0,-V5*($C$16/12))</f>
        <v>-1650.9985556097274</v>
      </c>
      <c r="Z5" s="80">
        <f t="shared" ca="1" si="7"/>
        <v>0</v>
      </c>
      <c r="AA5" s="80">
        <f t="shared" ref="AA5:AA68" ca="1" si="28">IF(OR(V4+AB4=0,X4=0),0,-V5*($C$18*(1+$C$20))/12)</f>
        <v>0</v>
      </c>
      <c r="AB5" s="81">
        <f t="shared" ca="1" si="8"/>
        <v>0</v>
      </c>
      <c r="AC5" s="79">
        <f t="shared" ca="1" si="9"/>
        <v>1993042.0331903687</v>
      </c>
      <c r="AD5" s="35"/>
      <c r="AE5" s="62">
        <f t="shared" ca="1" si="10"/>
        <v>0</v>
      </c>
      <c r="AF5" s="62">
        <f t="shared" ca="1" si="11"/>
        <v>1996454.086987105</v>
      </c>
      <c r="AG5" s="63" t="s">
        <v>37</v>
      </c>
      <c r="AH5" s="35">
        <f>C4</f>
        <v>1987615</v>
      </c>
      <c r="AI5" s="35"/>
      <c r="AJ5" s="65">
        <v>19</v>
      </c>
      <c r="AK5" s="66">
        <f>'SA85-90'!F11*(1+$AH$22)</f>
        <v>3.6850000000000003E-3</v>
      </c>
      <c r="AL5" s="66">
        <f>'SA85-90 (light)'!F11*(1+$AH$22)</f>
        <v>2.068E-3</v>
      </c>
      <c r="AM5" s="66">
        <f>$C$3+E5-1</f>
        <v>63</v>
      </c>
      <c r="AN5" s="66">
        <f>IF(AM5&gt;$AJ$90,0,VLOOKUP($C$3+E5-1,$AJ$4:$AK$90,2,FALSE))</f>
        <v>2.2297000000000001E-2</v>
      </c>
      <c r="AO5" s="67">
        <f>(1-IFERROR(AN5,1))*AO4</f>
        <v>0.95783900814899992</v>
      </c>
      <c r="AP5" s="68">
        <f t="shared" ref="AP5:AP36" ca="1" si="29">AO5/BM4</f>
        <v>0.88280092916958453</v>
      </c>
      <c r="AR5" s="69">
        <f t="shared" ref="AR5:AR68" si="30">ROUNDDOWN((AS5-1)/12,0)+1</f>
        <v>1</v>
      </c>
      <c r="AS5" s="70">
        <f>AS4+1</f>
        <v>2</v>
      </c>
      <c r="AT5" s="71">
        <f>(1-AU5)*AT4</f>
        <v>0.98640354603981728</v>
      </c>
      <c r="AU5" s="72">
        <f t="shared" si="12"/>
        <v>6.8214933659622723E-3</v>
      </c>
      <c r="AV5" s="73">
        <f t="shared" ref="AV5:AV68" si="31">(1+AU5)</f>
        <v>1.0068214933659623</v>
      </c>
      <c r="AW5" s="74">
        <f>PRODUCT(AV$4:AV5)</f>
        <v>1.0136895195036664</v>
      </c>
      <c r="AY5" s="75">
        <f>AY4+1</f>
        <v>2</v>
      </c>
      <c r="AZ5" s="76">
        <f t="shared" ref="AZ5:BK14" ca="1" si="32">OFFSET($AV$3,($AY5*12-12)+AZ$3,0)</f>
        <v>1.0068214933659623</v>
      </c>
      <c r="BA5" s="76">
        <f t="shared" ca="1" si="32"/>
        <v>1.0068214933659623</v>
      </c>
      <c r="BB5" s="76">
        <f t="shared" ca="1" si="32"/>
        <v>1.0068214933659623</v>
      </c>
      <c r="BC5" s="76">
        <f t="shared" ca="1" si="32"/>
        <v>1.0068214933659623</v>
      </c>
      <c r="BD5" s="76">
        <f t="shared" ca="1" si="32"/>
        <v>1.0068214933659623</v>
      </c>
      <c r="BE5" s="76">
        <f t="shared" ca="1" si="32"/>
        <v>1.0068214933659623</v>
      </c>
      <c r="BF5" s="76">
        <f t="shared" ca="1" si="32"/>
        <v>1.0068214933659623</v>
      </c>
      <c r="BG5" s="76">
        <f t="shared" ca="1" si="32"/>
        <v>1.0068214933659623</v>
      </c>
      <c r="BH5" s="76">
        <f t="shared" ca="1" si="32"/>
        <v>1.0068214933659623</v>
      </c>
      <c r="BI5" s="76">
        <f t="shared" ca="1" si="32"/>
        <v>1.0068214933659623</v>
      </c>
      <c r="BJ5" s="76">
        <f t="shared" ca="1" si="32"/>
        <v>1.0068214933659623</v>
      </c>
      <c r="BK5" s="76">
        <f t="shared" ca="1" si="32"/>
        <v>1.0068214933659623</v>
      </c>
      <c r="BL5" s="76">
        <f t="shared" ca="1" si="14"/>
        <v>8.5000000000000853E-2</v>
      </c>
      <c r="BM5" s="77">
        <f t="shared" ref="BM5:BM36" ca="1" si="33">PRODUCT(AZ5:BK5)*BM4</f>
        <v>1.1772250000000017</v>
      </c>
    </row>
    <row r="6" spans="2:65">
      <c r="E6">
        <f t="shared" ref="E6:E69" si="34">E5+1</f>
        <v>3</v>
      </c>
      <c r="F6" s="64">
        <f t="shared" ref="F6:F69" si="35">(E6-E5)/12+F5</f>
        <v>62.166666666666671</v>
      </c>
      <c r="G6" s="55">
        <f t="shared" si="15"/>
        <v>1.7090569820643609E-3</v>
      </c>
      <c r="H6" s="78">
        <f>H5*(1-G6)</f>
        <v>0.9965848069116392</v>
      </c>
      <c r="I6" s="79">
        <f t="shared" ca="1" si="16"/>
        <v>1989635.810787997</v>
      </c>
      <c r="J6" s="79">
        <f t="shared" ca="1" si="17"/>
        <v>13572.287483971288</v>
      </c>
      <c r="K6" s="80">
        <f t="shared" ca="1" si="18"/>
        <v>-19.931696138232784</v>
      </c>
      <c r="L6" s="80">
        <f t="shared" ca="1" si="19"/>
        <v>-1658.029842323331</v>
      </c>
      <c r="M6" s="80">
        <f t="shared" ca="1" si="20"/>
        <v>0</v>
      </c>
      <c r="N6" s="80">
        <f t="shared" ca="1" si="21"/>
        <v>0</v>
      </c>
      <c r="O6" s="81">
        <f t="shared" ca="1" si="2"/>
        <v>0</v>
      </c>
      <c r="P6" s="79">
        <f t="shared" ca="1" si="3"/>
        <v>2001530.1367335066</v>
      </c>
      <c r="Q6" s="35"/>
      <c r="R6">
        <f t="shared" ca="1" si="22"/>
        <v>3</v>
      </c>
      <c r="S6" s="78">
        <f t="shared" ca="1" si="23"/>
        <v>62.16</v>
      </c>
      <c r="T6" s="55">
        <f t="shared" ca="1" si="24"/>
        <v>1.7090569820643609E-3</v>
      </c>
      <c r="U6" s="78">
        <f t="shared" ca="1" si="25"/>
        <v>0.9965848069116392</v>
      </c>
      <c r="V6" s="79">
        <f t="shared" ca="1" si="26"/>
        <v>1989635.810787997</v>
      </c>
      <c r="W6" s="79">
        <f t="shared" ca="1" si="5"/>
        <v>13572.287483971288</v>
      </c>
      <c r="X6" s="80">
        <f t="shared" ca="1" si="6"/>
        <v>-19.931696138232784</v>
      </c>
      <c r="Y6" s="80">
        <f t="shared" ca="1" si="27"/>
        <v>-1658.029842323331</v>
      </c>
      <c r="Z6" s="80">
        <f t="shared" ca="1" si="7"/>
        <v>0</v>
      </c>
      <c r="AA6" s="80">
        <f t="shared" ca="1" si="28"/>
        <v>0</v>
      </c>
      <c r="AB6" s="81">
        <f t="shared" ca="1" si="8"/>
        <v>0</v>
      </c>
      <c r="AC6" s="79">
        <f t="shared" ca="1" si="9"/>
        <v>2001530.1367335066</v>
      </c>
      <c r="AD6" s="35"/>
      <c r="AE6" s="62">
        <f t="shared" ca="1" si="10"/>
        <v>0</v>
      </c>
      <c r="AF6" s="62">
        <f t="shared" ca="1" si="11"/>
        <v>2008389.1735577798</v>
      </c>
      <c r="AG6" s="1"/>
      <c r="AH6" s="35"/>
      <c r="AI6" s="35"/>
      <c r="AJ6" s="65">
        <v>20</v>
      </c>
      <c r="AK6" s="66">
        <f>'SA85-90'!F12*(1+$AH$22)</f>
        <v>3.3220000000000003E-3</v>
      </c>
      <c r="AL6" s="66">
        <f>'SA85-90 (light)'!F12*(1+$AH$22)</f>
        <v>2.3650000000000003E-3</v>
      </c>
      <c r="AM6" s="66">
        <f t="shared" ref="AM6:AM69" si="36">$C$3+E6-1</f>
        <v>64</v>
      </c>
      <c r="AN6" s="66">
        <f t="shared" ref="AN6:AN69" si="37">IF(AM6&gt;$AJ$90,0,VLOOKUP($C$3+E6-1,$AJ$4:$AK$90,2,FALSE))</f>
        <v>2.4464E-2</v>
      </c>
      <c r="AO6" s="67">
        <f t="shared" ref="AO6:AO69" si="38">(1-IFERROR(AN6,1))*AO5</f>
        <v>0.9344064346536427</v>
      </c>
      <c r="AP6" s="68">
        <f t="shared" ca="1" si="29"/>
        <v>0.79373648593398993</v>
      </c>
      <c r="AR6" s="69">
        <f t="shared" si="30"/>
        <v>1</v>
      </c>
      <c r="AS6" s="70">
        <f t="shared" ref="AS6:AS69" si="39">AS5+1</f>
        <v>3</v>
      </c>
      <c r="AT6" s="71">
        <f t="shared" ref="AT6:AT69" si="40">(1-AU6)*AT5</f>
        <v>0.97967480079434499</v>
      </c>
      <c r="AU6" s="72">
        <f t="shared" si="12"/>
        <v>6.8214933659622723E-3</v>
      </c>
      <c r="AV6" s="73">
        <f t="shared" si="31"/>
        <v>1.0068214933659623</v>
      </c>
      <c r="AW6" s="74">
        <f>PRODUCT(AV$4:AV6)</f>
        <v>1.0206043958361062</v>
      </c>
      <c r="AY6" s="75">
        <f t="shared" ref="AY6:AY69" si="41">AY5+1</f>
        <v>3</v>
      </c>
      <c r="AZ6" s="76">
        <f t="shared" ca="1" si="32"/>
        <v>1.0068214933659623</v>
      </c>
      <c r="BA6" s="76">
        <f t="shared" ca="1" si="32"/>
        <v>1.0068214933659623</v>
      </c>
      <c r="BB6" s="76">
        <f t="shared" ca="1" si="32"/>
        <v>1.0068214933659623</v>
      </c>
      <c r="BC6" s="76">
        <f t="shared" ca="1" si="32"/>
        <v>1.0068214933659623</v>
      </c>
      <c r="BD6" s="76">
        <f t="shared" ca="1" si="32"/>
        <v>1.0068214933659623</v>
      </c>
      <c r="BE6" s="76">
        <f t="shared" ca="1" si="32"/>
        <v>1.0068214933659623</v>
      </c>
      <c r="BF6" s="76">
        <f t="shared" ca="1" si="32"/>
        <v>1.0068214933659623</v>
      </c>
      <c r="BG6" s="76">
        <f t="shared" ca="1" si="32"/>
        <v>1.0068214933659623</v>
      </c>
      <c r="BH6" s="76">
        <f t="shared" ca="1" si="32"/>
        <v>1.0068214933659623</v>
      </c>
      <c r="BI6" s="76">
        <f t="shared" ca="1" si="32"/>
        <v>1.0068214933659623</v>
      </c>
      <c r="BJ6" s="76">
        <f t="shared" ca="1" si="32"/>
        <v>1.0068214933659623</v>
      </c>
      <c r="BK6" s="76">
        <f t="shared" ca="1" si="32"/>
        <v>1.0068214933659623</v>
      </c>
      <c r="BL6" s="76">
        <f t="shared" ca="1" si="14"/>
        <v>8.5000000000000853E-2</v>
      </c>
      <c r="BM6" s="77">
        <f t="shared" ca="1" si="33"/>
        <v>1.2772891250000029</v>
      </c>
    </row>
    <row r="7" spans="2:65">
      <c r="B7" s="84"/>
      <c r="C7" s="85"/>
      <c r="D7" s="83" t="s">
        <v>78</v>
      </c>
      <c r="E7">
        <f t="shared" si="34"/>
        <v>4</v>
      </c>
      <c r="F7" s="64">
        <f t="shared" si="35"/>
        <v>62.250000000000007</v>
      </c>
      <c r="G7" s="55">
        <f t="shared" si="15"/>
        <v>1.7090569820643609E-3</v>
      </c>
      <c r="H7" s="78">
        <f t="shared" ref="H7:H70" si="42">H6*(1-G7)</f>
        <v>0.9948815866891676</v>
      </c>
      <c r="I7" s="79">
        <f t="shared" ca="1" si="16"/>
        <v>1998109.4076785098</v>
      </c>
      <c r="J7" s="79">
        <f t="shared" ca="1" si="17"/>
        <v>13630.090068945759</v>
      </c>
      <c r="K7" s="80">
        <f t="shared" ca="1" si="18"/>
        <v>-19.897631733783353</v>
      </c>
      <c r="L7" s="80">
        <f t="shared" ca="1" si="19"/>
        <v>-1665.091173065425</v>
      </c>
      <c r="M7" s="80">
        <f t="shared" ca="1" si="20"/>
        <v>0</v>
      </c>
      <c r="N7" s="80">
        <f t="shared" ca="1" si="21"/>
        <v>0</v>
      </c>
      <c r="O7" s="81">
        <f t="shared" ca="1" si="2"/>
        <v>0</v>
      </c>
      <c r="P7" s="79">
        <f t="shared" ca="1" si="3"/>
        <v>2010054.5089426565</v>
      </c>
      <c r="Q7" s="35"/>
      <c r="R7">
        <f t="shared" ca="1" si="22"/>
        <v>4</v>
      </c>
      <c r="S7" s="78">
        <f t="shared" ca="1" si="23"/>
        <v>62.24</v>
      </c>
      <c r="T7" s="55">
        <f t="shared" ca="1" si="24"/>
        <v>1.7090569820643609E-3</v>
      </c>
      <c r="U7" s="78">
        <f t="shared" ca="1" si="25"/>
        <v>0.9948815866891676</v>
      </c>
      <c r="V7" s="79">
        <f t="shared" ca="1" si="26"/>
        <v>1998109.4076785098</v>
      </c>
      <c r="W7" s="79">
        <f t="shared" ca="1" si="5"/>
        <v>13630.090068945759</v>
      </c>
      <c r="X7" s="80">
        <f t="shared" ca="1" si="6"/>
        <v>-19.897631733783353</v>
      </c>
      <c r="Y7" s="80">
        <f t="shared" ca="1" si="27"/>
        <v>-1665.091173065425</v>
      </c>
      <c r="Z7" s="80">
        <f t="shared" ca="1" si="7"/>
        <v>0</v>
      </c>
      <c r="AA7" s="80">
        <f t="shared" ca="1" si="28"/>
        <v>0</v>
      </c>
      <c r="AB7" s="81">
        <f t="shared" ca="1" si="8"/>
        <v>0</v>
      </c>
      <c r="AC7" s="79">
        <f t="shared" ca="1" si="9"/>
        <v>2010054.5089426565</v>
      </c>
      <c r="AD7" s="35"/>
      <c r="AE7" s="62">
        <f t="shared" ca="1" si="10"/>
        <v>0</v>
      </c>
      <c r="AF7" s="62">
        <f t="shared" ca="1" si="11"/>
        <v>2020395.7293368431</v>
      </c>
      <c r="AG7" s="63"/>
      <c r="AH7" s="35"/>
      <c r="AI7" s="35"/>
      <c r="AJ7" s="65">
        <v>21</v>
      </c>
      <c r="AK7" s="66">
        <f>'SA85-90'!F13*(1+$AH$22)</f>
        <v>3.1130000000000003E-3</v>
      </c>
      <c r="AL7" s="66">
        <f>'SA85-90 (light)'!F13*(1+$AH$22)</f>
        <v>2.5850000000000005E-3</v>
      </c>
      <c r="AM7" s="66">
        <f t="shared" si="36"/>
        <v>65</v>
      </c>
      <c r="AN7" s="66">
        <f t="shared" si="37"/>
        <v>2.6840000000000003E-2</v>
      </c>
      <c r="AO7" s="67">
        <f t="shared" si="38"/>
        <v>0.90932696594753892</v>
      </c>
      <c r="AP7" s="68">
        <f t="shared" ca="1" si="29"/>
        <v>0.71191944576177058</v>
      </c>
      <c r="AR7" s="69">
        <f t="shared" si="30"/>
        <v>1</v>
      </c>
      <c r="AS7" s="70">
        <f t="shared" si="39"/>
        <v>4</v>
      </c>
      <c r="AT7" s="71">
        <f t="shared" si="40"/>
        <v>0.97299195563992591</v>
      </c>
      <c r="AU7" s="72">
        <f t="shared" si="12"/>
        <v>6.8214933659622723E-3</v>
      </c>
      <c r="AV7" s="73">
        <f t="shared" si="31"/>
        <v>1.0068214933659623</v>
      </c>
      <c r="AW7" s="74">
        <f>PRODUCT(AV$4:AV7)</f>
        <v>1.0275664419515742</v>
      </c>
      <c r="AY7" s="75">
        <f t="shared" si="41"/>
        <v>4</v>
      </c>
      <c r="AZ7" s="76">
        <f t="shared" ca="1" si="32"/>
        <v>1.0068214933659623</v>
      </c>
      <c r="BA7" s="76">
        <f t="shared" ca="1" si="32"/>
        <v>1.0068214933659623</v>
      </c>
      <c r="BB7" s="76">
        <f t="shared" ca="1" si="32"/>
        <v>1.0068214933659623</v>
      </c>
      <c r="BC7" s="76">
        <f t="shared" ca="1" si="32"/>
        <v>1.0068214933659623</v>
      </c>
      <c r="BD7" s="76">
        <f t="shared" ca="1" si="32"/>
        <v>1.0068214933659623</v>
      </c>
      <c r="BE7" s="76">
        <f t="shared" ca="1" si="32"/>
        <v>1.0068214933659623</v>
      </c>
      <c r="BF7" s="76">
        <f t="shared" ca="1" si="32"/>
        <v>1.0068214933659623</v>
      </c>
      <c r="BG7" s="76">
        <f t="shared" ca="1" si="32"/>
        <v>1.0068214933659623</v>
      </c>
      <c r="BH7" s="76">
        <f t="shared" ca="1" si="32"/>
        <v>1.0068214933659623</v>
      </c>
      <c r="BI7" s="76">
        <f t="shared" ca="1" si="32"/>
        <v>1.0068214933659623</v>
      </c>
      <c r="BJ7" s="76">
        <f t="shared" ca="1" si="32"/>
        <v>1.0068214933659623</v>
      </c>
      <c r="BK7" s="76">
        <f t="shared" ca="1" si="32"/>
        <v>1.0068214933659623</v>
      </c>
      <c r="BL7" s="76">
        <f t="shared" ca="1" si="14"/>
        <v>8.5000000000000853E-2</v>
      </c>
      <c r="BM7" s="77">
        <f t="shared" ca="1" si="33"/>
        <v>1.3858587006250043</v>
      </c>
    </row>
    <row r="8" spans="2:65">
      <c r="B8" s="92"/>
      <c r="C8" s="93"/>
      <c r="D8" s="86" t="s">
        <v>77</v>
      </c>
      <c r="E8">
        <f t="shared" si="34"/>
        <v>5</v>
      </c>
      <c r="F8" s="64">
        <f t="shared" si="35"/>
        <v>62.333333333333343</v>
      </c>
      <c r="G8" s="55">
        <f t="shared" si="15"/>
        <v>1.7090569820643609E-3</v>
      </c>
      <c r="H8" s="78">
        <f t="shared" si="42"/>
        <v>0.99318127736710915</v>
      </c>
      <c r="I8" s="79">
        <f t="shared" ca="1" si="16"/>
        <v>2006619.2112498181</v>
      </c>
      <c r="J8" s="79">
        <f t="shared" ca="1" si="17"/>
        <v>13688.139637553082</v>
      </c>
      <c r="K8" s="80">
        <f t="shared" ca="1" si="18"/>
        <v>-19.863625547342181</v>
      </c>
      <c r="L8" s="80">
        <f t="shared" ca="1" si="19"/>
        <v>-1672.1826760415152</v>
      </c>
      <c r="M8" s="80">
        <f t="shared" ca="1" si="20"/>
        <v>0</v>
      </c>
      <c r="N8" s="80">
        <f t="shared" ca="1" si="21"/>
        <v>0</v>
      </c>
      <c r="O8" s="81">
        <f t="shared" ca="1" si="2"/>
        <v>0</v>
      </c>
      <c r="P8" s="79">
        <f t="shared" ca="1" si="3"/>
        <v>2018615.3045857823</v>
      </c>
      <c r="Q8" s="35"/>
      <c r="R8">
        <f t="shared" ca="1" si="22"/>
        <v>5</v>
      </c>
      <c r="S8" s="78">
        <f t="shared" ca="1" si="23"/>
        <v>62.32</v>
      </c>
      <c r="T8" s="55">
        <f t="shared" ca="1" si="24"/>
        <v>1.7090569820643609E-3</v>
      </c>
      <c r="U8" s="78">
        <f t="shared" ca="1" si="25"/>
        <v>0.99318127736710915</v>
      </c>
      <c r="V8" s="79">
        <f t="shared" ca="1" si="26"/>
        <v>2006619.2112498181</v>
      </c>
      <c r="W8" s="79">
        <f t="shared" ca="1" si="5"/>
        <v>13688.139637553082</v>
      </c>
      <c r="X8" s="80">
        <f t="shared" ca="1" si="6"/>
        <v>-19.863625547342181</v>
      </c>
      <c r="Y8" s="80">
        <f t="shared" ca="1" si="27"/>
        <v>-1672.1826760415152</v>
      </c>
      <c r="Z8" s="80">
        <f t="shared" ca="1" si="7"/>
        <v>0</v>
      </c>
      <c r="AA8" s="80">
        <f t="shared" ca="1" si="28"/>
        <v>0</v>
      </c>
      <c r="AB8" s="81">
        <f t="shared" ca="1" si="8"/>
        <v>0</v>
      </c>
      <c r="AC8" s="79">
        <f t="shared" ca="1" si="9"/>
        <v>2018615.3045857823</v>
      </c>
      <c r="AD8" s="35"/>
      <c r="AE8" s="62">
        <f t="shared" ca="1" si="10"/>
        <v>0</v>
      </c>
      <c r="AF8" s="62">
        <f t="shared" ca="1" si="11"/>
        <v>2032474.1822933524</v>
      </c>
      <c r="AG8" s="63"/>
      <c r="AH8" s="35"/>
      <c r="AI8" s="35"/>
      <c r="AJ8" s="65">
        <v>22</v>
      </c>
      <c r="AK8" s="66">
        <f>'SA85-90'!F14*(1+$AH$22)</f>
        <v>2.9260000000000002E-3</v>
      </c>
      <c r="AL8" s="66">
        <f>'SA85-90 (light)'!F14*(1+$AH$22)</f>
        <v>2.64E-3</v>
      </c>
      <c r="AM8" s="66">
        <f t="shared" si="36"/>
        <v>66</v>
      </c>
      <c r="AN8" s="66">
        <f t="shared" si="37"/>
        <v>2.9425000000000003E-2</v>
      </c>
      <c r="AO8" s="67">
        <f t="shared" si="38"/>
        <v>0.88257001997453255</v>
      </c>
      <c r="AP8" s="68">
        <f t="shared" ca="1" si="29"/>
        <v>0.63683983047947457</v>
      </c>
      <c r="AR8" s="69">
        <f t="shared" si="30"/>
        <v>1</v>
      </c>
      <c r="AS8" s="70">
        <f t="shared" si="39"/>
        <v>5</v>
      </c>
      <c r="AT8" s="71">
        <f t="shared" si="40"/>
        <v>0.96635469746939351</v>
      </c>
      <c r="AU8" s="72">
        <f t="shared" si="12"/>
        <v>6.8214933659622723E-3</v>
      </c>
      <c r="AV8" s="73">
        <f t="shared" si="31"/>
        <v>1.0068214933659623</v>
      </c>
      <c r="AW8" s="74">
        <f>PRODUCT(AV$4:AV8)</f>
        <v>1.0345759796184324</v>
      </c>
      <c r="AY8" s="75">
        <f t="shared" si="41"/>
        <v>5</v>
      </c>
      <c r="AZ8" s="76">
        <f t="shared" ca="1" si="32"/>
        <v>1.0068214933659623</v>
      </c>
      <c r="BA8" s="76">
        <f t="shared" ca="1" si="32"/>
        <v>1.0068214933659623</v>
      </c>
      <c r="BB8" s="76">
        <f t="shared" ca="1" si="32"/>
        <v>1.0068214933659623</v>
      </c>
      <c r="BC8" s="76">
        <f t="shared" ca="1" si="32"/>
        <v>1.0068214933659623</v>
      </c>
      <c r="BD8" s="76">
        <f t="shared" ca="1" si="32"/>
        <v>1.0068214933659623</v>
      </c>
      <c r="BE8" s="76">
        <f t="shared" ca="1" si="32"/>
        <v>1.0068214933659623</v>
      </c>
      <c r="BF8" s="76">
        <f t="shared" ca="1" si="32"/>
        <v>1.0068214933659623</v>
      </c>
      <c r="BG8" s="76">
        <f t="shared" ca="1" si="32"/>
        <v>1.0068214933659623</v>
      </c>
      <c r="BH8" s="76">
        <f t="shared" ca="1" si="32"/>
        <v>1.0068214933659623</v>
      </c>
      <c r="BI8" s="76">
        <f t="shared" ca="1" si="32"/>
        <v>1.0068214933659623</v>
      </c>
      <c r="BJ8" s="76">
        <f t="shared" ca="1" si="32"/>
        <v>1.0068214933659623</v>
      </c>
      <c r="BK8" s="76">
        <f t="shared" ca="1" si="32"/>
        <v>1.0068214933659623</v>
      </c>
      <c r="BL8" s="76">
        <f t="shared" ca="1" si="14"/>
        <v>8.5000000000000853E-2</v>
      </c>
      <c r="BM8" s="77">
        <f t="shared" ca="1" si="33"/>
        <v>1.5036566901781308</v>
      </c>
    </row>
    <row r="9" spans="2:65">
      <c r="B9" s="96" t="str">
        <f>"Life Annuity per "&amp;IF($C$5="Annual", "Annum", "Month")&amp; " starting at "&amp;ROUND(C3,0)</f>
        <v>Life Annuity per Annum starting at 62</v>
      </c>
      <c r="C9" s="97">
        <f>SolveLifeAnnuity/IF($C$5="Monthly",12,1)</f>
        <v>132039.45122689029</v>
      </c>
      <c r="D9" s="98">
        <f>C9*IF($C$5="Monthly",12,1)</f>
        <v>132039.45122689029</v>
      </c>
      <c r="E9">
        <f t="shared" si="34"/>
        <v>6</v>
      </c>
      <c r="F9" s="64">
        <f t="shared" si="35"/>
        <v>62.416666666666679</v>
      </c>
      <c r="G9" s="55">
        <f t="shared" si="15"/>
        <v>1.7090569820643609E-3</v>
      </c>
      <c r="H9" s="78">
        <f t="shared" si="42"/>
        <v>0.99148387397056925</v>
      </c>
      <c r="I9" s="79">
        <f t="shared" ca="1" si="16"/>
        <v>2015165.3760053781</v>
      </c>
      <c r="J9" s="79">
        <f t="shared" ca="1" si="17"/>
        <v>13746.437243737555</v>
      </c>
      <c r="K9" s="80">
        <f t="shared" ca="1" si="18"/>
        <v>-19.829677479411384</v>
      </c>
      <c r="L9" s="80">
        <f t="shared" ca="1" si="19"/>
        <v>-1679.3044800044818</v>
      </c>
      <c r="M9" s="80">
        <f t="shared" ca="1" si="20"/>
        <v>0</v>
      </c>
      <c r="N9" s="80">
        <f t="shared" ca="1" si="21"/>
        <v>0</v>
      </c>
      <c r="O9" s="81">
        <f t="shared" ca="1" si="2"/>
        <v>0</v>
      </c>
      <c r="P9" s="79">
        <f t="shared" ca="1" si="3"/>
        <v>2027212.6790916317</v>
      </c>
      <c r="Q9" s="35"/>
      <c r="R9">
        <f t="shared" ca="1" si="22"/>
        <v>6</v>
      </c>
      <c r="S9" s="78">
        <f t="shared" ca="1" si="23"/>
        <v>62.4</v>
      </c>
      <c r="T9" s="55">
        <f t="shared" ca="1" si="24"/>
        <v>1.7090569820643609E-3</v>
      </c>
      <c r="U9" s="78">
        <f t="shared" ca="1" si="25"/>
        <v>0.99148387397056925</v>
      </c>
      <c r="V9" s="79">
        <f t="shared" ca="1" si="26"/>
        <v>2015165.3760053781</v>
      </c>
      <c r="W9" s="79">
        <f t="shared" ca="1" si="5"/>
        <v>13746.437243737555</v>
      </c>
      <c r="X9" s="80">
        <f t="shared" ca="1" si="6"/>
        <v>-19.829677479411384</v>
      </c>
      <c r="Y9" s="80">
        <f t="shared" ca="1" si="27"/>
        <v>-1679.3044800044818</v>
      </c>
      <c r="Z9" s="80">
        <f t="shared" ca="1" si="7"/>
        <v>0</v>
      </c>
      <c r="AA9" s="80">
        <f t="shared" ca="1" si="28"/>
        <v>0</v>
      </c>
      <c r="AB9" s="81">
        <f t="shared" ca="1" si="8"/>
        <v>0</v>
      </c>
      <c r="AC9" s="79">
        <f t="shared" ca="1" si="9"/>
        <v>2027212.6790916317</v>
      </c>
      <c r="AD9" s="35"/>
      <c r="AE9" s="62">
        <f t="shared" ca="1" si="10"/>
        <v>0</v>
      </c>
      <c r="AF9" s="62">
        <f t="shared" ca="1" si="11"/>
        <v>2044624.9629591117</v>
      </c>
      <c r="AG9" s="87"/>
      <c r="AH9" s="88"/>
      <c r="AI9" s="35"/>
      <c r="AJ9" s="65">
        <v>23</v>
      </c>
      <c r="AK9" s="66">
        <f>'SA85-90'!F15*(1+$AH$22)</f>
        <v>2.7610000000000004E-3</v>
      </c>
      <c r="AL9" s="66">
        <f>'SA85-90 (light)'!F15*(1+$AH$22)</f>
        <v>2.552E-3</v>
      </c>
      <c r="AM9" s="66">
        <f t="shared" si="36"/>
        <v>67</v>
      </c>
      <c r="AN9" s="66">
        <f t="shared" si="37"/>
        <v>3.2252000000000003E-2</v>
      </c>
      <c r="AO9" s="67">
        <f t="shared" si="38"/>
        <v>0.85410537169031397</v>
      </c>
      <c r="AP9" s="68">
        <f t="shared" ca="1" si="29"/>
        <v>0.56801886844870975</v>
      </c>
      <c r="AR9" s="69">
        <f t="shared" si="30"/>
        <v>1</v>
      </c>
      <c r="AS9" s="70">
        <f t="shared" si="39"/>
        <v>6</v>
      </c>
      <c r="AT9" s="71">
        <f t="shared" si="40"/>
        <v>0.95976271531143953</v>
      </c>
      <c r="AU9" s="72">
        <f t="shared" si="12"/>
        <v>6.8214933659622723E-3</v>
      </c>
      <c r="AV9" s="73">
        <f t="shared" si="31"/>
        <v>1.0068214933659623</v>
      </c>
      <c r="AW9" s="74">
        <f>PRODUCT(AV$4:AV9)</f>
        <v>1.0416333327999834</v>
      </c>
      <c r="AY9" s="75">
        <f t="shared" si="41"/>
        <v>6</v>
      </c>
      <c r="AZ9" s="76">
        <f t="shared" ca="1" si="32"/>
        <v>1.0068214933659623</v>
      </c>
      <c r="BA9" s="76">
        <f t="shared" ca="1" si="32"/>
        <v>1.0068214933659623</v>
      </c>
      <c r="BB9" s="76">
        <f t="shared" ca="1" si="32"/>
        <v>1.0068214933659623</v>
      </c>
      <c r="BC9" s="76">
        <f t="shared" ca="1" si="32"/>
        <v>1.0068214933659623</v>
      </c>
      <c r="BD9" s="76">
        <f t="shared" ca="1" si="32"/>
        <v>1.0068214933659623</v>
      </c>
      <c r="BE9" s="76">
        <f t="shared" ca="1" si="32"/>
        <v>1.0068214933659623</v>
      </c>
      <c r="BF9" s="76">
        <f t="shared" ca="1" si="32"/>
        <v>1.0068214933659623</v>
      </c>
      <c r="BG9" s="76">
        <f t="shared" ca="1" si="32"/>
        <v>1.0068214933659623</v>
      </c>
      <c r="BH9" s="76">
        <f t="shared" ca="1" si="32"/>
        <v>1.0068214933659623</v>
      </c>
      <c r="BI9" s="76">
        <f t="shared" ca="1" si="32"/>
        <v>1.0068214933659623</v>
      </c>
      <c r="BJ9" s="76">
        <f t="shared" ca="1" si="32"/>
        <v>1.0068214933659623</v>
      </c>
      <c r="BK9" s="76">
        <f t="shared" ca="1" si="32"/>
        <v>1.0068214933659623</v>
      </c>
      <c r="BL9" s="76">
        <f t="shared" ca="1" si="14"/>
        <v>8.5000000000000853E-2</v>
      </c>
      <c r="BM9" s="77">
        <f t="shared" ca="1" si="33"/>
        <v>1.6314675088432731</v>
      </c>
    </row>
    <row r="10" spans="2:65">
      <c r="B10" s="171" t="s">
        <v>96</v>
      </c>
      <c r="C10" s="171"/>
      <c r="D10" s="101">
        <f>C9/C4*IF(C5="Annual",1,12)</f>
        <v>6.6431100201442578E-2</v>
      </c>
      <c r="E10">
        <f t="shared" si="34"/>
        <v>7</v>
      </c>
      <c r="F10" s="64">
        <f t="shared" si="35"/>
        <v>62.500000000000014</v>
      </c>
      <c r="G10" s="55">
        <f t="shared" si="15"/>
        <v>1.8773469130904941E-3</v>
      </c>
      <c r="H10" s="78">
        <f t="shared" si="42"/>
        <v>0.98962251478039165</v>
      </c>
      <c r="I10" s="79">
        <f t="shared" ca="1" si="16"/>
        <v>2023406.8976263611</v>
      </c>
      <c r="J10" s="79">
        <f t="shared" ca="1" si="17"/>
        <v>13802.656728800524</v>
      </c>
      <c r="K10" s="80">
        <f t="shared" ca="1" si="18"/>
        <v>-19.792450295607832</v>
      </c>
      <c r="L10" s="80">
        <f t="shared" ca="1" si="19"/>
        <v>-1686.1724146886343</v>
      </c>
      <c r="M10" s="80">
        <f t="shared" ca="1" si="20"/>
        <v>0</v>
      </c>
      <c r="N10" s="80">
        <f t="shared" ca="1" si="21"/>
        <v>0</v>
      </c>
      <c r="O10" s="81">
        <f t="shared" ca="1" si="2"/>
        <v>0</v>
      </c>
      <c r="P10" s="79">
        <f t="shared" ca="1" si="3"/>
        <v>2035503.5894901776</v>
      </c>
      <c r="Q10" s="35"/>
      <c r="R10">
        <f t="shared" ca="1" si="22"/>
        <v>7</v>
      </c>
      <c r="S10" s="78">
        <f t="shared" ca="1" si="23"/>
        <v>62.48</v>
      </c>
      <c r="T10" s="55">
        <f t="shared" ca="1" si="24"/>
        <v>1.7090569820643609E-3</v>
      </c>
      <c r="U10" s="78">
        <f t="shared" ca="1" si="25"/>
        <v>0.9897893715331556</v>
      </c>
      <c r="V10" s="79">
        <f t="shared" ca="1" si="26"/>
        <v>2023748.0571083007</v>
      </c>
      <c r="W10" s="79">
        <f t="shared" ca="1" si="5"/>
        <v>13804.983945943311</v>
      </c>
      <c r="X10" s="80">
        <f t="shared" ca="1" si="6"/>
        <v>-19.795787430663111</v>
      </c>
      <c r="Y10" s="80">
        <f t="shared" ca="1" si="27"/>
        <v>-1686.4567142569174</v>
      </c>
      <c r="Z10" s="80">
        <f t="shared" ca="1" si="7"/>
        <v>0</v>
      </c>
      <c r="AA10" s="80">
        <f t="shared" ca="1" si="28"/>
        <v>0</v>
      </c>
      <c r="AB10" s="81">
        <f t="shared" ca="1" si="8"/>
        <v>0</v>
      </c>
      <c r="AC10" s="79">
        <f t="shared" ca="1" si="9"/>
        <v>2035846.7885525567</v>
      </c>
      <c r="AD10" s="35"/>
      <c r="AE10" s="62">
        <f t="shared" ca="1" si="10"/>
        <v>0</v>
      </c>
      <c r="AF10" s="62">
        <f t="shared" ca="1" si="11"/>
        <v>2056848.5044440192</v>
      </c>
      <c r="AG10" s="90" t="s">
        <v>94</v>
      </c>
      <c r="AH10" s="91" t="str">
        <f>TEXT(SUM(AO:AO),"##0,00")&amp;" "&amp;"Years"</f>
        <v>15,33 Years</v>
      </c>
      <c r="AI10" s="35"/>
      <c r="AJ10" s="65">
        <v>24</v>
      </c>
      <c r="AK10" s="66">
        <f>'SA85-90'!F16*(1+$AH$22)</f>
        <v>2.6290000000000003E-3</v>
      </c>
      <c r="AL10" s="66">
        <f>'SA85-90 (light)'!F16*(1+$AH$22)</f>
        <v>2.3980000000000004E-3</v>
      </c>
      <c r="AM10" s="66">
        <f t="shared" si="36"/>
        <v>68</v>
      </c>
      <c r="AN10" s="66">
        <f t="shared" si="37"/>
        <v>3.5321000000000005E-2</v>
      </c>
      <c r="AO10" s="67">
        <f t="shared" si="38"/>
        <v>0.82393751585684039</v>
      </c>
      <c r="AP10" s="68">
        <f t="shared" ca="1" si="29"/>
        <v>0.50502845529606677</v>
      </c>
      <c r="AR10" s="69">
        <f t="shared" si="30"/>
        <v>1</v>
      </c>
      <c r="AS10" s="70">
        <f t="shared" si="39"/>
        <v>7</v>
      </c>
      <c r="AT10" s="71">
        <f t="shared" si="40"/>
        <v>0.95321570031604463</v>
      </c>
      <c r="AU10" s="72">
        <f t="shared" si="12"/>
        <v>6.8214933659622723E-3</v>
      </c>
      <c r="AV10" s="73">
        <f t="shared" si="31"/>
        <v>1.0068214933659623</v>
      </c>
      <c r="AW10" s="74">
        <f>PRODUCT(AV$4:AV10)</f>
        <v>1.0487388276694436</v>
      </c>
      <c r="AY10" s="75">
        <f t="shared" si="41"/>
        <v>7</v>
      </c>
      <c r="AZ10" s="76">
        <f t="shared" ca="1" si="32"/>
        <v>1.0068214933659623</v>
      </c>
      <c r="BA10" s="76">
        <f t="shared" ca="1" si="32"/>
        <v>1.0068214933659623</v>
      </c>
      <c r="BB10" s="76">
        <f t="shared" ca="1" si="32"/>
        <v>1.0068214933659623</v>
      </c>
      <c r="BC10" s="76">
        <f t="shared" ca="1" si="32"/>
        <v>1.0068214933659623</v>
      </c>
      <c r="BD10" s="76">
        <f t="shared" ca="1" si="32"/>
        <v>1.0068214933659623</v>
      </c>
      <c r="BE10" s="76">
        <f t="shared" ca="1" si="32"/>
        <v>1.0068214933659623</v>
      </c>
      <c r="BF10" s="76">
        <f t="shared" ca="1" si="32"/>
        <v>1.0068214933659623</v>
      </c>
      <c r="BG10" s="76">
        <f t="shared" ca="1" si="32"/>
        <v>1.0068214933659623</v>
      </c>
      <c r="BH10" s="76">
        <f t="shared" ca="1" si="32"/>
        <v>1.0068214933659623</v>
      </c>
      <c r="BI10" s="76">
        <f t="shared" ca="1" si="32"/>
        <v>1.0068214933659623</v>
      </c>
      <c r="BJ10" s="76">
        <f t="shared" ca="1" si="32"/>
        <v>1.0068214933659623</v>
      </c>
      <c r="BK10" s="76">
        <f t="shared" ca="1" si="32"/>
        <v>1.0068214933659623</v>
      </c>
      <c r="BL10" s="76">
        <f t="shared" ca="1" si="14"/>
        <v>8.5000000000000853E-2</v>
      </c>
      <c r="BM10" s="77">
        <f t="shared" ca="1" si="33"/>
        <v>1.7701422470949526</v>
      </c>
    </row>
    <row r="11" spans="2:65">
      <c r="E11">
        <f t="shared" si="34"/>
        <v>8</v>
      </c>
      <c r="F11" s="64">
        <f t="shared" si="35"/>
        <v>62.58333333333335</v>
      </c>
      <c r="G11" s="55">
        <f t="shared" si="15"/>
        <v>1.8773469130904941E-3</v>
      </c>
      <c r="H11" s="78">
        <f t="shared" si="42"/>
        <v>0.98776465000714386</v>
      </c>
      <c r="I11" s="79">
        <f t="shared" ca="1" si="16"/>
        <v>2031682.2431098635</v>
      </c>
      <c r="J11" s="79">
        <f t="shared" ca="1" si="17"/>
        <v>13859.106943117282</v>
      </c>
      <c r="K11" s="80">
        <f t="shared" ca="1" si="18"/>
        <v>-19.755293000142878</v>
      </c>
      <c r="L11" s="80">
        <f t="shared" ca="1" si="19"/>
        <v>-1693.0685359248864</v>
      </c>
      <c r="M11" s="80">
        <f t="shared" ca="1" si="20"/>
        <v>0</v>
      </c>
      <c r="N11" s="80">
        <f t="shared" ca="1" si="21"/>
        <v>0</v>
      </c>
      <c r="O11" s="81">
        <f t="shared" ca="1" si="2"/>
        <v>0</v>
      </c>
      <c r="P11" s="79">
        <f t="shared" ca="1" si="3"/>
        <v>2043828.5262240556</v>
      </c>
      <c r="Q11" s="35"/>
      <c r="R11">
        <f t="shared" ca="1" si="22"/>
        <v>8</v>
      </c>
      <c r="S11" s="78">
        <f t="shared" ca="1" si="23"/>
        <v>62.56</v>
      </c>
      <c r="T11" s="55">
        <f t="shared" ca="1" si="24"/>
        <v>1.8773469130904941E-3</v>
      </c>
      <c r="U11" s="78">
        <f t="shared" ca="1" si="25"/>
        <v>0.98793119351189806</v>
      </c>
      <c r="V11" s="79">
        <f t="shared" ca="1" si="26"/>
        <v>2032024.7978685424</v>
      </c>
      <c r="W11" s="79">
        <f t="shared" ca="1" si="5"/>
        <v>13861.443678131089</v>
      </c>
      <c r="X11" s="80">
        <f t="shared" ca="1" si="6"/>
        <v>-19.758623870237962</v>
      </c>
      <c r="Y11" s="80">
        <f t="shared" ca="1" si="27"/>
        <v>-1693.3539982237853</v>
      </c>
      <c r="Z11" s="80">
        <f t="shared" ca="1" si="7"/>
        <v>0</v>
      </c>
      <c r="AA11" s="80">
        <f t="shared" ca="1" si="28"/>
        <v>0</v>
      </c>
      <c r="AB11" s="81">
        <f t="shared" ca="1" si="8"/>
        <v>0</v>
      </c>
      <c r="AC11" s="79">
        <f t="shared" ca="1" si="9"/>
        <v>2044173.1289245794</v>
      </c>
      <c r="AD11" s="35"/>
      <c r="AE11" s="62">
        <f t="shared" ca="1" si="10"/>
        <v>0</v>
      </c>
      <c r="AF11" s="62">
        <f t="shared" ca="1" si="11"/>
        <v>2069145.2424515034</v>
      </c>
      <c r="AG11" s="94" t="s">
        <v>38</v>
      </c>
      <c r="AH11" s="95">
        <f ca="1">-SUM(L4:L1803)+$C$14*C4</f>
        <v>312022.97345770587</v>
      </c>
      <c r="AI11" s="35"/>
      <c r="AJ11" s="65">
        <v>25</v>
      </c>
      <c r="AK11" s="66">
        <f>'SA85-90'!F17*(1+$AH$22)</f>
        <v>2.5080000000000002E-3</v>
      </c>
      <c r="AL11" s="66">
        <f>'SA85-90 (light)'!F17*(1+$AH$22)</f>
        <v>2.2110000000000003E-3</v>
      </c>
      <c r="AM11" s="66">
        <f t="shared" si="36"/>
        <v>69</v>
      </c>
      <c r="AN11" s="66">
        <f t="shared" si="37"/>
        <v>3.8643000000000004E-2</v>
      </c>
      <c r="AO11" s="67">
        <f t="shared" si="38"/>
        <v>0.79209809843158452</v>
      </c>
      <c r="AP11" s="68">
        <f t="shared" ca="1" si="29"/>
        <v>0.44747708820097742</v>
      </c>
      <c r="AR11" s="69">
        <f t="shared" si="30"/>
        <v>1</v>
      </c>
      <c r="AS11" s="70">
        <f t="shared" si="39"/>
        <v>8</v>
      </c>
      <c r="AT11" s="71">
        <f t="shared" si="40"/>
        <v>0.94671334574000765</v>
      </c>
      <c r="AU11" s="72">
        <f t="shared" si="12"/>
        <v>6.8214933659622723E-3</v>
      </c>
      <c r="AV11" s="73">
        <f t="shared" si="31"/>
        <v>1.0068214933659623</v>
      </c>
      <c r="AW11" s="74">
        <f>PRODUCT(AV$4:AV11)</f>
        <v>1.0558927926250177</v>
      </c>
      <c r="AY11" s="75">
        <f t="shared" si="41"/>
        <v>8</v>
      </c>
      <c r="AZ11" s="76">
        <f t="shared" ca="1" si="32"/>
        <v>1.0068214933659623</v>
      </c>
      <c r="BA11" s="76">
        <f t="shared" ca="1" si="32"/>
        <v>1.0068214933659623</v>
      </c>
      <c r="BB11" s="76">
        <f t="shared" ca="1" si="32"/>
        <v>1.0068214933659623</v>
      </c>
      <c r="BC11" s="76">
        <f t="shared" ca="1" si="32"/>
        <v>1.0068214933659623</v>
      </c>
      <c r="BD11" s="76">
        <f t="shared" ca="1" si="32"/>
        <v>1.0068214933659623</v>
      </c>
      <c r="BE11" s="76">
        <f t="shared" ca="1" si="32"/>
        <v>1.0068214933659623</v>
      </c>
      <c r="BF11" s="76">
        <f t="shared" ca="1" si="32"/>
        <v>1.0068214933659623</v>
      </c>
      <c r="BG11" s="76">
        <f t="shared" ca="1" si="32"/>
        <v>1.0068214933659623</v>
      </c>
      <c r="BH11" s="76">
        <f t="shared" ca="1" si="32"/>
        <v>1.0068214933659623</v>
      </c>
      <c r="BI11" s="76">
        <f t="shared" ca="1" si="32"/>
        <v>1.0068214933659623</v>
      </c>
      <c r="BJ11" s="76">
        <f t="shared" ca="1" si="32"/>
        <v>1.0068214933659623</v>
      </c>
      <c r="BK11" s="76">
        <f t="shared" ca="1" si="32"/>
        <v>1.0068214933659623</v>
      </c>
      <c r="BL11" s="76">
        <f t="shared" ca="1" si="14"/>
        <v>8.5000000000000853E-2</v>
      </c>
      <c r="BM11" s="77">
        <f t="shared" ca="1" si="33"/>
        <v>1.9206043380980251</v>
      </c>
    </row>
    <row r="12" spans="2:65">
      <c r="E12">
        <f t="shared" si="34"/>
        <v>9</v>
      </c>
      <c r="F12" s="64">
        <f t="shared" si="35"/>
        <v>62.666666666666686</v>
      </c>
      <c r="G12" s="55">
        <f t="shared" si="15"/>
        <v>1.8773469130904941E-3</v>
      </c>
      <c r="H12" s="78">
        <f t="shared" si="42"/>
        <v>0.98591027309059309</v>
      </c>
      <c r="I12" s="79">
        <f t="shared" ca="1" si="16"/>
        <v>2039991.5510494625</v>
      </c>
      <c r="J12" s="79">
        <f t="shared" ca="1" si="17"/>
        <v>13915.788832102995</v>
      </c>
      <c r="K12" s="80">
        <f t="shared" ca="1" si="18"/>
        <v>-19.718205461811863</v>
      </c>
      <c r="L12" s="80">
        <f t="shared" ca="1" si="19"/>
        <v>-1699.9929592078856</v>
      </c>
      <c r="M12" s="80">
        <f t="shared" ca="1" si="20"/>
        <v>0</v>
      </c>
      <c r="N12" s="80">
        <f t="shared" ca="1" si="21"/>
        <v>0</v>
      </c>
      <c r="O12" s="81">
        <f t="shared" ca="1" si="2"/>
        <v>0</v>
      </c>
      <c r="P12" s="79">
        <f t="shared" ca="1" si="3"/>
        <v>2052187.6287168958</v>
      </c>
      <c r="Q12" s="35"/>
      <c r="R12">
        <f t="shared" ca="1" si="22"/>
        <v>9</v>
      </c>
      <c r="S12" s="78">
        <f t="shared" ca="1" si="23"/>
        <v>62.64</v>
      </c>
      <c r="T12" s="55">
        <f t="shared" ca="1" si="24"/>
        <v>1.8773469130904941E-3</v>
      </c>
      <c r="U12" s="78">
        <f t="shared" ca="1" si="25"/>
        <v>0.98607650393541268</v>
      </c>
      <c r="V12" s="79">
        <f t="shared" ca="1" si="26"/>
        <v>2040335.5068111704</v>
      </c>
      <c r="W12" s="79">
        <f t="shared" ca="1" si="5"/>
        <v>13918.13512404967</v>
      </c>
      <c r="X12" s="80">
        <f t="shared" ca="1" si="6"/>
        <v>-19.721530078708255</v>
      </c>
      <c r="Y12" s="80">
        <f t="shared" ca="1" si="27"/>
        <v>-1700.2795890093087</v>
      </c>
      <c r="Z12" s="80">
        <f t="shared" ca="1" si="7"/>
        <v>0</v>
      </c>
      <c r="AA12" s="80">
        <f t="shared" ca="1" si="28"/>
        <v>0</v>
      </c>
      <c r="AB12" s="81">
        <f t="shared" ca="1" si="8"/>
        <v>0</v>
      </c>
      <c r="AC12" s="79">
        <f t="shared" ca="1" si="9"/>
        <v>2052533.6408161321</v>
      </c>
      <c r="AD12" s="35"/>
      <c r="AE12" s="62">
        <f t="shared" ca="1" si="10"/>
        <v>0</v>
      </c>
      <c r="AF12" s="62">
        <f t="shared" ca="1" si="11"/>
        <v>2081515.615294056</v>
      </c>
      <c r="AG12" s="99" t="s">
        <v>43</v>
      </c>
      <c r="AH12" s="100">
        <f ca="1">-SUMPRODUCT(L4:L1803,AT4:AT1803)+$C$14*C4</f>
        <v>160338.85461775545</v>
      </c>
      <c r="AI12" s="35"/>
      <c r="AJ12" s="65">
        <v>26</v>
      </c>
      <c r="AK12" s="66">
        <f>'SA85-90'!F18*(1+$AH$22)</f>
        <v>2.4200000000000003E-3</v>
      </c>
      <c r="AL12" s="66">
        <f>'SA85-90 (light)'!F18*(1+$AH$22)</f>
        <v>2.0460000000000001E-3</v>
      </c>
      <c r="AM12" s="66">
        <f t="shared" si="36"/>
        <v>70</v>
      </c>
      <c r="AN12" s="66">
        <f t="shared" si="37"/>
        <v>4.224E-2</v>
      </c>
      <c r="AO12" s="67">
        <f t="shared" si="38"/>
        <v>0.75863987475383432</v>
      </c>
      <c r="AP12" s="68">
        <f t="shared" ca="1" si="29"/>
        <v>0.39500060460402558</v>
      </c>
      <c r="AR12" s="69">
        <f t="shared" si="30"/>
        <v>1</v>
      </c>
      <c r="AS12" s="70">
        <f t="shared" si="39"/>
        <v>9</v>
      </c>
      <c r="AT12" s="71">
        <f t="shared" si="40"/>
        <v>0.94025534693257429</v>
      </c>
      <c r="AU12" s="72">
        <f t="shared" si="12"/>
        <v>6.8214933659622723E-3</v>
      </c>
      <c r="AV12" s="73">
        <f t="shared" si="31"/>
        <v>1.0068214933659623</v>
      </c>
      <c r="AW12" s="74">
        <f>PRODUCT(AV$4:AV12)</f>
        <v>1.0630955583050765</v>
      </c>
      <c r="AY12" s="75">
        <f t="shared" si="41"/>
        <v>9</v>
      </c>
      <c r="AZ12" s="76">
        <f t="shared" ca="1" si="32"/>
        <v>1.0068214933659623</v>
      </c>
      <c r="BA12" s="76">
        <f t="shared" ca="1" si="32"/>
        <v>1.0068214933659623</v>
      </c>
      <c r="BB12" s="76">
        <f t="shared" ca="1" si="32"/>
        <v>1.0068214933659623</v>
      </c>
      <c r="BC12" s="76">
        <f t="shared" ca="1" si="32"/>
        <v>1.0068214933659623</v>
      </c>
      <c r="BD12" s="76">
        <f t="shared" ca="1" si="32"/>
        <v>1.0068214933659623</v>
      </c>
      <c r="BE12" s="76">
        <f t="shared" ca="1" si="32"/>
        <v>1.0068214933659623</v>
      </c>
      <c r="BF12" s="76">
        <f t="shared" ca="1" si="32"/>
        <v>1.0068214933659623</v>
      </c>
      <c r="BG12" s="76">
        <f t="shared" ca="1" si="32"/>
        <v>1.0068214933659623</v>
      </c>
      <c r="BH12" s="76">
        <f t="shared" ca="1" si="32"/>
        <v>1.0068214933659623</v>
      </c>
      <c r="BI12" s="76">
        <f t="shared" ca="1" si="32"/>
        <v>1.0068214933659623</v>
      </c>
      <c r="BJ12" s="76">
        <f t="shared" ca="1" si="32"/>
        <v>1.0068214933659623</v>
      </c>
      <c r="BK12" s="76">
        <f t="shared" ca="1" si="32"/>
        <v>1.0068214933659623</v>
      </c>
      <c r="BL12" s="76">
        <f t="shared" ca="1" si="14"/>
        <v>8.5000000000000853E-2</v>
      </c>
      <c r="BM12" s="77">
        <f t="shared" ca="1" si="33"/>
        <v>2.083855706836359</v>
      </c>
    </row>
    <row r="13" spans="2:65">
      <c r="E13">
        <f t="shared" si="34"/>
        <v>10</v>
      </c>
      <c r="F13" s="64">
        <f t="shared" si="35"/>
        <v>62.750000000000021</v>
      </c>
      <c r="G13" s="55">
        <f t="shared" si="15"/>
        <v>1.8773469130904941E-3</v>
      </c>
      <c r="H13" s="78">
        <f t="shared" si="42"/>
        <v>0.98405937748282224</v>
      </c>
      <c r="I13" s="79">
        <f t="shared" ca="1" si="16"/>
        <v>2048334.9606070416</v>
      </c>
      <c r="J13" s="79">
        <f t="shared" ca="1" si="17"/>
        <v>13972.703345049527</v>
      </c>
      <c r="K13" s="80">
        <f t="shared" ca="1" si="18"/>
        <v>-19.681187549656446</v>
      </c>
      <c r="L13" s="80">
        <f t="shared" ca="1" si="19"/>
        <v>-1706.9458005058682</v>
      </c>
      <c r="M13" s="80">
        <f t="shared" ca="1" si="20"/>
        <v>0</v>
      </c>
      <c r="N13" s="80">
        <f t="shared" ca="1" si="21"/>
        <v>0</v>
      </c>
      <c r="O13" s="81">
        <f t="shared" ca="1" si="2"/>
        <v>0</v>
      </c>
      <c r="P13" s="79">
        <f t="shared" ca="1" si="3"/>
        <v>2060581.0369640358</v>
      </c>
      <c r="Q13" s="35"/>
      <c r="R13">
        <f t="shared" ca="1" si="22"/>
        <v>10</v>
      </c>
      <c r="S13" s="78">
        <f t="shared" ca="1" si="23"/>
        <v>62.72</v>
      </c>
      <c r="T13" s="55">
        <f t="shared" ca="1" si="24"/>
        <v>1.8773469130904941E-3</v>
      </c>
      <c r="U13" s="78">
        <f t="shared" ca="1" si="25"/>
        <v>0.98422529625467847</v>
      </c>
      <c r="V13" s="79">
        <f t="shared" ca="1" si="26"/>
        <v>2048680.3231215314</v>
      </c>
      <c r="W13" s="79">
        <f t="shared" ca="1" si="5"/>
        <v>13975.059233150971</v>
      </c>
      <c r="X13" s="80">
        <f t="shared" ca="1" si="6"/>
        <v>-19.684505925093568</v>
      </c>
      <c r="Y13" s="80">
        <f t="shared" ca="1" si="27"/>
        <v>-1707.2336026012763</v>
      </c>
      <c r="Z13" s="80">
        <f t="shared" ca="1" si="7"/>
        <v>0</v>
      </c>
      <c r="AA13" s="80">
        <f t="shared" ca="1" si="28"/>
        <v>0</v>
      </c>
      <c r="AB13" s="81">
        <f t="shared" ca="1" si="8"/>
        <v>0</v>
      </c>
      <c r="AC13" s="79">
        <f t="shared" ca="1" si="9"/>
        <v>2060928.4642461559</v>
      </c>
      <c r="AD13" s="35"/>
      <c r="AE13" s="62">
        <f t="shared" ca="1" si="10"/>
        <v>0</v>
      </c>
      <c r="AF13" s="62">
        <f t="shared" ca="1" si="11"/>
        <v>2093960.0639088526</v>
      </c>
      <c r="AG13" s="102" t="s">
        <v>57</v>
      </c>
      <c r="AH13" s="103">
        <f ca="1">AH12/C4</f>
        <v>8.0668969905014529E-2</v>
      </c>
      <c r="AI13" s="35"/>
      <c r="AJ13" s="65">
        <v>27</v>
      </c>
      <c r="AK13" s="66">
        <f>'SA85-90'!F19*(1+$AH$22)</f>
        <v>2.343E-3</v>
      </c>
      <c r="AL13" s="66">
        <f>'SA85-90 (light)'!F19*(1+$AH$22)</f>
        <v>1.9470000000000002E-3</v>
      </c>
      <c r="AM13" s="66">
        <f t="shared" si="36"/>
        <v>71</v>
      </c>
      <c r="AN13" s="66">
        <f t="shared" si="37"/>
        <v>4.6112E-2</v>
      </c>
      <c r="AO13" s="67">
        <f t="shared" si="38"/>
        <v>0.72365747284918547</v>
      </c>
      <c r="AP13" s="68">
        <f t="shared" ca="1" si="29"/>
        <v>0.34726851311016077</v>
      </c>
      <c r="AR13" s="69">
        <f t="shared" si="30"/>
        <v>1</v>
      </c>
      <c r="AS13" s="70">
        <f t="shared" si="39"/>
        <v>10</v>
      </c>
      <c r="AT13" s="71">
        <f t="shared" si="40"/>
        <v>0.93384140132116322</v>
      </c>
      <c r="AU13" s="72">
        <f t="shared" si="12"/>
        <v>6.8214933659622723E-3</v>
      </c>
      <c r="AV13" s="73">
        <f t="shared" si="31"/>
        <v>1.0068214933659623</v>
      </c>
      <c r="AW13" s="74">
        <f>PRODUCT(AV$4:AV13)</f>
        <v>1.0703474576034386</v>
      </c>
      <c r="AY13" s="75">
        <f t="shared" si="41"/>
        <v>10</v>
      </c>
      <c r="AZ13" s="76">
        <f t="shared" ca="1" si="32"/>
        <v>1.0068214933659623</v>
      </c>
      <c r="BA13" s="76">
        <f t="shared" ca="1" si="32"/>
        <v>1.0068214933659623</v>
      </c>
      <c r="BB13" s="76">
        <f t="shared" ca="1" si="32"/>
        <v>1.0068214933659623</v>
      </c>
      <c r="BC13" s="76">
        <f t="shared" ca="1" si="32"/>
        <v>1.0068214933659623</v>
      </c>
      <c r="BD13" s="76">
        <f t="shared" ca="1" si="32"/>
        <v>1.0068214933659623</v>
      </c>
      <c r="BE13" s="76">
        <f t="shared" ca="1" si="32"/>
        <v>1.0068214933659623</v>
      </c>
      <c r="BF13" s="76">
        <f t="shared" ca="1" si="32"/>
        <v>1.0068214933659623</v>
      </c>
      <c r="BG13" s="76">
        <f t="shared" ca="1" si="32"/>
        <v>1.0068214933659623</v>
      </c>
      <c r="BH13" s="76">
        <f t="shared" ca="1" si="32"/>
        <v>1.0068214933659623</v>
      </c>
      <c r="BI13" s="76">
        <f t="shared" ca="1" si="32"/>
        <v>1.0068214933659623</v>
      </c>
      <c r="BJ13" s="76">
        <f t="shared" ca="1" si="32"/>
        <v>1.0068214933659623</v>
      </c>
      <c r="BK13" s="76">
        <f t="shared" ca="1" si="32"/>
        <v>1.0068214933659623</v>
      </c>
      <c r="BL13" s="76">
        <f t="shared" ca="1" si="14"/>
        <v>8.5000000000000853E-2</v>
      </c>
      <c r="BM13" s="77">
        <f t="shared" ca="1" si="33"/>
        <v>2.2609834419174515</v>
      </c>
    </row>
    <row r="14" spans="2:65">
      <c r="B14" s="39" t="s">
        <v>32</v>
      </c>
      <c r="C14" s="150">
        <v>0</v>
      </c>
      <c r="E14">
        <f t="shared" si="34"/>
        <v>11</v>
      </c>
      <c r="F14" s="64">
        <f t="shared" si="35"/>
        <v>62.833333333333357</v>
      </c>
      <c r="G14" s="55">
        <f t="shared" si="15"/>
        <v>1.8773469130904941E-3</v>
      </c>
      <c r="H14" s="78">
        <f t="shared" si="42"/>
        <v>0.98221195664820715</v>
      </c>
      <c r="I14" s="79">
        <f t="shared" ca="1" si="16"/>
        <v>2056712.6115151185</v>
      </c>
      <c r="J14" s="79">
        <f t="shared" ca="1" si="17"/>
        <v>14029.851435141321</v>
      </c>
      <c r="K14" s="80">
        <f t="shared" ca="1" si="18"/>
        <v>-19.644239132964142</v>
      </c>
      <c r="L14" s="80">
        <f t="shared" ca="1" si="19"/>
        <v>-1713.9271762625988</v>
      </c>
      <c r="M14" s="80">
        <f t="shared" ca="1" si="20"/>
        <v>0</v>
      </c>
      <c r="N14" s="80">
        <f t="shared" ca="1" si="21"/>
        <v>0</v>
      </c>
      <c r="O14" s="81">
        <f t="shared" ca="1" si="2"/>
        <v>0</v>
      </c>
      <c r="P14" s="79">
        <f t="shared" ca="1" si="3"/>
        <v>2069008.8915348644</v>
      </c>
      <c r="Q14" s="35"/>
      <c r="R14">
        <f t="shared" ca="1" si="22"/>
        <v>11</v>
      </c>
      <c r="S14" s="78">
        <f t="shared" ca="1" si="23"/>
        <v>62.8</v>
      </c>
      <c r="T14" s="55">
        <f t="shared" ca="1" si="24"/>
        <v>1.8773469130904941E-3</v>
      </c>
      <c r="U14" s="78">
        <f t="shared" ca="1" si="25"/>
        <v>0.98237756393296916</v>
      </c>
      <c r="V14" s="79">
        <f t="shared" ca="1" si="26"/>
        <v>2057059.3865557031</v>
      </c>
      <c r="W14" s="79">
        <f t="shared" ca="1" si="5"/>
        <v>14032.216958780151</v>
      </c>
      <c r="X14" s="80">
        <f t="shared" ca="1" si="6"/>
        <v>-19.647551278659382</v>
      </c>
      <c r="Y14" s="80">
        <f t="shared" ca="1" si="27"/>
        <v>-1714.2161554630861</v>
      </c>
      <c r="Z14" s="80">
        <f t="shared" ca="1" si="7"/>
        <v>0</v>
      </c>
      <c r="AA14" s="80">
        <f t="shared" ca="1" si="28"/>
        <v>0</v>
      </c>
      <c r="AB14" s="81">
        <f t="shared" ca="1" si="8"/>
        <v>0</v>
      </c>
      <c r="AC14" s="79">
        <f t="shared" ca="1" si="9"/>
        <v>2069357.7398077415</v>
      </c>
      <c r="AD14" s="35"/>
      <c r="AE14" s="62">
        <f t="shared" ca="1" si="10"/>
        <v>0</v>
      </c>
      <c r="AF14" s="62">
        <f t="shared" ca="1" si="11"/>
        <v>2106479.031873473</v>
      </c>
      <c r="AG14" s="42" t="s">
        <v>46</v>
      </c>
      <c r="AH14" s="43">
        <f ca="1">-SUM(M4:M1803)</f>
        <v>234604.15667207589</v>
      </c>
      <c r="AI14" s="35"/>
      <c r="AJ14" s="65">
        <v>28</v>
      </c>
      <c r="AK14" s="66">
        <f>'SA85-90'!F20*(1+$AH$22)</f>
        <v>2.2880000000000001E-3</v>
      </c>
      <c r="AL14" s="66">
        <f>'SA85-90 (light)'!F20*(1+$AH$22)</f>
        <v>1.8700000000000001E-3</v>
      </c>
      <c r="AM14" s="66">
        <f t="shared" si="36"/>
        <v>72</v>
      </c>
      <c r="AN14" s="66">
        <f t="shared" si="37"/>
        <v>5.0292000000000003E-2</v>
      </c>
      <c r="AO14" s="67">
        <f t="shared" si="38"/>
        <v>0.68726329122465424</v>
      </c>
      <c r="AP14" s="68">
        <f t="shared" ca="1" si="29"/>
        <v>0.30396652999891638</v>
      </c>
      <c r="AR14" s="69">
        <f t="shared" si="30"/>
        <v>1</v>
      </c>
      <c r="AS14" s="70">
        <f t="shared" si="39"/>
        <v>11</v>
      </c>
      <c r="AT14" s="71">
        <f t="shared" si="40"/>
        <v>0.92747120839718999</v>
      </c>
      <c r="AU14" s="72">
        <f t="shared" si="12"/>
        <v>6.8214933659622723E-3</v>
      </c>
      <c r="AV14" s="73">
        <f t="shared" si="31"/>
        <v>1.0068214933659623</v>
      </c>
      <c r="AW14" s="74">
        <f>PRODUCT(AV$4:AV14)</f>
        <v>1.0776488256847552</v>
      </c>
      <c r="AY14" s="75">
        <f t="shared" si="41"/>
        <v>11</v>
      </c>
      <c r="AZ14" s="76">
        <f t="shared" ca="1" si="32"/>
        <v>1.0068214933659623</v>
      </c>
      <c r="BA14" s="76">
        <f t="shared" ca="1" si="32"/>
        <v>1.0068214933659623</v>
      </c>
      <c r="BB14" s="76">
        <f t="shared" ca="1" si="32"/>
        <v>1.0068214933659623</v>
      </c>
      <c r="BC14" s="76">
        <f t="shared" ca="1" si="32"/>
        <v>1.0068214933659623</v>
      </c>
      <c r="BD14" s="76">
        <f t="shared" ca="1" si="32"/>
        <v>1.0068214933659623</v>
      </c>
      <c r="BE14" s="76">
        <f t="shared" ca="1" si="32"/>
        <v>1.0068214933659623</v>
      </c>
      <c r="BF14" s="76">
        <f t="shared" ca="1" si="32"/>
        <v>1.0068214933659623</v>
      </c>
      <c r="BG14" s="76">
        <f t="shared" ca="1" si="32"/>
        <v>1.0068214933659623</v>
      </c>
      <c r="BH14" s="76">
        <f t="shared" ca="1" si="32"/>
        <v>1.0068214933659623</v>
      </c>
      <c r="BI14" s="76">
        <f t="shared" ca="1" si="32"/>
        <v>1.0068214933659623</v>
      </c>
      <c r="BJ14" s="76">
        <f t="shared" ca="1" si="32"/>
        <v>1.0068214933659623</v>
      </c>
      <c r="BK14" s="76">
        <f t="shared" ca="1" si="32"/>
        <v>1.0068214933659623</v>
      </c>
      <c r="BL14" s="76">
        <f t="shared" ca="1" si="14"/>
        <v>8.5000000000000853E-2</v>
      </c>
      <c r="BM14" s="77">
        <f t="shared" ca="1" si="33"/>
        <v>2.4531670344804368</v>
      </c>
    </row>
    <row r="15" spans="2:65">
      <c r="B15" t="s">
        <v>30</v>
      </c>
      <c r="C15" s="105">
        <v>0</v>
      </c>
      <c r="E15">
        <f t="shared" si="34"/>
        <v>12</v>
      </c>
      <c r="F15" s="64">
        <f t="shared" si="35"/>
        <v>62.916666666666693</v>
      </c>
      <c r="G15" s="55">
        <f t="shared" si="15"/>
        <v>1.8773469130904941E-3</v>
      </c>
      <c r="H15" s="78">
        <f t="shared" si="42"/>
        <v>0.98036800406339308</v>
      </c>
      <c r="I15" s="79">
        <f t="shared" ca="1" si="16"/>
        <v>2065124.6440791846</v>
      </c>
      <c r="J15" s="79">
        <f t="shared" ca="1" si="17"/>
        <v>14087.234059471357</v>
      </c>
      <c r="K15" s="80">
        <f t="shared" ca="1" si="18"/>
        <v>-19.607360081267863</v>
      </c>
      <c r="L15" s="80">
        <f t="shared" ca="1" si="19"/>
        <v>-1720.9372033993207</v>
      </c>
      <c r="M15" s="80">
        <f t="shared" ca="1" si="20"/>
        <v>0</v>
      </c>
      <c r="N15" s="80">
        <f t="shared" ca="1" si="21"/>
        <v>0</v>
      </c>
      <c r="O15" s="81">
        <f t="shared" ca="1" si="2"/>
        <v>-129469.07890055896</v>
      </c>
      <c r="P15" s="79">
        <f t="shared" ca="1" si="3"/>
        <v>1948002.2546746165</v>
      </c>
      <c r="Q15" s="35"/>
      <c r="R15">
        <f t="shared" ca="1" si="22"/>
        <v>12</v>
      </c>
      <c r="S15" s="78">
        <f t="shared" ca="1" si="23"/>
        <v>62.88</v>
      </c>
      <c r="T15" s="55">
        <f t="shared" ca="1" si="24"/>
        <v>1.8773469130904941E-3</v>
      </c>
      <c r="U15" s="78">
        <f t="shared" ca="1" si="25"/>
        <v>0.9805333004458302</v>
      </c>
      <c r="V15" s="79">
        <f t="shared" ca="1" si="26"/>
        <v>2065472.8374428335</v>
      </c>
      <c r="W15" s="79">
        <f t="shared" ca="1" si="5"/>
        <v>14089.60925819156</v>
      </c>
      <c r="X15" s="80">
        <f t="shared" ca="1" si="6"/>
        <v>-19.610666008916603</v>
      </c>
      <c r="Y15" s="80">
        <f t="shared" ca="1" si="27"/>
        <v>-1721.2273645356947</v>
      </c>
      <c r="Z15" s="80">
        <f t="shared" ca="1" si="7"/>
        <v>0</v>
      </c>
      <c r="AA15" s="80">
        <f t="shared" ca="1" si="28"/>
        <v>0</v>
      </c>
      <c r="AB15" s="81">
        <f t="shared" ca="1" si="8"/>
        <v>-129469.07890055896</v>
      </c>
      <c r="AC15" s="79">
        <f t="shared" ca="1" si="9"/>
        <v>1948352.5297699217</v>
      </c>
      <c r="AD15" s="35"/>
      <c r="AE15" s="62">
        <f t="shared" ca="1" si="10"/>
        <v>-132039.45122689029</v>
      </c>
      <c r="AF15" s="62">
        <f t="shared" ca="1" si="11"/>
        <v>1987033.5141948184</v>
      </c>
      <c r="AG15" s="106" t="s">
        <v>47</v>
      </c>
      <c r="AH15" s="107">
        <f ca="1">-SUMPRODUCT(M4:M1803,AT4:AT1803)</f>
        <v>124067.47239166946</v>
      </c>
      <c r="AI15" s="35"/>
      <c r="AJ15" s="65">
        <v>29</v>
      </c>
      <c r="AK15" s="66">
        <f>'SA85-90'!F21*(1+$AH$22)</f>
        <v>2.2550000000000005E-3</v>
      </c>
      <c r="AL15" s="66">
        <f>'SA85-90 (light)'!F21*(1+$AH$22)</f>
        <v>1.8370000000000001E-3</v>
      </c>
      <c r="AM15" s="66">
        <f t="shared" si="36"/>
        <v>73</v>
      </c>
      <c r="AN15" s="66">
        <f t="shared" si="37"/>
        <v>5.4780000000000002E-2</v>
      </c>
      <c r="AO15" s="67">
        <f t="shared" si="38"/>
        <v>0.64961500813136763</v>
      </c>
      <c r="AP15" s="68">
        <f t="shared" ca="1" si="29"/>
        <v>0.26480667602357189</v>
      </c>
      <c r="AR15" s="69">
        <f t="shared" si="30"/>
        <v>1</v>
      </c>
      <c r="AS15" s="70">
        <f t="shared" si="39"/>
        <v>12</v>
      </c>
      <c r="AT15" s="71">
        <f t="shared" si="40"/>
        <v>0.9211444697019876</v>
      </c>
      <c r="AU15" s="72">
        <f t="shared" si="12"/>
        <v>6.8214933659622723E-3</v>
      </c>
      <c r="AV15" s="73">
        <f t="shared" si="31"/>
        <v>1.0068214933659623</v>
      </c>
      <c r="AW15" s="74">
        <f>PRODUCT(AV$4:AV15)</f>
        <v>1.0850000000000009</v>
      </c>
      <c r="AY15" s="75">
        <f t="shared" si="41"/>
        <v>12</v>
      </c>
      <c r="AZ15" s="76">
        <f t="shared" ref="AZ15:BK24" ca="1" si="43">OFFSET($AV$3,($AY15*12-12)+AZ$3,0)</f>
        <v>1.0068214933659623</v>
      </c>
      <c r="BA15" s="76">
        <f t="shared" ca="1" si="43"/>
        <v>1.0068214933659623</v>
      </c>
      <c r="BB15" s="76">
        <f t="shared" ca="1" si="43"/>
        <v>1.0068214933659623</v>
      </c>
      <c r="BC15" s="76">
        <f t="shared" ca="1" si="43"/>
        <v>1.0068214933659623</v>
      </c>
      <c r="BD15" s="76">
        <f t="shared" ca="1" si="43"/>
        <v>1.0068214933659623</v>
      </c>
      <c r="BE15" s="76">
        <f t="shared" ca="1" si="43"/>
        <v>1.0068214933659623</v>
      </c>
      <c r="BF15" s="76">
        <f t="shared" ca="1" si="43"/>
        <v>1.0068214933659623</v>
      </c>
      <c r="BG15" s="76">
        <f t="shared" ca="1" si="43"/>
        <v>1.0068214933659623</v>
      </c>
      <c r="BH15" s="76">
        <f t="shared" ca="1" si="43"/>
        <v>1.0068214933659623</v>
      </c>
      <c r="BI15" s="76">
        <f t="shared" ca="1" si="43"/>
        <v>1.0068214933659623</v>
      </c>
      <c r="BJ15" s="76">
        <f t="shared" ca="1" si="43"/>
        <v>1.0068214933659623</v>
      </c>
      <c r="BK15" s="76">
        <f t="shared" ca="1" si="43"/>
        <v>1.0068214933659623</v>
      </c>
      <c r="BL15" s="76">
        <f t="shared" ca="1" si="14"/>
        <v>8.5000000000000853E-2</v>
      </c>
      <c r="BM15" s="77">
        <f t="shared" ca="1" si="33"/>
        <v>2.661686232411276</v>
      </c>
    </row>
    <row r="16" spans="2:65">
      <c r="B16" t="s">
        <v>83</v>
      </c>
      <c r="C16" s="105">
        <v>0.01</v>
      </c>
      <c r="E16">
        <f t="shared" si="34"/>
        <v>13</v>
      </c>
      <c r="F16" s="64">
        <f t="shared" si="35"/>
        <v>63.000000000000028</v>
      </c>
      <c r="G16" s="55">
        <f t="shared" si="15"/>
        <v>1.8773469130904941E-3</v>
      </c>
      <c r="H16" s="78">
        <f t="shared" si="42"/>
        <v>0.97852751321727194</v>
      </c>
      <c r="I16" s="79">
        <f t="shared" ca="1" si="16"/>
        <v>1944345.1786551098</v>
      </c>
      <c r="J16" s="79">
        <f t="shared" ca="1" si="17"/>
        <v>13263.33773733656</v>
      </c>
      <c r="K16" s="80">
        <f t="shared" ca="1" si="18"/>
        <v>-19.570550264345439</v>
      </c>
      <c r="L16" s="80">
        <f t="shared" ca="1" si="19"/>
        <v>-1620.2876488792583</v>
      </c>
      <c r="M16" s="80">
        <f t="shared" ca="1" si="20"/>
        <v>-14582.588839913324</v>
      </c>
      <c r="N16" s="80">
        <f t="shared" ca="1" si="21"/>
        <v>0</v>
      </c>
      <c r="O16" s="81">
        <f t="shared" ca="1" si="2"/>
        <v>0</v>
      </c>
      <c r="P16" s="79">
        <f t="shared" ca="1" si="3"/>
        <v>1941386.0693533896</v>
      </c>
      <c r="Q16" s="35"/>
      <c r="R16">
        <f t="shared" ca="1" si="22"/>
        <v>13</v>
      </c>
      <c r="S16" s="78">
        <f t="shared" ca="1" si="23"/>
        <v>62.96</v>
      </c>
      <c r="T16" s="55">
        <f t="shared" ca="1" si="24"/>
        <v>1.8773469130904941E-3</v>
      </c>
      <c r="U16" s="78">
        <f t="shared" ca="1" si="25"/>
        <v>0.97869249928105584</v>
      </c>
      <c r="V16" s="79">
        <f t="shared" ca="1" si="26"/>
        <v>1944694.7961625461</v>
      </c>
      <c r="W16" s="79">
        <f t="shared" ca="1" si="5"/>
        <v>13265.722650844162</v>
      </c>
      <c r="X16" s="80">
        <f t="shared" ca="1" si="6"/>
        <v>-19.573849985621116</v>
      </c>
      <c r="Y16" s="80">
        <f t="shared" ca="1" si="27"/>
        <v>-1620.578996802122</v>
      </c>
      <c r="Z16" s="80">
        <f t="shared" ca="1" si="7"/>
        <v>-14585.210971219096</v>
      </c>
      <c r="AA16" s="80">
        <f t="shared" ca="1" si="28"/>
        <v>0</v>
      </c>
      <c r="AB16" s="81">
        <f t="shared" ca="1" si="8"/>
        <v>0</v>
      </c>
      <c r="AC16" s="79">
        <f t="shared" ca="1" si="9"/>
        <v>1941735.1549953835</v>
      </c>
      <c r="AD16" s="35"/>
      <c r="AE16" s="62">
        <f t="shared" ca="1" si="10"/>
        <v>0</v>
      </c>
      <c r="AF16" s="62">
        <f t="shared" ca="1" si="11"/>
        <v>1984009.4375115528</v>
      </c>
      <c r="AG16" s="42" t="s">
        <v>49</v>
      </c>
      <c r="AH16" s="43">
        <f ca="1">-SUM(N4:N1803)+C15*C4</f>
        <v>0</v>
      </c>
      <c r="AI16" s="35"/>
      <c r="AJ16" s="65">
        <v>30</v>
      </c>
      <c r="AK16" s="66">
        <f>'SA85-90'!F22*(1+$AH$22)</f>
        <v>2.2440000000000003E-3</v>
      </c>
      <c r="AL16" s="66">
        <f>'SA85-90 (light)'!F22*(1+$AH$22)</f>
        <v>1.8150000000000002E-3</v>
      </c>
      <c r="AM16" s="66">
        <f t="shared" si="36"/>
        <v>74</v>
      </c>
      <c r="AN16" s="66">
        <f t="shared" si="37"/>
        <v>5.9609000000000009E-2</v>
      </c>
      <c r="AO16" s="67">
        <f t="shared" si="38"/>
        <v>0.61089210711166497</v>
      </c>
      <c r="AP16" s="68">
        <f t="shared" ca="1" si="29"/>
        <v>0.22951319343085955</v>
      </c>
      <c r="AR16" s="69">
        <f t="shared" si="30"/>
        <v>2</v>
      </c>
      <c r="AS16" s="70">
        <f t="shared" si="39"/>
        <v>13</v>
      </c>
      <c r="AT16" s="71">
        <f t="shared" si="40"/>
        <v>0.91486088881282268</v>
      </c>
      <c r="AU16" s="72">
        <f t="shared" si="12"/>
        <v>6.8214933659622723E-3</v>
      </c>
      <c r="AV16" s="73">
        <f t="shared" si="31"/>
        <v>1.0068214933659623</v>
      </c>
      <c r="AW16" s="74">
        <f>PRODUCT(AV$4:AV16)</f>
        <v>1.0924013203020699</v>
      </c>
      <c r="AY16" s="75">
        <f t="shared" si="41"/>
        <v>13</v>
      </c>
      <c r="AZ16" s="76">
        <f t="shared" ca="1" si="43"/>
        <v>1.0068214933659623</v>
      </c>
      <c r="BA16" s="76">
        <f t="shared" ca="1" si="43"/>
        <v>1.0068214933659623</v>
      </c>
      <c r="BB16" s="76">
        <f t="shared" ca="1" si="43"/>
        <v>1.0068214933659623</v>
      </c>
      <c r="BC16" s="76">
        <f t="shared" ca="1" si="43"/>
        <v>1.0068214933659623</v>
      </c>
      <c r="BD16" s="76">
        <f t="shared" ca="1" si="43"/>
        <v>1.0068214933659623</v>
      </c>
      <c r="BE16" s="76">
        <f t="shared" ca="1" si="43"/>
        <v>1.0068214933659623</v>
      </c>
      <c r="BF16" s="76">
        <f t="shared" ca="1" si="43"/>
        <v>1.0068214933659623</v>
      </c>
      <c r="BG16" s="76">
        <f t="shared" ca="1" si="43"/>
        <v>1.0068214933659623</v>
      </c>
      <c r="BH16" s="76">
        <f t="shared" ca="1" si="43"/>
        <v>1.0068214933659623</v>
      </c>
      <c r="BI16" s="76">
        <f t="shared" ca="1" si="43"/>
        <v>1.0068214933659623</v>
      </c>
      <c r="BJ16" s="76">
        <f t="shared" ca="1" si="43"/>
        <v>1.0068214933659623</v>
      </c>
      <c r="BK16" s="76">
        <f t="shared" ca="1" si="43"/>
        <v>1.0068214933659623</v>
      </c>
      <c r="BL16" s="76">
        <f t="shared" ca="1" si="14"/>
        <v>8.5000000000000853E-2</v>
      </c>
      <c r="BM16" s="77">
        <f t="shared" ca="1" si="33"/>
        <v>2.8879295621662369</v>
      </c>
    </row>
    <row r="17" spans="2:65">
      <c r="B17" t="s">
        <v>61</v>
      </c>
      <c r="C17" s="105">
        <v>7.4999999999999997E-3</v>
      </c>
      <c r="E17">
        <f t="shared" si="34"/>
        <v>14</v>
      </c>
      <c r="F17" s="64">
        <f t="shared" si="35"/>
        <v>63.083333333333364</v>
      </c>
      <c r="G17" s="55">
        <f t="shared" si="15"/>
        <v>1.8773469130904941E-3</v>
      </c>
      <c r="H17" s="78">
        <f t="shared" si="42"/>
        <v>0.9766904776109594</v>
      </c>
      <c r="I17" s="79">
        <f t="shared" ca="1" si="16"/>
        <v>1937741.4142089721</v>
      </c>
      <c r="J17" s="79">
        <f t="shared" ca="1" si="17"/>
        <v>13218.290201976855</v>
      </c>
      <c r="K17" s="80">
        <f t="shared" ca="1" si="18"/>
        <v>-19.533809552219189</v>
      </c>
      <c r="L17" s="80">
        <f t="shared" ca="1" si="19"/>
        <v>-1614.7845118408102</v>
      </c>
      <c r="M17" s="80">
        <f t="shared" ca="1" si="20"/>
        <v>0</v>
      </c>
      <c r="N17" s="80">
        <f t="shared" ca="1" si="21"/>
        <v>0</v>
      </c>
      <c r="O17" s="81">
        <f t="shared" ca="1" si="2"/>
        <v>0</v>
      </c>
      <c r="P17" s="79">
        <f t="shared" ca="1" si="3"/>
        <v>1949325.3860895559</v>
      </c>
      <c r="Q17" s="35"/>
      <c r="R17">
        <f t="shared" ca="1" si="22"/>
        <v>14</v>
      </c>
      <c r="S17" s="78">
        <f t="shared" ca="1" si="23"/>
        <v>63.04</v>
      </c>
      <c r="T17" s="55">
        <f t="shared" ca="1" si="24"/>
        <v>1.8773469130904941E-3</v>
      </c>
      <c r="U17" s="78">
        <f t="shared" ca="1" si="25"/>
        <v>0.97685515393866573</v>
      </c>
      <c r="V17" s="79">
        <f t="shared" ca="1" si="26"/>
        <v>1938089.8444961135</v>
      </c>
      <c r="W17" s="79">
        <f t="shared" ca="1" si="5"/>
        <v>13220.667016869091</v>
      </c>
      <c r="X17" s="80">
        <f t="shared" ca="1" si="6"/>
        <v>-19.537103078773313</v>
      </c>
      <c r="Y17" s="80">
        <f t="shared" ca="1" si="27"/>
        <v>-1615.074870413428</v>
      </c>
      <c r="Z17" s="80">
        <f t="shared" ca="1" si="7"/>
        <v>0</v>
      </c>
      <c r="AA17" s="80">
        <f t="shared" ca="1" si="28"/>
        <v>0</v>
      </c>
      <c r="AB17" s="81">
        <f t="shared" ca="1" si="8"/>
        <v>0</v>
      </c>
      <c r="AC17" s="79">
        <f t="shared" ca="1" si="9"/>
        <v>1949675.8995394905</v>
      </c>
      <c r="AD17" s="35"/>
      <c r="AE17" s="62">
        <f t="shared" ca="1" si="10"/>
        <v>0</v>
      </c>
      <c r="AF17" s="62">
        <f t="shared" ca="1" si="11"/>
        <v>1995870.0035296183</v>
      </c>
      <c r="AG17" s="106" t="s">
        <v>48</v>
      </c>
      <c r="AH17" s="107">
        <f ca="1">-SUMPRODUCT(N4:N1803,AT4:AT1803)+C15*C4</f>
        <v>0</v>
      </c>
      <c r="AI17" s="35"/>
      <c r="AJ17" s="65">
        <v>31</v>
      </c>
      <c r="AK17" s="66">
        <f>'SA85-90'!F23*(1+$AH$22)</f>
        <v>2.2550000000000005E-3</v>
      </c>
      <c r="AL17" s="66">
        <f>'SA85-90 (light)'!F23*(1+$AH$22)</f>
        <v>1.8150000000000002E-3</v>
      </c>
      <c r="AM17" s="66">
        <f t="shared" si="36"/>
        <v>75</v>
      </c>
      <c r="AN17" s="66">
        <f t="shared" si="37"/>
        <v>6.4834000000000003E-2</v>
      </c>
      <c r="AO17" s="67">
        <f t="shared" si="38"/>
        <v>0.57128552823918721</v>
      </c>
      <c r="AP17" s="68">
        <f t="shared" ca="1" si="29"/>
        <v>0.19781837331609492</v>
      </c>
      <c r="AR17" s="69">
        <f t="shared" si="30"/>
        <v>2</v>
      </c>
      <c r="AS17" s="70">
        <f t="shared" si="39"/>
        <v>14</v>
      </c>
      <c r="AT17" s="71">
        <f t="shared" si="40"/>
        <v>0.90862017132900763</v>
      </c>
      <c r="AU17" s="72">
        <f t="shared" si="12"/>
        <v>6.8214933659622723E-3</v>
      </c>
      <c r="AV17" s="73">
        <f t="shared" si="31"/>
        <v>1.0068214933659623</v>
      </c>
      <c r="AW17" s="74">
        <f>PRODUCT(AV$4:AV17)</f>
        <v>1.099853128661479</v>
      </c>
      <c r="AY17" s="75">
        <f t="shared" si="41"/>
        <v>14</v>
      </c>
      <c r="AZ17" s="76">
        <f t="shared" ca="1" si="43"/>
        <v>1.0068214933659623</v>
      </c>
      <c r="BA17" s="76">
        <f t="shared" ca="1" si="43"/>
        <v>1.0068214933659623</v>
      </c>
      <c r="BB17" s="76">
        <f t="shared" ca="1" si="43"/>
        <v>1.0068214933659623</v>
      </c>
      <c r="BC17" s="76">
        <f t="shared" ca="1" si="43"/>
        <v>1.0068214933659623</v>
      </c>
      <c r="BD17" s="76">
        <f t="shared" ca="1" si="43"/>
        <v>1.0068214933659623</v>
      </c>
      <c r="BE17" s="76">
        <f t="shared" ca="1" si="43"/>
        <v>1.0068214933659623</v>
      </c>
      <c r="BF17" s="76">
        <f t="shared" ca="1" si="43"/>
        <v>1.0068214933659623</v>
      </c>
      <c r="BG17" s="76">
        <f t="shared" ca="1" si="43"/>
        <v>1.0068214933659623</v>
      </c>
      <c r="BH17" s="76">
        <f t="shared" ca="1" si="43"/>
        <v>1.0068214933659623</v>
      </c>
      <c r="BI17" s="76">
        <f t="shared" ca="1" si="43"/>
        <v>1.0068214933659623</v>
      </c>
      <c r="BJ17" s="76">
        <f t="shared" ca="1" si="43"/>
        <v>1.0068214933659623</v>
      </c>
      <c r="BK17" s="76">
        <f t="shared" ca="1" si="43"/>
        <v>1.0068214933659623</v>
      </c>
      <c r="BL17" s="76">
        <f t="shared" ca="1" si="14"/>
        <v>8.5000000000000853E-2</v>
      </c>
      <c r="BM17" s="77">
        <f t="shared" ca="1" si="33"/>
        <v>3.1334035749503695</v>
      </c>
    </row>
    <row r="18" spans="2:65">
      <c r="B18" t="s">
        <v>29</v>
      </c>
      <c r="C18" s="105">
        <v>0</v>
      </c>
      <c r="E18">
        <f t="shared" si="34"/>
        <v>15</v>
      </c>
      <c r="F18" s="64">
        <f t="shared" si="35"/>
        <v>63.1666666666667</v>
      </c>
      <c r="G18" s="55">
        <f t="shared" si="15"/>
        <v>1.8773469130904941E-3</v>
      </c>
      <c r="H18" s="78">
        <f t="shared" si="42"/>
        <v>0.9748568907577716</v>
      </c>
      <c r="I18" s="79">
        <f t="shared" ca="1" si="16"/>
        <v>1945665.8260933717</v>
      </c>
      <c r="J18" s="79">
        <f t="shared" ca="1" si="17"/>
        <v>13272.34652507544</v>
      </c>
      <c r="K18" s="80">
        <f t="shared" ca="1" si="18"/>
        <v>-19.497137815155433</v>
      </c>
      <c r="L18" s="80">
        <f t="shared" ca="1" si="19"/>
        <v>-1621.3881884111431</v>
      </c>
      <c r="M18" s="80">
        <f t="shared" ca="1" si="20"/>
        <v>0</v>
      </c>
      <c r="N18" s="80">
        <f t="shared" ca="1" si="21"/>
        <v>0</v>
      </c>
      <c r="O18" s="81">
        <f t="shared" ca="1" si="2"/>
        <v>0</v>
      </c>
      <c r="P18" s="79">
        <f t="shared" ca="1" si="3"/>
        <v>1957297.2872922206</v>
      </c>
      <c r="Q18" s="35"/>
      <c r="R18">
        <f t="shared" ca="1" si="22"/>
        <v>15</v>
      </c>
      <c r="S18" s="78">
        <f t="shared" ca="1" si="23"/>
        <v>63.12</v>
      </c>
      <c r="T18" s="55">
        <f t="shared" ca="1" si="24"/>
        <v>1.8773469130904941E-3</v>
      </c>
      <c r="U18" s="78">
        <f t="shared" ca="1" si="25"/>
        <v>0.97502125793088246</v>
      </c>
      <c r="V18" s="79">
        <f t="shared" ca="1" si="26"/>
        <v>1946015.681507963</v>
      </c>
      <c r="W18" s="79">
        <f t="shared" ca="1" si="5"/>
        <v>13274.73306146512</v>
      </c>
      <c r="X18" s="80">
        <f t="shared" ca="1" si="6"/>
        <v>-19.500425158617649</v>
      </c>
      <c r="Y18" s="80">
        <f t="shared" ca="1" si="27"/>
        <v>-1621.6797345899693</v>
      </c>
      <c r="Z18" s="80">
        <f t="shared" ca="1" si="7"/>
        <v>0</v>
      </c>
      <c r="AA18" s="80">
        <f t="shared" ca="1" si="28"/>
        <v>0</v>
      </c>
      <c r="AB18" s="81">
        <f t="shared" ca="1" si="8"/>
        <v>0</v>
      </c>
      <c r="AC18" s="79">
        <f t="shared" ca="1" si="9"/>
        <v>1957649.2344096797</v>
      </c>
      <c r="AD18" s="35"/>
      <c r="AE18" s="62">
        <f t="shared" ca="1" si="10"/>
        <v>0</v>
      </c>
      <c r="AF18" s="62">
        <f t="shared" ca="1" si="11"/>
        <v>2007801.5925150772</v>
      </c>
      <c r="AG18" s="109" t="s">
        <v>50</v>
      </c>
      <c r="AH18" s="109">
        <f ca="1">SumOfFeesToInsurer
+SumOfAssetManagementCharges
+SumOfCommissionPayments
-SUM(K4:K1803)</f>
        <v>550350.27414591832</v>
      </c>
      <c r="AI18" s="35"/>
      <c r="AJ18" s="65">
        <v>32</v>
      </c>
      <c r="AK18" s="66">
        <f>'SA85-90'!F24*(1+$AH$22)</f>
        <v>2.2880000000000001E-3</v>
      </c>
      <c r="AL18" s="66">
        <f>'SA85-90 (light)'!F24*(1+$AH$22)</f>
        <v>1.8480000000000003E-3</v>
      </c>
      <c r="AM18" s="66">
        <f t="shared" si="36"/>
        <v>76</v>
      </c>
      <c r="AN18" s="66">
        <f t="shared" si="37"/>
        <v>7.0521E-2</v>
      </c>
      <c r="AO18" s="67">
        <f t="shared" si="38"/>
        <v>0.53099790150223147</v>
      </c>
      <c r="AP18" s="68">
        <f t="shared" ca="1" si="29"/>
        <v>0.1694636164161018</v>
      </c>
      <c r="AR18" s="69">
        <f t="shared" si="30"/>
        <v>2</v>
      </c>
      <c r="AS18" s="70">
        <f t="shared" si="39"/>
        <v>15</v>
      </c>
      <c r="AT18" s="71">
        <f t="shared" si="40"/>
        <v>0.9024220248581073</v>
      </c>
      <c r="AU18" s="72">
        <f t="shared" si="12"/>
        <v>6.8214933659622723E-3</v>
      </c>
      <c r="AV18" s="73">
        <f t="shared" si="31"/>
        <v>1.0068214933659623</v>
      </c>
      <c r="AW18" s="74">
        <f>PRODUCT(AV$4:AV18)</f>
        <v>1.1073557694821761</v>
      </c>
      <c r="AY18" s="75">
        <f t="shared" si="41"/>
        <v>15</v>
      </c>
      <c r="AZ18" s="76">
        <f t="shared" ca="1" si="43"/>
        <v>1.0068214933659623</v>
      </c>
      <c r="BA18" s="76">
        <f t="shared" ca="1" si="43"/>
        <v>1.0068214933659623</v>
      </c>
      <c r="BB18" s="76">
        <f t="shared" ca="1" si="43"/>
        <v>1.0068214933659623</v>
      </c>
      <c r="BC18" s="76">
        <f t="shared" ca="1" si="43"/>
        <v>1.0068214933659623</v>
      </c>
      <c r="BD18" s="76">
        <f t="shared" ca="1" si="43"/>
        <v>1.0068214933659623</v>
      </c>
      <c r="BE18" s="76">
        <f t="shared" ca="1" si="43"/>
        <v>1.0068214933659623</v>
      </c>
      <c r="BF18" s="76">
        <f t="shared" ca="1" si="43"/>
        <v>1.0068214933659623</v>
      </c>
      <c r="BG18" s="76">
        <f t="shared" ca="1" si="43"/>
        <v>1.0068214933659623</v>
      </c>
      <c r="BH18" s="76">
        <f t="shared" ca="1" si="43"/>
        <v>1.0068214933659623</v>
      </c>
      <c r="BI18" s="76">
        <f t="shared" ca="1" si="43"/>
        <v>1.0068214933659623</v>
      </c>
      <c r="BJ18" s="76">
        <f t="shared" ca="1" si="43"/>
        <v>1.0068214933659623</v>
      </c>
      <c r="BK18" s="76">
        <f t="shared" ca="1" si="43"/>
        <v>1.0068214933659623</v>
      </c>
      <c r="BL18" s="76">
        <f t="shared" ca="1" si="14"/>
        <v>8.5000000000000853E-2</v>
      </c>
      <c r="BM18" s="77">
        <f t="shared" ca="1" si="33"/>
        <v>3.3997428788211534</v>
      </c>
    </row>
    <row r="19" spans="2:65">
      <c r="B19" t="s">
        <v>28</v>
      </c>
      <c r="C19" s="110">
        <v>20</v>
      </c>
      <c r="E19">
        <f t="shared" si="34"/>
        <v>16</v>
      </c>
      <c r="F19" s="64">
        <f t="shared" si="35"/>
        <v>63.250000000000036</v>
      </c>
      <c r="G19" s="55">
        <f t="shared" si="15"/>
        <v>1.8773469130904941E-3</v>
      </c>
      <c r="H19" s="78">
        <f t="shared" si="42"/>
        <v>0.97302674618320251</v>
      </c>
      <c r="I19" s="79">
        <f t="shared" ca="1" si="16"/>
        <v>1953622.7612719222</v>
      </c>
      <c r="J19" s="79">
        <f t="shared" ca="1" si="17"/>
        <v>13326.624705609313</v>
      </c>
      <c r="K19" s="80">
        <f t="shared" ca="1" si="18"/>
        <v>-19.460534923664049</v>
      </c>
      <c r="L19" s="80">
        <f t="shared" ca="1" si="19"/>
        <v>-1628.0189677266019</v>
      </c>
      <c r="M19" s="80">
        <f t="shared" ca="1" si="20"/>
        <v>0</v>
      </c>
      <c r="N19" s="80">
        <f t="shared" ca="1" si="21"/>
        <v>0</v>
      </c>
      <c r="O19" s="81">
        <f t="shared" ca="1" si="2"/>
        <v>0</v>
      </c>
      <c r="P19" s="79">
        <f t="shared" ca="1" si="3"/>
        <v>1965301.9064748813</v>
      </c>
      <c r="Q19" s="35"/>
      <c r="R19">
        <f t="shared" ca="1" si="22"/>
        <v>16</v>
      </c>
      <c r="S19" s="78">
        <f t="shared" ca="1" si="23"/>
        <v>63.2</v>
      </c>
      <c r="T19" s="55">
        <f t="shared" ca="1" si="24"/>
        <v>1.8773469130904941E-3</v>
      </c>
      <c r="U19" s="78">
        <f t="shared" ca="1" si="25"/>
        <v>0.97319080478210829</v>
      </c>
      <c r="V19" s="79">
        <f t="shared" ca="1" si="26"/>
        <v>1953974.0476625466</v>
      </c>
      <c r="W19" s="79">
        <f t="shared" ca="1" si="5"/>
        <v>13329.02100339251</v>
      </c>
      <c r="X19" s="80">
        <f t="shared" ca="1" si="6"/>
        <v>-19.463816095642166</v>
      </c>
      <c r="Y19" s="80">
        <f t="shared" ca="1" si="27"/>
        <v>-1628.3117063854556</v>
      </c>
      <c r="Z19" s="80">
        <f t="shared" ca="1" si="7"/>
        <v>0</v>
      </c>
      <c r="AA19" s="80">
        <f t="shared" ca="1" si="28"/>
        <v>0</v>
      </c>
      <c r="AB19" s="81">
        <f t="shared" ca="1" si="8"/>
        <v>0</v>
      </c>
      <c r="AC19" s="79">
        <f t="shared" ca="1" si="9"/>
        <v>1965655.2931434582</v>
      </c>
      <c r="AD19" s="35"/>
      <c r="AE19" s="62">
        <f t="shared" ca="1" si="10"/>
        <v>0</v>
      </c>
      <c r="AF19" s="62">
        <f t="shared" ca="1" si="11"/>
        <v>2019804.6297648249</v>
      </c>
      <c r="AG19" s="35" t="s">
        <v>51</v>
      </c>
      <c r="AH19" s="35">
        <f ca="1">PresentValueOfFeesToInsurer
+PresentValueOfAssetManagementCharges
+PresentValueOfCommissionPayments
-SUMPRODUCT(K4:K1803,AT4:AT1803)</f>
        <v>286304.45784280181</v>
      </c>
      <c r="AI19" s="35"/>
      <c r="AJ19" s="65">
        <v>33</v>
      </c>
      <c r="AK19" s="66">
        <f>'SA85-90'!F25*(1+$AH$22)</f>
        <v>2.3320000000000003E-3</v>
      </c>
      <c r="AL19" s="66">
        <f>'SA85-90 (light)'!F25*(1+$AH$22)</f>
        <v>1.9030000000000002E-3</v>
      </c>
      <c r="AM19" s="66">
        <f t="shared" si="36"/>
        <v>77</v>
      </c>
      <c r="AN19" s="66">
        <f t="shared" si="37"/>
        <v>7.6714000000000004E-2</v>
      </c>
      <c r="AO19" s="67">
        <f t="shared" si="38"/>
        <v>0.4902629284863893</v>
      </c>
      <c r="AP19" s="68">
        <f t="shared" ca="1" si="29"/>
        <v>0.14420588437452245</v>
      </c>
      <c r="AR19" s="69">
        <f t="shared" si="30"/>
        <v>2</v>
      </c>
      <c r="AS19" s="70">
        <f t="shared" si="39"/>
        <v>16</v>
      </c>
      <c r="AT19" s="71">
        <f t="shared" si="40"/>
        <v>0.89626615900223949</v>
      </c>
      <c r="AU19" s="72">
        <f t="shared" si="12"/>
        <v>6.8214933659622723E-3</v>
      </c>
      <c r="AV19" s="73">
        <f t="shared" si="31"/>
        <v>1.0068214933659623</v>
      </c>
      <c r="AW19" s="74">
        <f>PRODUCT(AV$4:AV19)</f>
        <v>1.1149095895174588</v>
      </c>
      <c r="AY19" s="75">
        <f t="shared" si="41"/>
        <v>16</v>
      </c>
      <c r="AZ19" s="76">
        <f t="shared" ca="1" si="43"/>
        <v>1.0068214933659623</v>
      </c>
      <c r="BA19" s="76">
        <f t="shared" ca="1" si="43"/>
        <v>1.0068214933659623</v>
      </c>
      <c r="BB19" s="76">
        <f t="shared" ca="1" si="43"/>
        <v>1.0068214933659623</v>
      </c>
      <c r="BC19" s="76">
        <f t="shared" ca="1" si="43"/>
        <v>1.0068214933659623</v>
      </c>
      <c r="BD19" s="76">
        <f t="shared" ca="1" si="43"/>
        <v>1.0068214933659623</v>
      </c>
      <c r="BE19" s="76">
        <f t="shared" ca="1" si="43"/>
        <v>1.0068214933659623</v>
      </c>
      <c r="BF19" s="76">
        <f t="shared" ca="1" si="43"/>
        <v>1.0068214933659623</v>
      </c>
      <c r="BG19" s="76">
        <f t="shared" ca="1" si="43"/>
        <v>1.0068214933659623</v>
      </c>
      <c r="BH19" s="76">
        <f t="shared" ca="1" si="43"/>
        <v>1.0068214933659623</v>
      </c>
      <c r="BI19" s="76">
        <f t="shared" ca="1" si="43"/>
        <v>1.0068214933659623</v>
      </c>
      <c r="BJ19" s="76">
        <f t="shared" ca="1" si="43"/>
        <v>1.0068214933659623</v>
      </c>
      <c r="BK19" s="76">
        <f t="shared" ca="1" si="43"/>
        <v>1.0068214933659623</v>
      </c>
      <c r="BL19" s="76">
        <f t="shared" ca="1" si="14"/>
        <v>8.5000000000000853E-2</v>
      </c>
      <c r="BM19" s="77">
        <f t="shared" ca="1" si="33"/>
        <v>3.6887210235209542</v>
      </c>
    </row>
    <row r="20" spans="2:65">
      <c r="B20" s="82" t="s">
        <v>27</v>
      </c>
      <c r="C20" s="111">
        <v>0.14000000000000001</v>
      </c>
      <c r="E20">
        <f t="shared" si="34"/>
        <v>17</v>
      </c>
      <c r="F20" s="64">
        <f t="shared" si="35"/>
        <v>63.333333333333371</v>
      </c>
      <c r="G20" s="55">
        <f t="shared" si="15"/>
        <v>1.8773469130904941E-3</v>
      </c>
      <c r="H20" s="78">
        <f t="shared" si="42"/>
        <v>0.97120003742490102</v>
      </c>
      <c r="I20" s="79">
        <f t="shared" ca="1" si="16"/>
        <v>1961612.3530074698</v>
      </c>
      <c r="J20" s="79">
        <f t="shared" ca="1" si="17"/>
        <v>13381.125652630099</v>
      </c>
      <c r="K20" s="80">
        <f t="shared" ca="1" si="18"/>
        <v>-19.42400074849802</v>
      </c>
      <c r="L20" s="80">
        <f t="shared" ca="1" si="19"/>
        <v>-1634.6769608395582</v>
      </c>
      <c r="M20" s="80">
        <f t="shared" ca="1" si="20"/>
        <v>0</v>
      </c>
      <c r="N20" s="80">
        <f t="shared" ca="1" si="21"/>
        <v>0</v>
      </c>
      <c r="O20" s="81">
        <f t="shared" ca="1" si="2"/>
        <v>0</v>
      </c>
      <c r="P20" s="79">
        <f t="shared" ca="1" si="3"/>
        <v>1973339.3776985118</v>
      </c>
      <c r="Q20" s="35"/>
      <c r="R20">
        <f t="shared" ca="1" si="22"/>
        <v>17</v>
      </c>
      <c r="S20" s="78">
        <f t="shared" ca="1" si="23"/>
        <v>63.28</v>
      </c>
      <c r="T20" s="55">
        <f t="shared" ca="1" si="24"/>
        <v>1.8773469130904941E-3</v>
      </c>
      <c r="U20" s="78">
        <f t="shared" ca="1" si="25"/>
        <v>0.97136378802890255</v>
      </c>
      <c r="V20" s="79">
        <f t="shared" ca="1" si="26"/>
        <v>1961965.0762466753</v>
      </c>
      <c r="W20" s="79">
        <f t="shared" ca="1" si="5"/>
        <v>13383.53175186636</v>
      </c>
      <c r="X20" s="80">
        <f t="shared" ca="1" si="6"/>
        <v>-19.427275760578052</v>
      </c>
      <c r="Y20" s="80">
        <f t="shared" ca="1" si="27"/>
        <v>-1634.9708968722296</v>
      </c>
      <c r="Z20" s="80">
        <f t="shared" ca="1" si="7"/>
        <v>0</v>
      </c>
      <c r="AA20" s="80">
        <f t="shared" ca="1" si="28"/>
        <v>0</v>
      </c>
      <c r="AB20" s="81">
        <f t="shared" ca="1" si="8"/>
        <v>0</v>
      </c>
      <c r="AC20" s="79">
        <f t="shared" ca="1" si="9"/>
        <v>1973694.209825909</v>
      </c>
      <c r="AD20" s="35"/>
      <c r="AE20" s="62">
        <f t="shared" ca="1" si="10"/>
        <v>0</v>
      </c>
      <c r="AF20" s="62">
        <f t="shared" ca="1" si="11"/>
        <v>2031879.5431225016</v>
      </c>
      <c r="AG20" s="107" t="s">
        <v>52</v>
      </c>
      <c r="AH20" s="107">
        <f ca="1">PresentValueOfBenefitsToAnnuitant+PresentValueOfBenefitsToAnnuitantExclFuneral</f>
        <v>1279080.8251276342</v>
      </c>
      <c r="AI20" s="35"/>
      <c r="AJ20" s="65">
        <v>34</v>
      </c>
      <c r="AK20" s="66">
        <f>'SA85-90'!F26*(1+$AH$22)</f>
        <v>2.3870000000000002E-3</v>
      </c>
      <c r="AL20" s="66">
        <f>'SA85-90 (light)'!F26*(1+$AH$22)</f>
        <v>1.9690000000000003E-3</v>
      </c>
      <c r="AM20" s="66">
        <f t="shared" si="36"/>
        <v>78</v>
      </c>
      <c r="AN20" s="66">
        <f t="shared" si="37"/>
        <v>8.3468000000000014E-2</v>
      </c>
      <c r="AO20" s="67">
        <f t="shared" si="38"/>
        <v>0.44934166237148737</v>
      </c>
      <c r="AP20" s="68">
        <f t="shared" ca="1" si="29"/>
        <v>0.12181503006225779</v>
      </c>
      <c r="AR20" s="69">
        <f t="shared" si="30"/>
        <v>2</v>
      </c>
      <c r="AS20" s="70">
        <f t="shared" si="39"/>
        <v>17</v>
      </c>
      <c r="AT20" s="71">
        <f t="shared" si="40"/>
        <v>0.89015228534446922</v>
      </c>
      <c r="AU20" s="72">
        <f t="shared" si="12"/>
        <v>6.8214933659622723E-3</v>
      </c>
      <c r="AV20" s="73">
        <f t="shared" si="31"/>
        <v>1.0068214933659623</v>
      </c>
      <c r="AW20" s="74">
        <f>PRODUCT(AV$4:AV20)</f>
        <v>1.1225149378859998</v>
      </c>
      <c r="AY20" s="75">
        <f t="shared" si="41"/>
        <v>17</v>
      </c>
      <c r="AZ20" s="76">
        <f t="shared" ca="1" si="43"/>
        <v>1.0068214933659623</v>
      </c>
      <c r="BA20" s="76">
        <f t="shared" ca="1" si="43"/>
        <v>1.0068214933659623</v>
      </c>
      <c r="BB20" s="76">
        <f t="shared" ca="1" si="43"/>
        <v>1.0068214933659623</v>
      </c>
      <c r="BC20" s="76">
        <f t="shared" ca="1" si="43"/>
        <v>1.0068214933659623</v>
      </c>
      <c r="BD20" s="76">
        <f t="shared" ca="1" si="43"/>
        <v>1.0068214933659623</v>
      </c>
      <c r="BE20" s="76">
        <f t="shared" ca="1" si="43"/>
        <v>1.0068214933659623</v>
      </c>
      <c r="BF20" s="76">
        <f t="shared" ca="1" si="43"/>
        <v>1.0068214933659623</v>
      </c>
      <c r="BG20" s="76">
        <f t="shared" ca="1" si="43"/>
        <v>1.0068214933659623</v>
      </c>
      <c r="BH20" s="76">
        <f t="shared" ca="1" si="43"/>
        <v>1.0068214933659623</v>
      </c>
      <c r="BI20" s="76">
        <f t="shared" ca="1" si="43"/>
        <v>1.0068214933659623</v>
      </c>
      <c r="BJ20" s="76">
        <f t="shared" ca="1" si="43"/>
        <v>1.0068214933659623</v>
      </c>
      <c r="BK20" s="76">
        <f t="shared" ca="1" si="43"/>
        <v>1.0068214933659623</v>
      </c>
      <c r="BL20" s="76">
        <f t="shared" ca="1" si="14"/>
        <v>8.5000000000000853E-2</v>
      </c>
      <c r="BM20" s="77">
        <f t="shared" ca="1" si="33"/>
        <v>4.0022623105202388</v>
      </c>
    </row>
    <row r="21" spans="2:65">
      <c r="B21" s="39"/>
      <c r="C21" s="39"/>
      <c r="E21">
        <f t="shared" si="34"/>
        <v>18</v>
      </c>
      <c r="F21" s="64">
        <f t="shared" si="35"/>
        <v>63.416666666666707</v>
      </c>
      <c r="G21" s="55">
        <f t="shared" si="15"/>
        <v>1.8773469130904941E-3</v>
      </c>
      <c r="H21" s="78">
        <f t="shared" si="42"/>
        <v>0.969376758032648</v>
      </c>
      <c r="I21" s="79">
        <f t="shared" ca="1" si="16"/>
        <v>1969634.7351093097</v>
      </c>
      <c r="J21" s="79">
        <f t="shared" ca="1" si="17"/>
        <v>13435.850278917012</v>
      </c>
      <c r="K21" s="80">
        <f t="shared" ca="1" si="18"/>
        <v>-19.387535160652959</v>
      </c>
      <c r="L21" s="80">
        <f t="shared" ca="1" si="19"/>
        <v>-1641.3622792577582</v>
      </c>
      <c r="M21" s="80">
        <f t="shared" ca="1" si="20"/>
        <v>0</v>
      </c>
      <c r="N21" s="80">
        <f t="shared" ca="1" si="21"/>
        <v>0</v>
      </c>
      <c r="O21" s="81">
        <f t="shared" ca="1" si="2"/>
        <v>0</v>
      </c>
      <c r="P21" s="79">
        <f t="shared" ca="1" si="3"/>
        <v>1981409.8355738083</v>
      </c>
      <c r="Q21" s="35"/>
      <c r="R21">
        <f t="shared" ca="1" si="22"/>
        <v>18</v>
      </c>
      <c r="S21" s="78">
        <f t="shared" ca="1" si="23"/>
        <v>63.36</v>
      </c>
      <c r="T21" s="55">
        <f t="shared" ca="1" si="24"/>
        <v>1.8773469130904941E-3</v>
      </c>
      <c r="U21" s="78">
        <f t="shared" ca="1" si="25"/>
        <v>0.96954020121995865</v>
      </c>
      <c r="V21" s="79">
        <f t="shared" ca="1" si="26"/>
        <v>1969988.9010937077</v>
      </c>
      <c r="W21" s="79">
        <f t="shared" ca="1" si="5"/>
        <v>13438.266219830033</v>
      </c>
      <c r="X21" s="80">
        <f t="shared" ca="1" si="6"/>
        <v>-19.390804024399173</v>
      </c>
      <c r="Y21" s="80">
        <f t="shared" ca="1" si="27"/>
        <v>-1641.6574175780897</v>
      </c>
      <c r="Z21" s="80">
        <f t="shared" ca="1" si="7"/>
        <v>0</v>
      </c>
      <c r="AA21" s="80">
        <f t="shared" ca="1" si="28"/>
        <v>0</v>
      </c>
      <c r="AB21" s="81">
        <f t="shared" ca="1" si="8"/>
        <v>0</v>
      </c>
      <c r="AC21" s="79">
        <f t="shared" ca="1" si="9"/>
        <v>1981766.1190919352</v>
      </c>
      <c r="AD21" s="35"/>
      <c r="AE21" s="62">
        <f t="shared" ca="1" si="10"/>
        <v>0</v>
      </c>
      <c r="AF21" s="62">
        <f t="shared" ca="1" si="11"/>
        <v>2044026.7629937439</v>
      </c>
      <c r="AG21" s="112" t="s">
        <v>84</v>
      </c>
      <c r="AH21" s="113">
        <v>8.5000000000000006E-2</v>
      </c>
      <c r="AI21" s="35"/>
      <c r="AJ21" s="65">
        <v>35</v>
      </c>
      <c r="AK21" s="66">
        <f>'SA85-90'!F27*(1+$AH$22)</f>
        <v>2.4750000000000002E-3</v>
      </c>
      <c r="AL21" s="66">
        <f>'SA85-90 (light)'!F27*(1+$AH$22)</f>
        <v>2.0570000000000002E-3</v>
      </c>
      <c r="AM21" s="66">
        <f t="shared" si="36"/>
        <v>79</v>
      </c>
      <c r="AN21" s="66">
        <f t="shared" si="37"/>
        <v>9.0848999999999999E-2</v>
      </c>
      <c r="AO21" s="67">
        <f t="shared" si="38"/>
        <v>0.40851942168670013</v>
      </c>
      <c r="AP21" s="68">
        <f t="shared" ca="1" si="29"/>
        <v>0.10207212571072041</v>
      </c>
      <c r="AR21" s="69">
        <f t="shared" si="30"/>
        <v>2</v>
      </c>
      <c r="AS21" s="70">
        <f t="shared" si="39"/>
        <v>18</v>
      </c>
      <c r="AT21" s="71">
        <f t="shared" si="40"/>
        <v>0.8840801174352958</v>
      </c>
      <c r="AU21" s="72">
        <f t="shared" si="12"/>
        <v>6.8214933659622723E-3</v>
      </c>
      <c r="AV21" s="73">
        <f t="shared" si="31"/>
        <v>1.0068214933659623</v>
      </c>
      <c r="AW21" s="74">
        <f>PRODUCT(AV$4:AV21)</f>
        <v>1.1301721660879827</v>
      </c>
      <c r="AY21" s="75">
        <f t="shared" si="41"/>
        <v>18</v>
      </c>
      <c r="AZ21" s="76">
        <f t="shared" ca="1" si="43"/>
        <v>1.0068214933659623</v>
      </c>
      <c r="BA21" s="76">
        <f t="shared" ca="1" si="43"/>
        <v>1.0068214933659623</v>
      </c>
      <c r="BB21" s="76">
        <f t="shared" ca="1" si="43"/>
        <v>1.0068214933659623</v>
      </c>
      <c r="BC21" s="76">
        <f t="shared" ca="1" si="43"/>
        <v>1.0068214933659623</v>
      </c>
      <c r="BD21" s="76">
        <f t="shared" ca="1" si="43"/>
        <v>1.0068214933659623</v>
      </c>
      <c r="BE21" s="76">
        <f t="shared" ca="1" si="43"/>
        <v>1.0068214933659623</v>
      </c>
      <c r="BF21" s="76">
        <f t="shared" ca="1" si="43"/>
        <v>1.0068214933659623</v>
      </c>
      <c r="BG21" s="76">
        <f t="shared" ca="1" si="43"/>
        <v>1.0068214933659623</v>
      </c>
      <c r="BH21" s="76">
        <f t="shared" ca="1" si="43"/>
        <v>1.0068214933659623</v>
      </c>
      <c r="BI21" s="76">
        <f t="shared" ca="1" si="43"/>
        <v>1.0068214933659623</v>
      </c>
      <c r="BJ21" s="76">
        <f t="shared" ca="1" si="43"/>
        <v>1.0068214933659623</v>
      </c>
      <c r="BK21" s="76">
        <f t="shared" ca="1" si="43"/>
        <v>1.0068214933659623</v>
      </c>
      <c r="BL21" s="76">
        <f t="shared" ca="1" si="14"/>
        <v>8.5000000000000853E-2</v>
      </c>
      <c r="BM21" s="77">
        <f t="shared" ca="1" si="33"/>
        <v>4.3424546069144627</v>
      </c>
    </row>
    <row r="22" spans="2:65">
      <c r="B22" t="s">
        <v>72</v>
      </c>
      <c r="E22">
        <f t="shared" si="34"/>
        <v>19</v>
      </c>
      <c r="F22" s="64">
        <f t="shared" si="35"/>
        <v>63.500000000000043</v>
      </c>
      <c r="G22" s="55">
        <f t="shared" si="15"/>
        <v>2.0618893337144284E-3</v>
      </c>
      <c r="H22" s="78">
        <f t="shared" si="42"/>
        <v>0.96737801043490979</v>
      </c>
      <c r="I22" s="79">
        <f t="shared" ca="1" si="16"/>
        <v>1977324.3877681219</v>
      </c>
      <c r="J22" s="79">
        <f t="shared" ca="1" si="17"/>
        <v>13488.305193515655</v>
      </c>
      <c r="K22" s="80">
        <f t="shared" ca="1" si="18"/>
        <v>-19.347560208698194</v>
      </c>
      <c r="L22" s="80">
        <f t="shared" ca="1" si="19"/>
        <v>-1647.7703231401017</v>
      </c>
      <c r="M22" s="80">
        <f t="shared" ca="1" si="20"/>
        <v>0</v>
      </c>
      <c r="N22" s="80">
        <f t="shared" ca="1" si="21"/>
        <v>0</v>
      </c>
      <c r="O22" s="81">
        <f t="shared" ca="1" si="2"/>
        <v>0</v>
      </c>
      <c r="P22" s="79">
        <f t="shared" ca="1" si="3"/>
        <v>1989145.5750782888</v>
      </c>
      <c r="Q22" s="35"/>
      <c r="R22">
        <f t="shared" ca="1" si="22"/>
        <v>19</v>
      </c>
      <c r="S22" s="78">
        <f t="shared" ca="1" si="23"/>
        <v>63.44</v>
      </c>
      <c r="T22" s="55">
        <f t="shared" ca="1" si="24"/>
        <v>1.8773469130904941E-3</v>
      </c>
      <c r="U22" s="78">
        <f t="shared" ca="1" si="25"/>
        <v>0.96772003791608119</v>
      </c>
      <c r="V22" s="79">
        <f t="shared" ca="1" si="26"/>
        <v>1978045.6565857907</v>
      </c>
      <c r="W22" s="79">
        <f t="shared" ca="1" si="5"/>
        <v>13493.225323970459</v>
      </c>
      <c r="X22" s="80">
        <f t="shared" ca="1" si="6"/>
        <v>-19.354400758321624</v>
      </c>
      <c r="Y22" s="80">
        <f t="shared" ca="1" si="27"/>
        <v>-1648.371380488159</v>
      </c>
      <c r="Z22" s="80">
        <f t="shared" ca="1" si="7"/>
        <v>0</v>
      </c>
      <c r="AA22" s="80">
        <f t="shared" ca="1" si="28"/>
        <v>0</v>
      </c>
      <c r="AB22" s="81">
        <f t="shared" ca="1" si="8"/>
        <v>0</v>
      </c>
      <c r="AC22" s="79">
        <f t="shared" ca="1" si="9"/>
        <v>1989871.1561285146</v>
      </c>
      <c r="AD22" s="35"/>
      <c r="AE22" s="62">
        <f t="shared" ca="1" si="10"/>
        <v>0</v>
      </c>
      <c r="AF22" s="62">
        <f t="shared" ca="1" si="11"/>
        <v>2056246.7223615269</v>
      </c>
      <c r="AG22" s="114" t="s">
        <v>85</v>
      </c>
      <c r="AH22" s="115">
        <v>0.1</v>
      </c>
      <c r="AJ22" s="65">
        <v>36</v>
      </c>
      <c r="AK22" s="66">
        <f>'SA85-90'!F28*(1+$AH$22)</f>
        <v>2.5630000000000002E-3</v>
      </c>
      <c r="AL22" s="66">
        <f>'SA85-90 (light)'!F28*(1+$AH$22)</f>
        <v>2.1670000000000001E-3</v>
      </c>
      <c r="AM22" s="66">
        <f t="shared" si="36"/>
        <v>80</v>
      </c>
      <c r="AN22" s="66">
        <f t="shared" si="37"/>
        <v>9.8912000000000014E-2</v>
      </c>
      <c r="AO22" s="67">
        <f t="shared" si="38"/>
        <v>0.36811194864882524</v>
      </c>
      <c r="AP22" s="68">
        <f t="shared" ca="1" si="29"/>
        <v>8.4770477062139679E-2</v>
      </c>
      <c r="AR22" s="69">
        <f t="shared" si="30"/>
        <v>2</v>
      </c>
      <c r="AS22" s="70">
        <f t="shared" si="39"/>
        <v>19</v>
      </c>
      <c r="AT22" s="71">
        <f t="shared" si="40"/>
        <v>0.87804937077923173</v>
      </c>
      <c r="AU22" s="72">
        <f t="shared" si="12"/>
        <v>6.8214933659622723E-3</v>
      </c>
      <c r="AV22" s="73">
        <f t="shared" si="31"/>
        <v>1.0068214933659623</v>
      </c>
      <c r="AW22" s="74">
        <f>PRODUCT(AV$4:AV22)</f>
        <v>1.1378816280213471</v>
      </c>
      <c r="AY22" s="75">
        <f t="shared" si="41"/>
        <v>19</v>
      </c>
      <c r="AZ22" s="76">
        <f t="shared" ca="1" si="43"/>
        <v>1.0068214933659623</v>
      </c>
      <c r="BA22" s="76">
        <f t="shared" ca="1" si="43"/>
        <v>1.0068214933659623</v>
      </c>
      <c r="BB22" s="76">
        <f t="shared" ca="1" si="43"/>
        <v>1.0068214933659623</v>
      </c>
      <c r="BC22" s="76">
        <f t="shared" ca="1" si="43"/>
        <v>1.0068214933659623</v>
      </c>
      <c r="BD22" s="76">
        <f t="shared" ca="1" si="43"/>
        <v>1.0068214933659623</v>
      </c>
      <c r="BE22" s="76">
        <f t="shared" ca="1" si="43"/>
        <v>1.0068214933659623</v>
      </c>
      <c r="BF22" s="76">
        <f t="shared" ca="1" si="43"/>
        <v>1.0068214933659623</v>
      </c>
      <c r="BG22" s="76">
        <f t="shared" ca="1" si="43"/>
        <v>1.0068214933659623</v>
      </c>
      <c r="BH22" s="76">
        <f t="shared" ca="1" si="43"/>
        <v>1.0068214933659623</v>
      </c>
      <c r="BI22" s="76">
        <f t="shared" ca="1" si="43"/>
        <v>1.0068214933659623</v>
      </c>
      <c r="BJ22" s="76">
        <f t="shared" ca="1" si="43"/>
        <v>1.0068214933659623</v>
      </c>
      <c r="BK22" s="76">
        <f t="shared" ca="1" si="43"/>
        <v>1.0068214933659623</v>
      </c>
      <c r="BL22" s="76">
        <f t="shared" ca="1" si="14"/>
        <v>8.5000000000000853E-2</v>
      </c>
      <c r="BM22" s="77">
        <f t="shared" ca="1" si="33"/>
        <v>4.7115632485021957</v>
      </c>
    </row>
    <row r="23" spans="2:65">
      <c r="B23" s="161" t="s">
        <v>74</v>
      </c>
      <c r="C23" s="162"/>
      <c r="E23">
        <f t="shared" si="34"/>
        <v>20</v>
      </c>
      <c r="F23" s="64">
        <f t="shared" si="35"/>
        <v>63.583333333333378</v>
      </c>
      <c r="G23" s="55">
        <f t="shared" si="15"/>
        <v>2.0618893337144284E-3</v>
      </c>
      <c r="H23" s="78">
        <f t="shared" si="42"/>
        <v>0.96538338403352419</v>
      </c>
      <c r="I23" s="79">
        <f t="shared" ca="1" si="16"/>
        <v>1985044.1770338295</v>
      </c>
      <c r="J23" s="79">
        <f t="shared" ca="1" si="17"/>
        <v>13540.965684778306</v>
      </c>
      <c r="K23" s="80">
        <f t="shared" ca="1" si="18"/>
        <v>-19.307667680670484</v>
      </c>
      <c r="L23" s="80">
        <f t="shared" ca="1" si="19"/>
        <v>-1654.2034808615247</v>
      </c>
      <c r="M23" s="80">
        <f t="shared" ca="1" si="20"/>
        <v>0</v>
      </c>
      <c r="N23" s="80">
        <f t="shared" ca="1" si="21"/>
        <v>0</v>
      </c>
      <c r="O23" s="81">
        <f t="shared" ca="1" si="2"/>
        <v>0</v>
      </c>
      <c r="P23" s="79">
        <f t="shared" ca="1" si="3"/>
        <v>1996911.6315700654</v>
      </c>
      <c r="Q23" s="35"/>
      <c r="R23">
        <f t="shared" ca="1" si="22"/>
        <v>20</v>
      </c>
      <c r="S23" s="78">
        <f t="shared" ca="1" si="23"/>
        <v>63.52</v>
      </c>
      <c r="T23" s="55">
        <f t="shared" ca="1" si="24"/>
        <v>2.0618893337144284E-3</v>
      </c>
      <c r="U23" s="78">
        <f t="shared" ca="1" si="25"/>
        <v>0.96572470629188034</v>
      </c>
      <c r="V23" s="79">
        <f t="shared" ca="1" si="26"/>
        <v>1985768.2620162272</v>
      </c>
      <c r="W23" s="79">
        <f t="shared" ca="1" si="5"/>
        <v>13545.905025682125</v>
      </c>
      <c r="X23" s="80">
        <f t="shared" ca="1" si="6"/>
        <v>-19.314494125837605</v>
      </c>
      <c r="Y23" s="80">
        <f t="shared" ca="1" si="27"/>
        <v>-1654.8068850135228</v>
      </c>
      <c r="Z23" s="80">
        <f t="shared" ca="1" si="7"/>
        <v>0</v>
      </c>
      <c r="AA23" s="80">
        <f t="shared" ca="1" si="28"/>
        <v>0</v>
      </c>
      <c r="AB23" s="81">
        <f t="shared" ca="1" si="8"/>
        <v>0</v>
      </c>
      <c r="AC23" s="79">
        <f t="shared" ca="1" si="9"/>
        <v>1997640.04566277</v>
      </c>
      <c r="AD23" s="35"/>
      <c r="AE23" s="62">
        <f t="shared" ca="1" si="10"/>
        <v>0</v>
      </c>
      <c r="AF23" s="62">
        <f t="shared" ca="1" si="11"/>
        <v>2068539.8568015965</v>
      </c>
      <c r="AH23" s="116">
        <f>SUM(AO4:AO90)</f>
        <v>15.331453896130611</v>
      </c>
      <c r="AI23" s="35"/>
      <c r="AJ23" s="65">
        <v>37</v>
      </c>
      <c r="AK23" s="66">
        <f>'SA85-90'!F29*(1+$AH$22)</f>
        <v>2.6840000000000002E-3</v>
      </c>
      <c r="AL23" s="66">
        <f>'SA85-90 (light)'!F29*(1+$AH$22)</f>
        <v>2.2880000000000001E-3</v>
      </c>
      <c r="AM23" s="66">
        <f t="shared" si="36"/>
        <v>81</v>
      </c>
      <c r="AN23" s="66">
        <f t="shared" si="37"/>
        <v>0.107712</v>
      </c>
      <c r="AO23" s="67">
        <f t="shared" si="38"/>
        <v>0.32846187443596297</v>
      </c>
      <c r="AP23" s="68">
        <f t="shared" ca="1" si="29"/>
        <v>6.9713990264352474E-2</v>
      </c>
      <c r="AR23" s="69">
        <f t="shared" si="30"/>
        <v>2</v>
      </c>
      <c r="AS23" s="70">
        <f t="shared" si="39"/>
        <v>20</v>
      </c>
      <c r="AT23" s="71">
        <f t="shared" si="40"/>
        <v>0.8720597628214739</v>
      </c>
      <c r="AU23" s="72">
        <f t="shared" si="12"/>
        <v>6.8214933659622723E-3</v>
      </c>
      <c r="AV23" s="73">
        <f t="shared" si="31"/>
        <v>1.0068214933659623</v>
      </c>
      <c r="AW23" s="74">
        <f>PRODUCT(AV$4:AV23)</f>
        <v>1.1456436799981451</v>
      </c>
      <c r="AY23" s="75">
        <f t="shared" si="41"/>
        <v>20</v>
      </c>
      <c r="AZ23" s="76">
        <f t="shared" ca="1" si="43"/>
        <v>1.0068214933659623</v>
      </c>
      <c r="BA23" s="76">
        <f t="shared" ca="1" si="43"/>
        <v>1.0068214933659623</v>
      </c>
      <c r="BB23" s="76">
        <f t="shared" ca="1" si="43"/>
        <v>1.0068214933659623</v>
      </c>
      <c r="BC23" s="76">
        <f t="shared" ca="1" si="43"/>
        <v>1.0068214933659623</v>
      </c>
      <c r="BD23" s="76">
        <f t="shared" ca="1" si="43"/>
        <v>1.0068214933659623</v>
      </c>
      <c r="BE23" s="76">
        <f t="shared" ca="1" si="43"/>
        <v>1.0068214933659623</v>
      </c>
      <c r="BF23" s="76">
        <f t="shared" ca="1" si="43"/>
        <v>1.0068214933659623</v>
      </c>
      <c r="BG23" s="76">
        <f t="shared" ca="1" si="43"/>
        <v>1.0068214933659623</v>
      </c>
      <c r="BH23" s="76">
        <f t="shared" ca="1" si="43"/>
        <v>1.0068214933659623</v>
      </c>
      <c r="BI23" s="76">
        <f t="shared" ca="1" si="43"/>
        <v>1.0068214933659623</v>
      </c>
      <c r="BJ23" s="76">
        <f t="shared" ca="1" si="43"/>
        <v>1.0068214933659623</v>
      </c>
      <c r="BK23" s="76">
        <f t="shared" ca="1" si="43"/>
        <v>1.0068214933659623</v>
      </c>
      <c r="BL23" s="76">
        <f t="shared" ca="1" si="14"/>
        <v>8.5000000000000853E-2</v>
      </c>
      <c r="BM23" s="77">
        <f t="shared" ca="1" si="33"/>
        <v>5.1120461246248867</v>
      </c>
    </row>
    <row r="24" spans="2:65">
      <c r="B24" s="163"/>
      <c r="C24" s="164"/>
      <c r="E24">
        <f t="shared" si="34"/>
        <v>21</v>
      </c>
      <c r="F24" s="64">
        <f t="shared" si="35"/>
        <v>63.666666666666714</v>
      </c>
      <c r="G24" s="55">
        <f t="shared" si="15"/>
        <v>2.0618893337144284E-3</v>
      </c>
      <c r="H24" s="78">
        <f t="shared" si="42"/>
        <v>0.96339287033104037</v>
      </c>
      <c r="I24" s="79">
        <f t="shared" ca="1" si="16"/>
        <v>1992794.2207765607</v>
      </c>
      <c r="J24" s="79">
        <f t="shared" ca="1" si="17"/>
        <v>13593.832556755266</v>
      </c>
      <c r="K24" s="80">
        <f t="shared" ca="1" si="18"/>
        <v>-19.267857406620806</v>
      </c>
      <c r="L24" s="80">
        <f t="shared" ca="1" si="19"/>
        <v>-1660.6618506471341</v>
      </c>
      <c r="M24" s="80">
        <f t="shared" ca="1" si="20"/>
        <v>0</v>
      </c>
      <c r="N24" s="80">
        <f t="shared" ca="1" si="21"/>
        <v>0</v>
      </c>
      <c r="O24" s="81">
        <f t="shared" ca="1" si="2"/>
        <v>0</v>
      </c>
      <c r="P24" s="79">
        <f t="shared" ca="1" si="3"/>
        <v>2004708.1236252624</v>
      </c>
      <c r="Q24" s="35"/>
      <c r="R24">
        <f t="shared" ca="1" si="22"/>
        <v>21</v>
      </c>
      <c r="S24" s="78">
        <f t="shared" ca="1" si="23"/>
        <v>63.6</v>
      </c>
      <c r="T24" s="55">
        <f t="shared" ca="1" si="24"/>
        <v>2.0618893337144284E-3</v>
      </c>
      <c r="U24" s="78">
        <f t="shared" ca="1" si="25"/>
        <v>0.96373348882067267</v>
      </c>
      <c r="V24" s="79">
        <f t="shared" ca="1" si="26"/>
        <v>1993521.1329600171</v>
      </c>
      <c r="W24" s="79">
        <f t="shared" ca="1" si="5"/>
        <v>13598.79118339235</v>
      </c>
      <c r="X24" s="80">
        <f t="shared" ca="1" si="6"/>
        <v>-19.274669776413454</v>
      </c>
      <c r="Y24" s="80">
        <f t="shared" ca="1" si="27"/>
        <v>-1661.2676108000144</v>
      </c>
      <c r="Z24" s="80">
        <f t="shared" ca="1" si="7"/>
        <v>0</v>
      </c>
      <c r="AA24" s="80">
        <f t="shared" ca="1" si="28"/>
        <v>0</v>
      </c>
      <c r="AB24" s="81">
        <f t="shared" ca="1" si="8"/>
        <v>0</v>
      </c>
      <c r="AC24" s="79">
        <f t="shared" ca="1" si="9"/>
        <v>2005439.3818628329</v>
      </c>
      <c r="AD24" s="35"/>
      <c r="AE24" s="62">
        <f t="shared" ca="1" si="10"/>
        <v>0</v>
      </c>
      <c r="AF24" s="62">
        <f t="shared" ca="1" si="11"/>
        <v>2080906.6044979955</v>
      </c>
      <c r="AH24" s="117">
        <f ca="1">SUM(AP4:AP90)</f>
        <v>8.2005484307926224</v>
      </c>
      <c r="AI24" s="35"/>
      <c r="AJ24" s="65">
        <v>38</v>
      </c>
      <c r="AK24" s="66">
        <f>'SA85-90'!F30*(1+$AH$22)</f>
        <v>2.8160000000000004E-3</v>
      </c>
      <c r="AL24" s="66">
        <f>'SA85-90 (light)'!F30*(1+$AH$22)</f>
        <v>2.4200000000000003E-3</v>
      </c>
      <c r="AM24" s="66">
        <f t="shared" si="36"/>
        <v>82</v>
      </c>
      <c r="AN24" s="66">
        <f t="shared" si="37"/>
        <v>0.11730400000000001</v>
      </c>
      <c r="AO24" s="67">
        <f t="shared" si="38"/>
        <v>0.28993198271712678</v>
      </c>
      <c r="AP24" s="68">
        <f t="shared" ca="1" si="29"/>
        <v>5.6715447327541767E-2</v>
      </c>
      <c r="AR24" s="69">
        <f t="shared" si="30"/>
        <v>2</v>
      </c>
      <c r="AS24" s="70">
        <f t="shared" si="39"/>
        <v>21</v>
      </c>
      <c r="AT24" s="71">
        <f t="shared" si="40"/>
        <v>0.86611101293466464</v>
      </c>
      <c r="AU24" s="72">
        <f t="shared" si="12"/>
        <v>6.8214933659622723E-3</v>
      </c>
      <c r="AV24" s="73">
        <f t="shared" si="31"/>
        <v>1.0068214933659623</v>
      </c>
      <c r="AW24" s="74">
        <f>PRODUCT(AV$4:AV24)</f>
        <v>1.153458680761009</v>
      </c>
      <c r="AY24" s="75">
        <f t="shared" si="41"/>
        <v>21</v>
      </c>
      <c r="AZ24" s="76">
        <f t="shared" ca="1" si="43"/>
        <v>1.0068214933659623</v>
      </c>
      <c r="BA24" s="76">
        <f t="shared" ca="1" si="43"/>
        <v>1.0068214933659623</v>
      </c>
      <c r="BB24" s="76">
        <f t="shared" ca="1" si="43"/>
        <v>1.0068214933659623</v>
      </c>
      <c r="BC24" s="76">
        <f t="shared" ca="1" si="43"/>
        <v>1.0068214933659623</v>
      </c>
      <c r="BD24" s="76">
        <f t="shared" ca="1" si="43"/>
        <v>1.0068214933659623</v>
      </c>
      <c r="BE24" s="76">
        <f t="shared" ca="1" si="43"/>
        <v>1.0068214933659623</v>
      </c>
      <c r="BF24" s="76">
        <f t="shared" ca="1" si="43"/>
        <v>1.0068214933659623</v>
      </c>
      <c r="BG24" s="76">
        <f t="shared" ca="1" si="43"/>
        <v>1.0068214933659623</v>
      </c>
      <c r="BH24" s="76">
        <f t="shared" ca="1" si="43"/>
        <v>1.0068214933659623</v>
      </c>
      <c r="BI24" s="76">
        <f t="shared" ca="1" si="43"/>
        <v>1.0068214933659623</v>
      </c>
      <c r="BJ24" s="76">
        <f t="shared" ca="1" si="43"/>
        <v>1.0068214933659623</v>
      </c>
      <c r="BK24" s="76">
        <f t="shared" ca="1" si="43"/>
        <v>1.0068214933659623</v>
      </c>
      <c r="BL24" s="76">
        <f t="shared" ca="1" si="14"/>
        <v>8.5000000000000853E-2</v>
      </c>
      <c r="BM24" s="77">
        <f t="shared" ca="1" si="33"/>
        <v>5.5465700452180062</v>
      </c>
    </row>
    <row r="25" spans="2:65">
      <c r="B25" s="163"/>
      <c r="C25" s="164"/>
      <c r="E25">
        <f t="shared" si="34"/>
        <v>22</v>
      </c>
      <c r="F25" s="64">
        <f t="shared" si="35"/>
        <v>63.75000000000005</v>
      </c>
      <c r="G25" s="55">
        <f t="shared" si="15"/>
        <v>2.0618893337144284E-3</v>
      </c>
      <c r="H25" s="78">
        <f t="shared" si="42"/>
        <v>0.96140646084752823</v>
      </c>
      <c r="I25" s="79">
        <f t="shared" ca="1" si="16"/>
        <v>2000574.6373279488</v>
      </c>
      <c r="J25" s="79">
        <f t="shared" ca="1" si="17"/>
        <v>13646.906616644981</v>
      </c>
      <c r="K25" s="80">
        <f t="shared" ca="1" si="18"/>
        <v>-19.228129216950563</v>
      </c>
      <c r="L25" s="80">
        <f t="shared" ca="1" si="19"/>
        <v>-1667.145531106624</v>
      </c>
      <c r="M25" s="80">
        <f t="shared" ca="1" si="20"/>
        <v>0</v>
      </c>
      <c r="N25" s="80">
        <f t="shared" ca="1" si="21"/>
        <v>0</v>
      </c>
      <c r="O25" s="81">
        <f t="shared" ca="1" si="2"/>
        <v>0</v>
      </c>
      <c r="P25" s="79">
        <f t="shared" ca="1" si="3"/>
        <v>2012535.1702842701</v>
      </c>
      <c r="Q25" s="35"/>
      <c r="R25">
        <f t="shared" ca="1" si="22"/>
        <v>22</v>
      </c>
      <c r="S25" s="78">
        <f t="shared" ca="1" si="23"/>
        <v>63.68</v>
      </c>
      <c r="T25" s="55">
        <f t="shared" ca="1" si="24"/>
        <v>2.0618893337144284E-3</v>
      </c>
      <c r="U25" s="78">
        <f t="shared" ca="1" si="25"/>
        <v>0.96174637701952992</v>
      </c>
      <c r="V25" s="79">
        <f t="shared" ca="1" si="26"/>
        <v>2001304.3877919591</v>
      </c>
      <c r="W25" s="79">
        <f t="shared" ca="1" si="5"/>
        <v>13651.884604594035</v>
      </c>
      <c r="X25" s="80">
        <f t="shared" ca="1" si="6"/>
        <v>-19.234927540390597</v>
      </c>
      <c r="Y25" s="80">
        <f t="shared" ca="1" si="27"/>
        <v>-1667.7536564932993</v>
      </c>
      <c r="Z25" s="80">
        <f t="shared" ca="1" si="7"/>
        <v>0</v>
      </c>
      <c r="AA25" s="80">
        <f t="shared" ca="1" si="28"/>
        <v>0</v>
      </c>
      <c r="AB25" s="81">
        <f t="shared" ca="1" si="8"/>
        <v>0</v>
      </c>
      <c r="AC25" s="79">
        <f t="shared" ca="1" si="9"/>
        <v>2013269.2838125194</v>
      </c>
      <c r="AD25" s="35"/>
      <c r="AE25" s="62">
        <f t="shared" ca="1" si="10"/>
        <v>0</v>
      </c>
      <c r="AF25" s="62">
        <f t="shared" ca="1" si="11"/>
        <v>2093347.4062586841</v>
      </c>
      <c r="AG25" s="35"/>
      <c r="AH25" s="35"/>
      <c r="AI25" s="35"/>
      <c r="AJ25" s="65">
        <v>39</v>
      </c>
      <c r="AK25" s="66">
        <f>'SA85-90'!F31*(1+$AH$22)</f>
        <v>2.9920000000000003E-3</v>
      </c>
      <c r="AL25" s="66">
        <f>'SA85-90 (light)'!F31*(1+$AH$22)</f>
        <v>2.5850000000000005E-3</v>
      </c>
      <c r="AM25" s="66">
        <f t="shared" si="36"/>
        <v>83</v>
      </c>
      <c r="AN25" s="66">
        <f t="shared" si="37"/>
        <v>0.127743</v>
      </c>
      <c r="AO25" s="67">
        <f t="shared" si="38"/>
        <v>0.25289520144889288</v>
      </c>
      <c r="AP25" s="68">
        <f t="shared" ca="1" si="29"/>
        <v>4.5594881050303751E-2</v>
      </c>
      <c r="AR25" s="69">
        <f t="shared" si="30"/>
        <v>2</v>
      </c>
      <c r="AS25" s="70">
        <f t="shared" si="39"/>
        <v>22</v>
      </c>
      <c r="AT25" s="71">
        <f t="shared" si="40"/>
        <v>0.86020284240574396</v>
      </c>
      <c r="AU25" s="72">
        <f t="shared" si="12"/>
        <v>6.8214933659622723E-3</v>
      </c>
      <c r="AV25" s="73">
        <f t="shared" si="31"/>
        <v>1.0068214933659623</v>
      </c>
      <c r="AW25" s="74">
        <f>PRODUCT(AV$4:AV25)</f>
        <v>1.1613269914997317</v>
      </c>
      <c r="AY25" s="75">
        <f t="shared" si="41"/>
        <v>22</v>
      </c>
      <c r="AZ25" s="76">
        <f t="shared" ref="AZ25:BK34" ca="1" si="44">OFFSET($AV$3,($AY25*12-12)+AZ$3,0)</f>
        <v>1.0068214933659623</v>
      </c>
      <c r="BA25" s="76">
        <f t="shared" ca="1" si="44"/>
        <v>1.0068214933659623</v>
      </c>
      <c r="BB25" s="76">
        <f t="shared" ca="1" si="44"/>
        <v>1.0068214933659623</v>
      </c>
      <c r="BC25" s="76">
        <f t="shared" ca="1" si="44"/>
        <v>1.0068214933659623</v>
      </c>
      <c r="BD25" s="76">
        <f t="shared" ca="1" si="44"/>
        <v>1.0068214933659623</v>
      </c>
      <c r="BE25" s="76">
        <f t="shared" ca="1" si="44"/>
        <v>1.0068214933659623</v>
      </c>
      <c r="BF25" s="76">
        <f t="shared" ca="1" si="44"/>
        <v>1.0068214933659623</v>
      </c>
      <c r="BG25" s="76">
        <f t="shared" ca="1" si="44"/>
        <v>1.0068214933659623</v>
      </c>
      <c r="BH25" s="76">
        <f t="shared" ca="1" si="44"/>
        <v>1.0068214933659623</v>
      </c>
      <c r="BI25" s="76">
        <f t="shared" ca="1" si="44"/>
        <v>1.0068214933659623</v>
      </c>
      <c r="BJ25" s="76">
        <f t="shared" ca="1" si="44"/>
        <v>1.0068214933659623</v>
      </c>
      <c r="BK25" s="76">
        <f t="shared" ca="1" si="44"/>
        <v>1.0068214933659623</v>
      </c>
      <c r="BL25" s="76">
        <f t="shared" ca="1" si="14"/>
        <v>8.5000000000000853E-2</v>
      </c>
      <c r="BM25" s="77">
        <f t="shared" ca="1" si="33"/>
        <v>6.0180284990615416</v>
      </c>
    </row>
    <row r="26" spans="2:65">
      <c r="B26" s="165"/>
      <c r="C26" s="166"/>
      <c r="E26">
        <f t="shared" si="34"/>
        <v>23</v>
      </c>
      <c r="F26" s="64">
        <f t="shared" si="35"/>
        <v>63.833333333333385</v>
      </c>
      <c r="G26" s="55">
        <f t="shared" si="15"/>
        <v>2.0618893337144284E-3</v>
      </c>
      <c r="H26" s="78">
        <f t="shared" si="42"/>
        <v>0.95942414712054258</v>
      </c>
      <c r="I26" s="79">
        <f t="shared" ca="1" si="16"/>
        <v>2008385.5454829358</v>
      </c>
      <c r="J26" s="79">
        <f t="shared" ca="1" si="17"/>
        <v>13700.188674806366</v>
      </c>
      <c r="K26" s="80">
        <f t="shared" ca="1" si="18"/>
        <v>-19.18848294241085</v>
      </c>
      <c r="L26" s="80">
        <f t="shared" ca="1" si="19"/>
        <v>-1673.65462123578</v>
      </c>
      <c r="M26" s="80">
        <f t="shared" ca="1" si="20"/>
        <v>0</v>
      </c>
      <c r="N26" s="80">
        <f t="shared" ca="1" si="21"/>
        <v>0</v>
      </c>
      <c r="O26" s="81">
        <f t="shared" ca="1" si="2"/>
        <v>0</v>
      </c>
      <c r="P26" s="79">
        <f t="shared" ca="1" si="3"/>
        <v>2020392.8910535639</v>
      </c>
      <c r="Q26" s="35"/>
      <c r="R26">
        <f t="shared" ca="1" si="22"/>
        <v>23</v>
      </c>
      <c r="S26" s="78">
        <f t="shared" ca="1" si="23"/>
        <v>63.76</v>
      </c>
      <c r="T26" s="55">
        <f t="shared" ca="1" si="24"/>
        <v>2.0618893337144284E-3</v>
      </c>
      <c r="U26" s="78">
        <f t="shared" ca="1" si="25"/>
        <v>0.95976336242301485</v>
      </c>
      <c r="V26" s="79">
        <f t="shared" ca="1" si="26"/>
        <v>2009118.1453503314</v>
      </c>
      <c r="W26" s="79">
        <f t="shared" ca="1" si="5"/>
        <v>13705.186099941709</v>
      </c>
      <c r="X26" s="80">
        <f t="shared" ca="1" si="6"/>
        <v>-19.195267248460297</v>
      </c>
      <c r="Y26" s="80">
        <f t="shared" ca="1" si="27"/>
        <v>-1674.2651211252762</v>
      </c>
      <c r="Z26" s="80">
        <f t="shared" ca="1" si="7"/>
        <v>0</v>
      </c>
      <c r="AA26" s="80">
        <f t="shared" ca="1" si="28"/>
        <v>0</v>
      </c>
      <c r="AB26" s="81">
        <f t="shared" ca="1" si="8"/>
        <v>0</v>
      </c>
      <c r="AC26" s="79">
        <f t="shared" ca="1" si="9"/>
        <v>2021129.8710618992</v>
      </c>
      <c r="AD26" s="35"/>
      <c r="AE26" s="62">
        <f t="shared" ca="1" si="10"/>
        <v>0</v>
      </c>
      <c r="AF26" s="62">
        <f t="shared" ca="1" si="11"/>
        <v>2105862.7055312493</v>
      </c>
      <c r="AG26" s="35"/>
      <c r="AH26" s="35"/>
      <c r="AI26" s="35"/>
      <c r="AJ26" s="65">
        <v>40</v>
      </c>
      <c r="AK26" s="66">
        <f>'SA85-90'!F32*(1+$AH$22)</f>
        <v>3.1460000000000004E-3</v>
      </c>
      <c r="AL26" s="66">
        <f>'SA85-90 (light)'!F32*(1+$AH$22)</f>
        <v>2.7720000000000002E-3</v>
      </c>
      <c r="AM26" s="66">
        <f t="shared" si="36"/>
        <v>84</v>
      </c>
      <c r="AN26" s="66">
        <f t="shared" si="37"/>
        <v>0.13909500000000002</v>
      </c>
      <c r="AO26" s="67">
        <f t="shared" si="38"/>
        <v>0.21771874340335914</v>
      </c>
      <c r="AP26" s="68">
        <f t="shared" ca="1" si="29"/>
        <v>3.6177752138812649E-2</v>
      </c>
      <c r="AR26" s="69">
        <f t="shared" si="30"/>
        <v>2</v>
      </c>
      <c r="AS26" s="70">
        <f t="shared" si="39"/>
        <v>23</v>
      </c>
      <c r="AT26" s="71">
        <f t="shared" si="40"/>
        <v>0.8543349744228913</v>
      </c>
      <c r="AU26" s="72">
        <f t="shared" si="12"/>
        <v>6.8214933659622723E-3</v>
      </c>
      <c r="AV26" s="73">
        <f t="shared" si="31"/>
        <v>1.0068214933659623</v>
      </c>
      <c r="AW26" s="74">
        <f>PRODUCT(AV$4:AV26)</f>
        <v>1.1692489758679601</v>
      </c>
      <c r="AY26" s="75">
        <f t="shared" si="41"/>
        <v>23</v>
      </c>
      <c r="AZ26" s="76">
        <f t="shared" ca="1" si="44"/>
        <v>1.0068214933659623</v>
      </c>
      <c r="BA26" s="76">
        <f t="shared" ca="1" si="44"/>
        <v>1.0068214933659623</v>
      </c>
      <c r="BB26" s="76">
        <f t="shared" ca="1" si="44"/>
        <v>1.0068214933659623</v>
      </c>
      <c r="BC26" s="76">
        <f t="shared" ca="1" si="44"/>
        <v>1.0068214933659623</v>
      </c>
      <c r="BD26" s="76">
        <f t="shared" ca="1" si="44"/>
        <v>1.0068214933659623</v>
      </c>
      <c r="BE26" s="76">
        <f t="shared" ca="1" si="44"/>
        <v>1.0068214933659623</v>
      </c>
      <c r="BF26" s="76">
        <f t="shared" ca="1" si="44"/>
        <v>1.0068214933659623</v>
      </c>
      <c r="BG26" s="76">
        <f t="shared" ca="1" si="44"/>
        <v>1.0068214933659623</v>
      </c>
      <c r="BH26" s="76">
        <f t="shared" ca="1" si="44"/>
        <v>1.0068214933659623</v>
      </c>
      <c r="BI26" s="76">
        <f t="shared" ca="1" si="44"/>
        <v>1.0068214933659623</v>
      </c>
      <c r="BJ26" s="76">
        <f t="shared" ca="1" si="44"/>
        <v>1.0068214933659623</v>
      </c>
      <c r="BK26" s="76">
        <f t="shared" ca="1" si="44"/>
        <v>1.0068214933659623</v>
      </c>
      <c r="BL26" s="76">
        <f t="shared" ca="1" si="14"/>
        <v>8.5000000000000853E-2</v>
      </c>
      <c r="BM26" s="77">
        <f t="shared" ca="1" si="33"/>
        <v>6.529560921481778</v>
      </c>
    </row>
    <row r="27" spans="2:65">
      <c r="E27">
        <f t="shared" si="34"/>
        <v>24</v>
      </c>
      <c r="F27" s="64">
        <f t="shared" si="35"/>
        <v>63.916666666666721</v>
      </c>
      <c r="G27" s="55">
        <f t="shared" si="15"/>
        <v>2.0618893337144284E-3</v>
      </c>
      <c r="H27" s="78">
        <f t="shared" si="42"/>
        <v>0.95744592070508672</v>
      </c>
      <c r="I27" s="79">
        <f t="shared" ca="1" si="16"/>
        <v>2016227.064501588</v>
      </c>
      <c r="J27" s="79">
        <f t="shared" ca="1" si="17"/>
        <v>13753.679544771168</v>
      </c>
      <c r="K27" s="80">
        <f t="shared" ca="1" si="18"/>
        <v>-19.148918414101736</v>
      </c>
      <c r="L27" s="80">
        <f t="shared" ca="1" si="19"/>
        <v>-1680.1892204179901</v>
      </c>
      <c r="M27" s="80">
        <f t="shared" ca="1" si="20"/>
        <v>0</v>
      </c>
      <c r="N27" s="80">
        <f t="shared" ca="1" si="21"/>
        <v>0</v>
      </c>
      <c r="O27" s="81">
        <f t="shared" ca="1" si="2"/>
        <v>-126465.33140009476</v>
      </c>
      <c r="P27" s="79">
        <f t="shared" ca="1" si="3"/>
        <v>1901816.0745074323</v>
      </c>
      <c r="Q27" s="35"/>
      <c r="R27">
        <f t="shared" ca="1" si="22"/>
        <v>24</v>
      </c>
      <c r="S27" s="78">
        <f t="shared" ca="1" si="23"/>
        <v>63.84</v>
      </c>
      <c r="T27" s="55">
        <f t="shared" ca="1" si="24"/>
        <v>2.0618893337144284E-3</v>
      </c>
      <c r="U27" s="78">
        <f t="shared" ca="1" si="25"/>
        <v>0.95778443658314494</v>
      </c>
      <c r="V27" s="79">
        <f t="shared" ca="1" si="26"/>
        <v>2016962.5249387051</v>
      </c>
      <c r="W27" s="79">
        <f t="shared" ca="1" si="5"/>
        <v>13758.696483263891</v>
      </c>
      <c r="X27" s="80">
        <f t="shared" ca="1" si="6"/>
        <v>-19.155688731662899</v>
      </c>
      <c r="Y27" s="80">
        <f t="shared" ca="1" si="27"/>
        <v>-1680.8021041155878</v>
      </c>
      <c r="Z27" s="80">
        <f t="shared" ca="1" si="7"/>
        <v>0</v>
      </c>
      <c r="AA27" s="80">
        <f t="shared" ca="1" si="28"/>
        <v>0</v>
      </c>
      <c r="AB27" s="81">
        <f t="shared" ca="1" si="8"/>
        <v>-126465.33140009476</v>
      </c>
      <c r="AC27" s="79">
        <f t="shared" ca="1" si="9"/>
        <v>1902555.9322290272</v>
      </c>
      <c r="AD27" s="35"/>
      <c r="AE27" s="62">
        <f t="shared" ca="1" si="10"/>
        <v>-132039.45122689029</v>
      </c>
      <c r="AF27" s="62">
        <f t="shared" ca="1" si="11"/>
        <v>1986413.4971918254</v>
      </c>
      <c r="AG27" s="35"/>
      <c r="AH27" s="35"/>
      <c r="AI27" s="35"/>
      <c r="AJ27" s="65">
        <v>41</v>
      </c>
      <c r="AK27" s="66">
        <f>'SA85-90'!F33*(1+$AH$22)</f>
        <v>3.3440000000000006E-3</v>
      </c>
      <c r="AL27" s="66">
        <f>'SA85-90 (light)'!F33*(1+$AH$22)</f>
        <v>2.9810000000000006E-3</v>
      </c>
      <c r="AM27" s="66">
        <f t="shared" si="36"/>
        <v>85</v>
      </c>
      <c r="AN27" s="66">
        <f t="shared" si="37"/>
        <v>0.15140400000000004</v>
      </c>
      <c r="AO27" s="67">
        <f t="shared" si="38"/>
        <v>0.18475525477711693</v>
      </c>
      <c r="AP27" s="68">
        <f t="shared" ca="1" si="29"/>
        <v>2.8295203459896615E-2</v>
      </c>
      <c r="AR27" s="69">
        <f t="shared" si="30"/>
        <v>2</v>
      </c>
      <c r="AS27" s="70">
        <f t="shared" si="39"/>
        <v>24</v>
      </c>
      <c r="AT27" s="71">
        <f t="shared" si="40"/>
        <v>0.84850713406255596</v>
      </c>
      <c r="AU27" s="72">
        <f t="shared" si="12"/>
        <v>6.8214933659622723E-3</v>
      </c>
      <c r="AV27" s="73">
        <f t="shared" si="31"/>
        <v>1.0068214933659623</v>
      </c>
      <c r="AW27" s="74">
        <f>PRODUCT(AV$4:AV27)</f>
        <v>1.1772250000000015</v>
      </c>
      <c r="AY27" s="75">
        <f t="shared" si="41"/>
        <v>24</v>
      </c>
      <c r="AZ27" s="76">
        <f t="shared" ca="1" si="44"/>
        <v>1.0068214933659623</v>
      </c>
      <c r="BA27" s="76">
        <f t="shared" ca="1" si="44"/>
        <v>1.0068214933659623</v>
      </c>
      <c r="BB27" s="76">
        <f t="shared" ca="1" si="44"/>
        <v>1.0068214933659623</v>
      </c>
      <c r="BC27" s="76">
        <f t="shared" ca="1" si="44"/>
        <v>1.0068214933659623</v>
      </c>
      <c r="BD27" s="76">
        <f t="shared" ca="1" si="44"/>
        <v>1.0068214933659623</v>
      </c>
      <c r="BE27" s="76">
        <f t="shared" ca="1" si="44"/>
        <v>1.0068214933659623</v>
      </c>
      <c r="BF27" s="76">
        <f t="shared" ca="1" si="44"/>
        <v>1.0068214933659623</v>
      </c>
      <c r="BG27" s="76">
        <f t="shared" ca="1" si="44"/>
        <v>1.0068214933659623</v>
      </c>
      <c r="BH27" s="76">
        <f t="shared" ca="1" si="44"/>
        <v>1.0068214933659623</v>
      </c>
      <c r="BI27" s="76">
        <f t="shared" ca="1" si="44"/>
        <v>1.0068214933659623</v>
      </c>
      <c r="BJ27" s="76">
        <f t="shared" ca="1" si="44"/>
        <v>1.0068214933659623</v>
      </c>
      <c r="BK27" s="76">
        <f t="shared" ca="1" si="44"/>
        <v>1.0068214933659623</v>
      </c>
      <c r="BL27" s="76">
        <f t="shared" ca="1" si="14"/>
        <v>8.5000000000000853E-2</v>
      </c>
      <c r="BM27" s="77">
        <f t="shared" ca="1" si="33"/>
        <v>7.0845735998077348</v>
      </c>
    </row>
    <row r="28" spans="2:65">
      <c r="B28" s="119" t="s">
        <v>63</v>
      </c>
      <c r="C28" s="120">
        <f ca="1">_xlfn.IFNA(OFFSET(F2,MATCH(0,$P$4:$P$784,0),0),C3)</f>
        <v>103.91666666666445</v>
      </c>
      <c r="E28">
        <f t="shared" si="34"/>
        <v>25</v>
      </c>
      <c r="F28" s="64">
        <f t="shared" si="35"/>
        <v>64.000000000000057</v>
      </c>
      <c r="G28" s="55">
        <f t="shared" si="15"/>
        <v>2.0618893337144284E-3</v>
      </c>
      <c r="H28" s="78">
        <f t="shared" si="42"/>
        <v>0.95547177317357646</v>
      </c>
      <c r="I28" s="79">
        <f t="shared" ca="1" si="16"/>
        <v>1897894.7402287188</v>
      </c>
      <c r="J28" s="79">
        <f t="shared" ca="1" si="17"/>
        <v>12946.476379764896</v>
      </c>
      <c r="K28" s="80">
        <f t="shared" ca="1" si="18"/>
        <v>-19.109435463471527</v>
      </c>
      <c r="L28" s="80">
        <f t="shared" ca="1" si="19"/>
        <v>-1581.5789501905992</v>
      </c>
      <c r="M28" s="80">
        <f t="shared" ca="1" si="20"/>
        <v>-14234.21055171539</v>
      </c>
      <c r="N28" s="80">
        <f t="shared" ca="1" si="21"/>
        <v>0</v>
      </c>
      <c r="O28" s="81">
        <f t="shared" ca="1" si="2"/>
        <v>0</v>
      </c>
      <c r="P28" s="79">
        <f t="shared" ca="1" si="3"/>
        <v>1895006.3176711141</v>
      </c>
      <c r="Q28" s="35"/>
      <c r="R28">
        <f t="shared" ca="1" si="22"/>
        <v>25</v>
      </c>
      <c r="S28" s="78">
        <f t="shared" ca="1" si="23"/>
        <v>63.92</v>
      </c>
      <c r="T28" s="55">
        <f t="shared" ca="1" si="24"/>
        <v>2.0618893337144284E-3</v>
      </c>
      <c r="U28" s="78">
        <f t="shared" ca="1" si="25"/>
        <v>0.95580959106935648</v>
      </c>
      <c r="V28" s="79">
        <f t="shared" ca="1" si="26"/>
        <v>1898633.0724455691</v>
      </c>
      <c r="W28" s="79">
        <f t="shared" ca="1" si="5"/>
        <v>12951.512908084016</v>
      </c>
      <c r="X28" s="80">
        <f t="shared" ca="1" si="6"/>
        <v>-19.11619182138713</v>
      </c>
      <c r="Y28" s="80">
        <f t="shared" ca="1" si="27"/>
        <v>-1582.1942270379743</v>
      </c>
      <c r="Z28" s="80">
        <f t="shared" ca="1" si="7"/>
        <v>-14239.748043341768</v>
      </c>
      <c r="AA28" s="80">
        <f t="shared" ca="1" si="28"/>
        <v>0</v>
      </c>
      <c r="AB28" s="81">
        <f t="shared" ca="1" si="8"/>
        <v>0</v>
      </c>
      <c r="AC28" s="79">
        <f t="shared" ca="1" si="9"/>
        <v>1895743.526891452</v>
      </c>
      <c r="AD28" s="35"/>
      <c r="AE28" s="62">
        <f t="shared" ca="1" si="10"/>
        <v>0</v>
      </c>
      <c r="AF28" s="62">
        <f t="shared" ca="1" si="11"/>
        <v>1983390.3578750456</v>
      </c>
      <c r="AG28" s="35"/>
      <c r="AH28" s="35"/>
      <c r="AI28" s="35"/>
      <c r="AJ28" s="65">
        <v>42</v>
      </c>
      <c r="AK28" s="66">
        <f>'SA85-90'!F34*(1+$AH$22)</f>
        <v>3.5750000000000001E-3</v>
      </c>
      <c r="AL28" s="66">
        <f>'SA85-90 (light)'!F34*(1+$AH$22)</f>
        <v>3.212E-3</v>
      </c>
      <c r="AM28" s="66">
        <f t="shared" si="36"/>
        <v>86</v>
      </c>
      <c r="AN28" s="66">
        <f t="shared" si="37"/>
        <v>0.16473600000000002</v>
      </c>
      <c r="AO28" s="67">
        <f t="shared" si="38"/>
        <v>0.1543194131261538</v>
      </c>
      <c r="AP28" s="68">
        <f t="shared" ca="1" si="29"/>
        <v>2.1782456057812965E-2</v>
      </c>
      <c r="AR28" s="69">
        <f t="shared" si="30"/>
        <v>3</v>
      </c>
      <c r="AS28" s="70">
        <f t="shared" si="39"/>
        <v>25</v>
      </c>
      <c r="AT28" s="71">
        <f t="shared" si="40"/>
        <v>0.84271904827657662</v>
      </c>
      <c r="AU28" s="72">
        <f t="shared" si="12"/>
        <v>6.8214933659622723E-3</v>
      </c>
      <c r="AV28" s="73">
        <f t="shared" si="31"/>
        <v>1.0068214933659623</v>
      </c>
      <c r="AW28" s="74">
        <f>PRODUCT(AV$4:AV28)</f>
        <v>1.1852554325277465</v>
      </c>
      <c r="AX28" s="118"/>
      <c r="AY28" s="75">
        <f t="shared" si="41"/>
        <v>25</v>
      </c>
      <c r="AZ28" s="76">
        <f t="shared" ca="1" si="44"/>
        <v>1.0068214933659623</v>
      </c>
      <c r="BA28" s="76">
        <f t="shared" ca="1" si="44"/>
        <v>1.0068214933659623</v>
      </c>
      <c r="BB28" s="76">
        <f t="shared" ca="1" si="44"/>
        <v>1.0068214933659623</v>
      </c>
      <c r="BC28" s="76">
        <f t="shared" ca="1" si="44"/>
        <v>1.0068214933659623</v>
      </c>
      <c r="BD28" s="76">
        <f t="shared" ca="1" si="44"/>
        <v>1.0068214933659623</v>
      </c>
      <c r="BE28" s="76">
        <f t="shared" ca="1" si="44"/>
        <v>1.0068214933659623</v>
      </c>
      <c r="BF28" s="76">
        <f t="shared" ca="1" si="44"/>
        <v>1.0068214933659623</v>
      </c>
      <c r="BG28" s="76">
        <f t="shared" ca="1" si="44"/>
        <v>1.0068214933659623</v>
      </c>
      <c r="BH28" s="76">
        <f t="shared" ca="1" si="44"/>
        <v>1.0068214933659623</v>
      </c>
      <c r="BI28" s="76">
        <f t="shared" ca="1" si="44"/>
        <v>1.0068214933659623</v>
      </c>
      <c r="BJ28" s="76">
        <f t="shared" ca="1" si="44"/>
        <v>1.0068214933659623</v>
      </c>
      <c r="BK28" s="76">
        <f t="shared" ca="1" si="44"/>
        <v>1.0068214933659623</v>
      </c>
      <c r="BL28" s="76">
        <f t="shared" ca="1" si="14"/>
        <v>8.5000000000000853E-2</v>
      </c>
      <c r="BM28" s="77">
        <f t="shared" ca="1" si="33"/>
        <v>7.686762355791398</v>
      </c>
    </row>
    <row r="29" spans="2:65">
      <c r="B29" s="119" t="s">
        <v>67</v>
      </c>
      <c r="C29" s="121">
        <f>C16+C17+C18*(1+C20)</f>
        <v>1.7500000000000002E-2</v>
      </c>
      <c r="E29">
        <f t="shared" si="34"/>
        <v>26</v>
      </c>
      <c r="F29" s="64">
        <f t="shared" si="35"/>
        <v>64.083333333333385</v>
      </c>
      <c r="G29" s="55">
        <f t="shared" si="15"/>
        <v>2.0618893337144284E-3</v>
      </c>
      <c r="H29" s="78">
        <f t="shared" si="42"/>
        <v>0.9535016961158046</v>
      </c>
      <c r="I29" s="79">
        <f t="shared" ca="1" si="16"/>
        <v>1891099.0243573866</v>
      </c>
      <c r="J29" s="79">
        <f t="shared" ca="1" si="17"/>
        <v>12900.119449031639</v>
      </c>
      <c r="K29" s="80">
        <f t="shared" ca="1" si="18"/>
        <v>-19.070033922316092</v>
      </c>
      <c r="L29" s="80">
        <f t="shared" ca="1" si="19"/>
        <v>-1575.9158536311556</v>
      </c>
      <c r="M29" s="80">
        <f t="shared" ca="1" si="20"/>
        <v>0</v>
      </c>
      <c r="N29" s="80">
        <f t="shared" ca="1" si="21"/>
        <v>0</v>
      </c>
      <c r="O29" s="81">
        <f t="shared" ca="1" si="2"/>
        <v>0</v>
      </c>
      <c r="P29" s="79">
        <f t="shared" ca="1" si="3"/>
        <v>1902404.1579188646</v>
      </c>
      <c r="Q29" s="35"/>
      <c r="R29">
        <f t="shared" ca="1" si="22"/>
        <v>26</v>
      </c>
      <c r="S29" s="78">
        <f t="shared" ca="1" si="23"/>
        <v>64</v>
      </c>
      <c r="T29" s="55">
        <f t="shared" ca="1" si="24"/>
        <v>2.0618893337144284E-3</v>
      </c>
      <c r="U29" s="78">
        <f t="shared" ca="1" si="25"/>
        <v>0.95383881746846866</v>
      </c>
      <c r="V29" s="79">
        <f t="shared" ca="1" si="26"/>
        <v>1891834.7135338965</v>
      </c>
      <c r="W29" s="79">
        <f t="shared" ca="1" si="5"/>
        <v>12905.13794786861</v>
      </c>
      <c r="X29" s="80">
        <f t="shared" ca="1" si="6"/>
        <v>-19.076776349369375</v>
      </c>
      <c r="Y29" s="80">
        <f t="shared" ca="1" si="27"/>
        <v>-1576.5289279449139</v>
      </c>
      <c r="Z29" s="80">
        <f t="shared" ca="1" si="7"/>
        <v>0</v>
      </c>
      <c r="AA29" s="80">
        <f t="shared" ca="1" si="28"/>
        <v>0</v>
      </c>
      <c r="AB29" s="81">
        <f t="shared" ca="1" si="8"/>
        <v>0</v>
      </c>
      <c r="AC29" s="79">
        <f t="shared" ca="1" si="9"/>
        <v>1903144.2457774708</v>
      </c>
      <c r="AD29" s="35"/>
      <c r="AE29" s="62">
        <f t="shared" ca="1" si="10"/>
        <v>0</v>
      </c>
      <c r="AF29" s="62">
        <f t="shared" ca="1" si="11"/>
        <v>1995247.2167451747</v>
      </c>
      <c r="AG29" s="35"/>
      <c r="AH29" s="35"/>
      <c r="AI29" s="35"/>
      <c r="AJ29" s="65">
        <v>43</v>
      </c>
      <c r="AK29" s="66">
        <f>'SA85-90'!F35*(1+$AH$22)</f>
        <v>3.8500000000000006E-3</v>
      </c>
      <c r="AL29" s="66">
        <f>'SA85-90 (light)'!F35*(1+$AH$22)</f>
        <v>3.4870000000000005E-3</v>
      </c>
      <c r="AM29" s="66">
        <f t="shared" si="36"/>
        <v>87</v>
      </c>
      <c r="AN29" s="66">
        <f t="shared" si="37"/>
        <v>0.17914600000000003</v>
      </c>
      <c r="AO29" s="67">
        <f t="shared" si="38"/>
        <v>0.12667370754225585</v>
      </c>
      <c r="AP29" s="68">
        <f t="shared" ca="1" si="29"/>
        <v>1.6479461921548377E-2</v>
      </c>
      <c r="AR29" s="69">
        <f t="shared" si="30"/>
        <v>3</v>
      </c>
      <c r="AS29" s="70">
        <f t="shared" si="39"/>
        <v>26</v>
      </c>
      <c r="AT29" s="71">
        <f t="shared" si="40"/>
        <v>0.83697044587938796</v>
      </c>
      <c r="AU29" s="72">
        <f t="shared" si="12"/>
        <v>6.8214933659622723E-3</v>
      </c>
      <c r="AV29" s="73">
        <f t="shared" si="31"/>
        <v>1.0068214933659623</v>
      </c>
      <c r="AW29" s="74">
        <f>PRODUCT(AV$4:AV29)</f>
        <v>1.1933406445977053</v>
      </c>
      <c r="AY29" s="75">
        <f t="shared" si="41"/>
        <v>26</v>
      </c>
      <c r="AZ29" s="76">
        <f t="shared" ca="1" si="44"/>
        <v>1.0068214933659623</v>
      </c>
      <c r="BA29" s="76">
        <f t="shared" ca="1" si="44"/>
        <v>1.0068214933659623</v>
      </c>
      <c r="BB29" s="76">
        <f t="shared" ca="1" si="44"/>
        <v>1.0068214933659623</v>
      </c>
      <c r="BC29" s="76">
        <f t="shared" ca="1" si="44"/>
        <v>1.0068214933659623</v>
      </c>
      <c r="BD29" s="76">
        <f t="shared" ca="1" si="44"/>
        <v>1.0068214933659623</v>
      </c>
      <c r="BE29" s="76">
        <f t="shared" ca="1" si="44"/>
        <v>1.0068214933659623</v>
      </c>
      <c r="BF29" s="76">
        <f t="shared" ca="1" si="44"/>
        <v>1.0068214933659623</v>
      </c>
      <c r="BG29" s="76">
        <f t="shared" ca="1" si="44"/>
        <v>1.0068214933659623</v>
      </c>
      <c r="BH29" s="76">
        <f t="shared" ca="1" si="44"/>
        <v>1.0068214933659623</v>
      </c>
      <c r="BI29" s="76">
        <f t="shared" ca="1" si="44"/>
        <v>1.0068214933659623</v>
      </c>
      <c r="BJ29" s="76">
        <f t="shared" ca="1" si="44"/>
        <v>1.0068214933659623</v>
      </c>
      <c r="BK29" s="76">
        <f t="shared" ca="1" si="44"/>
        <v>1.0068214933659623</v>
      </c>
      <c r="BL29" s="76">
        <f t="shared" ca="1" si="14"/>
        <v>8.5000000000000853E-2</v>
      </c>
      <c r="BM29" s="77">
        <f t="shared" ca="1" si="33"/>
        <v>8.3401371560336734</v>
      </c>
    </row>
    <row r="30" spans="2:65">
      <c r="B30" s="65" t="s">
        <v>68</v>
      </c>
      <c r="C30" s="122">
        <f ca="1">OFFSET($S$4,MATCH(100,S4:S784,1),0)</f>
        <v>100.08</v>
      </c>
      <c r="E30">
        <f t="shared" si="34"/>
        <v>27</v>
      </c>
      <c r="F30" s="64">
        <f t="shared" si="35"/>
        <v>64.166666666666714</v>
      </c>
      <c r="G30" s="55">
        <f t="shared" si="15"/>
        <v>2.0618893337144284E-3</v>
      </c>
      <c r="H30" s="78">
        <f t="shared" si="42"/>
        <v>0.95153568113890485</v>
      </c>
      <c r="I30" s="79">
        <f t="shared" ca="1" si="16"/>
        <v>1898481.6110772376</v>
      </c>
      <c r="J30" s="79">
        <f t="shared" ca="1" si="17"/>
        <v>12950.479715364743</v>
      </c>
      <c r="K30" s="80">
        <f t="shared" ca="1" si="18"/>
        <v>-19.030713622778098</v>
      </c>
      <c r="L30" s="80">
        <f t="shared" ca="1" si="19"/>
        <v>-1582.0680092310315</v>
      </c>
      <c r="M30" s="80">
        <f t="shared" ca="1" si="20"/>
        <v>0</v>
      </c>
      <c r="N30" s="80">
        <f t="shared" ca="1" si="21"/>
        <v>0</v>
      </c>
      <c r="O30" s="81">
        <f t="shared" ca="1" si="2"/>
        <v>0</v>
      </c>
      <c r="P30" s="79">
        <f t="shared" ca="1" si="3"/>
        <v>1909830.9920697487</v>
      </c>
      <c r="Q30" s="35"/>
      <c r="R30">
        <f t="shared" ca="1" si="22"/>
        <v>27</v>
      </c>
      <c r="S30" s="78">
        <f t="shared" ca="1" si="23"/>
        <v>64.08</v>
      </c>
      <c r="T30" s="55">
        <f t="shared" ca="1" si="24"/>
        <v>2.0618893337144284E-3</v>
      </c>
      <c r="U30" s="78">
        <f t="shared" ca="1" si="25"/>
        <v>0.95187210738464767</v>
      </c>
      <c r="V30" s="79">
        <f t="shared" ca="1" si="26"/>
        <v>1899220.1729565822</v>
      </c>
      <c r="W30" s="79">
        <f t="shared" ca="1" si="5"/>
        <v>12955.517810325044</v>
      </c>
      <c r="X30" s="80">
        <f t="shared" ca="1" si="6"/>
        <v>-19.037442147692953</v>
      </c>
      <c r="Y30" s="80">
        <f t="shared" ca="1" si="27"/>
        <v>-1582.6834774638185</v>
      </c>
      <c r="Z30" s="80">
        <f t="shared" ca="1" si="7"/>
        <v>0</v>
      </c>
      <c r="AA30" s="80">
        <f t="shared" ca="1" si="28"/>
        <v>0</v>
      </c>
      <c r="AB30" s="81">
        <f t="shared" ca="1" si="8"/>
        <v>0</v>
      </c>
      <c r="AC30" s="79">
        <f t="shared" ca="1" si="9"/>
        <v>1910573.9698472957</v>
      </c>
      <c r="AD30" s="35"/>
      <c r="AE30" s="62">
        <f t="shared" ca="1" si="10"/>
        <v>0</v>
      </c>
      <c r="AF30" s="62">
        <f t="shared" ca="1" si="11"/>
        <v>2007175.076383702</v>
      </c>
      <c r="AG30" s="35"/>
      <c r="AH30" s="35"/>
      <c r="AI30" s="35"/>
      <c r="AJ30" s="65">
        <v>44</v>
      </c>
      <c r="AK30" s="66">
        <f>'SA85-90'!F36*(1+$AH$22)</f>
        <v>4.1470000000000005E-3</v>
      </c>
      <c r="AL30" s="66">
        <f>'SA85-90 (light)'!F36*(1+$AH$22)</f>
        <v>3.7950000000000002E-3</v>
      </c>
      <c r="AM30" s="66">
        <f t="shared" si="36"/>
        <v>88</v>
      </c>
      <c r="AN30" s="66">
        <f t="shared" si="37"/>
        <v>0.19468900000000003</v>
      </c>
      <c r="AO30" s="67">
        <f t="shared" si="38"/>
        <v>0.1020117300945616</v>
      </c>
      <c r="AP30" s="68">
        <f t="shared" ca="1" si="29"/>
        <v>1.2231421160833212E-2</v>
      </c>
      <c r="AR30" s="69">
        <f t="shared" si="30"/>
        <v>3</v>
      </c>
      <c r="AS30" s="70">
        <f t="shared" si="39"/>
        <v>27</v>
      </c>
      <c r="AT30" s="71">
        <f t="shared" si="40"/>
        <v>0.83126105753531521</v>
      </c>
      <c r="AU30" s="72">
        <f t="shared" si="12"/>
        <v>6.8214933659622723E-3</v>
      </c>
      <c r="AV30" s="73">
        <f t="shared" si="31"/>
        <v>1.0068214933659623</v>
      </c>
      <c r="AW30" s="74">
        <f>PRODUCT(AV$4:AV30)</f>
        <v>1.2014810098881616</v>
      </c>
      <c r="AY30" s="75">
        <f t="shared" si="41"/>
        <v>27</v>
      </c>
      <c r="AZ30" s="76">
        <f t="shared" ca="1" si="44"/>
        <v>1.0068214933659623</v>
      </c>
      <c r="BA30" s="76">
        <f t="shared" ca="1" si="44"/>
        <v>1.0068214933659623</v>
      </c>
      <c r="BB30" s="76">
        <f t="shared" ca="1" si="44"/>
        <v>1.0068214933659623</v>
      </c>
      <c r="BC30" s="76">
        <f t="shared" ca="1" si="44"/>
        <v>1.0068214933659623</v>
      </c>
      <c r="BD30" s="76">
        <f t="shared" ca="1" si="44"/>
        <v>1.0068214933659623</v>
      </c>
      <c r="BE30" s="76">
        <f t="shared" ca="1" si="44"/>
        <v>1.0068214933659623</v>
      </c>
      <c r="BF30" s="76">
        <f t="shared" ca="1" si="44"/>
        <v>1.0068214933659623</v>
      </c>
      <c r="BG30" s="76">
        <f t="shared" ca="1" si="44"/>
        <v>1.0068214933659623</v>
      </c>
      <c r="BH30" s="76">
        <f t="shared" ca="1" si="44"/>
        <v>1.0068214933659623</v>
      </c>
      <c r="BI30" s="76">
        <f t="shared" ca="1" si="44"/>
        <v>1.0068214933659623</v>
      </c>
      <c r="BJ30" s="76">
        <f t="shared" ca="1" si="44"/>
        <v>1.0068214933659623</v>
      </c>
      <c r="BK30" s="76">
        <f t="shared" ca="1" si="44"/>
        <v>1.0068214933659623</v>
      </c>
      <c r="BL30" s="76">
        <f t="shared" ca="1" si="14"/>
        <v>8.5000000000000853E-2</v>
      </c>
      <c r="BM30" s="77">
        <f t="shared" ca="1" si="33"/>
        <v>9.0490488142965422</v>
      </c>
    </row>
    <row r="31" spans="2:65">
      <c r="B31" s="65" t="s">
        <v>69</v>
      </c>
      <c r="C31" s="123">
        <f ca="1">OFFSET($AC$4,MATCH(100,S4:S784,1),0)</f>
        <v>1330.2282829303699</v>
      </c>
      <c r="E31">
        <f t="shared" si="34"/>
        <v>28</v>
      </c>
      <c r="F31" s="64">
        <f t="shared" si="35"/>
        <v>64.250000000000043</v>
      </c>
      <c r="G31" s="55">
        <f t="shared" si="15"/>
        <v>2.0618893337144284E-3</v>
      </c>
      <c r="H31" s="78">
        <f t="shared" si="42"/>
        <v>0.94957371986731587</v>
      </c>
      <c r="I31" s="79">
        <f t="shared" ca="1" si="16"/>
        <v>1905893.1319180029</v>
      </c>
      <c r="J31" s="79">
        <f t="shared" ca="1" si="17"/>
        <v>13001.037355611714</v>
      </c>
      <c r="K31" s="80">
        <f t="shared" ca="1" si="18"/>
        <v>-18.991474397346316</v>
      </c>
      <c r="L31" s="80">
        <f t="shared" ca="1" si="19"/>
        <v>-1588.2442765983358</v>
      </c>
      <c r="M31" s="80">
        <f t="shared" ca="1" si="20"/>
        <v>0</v>
      </c>
      <c r="N31" s="80">
        <f t="shared" ca="1" si="21"/>
        <v>0</v>
      </c>
      <c r="O31" s="81">
        <f t="shared" ca="1" si="2"/>
        <v>0</v>
      </c>
      <c r="P31" s="79">
        <f t="shared" ca="1" si="3"/>
        <v>1917286.9335226191</v>
      </c>
      <c r="Q31" s="35"/>
      <c r="R31">
        <f t="shared" ca="1" si="22"/>
        <v>28</v>
      </c>
      <c r="S31" s="78">
        <f t="shared" ca="1" si="23"/>
        <v>64.16</v>
      </c>
      <c r="T31" s="55">
        <f t="shared" ca="1" si="24"/>
        <v>2.0618893337144284E-3</v>
      </c>
      <c r="U31" s="78">
        <f t="shared" ca="1" si="25"/>
        <v>0.94990945243937097</v>
      </c>
      <c r="V31" s="79">
        <f t="shared" ca="1" si="26"/>
        <v>1906634.5777575951</v>
      </c>
      <c r="W31" s="79">
        <f t="shared" ca="1" si="5"/>
        <v>13006.095123487714</v>
      </c>
      <c r="X31" s="80">
        <f t="shared" ca="1" si="6"/>
        <v>-18.99818904878742</v>
      </c>
      <c r="Y31" s="80">
        <f t="shared" ca="1" si="27"/>
        <v>-1588.8621481313294</v>
      </c>
      <c r="Z31" s="80">
        <f t="shared" ca="1" si="7"/>
        <v>0</v>
      </c>
      <c r="AA31" s="80">
        <f t="shared" ca="1" si="28"/>
        <v>0</v>
      </c>
      <c r="AB31" s="81">
        <f t="shared" ca="1" si="8"/>
        <v>0</v>
      </c>
      <c r="AC31" s="79">
        <f t="shared" ca="1" si="9"/>
        <v>1918032.8125439028</v>
      </c>
      <c r="AD31" s="35"/>
      <c r="AE31" s="62">
        <f t="shared" ca="1" si="10"/>
        <v>0</v>
      </c>
      <c r="AF31" s="62">
        <f t="shared" ca="1" si="11"/>
        <v>2019174.3619545919</v>
      </c>
      <c r="AG31" s="35"/>
      <c r="AH31" s="35"/>
      <c r="AI31" s="35"/>
      <c r="AJ31" s="65">
        <v>45</v>
      </c>
      <c r="AK31" s="66">
        <f>'SA85-90'!F37*(1+$AH$22)</f>
        <v>4.4880000000000007E-3</v>
      </c>
      <c r="AL31" s="66">
        <f>'SA85-90 (light)'!F37*(1+$AH$22)</f>
        <v>4.1359999999999999E-3</v>
      </c>
      <c r="AM31" s="66">
        <f t="shared" si="36"/>
        <v>89</v>
      </c>
      <c r="AN31" s="66">
        <f t="shared" si="37"/>
        <v>0.21142000000000002</v>
      </c>
      <c r="AO31" s="67">
        <f t="shared" si="38"/>
        <v>8.0444410117969378E-2</v>
      </c>
      <c r="AP31" s="68">
        <f t="shared" ca="1" si="29"/>
        <v>8.8898194460920246E-3</v>
      </c>
      <c r="AR31" s="69">
        <f t="shared" si="30"/>
        <v>3</v>
      </c>
      <c r="AS31" s="70">
        <f t="shared" si="39"/>
        <v>28</v>
      </c>
      <c r="AT31" s="71">
        <f t="shared" si="40"/>
        <v>0.82559061574595527</v>
      </c>
      <c r="AU31" s="72">
        <f t="shared" si="12"/>
        <v>6.8214933659622723E-3</v>
      </c>
      <c r="AV31" s="73">
        <f t="shared" si="31"/>
        <v>1.0068214933659623</v>
      </c>
      <c r="AW31" s="74">
        <f>PRODUCT(AV$4:AV31)</f>
        <v>1.2096769046264433</v>
      </c>
      <c r="AY31" s="75">
        <f t="shared" si="41"/>
        <v>28</v>
      </c>
      <c r="AZ31" s="76">
        <f t="shared" ca="1" si="44"/>
        <v>1.0068214933659623</v>
      </c>
      <c r="BA31" s="76">
        <f t="shared" ca="1" si="44"/>
        <v>1.0068214933659623</v>
      </c>
      <c r="BB31" s="76">
        <f t="shared" ca="1" si="44"/>
        <v>1.0068214933659623</v>
      </c>
      <c r="BC31" s="76">
        <f t="shared" ca="1" si="44"/>
        <v>1.0068214933659623</v>
      </c>
      <c r="BD31" s="76">
        <f t="shared" ca="1" si="44"/>
        <v>1.0068214933659623</v>
      </c>
      <c r="BE31" s="76">
        <f t="shared" ca="1" si="44"/>
        <v>1.0068214933659623</v>
      </c>
      <c r="BF31" s="76">
        <f t="shared" ca="1" si="44"/>
        <v>1.0068214933659623</v>
      </c>
      <c r="BG31" s="76">
        <f t="shared" ca="1" si="44"/>
        <v>1.0068214933659623</v>
      </c>
      <c r="BH31" s="76">
        <f t="shared" ca="1" si="44"/>
        <v>1.0068214933659623</v>
      </c>
      <c r="BI31" s="76">
        <f t="shared" ca="1" si="44"/>
        <v>1.0068214933659623</v>
      </c>
      <c r="BJ31" s="76">
        <f t="shared" ca="1" si="44"/>
        <v>1.0068214933659623</v>
      </c>
      <c r="BK31" s="76">
        <f t="shared" ca="1" si="44"/>
        <v>1.0068214933659623</v>
      </c>
      <c r="BL31" s="76">
        <f t="shared" ca="1" si="14"/>
        <v>8.5000000000000853E-2</v>
      </c>
      <c r="BM31" s="77">
        <f t="shared" ca="1" si="33"/>
        <v>9.8182179635117564</v>
      </c>
    </row>
    <row r="32" spans="2:65">
      <c r="B32" s="124" t="s">
        <v>70</v>
      </c>
      <c r="C32" s="125">
        <f ca="1">(OFFSET($P$4,MATCH(100,F4:F784,1),0)/OFFSET($H$4,MATCH(100,F4:F784,1),0))*10000</f>
        <v>6623774071.8869886</v>
      </c>
      <c r="E32">
        <f t="shared" si="34"/>
        <v>29</v>
      </c>
      <c r="F32" s="64">
        <f t="shared" si="35"/>
        <v>64.333333333333371</v>
      </c>
      <c r="G32" s="55">
        <f t="shared" si="15"/>
        <v>2.0618893337144284E-3</v>
      </c>
      <c r="H32" s="78">
        <f t="shared" si="42"/>
        <v>0.94761580394274592</v>
      </c>
      <c r="I32" s="79">
        <f t="shared" ca="1" si="16"/>
        <v>1913333.7000447188</v>
      </c>
      <c r="J32" s="79">
        <f t="shared" ca="1" si="17"/>
        <v>13051.793141727097</v>
      </c>
      <c r="K32" s="80">
        <f t="shared" ca="1" si="18"/>
        <v>-18.952316078854917</v>
      </c>
      <c r="L32" s="80">
        <f t="shared" ca="1" si="19"/>
        <v>-1594.4447500372657</v>
      </c>
      <c r="M32" s="80">
        <f t="shared" ca="1" si="20"/>
        <v>0</v>
      </c>
      <c r="N32" s="80">
        <f t="shared" ca="1" si="21"/>
        <v>0</v>
      </c>
      <c r="O32" s="81">
        <f t="shared" ca="1" si="2"/>
        <v>0</v>
      </c>
      <c r="P32" s="79">
        <f t="shared" ca="1" si="3"/>
        <v>1924772.0961203298</v>
      </c>
      <c r="Q32" s="35"/>
      <c r="R32">
        <f t="shared" ca="1" si="22"/>
        <v>29</v>
      </c>
      <c r="S32" s="78">
        <f t="shared" ca="1" si="23"/>
        <v>64.239999999999995</v>
      </c>
      <c r="T32" s="55">
        <f t="shared" ca="1" si="24"/>
        <v>2.0618893337144284E-3</v>
      </c>
      <c r="U32" s="78">
        <f t="shared" ca="1" si="25"/>
        <v>0.94795084427139176</v>
      </c>
      <c r="V32" s="79">
        <f t="shared" ca="1" si="26"/>
        <v>1914078.0411460041</v>
      </c>
      <c r="W32" s="79">
        <f t="shared" ca="1" si="5"/>
        <v>13056.870659611528</v>
      </c>
      <c r="X32" s="80">
        <f t="shared" ca="1" si="6"/>
        <v>-18.959016885427836</v>
      </c>
      <c r="Y32" s="80">
        <f t="shared" ca="1" si="27"/>
        <v>-1595.0650342883368</v>
      </c>
      <c r="Z32" s="80">
        <f t="shared" ca="1" si="7"/>
        <v>0</v>
      </c>
      <c r="AA32" s="80">
        <f t="shared" ca="1" si="28"/>
        <v>0</v>
      </c>
      <c r="AB32" s="81">
        <f t="shared" ca="1" si="8"/>
        <v>0</v>
      </c>
      <c r="AC32" s="79">
        <f t="shared" ca="1" si="9"/>
        <v>1925520.8877544417</v>
      </c>
      <c r="AD32" s="35"/>
      <c r="AE32" s="62">
        <f t="shared" ca="1" si="10"/>
        <v>0</v>
      </c>
      <c r="AF32" s="62">
        <f t="shared" ca="1" si="11"/>
        <v>2031245.5011677572</v>
      </c>
      <c r="AG32" s="35"/>
      <c r="AH32" s="35"/>
      <c r="AI32" s="35"/>
      <c r="AJ32" s="65">
        <v>46</v>
      </c>
      <c r="AK32" s="66">
        <f>'SA85-90'!F38*(1+$AH$22)</f>
        <v>4.8730000000000006E-3</v>
      </c>
      <c r="AL32" s="66">
        <f>'SA85-90 (light)'!F38*(1+$AH$22)</f>
        <v>4.5210000000000007E-3</v>
      </c>
      <c r="AM32" s="66">
        <f t="shared" si="36"/>
        <v>90</v>
      </c>
      <c r="AN32" s="66">
        <f t="shared" si="37"/>
        <v>0.22926200000000002</v>
      </c>
      <c r="AO32" s="67">
        <f t="shared" si="38"/>
        <v>6.2001563765503476E-2</v>
      </c>
      <c r="AP32" s="68">
        <f t="shared" ca="1" si="29"/>
        <v>6.3149508389327823E-3</v>
      </c>
      <c r="AR32" s="69">
        <f t="shared" si="30"/>
        <v>3</v>
      </c>
      <c r="AS32" s="70">
        <f t="shared" si="39"/>
        <v>29</v>
      </c>
      <c r="AT32" s="71">
        <f t="shared" si="40"/>
        <v>0.81995885483764352</v>
      </c>
      <c r="AU32" s="72">
        <f t="shared" si="12"/>
        <v>6.8214933659622723E-3</v>
      </c>
      <c r="AV32" s="73">
        <f t="shared" si="31"/>
        <v>1.0068214933659623</v>
      </c>
      <c r="AW32" s="74">
        <f>PRODUCT(AV$4:AV32)</f>
        <v>1.2179287076063103</v>
      </c>
      <c r="AY32" s="75">
        <f t="shared" si="41"/>
        <v>29</v>
      </c>
      <c r="AZ32" s="76">
        <f t="shared" ca="1" si="44"/>
        <v>1.0068214933659623</v>
      </c>
      <c r="BA32" s="76">
        <f t="shared" ca="1" si="44"/>
        <v>1.0068214933659623</v>
      </c>
      <c r="BB32" s="76">
        <f t="shared" ca="1" si="44"/>
        <v>1.0068214933659623</v>
      </c>
      <c r="BC32" s="76">
        <f t="shared" ca="1" si="44"/>
        <v>1.0068214933659623</v>
      </c>
      <c r="BD32" s="76">
        <f t="shared" ca="1" si="44"/>
        <v>1.0068214933659623</v>
      </c>
      <c r="BE32" s="76">
        <f t="shared" ca="1" si="44"/>
        <v>1.0068214933659623</v>
      </c>
      <c r="BF32" s="76">
        <f t="shared" ca="1" si="44"/>
        <v>1.0068214933659623</v>
      </c>
      <c r="BG32" s="76">
        <f t="shared" ca="1" si="44"/>
        <v>1.0068214933659623</v>
      </c>
      <c r="BH32" s="76">
        <f t="shared" ca="1" si="44"/>
        <v>1.0068214933659623</v>
      </c>
      <c r="BI32" s="76">
        <f t="shared" ca="1" si="44"/>
        <v>1.0068214933659623</v>
      </c>
      <c r="BJ32" s="76">
        <f t="shared" ca="1" si="44"/>
        <v>1.0068214933659623</v>
      </c>
      <c r="BK32" s="76">
        <f t="shared" ca="1" si="44"/>
        <v>1.0068214933659623</v>
      </c>
      <c r="BL32" s="76">
        <f t="shared" ca="1" si="14"/>
        <v>8.5000000000000853E-2</v>
      </c>
      <c r="BM32" s="77">
        <f t="shared" ca="1" si="33"/>
        <v>10.652766490410263</v>
      </c>
    </row>
    <row r="33" spans="2:65">
      <c r="B33" s="126" t="str">
        <f>"Life Annuity Payable (per annum) starting at "&amp;ROUND(C3,0)</f>
        <v>Life Annuity Payable (per annum) starting at 62</v>
      </c>
      <c r="C33" s="151">
        <v>132039.45122689029</v>
      </c>
      <c r="E33">
        <f t="shared" si="34"/>
        <v>30</v>
      </c>
      <c r="F33" s="64">
        <f t="shared" si="35"/>
        <v>64.4166666666667</v>
      </c>
      <c r="G33" s="55">
        <f t="shared" si="15"/>
        <v>2.0618893337144284E-3</v>
      </c>
      <c r="H33" s="78">
        <f t="shared" si="42"/>
        <v>0.94566192502413715</v>
      </c>
      <c r="I33" s="79">
        <f t="shared" ca="1" si="16"/>
        <v>1920803.4290655081</v>
      </c>
      <c r="J33" s="79">
        <f t="shared" ca="1" si="17"/>
        <v>13102.747848687948</v>
      </c>
      <c r="K33" s="80">
        <f t="shared" ca="1" si="18"/>
        <v>-18.913238500482741</v>
      </c>
      <c r="L33" s="80">
        <f t="shared" ca="1" si="19"/>
        <v>-1600.6695242212568</v>
      </c>
      <c r="M33" s="80">
        <f t="shared" ca="1" si="20"/>
        <v>0</v>
      </c>
      <c r="N33" s="80">
        <f t="shared" ca="1" si="21"/>
        <v>0</v>
      </c>
      <c r="O33" s="81">
        <f t="shared" ca="1" si="2"/>
        <v>0</v>
      </c>
      <c r="P33" s="79">
        <f t="shared" ca="1" si="3"/>
        <v>1932286.5941514743</v>
      </c>
      <c r="Q33" s="35"/>
      <c r="R33">
        <f t="shared" ca="1" si="22"/>
        <v>30</v>
      </c>
      <c r="S33" s="78">
        <f t="shared" ca="1" si="23"/>
        <v>64.319999999999993</v>
      </c>
      <c r="T33" s="55">
        <f t="shared" ca="1" si="24"/>
        <v>2.0618893337144284E-3</v>
      </c>
      <c r="U33" s="78">
        <f t="shared" ca="1" si="25"/>
        <v>0.94599627453670299</v>
      </c>
      <c r="V33" s="79">
        <f t="shared" ca="1" si="26"/>
        <v>1921550.6767741365</v>
      </c>
      <c r="W33" s="79">
        <f t="shared" ca="1" si="5"/>
        <v>13107.845193975087</v>
      </c>
      <c r="X33" s="80">
        <f t="shared" ca="1" si="6"/>
        <v>-18.919925490734059</v>
      </c>
      <c r="Y33" s="80">
        <f t="shared" ca="1" si="27"/>
        <v>-1601.2922306451139</v>
      </c>
      <c r="Z33" s="80">
        <f t="shared" ca="1" si="7"/>
        <v>0</v>
      </c>
      <c r="AA33" s="80">
        <f t="shared" ca="1" si="28"/>
        <v>0</v>
      </c>
      <c r="AB33" s="81">
        <f t="shared" ca="1" si="8"/>
        <v>0</v>
      </c>
      <c r="AC33" s="79">
        <f t="shared" ca="1" si="9"/>
        <v>1933038.3098119758</v>
      </c>
      <c r="AD33" s="35"/>
      <c r="AE33" s="62">
        <f t="shared" ca="1" si="10"/>
        <v>0</v>
      </c>
      <c r="AF33" s="62">
        <f t="shared" ca="1" si="11"/>
        <v>2043388.9242943074</v>
      </c>
      <c r="AG33" s="35"/>
      <c r="AH33" s="35"/>
      <c r="AI33" s="35"/>
      <c r="AJ33" s="65">
        <v>47</v>
      </c>
      <c r="AK33" s="66">
        <f>'SA85-90'!F39*(1+$AH$22)</f>
        <v>5.3020000000000003E-3</v>
      </c>
      <c r="AL33" s="66">
        <f>'SA85-90 (light)'!F39*(1+$AH$22)</f>
        <v>4.9610000000000001E-3</v>
      </c>
      <c r="AM33" s="66">
        <f t="shared" si="36"/>
        <v>91</v>
      </c>
      <c r="AN33" s="66">
        <f t="shared" si="37"/>
        <v>0.24838000000000002</v>
      </c>
      <c r="AO33" s="67">
        <f t="shared" si="38"/>
        <v>4.6601615357427718E-2</v>
      </c>
      <c r="AP33" s="68">
        <f t="shared" ca="1" si="29"/>
        <v>4.3746021654918468E-3</v>
      </c>
      <c r="AR33" s="69">
        <f t="shared" si="30"/>
        <v>3</v>
      </c>
      <c r="AS33" s="70">
        <f t="shared" si="39"/>
        <v>30</v>
      </c>
      <c r="AT33" s="71">
        <f t="shared" si="40"/>
        <v>0.81436551094900655</v>
      </c>
      <c r="AU33" s="72">
        <f t="shared" si="12"/>
        <v>6.8214933659622723E-3</v>
      </c>
      <c r="AV33" s="73">
        <f t="shared" si="31"/>
        <v>1.0068214933659623</v>
      </c>
      <c r="AW33" s="74">
        <f>PRODUCT(AV$4:AV33)</f>
        <v>1.2262368002054618</v>
      </c>
      <c r="AY33" s="75">
        <f t="shared" si="41"/>
        <v>30</v>
      </c>
      <c r="AZ33" s="76">
        <f t="shared" ca="1" si="44"/>
        <v>1.0068214933659623</v>
      </c>
      <c r="BA33" s="76">
        <f t="shared" ca="1" si="44"/>
        <v>1.0068214933659623</v>
      </c>
      <c r="BB33" s="76">
        <f t="shared" ca="1" si="44"/>
        <v>1.0068214933659623</v>
      </c>
      <c r="BC33" s="76">
        <f t="shared" ca="1" si="44"/>
        <v>1.0068214933659623</v>
      </c>
      <c r="BD33" s="76">
        <f t="shared" ca="1" si="44"/>
        <v>1.0068214933659623</v>
      </c>
      <c r="BE33" s="76">
        <f t="shared" ca="1" si="44"/>
        <v>1.0068214933659623</v>
      </c>
      <c r="BF33" s="76">
        <f t="shared" ca="1" si="44"/>
        <v>1.0068214933659623</v>
      </c>
      <c r="BG33" s="76">
        <f t="shared" ca="1" si="44"/>
        <v>1.0068214933659623</v>
      </c>
      <c r="BH33" s="76">
        <f t="shared" ca="1" si="44"/>
        <v>1.0068214933659623</v>
      </c>
      <c r="BI33" s="76">
        <f t="shared" ca="1" si="44"/>
        <v>1.0068214933659623</v>
      </c>
      <c r="BJ33" s="76">
        <f t="shared" ca="1" si="44"/>
        <v>1.0068214933659623</v>
      </c>
      <c r="BK33" s="76">
        <f t="shared" ca="1" si="44"/>
        <v>1.0068214933659623</v>
      </c>
      <c r="BL33" s="76">
        <f t="shared" ca="1" si="14"/>
        <v>8.5000000000000853E-2</v>
      </c>
      <c r="BM33" s="77">
        <f t="shared" ca="1" si="33"/>
        <v>11.558251642095145</v>
      </c>
    </row>
    <row r="34" spans="2:65">
      <c r="B34" s="127"/>
      <c r="C34" s="128">
        <f>C7-C9</f>
        <v>-132039.45122689029</v>
      </c>
      <c r="E34">
        <f t="shared" si="34"/>
        <v>31</v>
      </c>
      <c r="F34" s="64">
        <f t="shared" si="35"/>
        <v>64.500000000000028</v>
      </c>
      <c r="G34" s="55">
        <f t="shared" si="15"/>
        <v>2.2646626432303307E-3</v>
      </c>
      <c r="H34" s="78">
        <f t="shared" si="42"/>
        <v>0.94352031978940976</v>
      </c>
      <c r="I34" s="79">
        <f t="shared" ca="1" si="16"/>
        <v>1927910.6168856847</v>
      </c>
      <c r="J34" s="79">
        <f t="shared" ca="1" si="17"/>
        <v>13151.22948325393</v>
      </c>
      <c r="K34" s="80">
        <f t="shared" ca="1" si="18"/>
        <v>-18.870406395788194</v>
      </c>
      <c r="L34" s="80">
        <f t="shared" ca="1" si="19"/>
        <v>-1606.5921807380707</v>
      </c>
      <c r="M34" s="80">
        <f t="shared" ca="1" si="20"/>
        <v>0</v>
      </c>
      <c r="N34" s="80">
        <f t="shared" ca="1" si="21"/>
        <v>0</v>
      </c>
      <c r="O34" s="81">
        <f t="shared" ca="1" si="2"/>
        <v>0</v>
      </c>
      <c r="P34" s="79">
        <f t="shared" ca="1" si="3"/>
        <v>1939436.3837818049</v>
      </c>
      <c r="Q34" s="35"/>
      <c r="R34">
        <f t="shared" ca="1" si="22"/>
        <v>31</v>
      </c>
      <c r="S34" s="78">
        <f t="shared" ca="1" si="23"/>
        <v>64.400000000000006</v>
      </c>
      <c r="T34" s="55">
        <f t="shared" ca="1" si="24"/>
        <v>2.0618893337144284E-3</v>
      </c>
      <c r="U34" s="78">
        <f t="shared" ca="1" si="25"/>
        <v>0.94404573490850219</v>
      </c>
      <c r="V34" s="79">
        <f t="shared" ca="1" si="26"/>
        <v>1929052.5987393132</v>
      </c>
      <c r="W34" s="79">
        <f t="shared" ca="1" si="5"/>
        <v>13159.019504892507</v>
      </c>
      <c r="X34" s="80">
        <f t="shared" ca="1" si="6"/>
        <v>-18.880914698170045</v>
      </c>
      <c r="Y34" s="80">
        <f t="shared" ca="1" si="27"/>
        <v>-1607.5438322827611</v>
      </c>
      <c r="Z34" s="80">
        <f t="shared" ca="1" si="7"/>
        <v>0</v>
      </c>
      <c r="AA34" s="80">
        <f t="shared" ca="1" si="28"/>
        <v>0</v>
      </c>
      <c r="AB34" s="81">
        <f t="shared" ca="1" si="8"/>
        <v>0</v>
      </c>
      <c r="AC34" s="79">
        <f t="shared" ca="1" si="9"/>
        <v>1940585.1934972247</v>
      </c>
      <c r="AD34" s="35"/>
      <c r="AE34" s="62">
        <f t="shared" ca="1" si="10"/>
        <v>0</v>
      </c>
      <c r="AF34" s="62">
        <f t="shared" ca="1" si="11"/>
        <v>2055605.0641818831</v>
      </c>
      <c r="AG34" s="35"/>
      <c r="AH34" s="35"/>
      <c r="AI34" s="35"/>
      <c r="AJ34" s="65">
        <v>48</v>
      </c>
      <c r="AK34" s="66">
        <f>'SA85-90'!F40*(1+$AH$22)</f>
        <v>5.7860000000000003E-3</v>
      </c>
      <c r="AL34" s="66">
        <f>'SA85-90 (light)'!F40*(1+$AH$22)</f>
        <v>5.4340000000000005E-3</v>
      </c>
      <c r="AM34" s="66">
        <f t="shared" si="36"/>
        <v>92</v>
      </c>
      <c r="AN34" s="66">
        <f t="shared" si="37"/>
        <v>0.26884000000000002</v>
      </c>
      <c r="AO34" s="67">
        <f t="shared" si="38"/>
        <v>3.4073237084736849E-2</v>
      </c>
      <c r="AP34" s="68">
        <f t="shared" ca="1" si="29"/>
        <v>2.9479577136599226E-3</v>
      </c>
      <c r="AR34" s="69">
        <f t="shared" si="30"/>
        <v>3</v>
      </c>
      <c r="AS34" s="70">
        <f t="shared" si="39"/>
        <v>31</v>
      </c>
      <c r="AT34" s="71">
        <f t="shared" si="40"/>
        <v>0.80881032201859948</v>
      </c>
      <c r="AU34" s="72">
        <f t="shared" si="12"/>
        <v>6.8214933659622723E-3</v>
      </c>
      <c r="AV34" s="73">
        <f t="shared" si="31"/>
        <v>1.0068214933659623</v>
      </c>
      <c r="AW34" s="74">
        <f>PRODUCT(AV$4:AV34)</f>
        <v>1.2346015664031622</v>
      </c>
      <c r="AY34" s="75">
        <f t="shared" si="41"/>
        <v>31</v>
      </c>
      <c r="AZ34" s="76">
        <f t="shared" ca="1" si="44"/>
        <v>1.0068214933659623</v>
      </c>
      <c r="BA34" s="76">
        <f t="shared" ca="1" si="44"/>
        <v>1.0068214933659623</v>
      </c>
      <c r="BB34" s="76">
        <f t="shared" ca="1" si="44"/>
        <v>1.0068214933659623</v>
      </c>
      <c r="BC34" s="76">
        <f t="shared" ca="1" si="44"/>
        <v>1.0068214933659623</v>
      </c>
      <c r="BD34" s="76">
        <f t="shared" ca="1" si="44"/>
        <v>1.0068214933659623</v>
      </c>
      <c r="BE34" s="76">
        <f t="shared" ca="1" si="44"/>
        <v>1.0068214933659623</v>
      </c>
      <c r="BF34" s="76">
        <f t="shared" ca="1" si="44"/>
        <v>1.0068214933659623</v>
      </c>
      <c r="BG34" s="76">
        <f t="shared" ca="1" si="44"/>
        <v>1.0068214933659623</v>
      </c>
      <c r="BH34" s="76">
        <f t="shared" ca="1" si="44"/>
        <v>1.0068214933659623</v>
      </c>
      <c r="BI34" s="76">
        <f t="shared" ca="1" si="44"/>
        <v>1.0068214933659623</v>
      </c>
      <c r="BJ34" s="76">
        <f t="shared" ca="1" si="44"/>
        <v>1.0068214933659623</v>
      </c>
      <c r="BK34" s="76">
        <f t="shared" ca="1" si="44"/>
        <v>1.0068214933659623</v>
      </c>
      <c r="BL34" s="76">
        <f t="shared" ca="1" si="14"/>
        <v>8.5000000000000853E-2</v>
      </c>
      <c r="BM34" s="77">
        <f t="shared" ca="1" si="33"/>
        <v>12.540703031673242</v>
      </c>
    </row>
    <row r="35" spans="2:65">
      <c r="E35">
        <f t="shared" si="34"/>
        <v>32</v>
      </c>
      <c r="F35" s="64">
        <f t="shared" si="35"/>
        <v>64.583333333333357</v>
      </c>
      <c r="G35" s="55">
        <f t="shared" si="15"/>
        <v>2.2646626432303307E-3</v>
      </c>
      <c r="H35" s="78">
        <f t="shared" si="42"/>
        <v>0.94138356456805394</v>
      </c>
      <c r="I35" s="79">
        <f t="shared" ca="1" si="16"/>
        <v>1935044.2146545325</v>
      </c>
      <c r="J35" s="79">
        <f t="shared" ca="1" si="17"/>
        <v>13199.891273109568</v>
      </c>
      <c r="K35" s="80">
        <f t="shared" ca="1" si="18"/>
        <v>-18.827671291361078</v>
      </c>
      <c r="L35" s="80">
        <f t="shared" ca="1" si="19"/>
        <v>-1612.5368455454438</v>
      </c>
      <c r="M35" s="80">
        <f t="shared" ca="1" si="20"/>
        <v>0</v>
      </c>
      <c r="N35" s="80">
        <f t="shared" ca="1" si="21"/>
        <v>0</v>
      </c>
      <c r="O35" s="81">
        <f t="shared" ca="1" si="2"/>
        <v>0</v>
      </c>
      <c r="P35" s="79">
        <f t="shared" ca="1" si="3"/>
        <v>1946612.7414108051</v>
      </c>
      <c r="Q35" s="35"/>
      <c r="R35">
        <f t="shared" ca="1" si="22"/>
        <v>32</v>
      </c>
      <c r="S35" s="78">
        <f t="shared" ca="1" si="23"/>
        <v>64.48</v>
      </c>
      <c r="T35" s="55">
        <f t="shared" ca="1" si="24"/>
        <v>2.0618893337144284E-3</v>
      </c>
      <c r="U35" s="78">
        <f t="shared" ca="1" si="25"/>
        <v>0.94209921707715572</v>
      </c>
      <c r="V35" s="79">
        <f t="shared" ca="1" si="26"/>
        <v>1936583.9215855887</v>
      </c>
      <c r="W35" s="79">
        <f t="shared" ca="1" si="5"/>
        <v>13210.394373725294</v>
      </c>
      <c r="X35" s="80">
        <f t="shared" ca="1" si="6"/>
        <v>-18.841984341543114</v>
      </c>
      <c r="Y35" s="80">
        <f t="shared" ca="1" si="27"/>
        <v>-1613.8199346546573</v>
      </c>
      <c r="Z35" s="80">
        <f t="shared" ca="1" si="7"/>
        <v>0</v>
      </c>
      <c r="AA35" s="80">
        <f t="shared" ca="1" si="28"/>
        <v>0</v>
      </c>
      <c r="AB35" s="81">
        <f t="shared" ca="1" si="8"/>
        <v>0</v>
      </c>
      <c r="AC35" s="79">
        <f t="shared" ca="1" si="9"/>
        <v>1948161.6540403177</v>
      </c>
      <c r="AD35" s="35"/>
      <c r="AE35" s="62">
        <f t="shared" ca="1" si="10"/>
        <v>0</v>
      </c>
      <c r="AF35" s="62">
        <f t="shared" ca="1" si="11"/>
        <v>2067894.356270087</v>
      </c>
      <c r="AG35" s="35"/>
      <c r="AH35" s="35"/>
      <c r="AI35" s="35"/>
      <c r="AJ35" s="65">
        <v>49</v>
      </c>
      <c r="AK35" s="66">
        <f>'SA85-90'!F41*(1+$AH$22)</f>
        <v>6.314000000000001E-3</v>
      </c>
      <c r="AL35" s="66">
        <f>'SA85-90 (light)'!F41*(1+$AH$22)</f>
        <v>5.9620000000000012E-3</v>
      </c>
      <c r="AM35" s="66">
        <f t="shared" si="36"/>
        <v>93</v>
      </c>
      <c r="AN35" s="66">
        <f t="shared" si="37"/>
        <v>0.29067500000000002</v>
      </c>
      <c r="AO35" s="67">
        <f t="shared" si="38"/>
        <v>2.4168998895130963E-2</v>
      </c>
      <c r="AP35" s="68">
        <f t="shared" ca="1" si="29"/>
        <v>1.9272443366284079E-3</v>
      </c>
      <c r="AR35" s="69">
        <f t="shared" si="30"/>
        <v>3</v>
      </c>
      <c r="AS35" s="70">
        <f t="shared" si="39"/>
        <v>32</v>
      </c>
      <c r="AT35" s="71">
        <f t="shared" si="40"/>
        <v>0.80329302777262779</v>
      </c>
      <c r="AU35" s="72">
        <f t="shared" si="12"/>
        <v>6.8214933659622723E-3</v>
      </c>
      <c r="AV35" s="73">
        <f t="shared" si="31"/>
        <v>1.0068214933659623</v>
      </c>
      <c r="AW35" s="74">
        <f>PRODUCT(AV$4:AV35)</f>
        <v>1.2430233927979879</v>
      </c>
      <c r="AY35" s="75">
        <f t="shared" si="41"/>
        <v>32</v>
      </c>
      <c r="AZ35" s="76">
        <f t="shared" ref="AZ35:BK44" ca="1" si="45">OFFSET($AV$3,($AY35*12-12)+AZ$3,0)</f>
        <v>1.0068214933659623</v>
      </c>
      <c r="BA35" s="76">
        <f t="shared" ca="1" si="45"/>
        <v>1.0068214933659623</v>
      </c>
      <c r="BB35" s="76">
        <f t="shared" ca="1" si="45"/>
        <v>1.0068214933659623</v>
      </c>
      <c r="BC35" s="76">
        <f t="shared" ca="1" si="45"/>
        <v>1.0068214933659623</v>
      </c>
      <c r="BD35" s="76">
        <f t="shared" ca="1" si="45"/>
        <v>1.0068214933659623</v>
      </c>
      <c r="BE35" s="76">
        <f t="shared" ca="1" si="45"/>
        <v>1.0068214933659623</v>
      </c>
      <c r="BF35" s="76">
        <f t="shared" ca="1" si="45"/>
        <v>1.0068214933659623</v>
      </c>
      <c r="BG35" s="76">
        <f t="shared" ca="1" si="45"/>
        <v>1.0068214933659623</v>
      </c>
      <c r="BH35" s="76">
        <f t="shared" ca="1" si="45"/>
        <v>1.0068214933659623</v>
      </c>
      <c r="BI35" s="76">
        <f t="shared" ca="1" si="45"/>
        <v>1.0068214933659623</v>
      </c>
      <c r="BJ35" s="76">
        <f t="shared" ca="1" si="45"/>
        <v>1.0068214933659623</v>
      </c>
      <c r="BK35" s="76">
        <f t="shared" ca="1" si="45"/>
        <v>1.0068214933659623</v>
      </c>
      <c r="BL35" s="76">
        <f t="shared" ca="1" si="14"/>
        <v>8.5000000000000853E-2</v>
      </c>
      <c r="BM35" s="77">
        <f t="shared" ca="1" si="33"/>
        <v>13.606662789365478</v>
      </c>
    </row>
    <row r="36" spans="2:65">
      <c r="E36">
        <f t="shared" si="34"/>
        <v>33</v>
      </c>
      <c r="F36" s="64">
        <f t="shared" si="35"/>
        <v>64.666666666666686</v>
      </c>
      <c r="G36" s="55">
        <f t="shared" si="15"/>
        <v>2.2646626432303307E-3</v>
      </c>
      <c r="H36" s="78">
        <f t="shared" si="42"/>
        <v>0.93925164837642572</v>
      </c>
      <c r="I36" s="79">
        <f t="shared" ca="1" si="16"/>
        <v>1942204.3202544958</v>
      </c>
      <c r="J36" s="79">
        <f t="shared" ca="1" si="17"/>
        <v>13248.733885959307</v>
      </c>
      <c r="K36" s="80">
        <f t="shared" ca="1" si="18"/>
        <v>-18.785032967528515</v>
      </c>
      <c r="L36" s="80">
        <f t="shared" ca="1" si="19"/>
        <v>-1618.5036002120801</v>
      </c>
      <c r="M36" s="80">
        <f t="shared" ca="1" si="20"/>
        <v>0</v>
      </c>
      <c r="N36" s="80">
        <f t="shared" ca="1" si="21"/>
        <v>0</v>
      </c>
      <c r="O36" s="81">
        <f t="shared" ca="1" si="2"/>
        <v>0</v>
      </c>
      <c r="P36" s="79">
        <f t="shared" ca="1" si="3"/>
        <v>1953815.7655072755</v>
      </c>
      <c r="Q36" s="35"/>
      <c r="R36">
        <f t="shared" ca="1" si="22"/>
        <v>33</v>
      </c>
      <c r="S36" s="78">
        <f t="shared" ca="1" si="23"/>
        <v>64.56</v>
      </c>
      <c r="T36" s="55">
        <f t="shared" ca="1" si="24"/>
        <v>2.2646626432303307E-3</v>
      </c>
      <c r="U36" s="78">
        <f t="shared" ca="1" si="25"/>
        <v>0.93996568017402449</v>
      </c>
      <c r="V36" s="79">
        <f t="shared" ca="1" si="26"/>
        <v>1943749.7251194387</v>
      </c>
      <c r="W36" s="79">
        <f t="shared" ca="1" si="5"/>
        <v>13259.275854993242</v>
      </c>
      <c r="X36" s="80">
        <f t="shared" ca="1" si="6"/>
        <v>-18.799313603480488</v>
      </c>
      <c r="Y36" s="80">
        <f t="shared" ca="1" si="27"/>
        <v>-1619.7914375995324</v>
      </c>
      <c r="Z36" s="80">
        <f t="shared" ca="1" si="7"/>
        <v>0</v>
      </c>
      <c r="AA36" s="80">
        <f t="shared" ca="1" si="28"/>
        <v>0</v>
      </c>
      <c r="AB36" s="81">
        <f t="shared" ca="1" si="8"/>
        <v>0</v>
      </c>
      <c r="AC36" s="79">
        <f t="shared" ca="1" si="9"/>
        <v>1955370.4102232289</v>
      </c>
      <c r="AD36" s="35"/>
      <c r="AE36" s="62">
        <f t="shared" ca="1" si="10"/>
        <v>0</v>
      </c>
      <c r="AF36" s="62">
        <f t="shared" ca="1" si="11"/>
        <v>2080257.2386060022</v>
      </c>
      <c r="AG36" s="35"/>
      <c r="AH36" s="35"/>
      <c r="AI36" s="35"/>
      <c r="AJ36" s="65">
        <v>50</v>
      </c>
      <c r="AK36" s="66">
        <f>'SA85-90'!F42*(1+$AH$22)</f>
        <v>6.9080000000000009E-3</v>
      </c>
      <c r="AL36" s="66">
        <f>'SA85-90 (light)'!F42*(1+$AH$22)</f>
        <v>6.5450000000000013E-3</v>
      </c>
      <c r="AM36" s="66">
        <f t="shared" si="36"/>
        <v>94</v>
      </c>
      <c r="AN36" s="66">
        <f t="shared" si="37"/>
        <v>0.31391800000000003</v>
      </c>
      <c r="AO36" s="67">
        <f t="shared" si="38"/>
        <v>1.658191509996924E-2</v>
      </c>
      <c r="AP36" s="68">
        <f t="shared" ca="1" si="29"/>
        <v>1.2186614276153828E-3</v>
      </c>
      <c r="AR36" s="69">
        <f t="shared" si="30"/>
        <v>3</v>
      </c>
      <c r="AS36" s="70">
        <f t="shared" si="39"/>
        <v>33</v>
      </c>
      <c r="AT36" s="71">
        <f t="shared" si="40"/>
        <v>0.79781336971275307</v>
      </c>
      <c r="AU36" s="72">
        <f t="shared" si="12"/>
        <v>6.8214933659622723E-3</v>
      </c>
      <c r="AV36" s="73">
        <f t="shared" si="31"/>
        <v>1.0068214933659623</v>
      </c>
      <c r="AW36" s="74">
        <f>PRODUCT(AV$4:AV36)</f>
        <v>1.2515026686256954</v>
      </c>
      <c r="AY36" s="75">
        <f t="shared" si="41"/>
        <v>33</v>
      </c>
      <c r="AZ36" s="76">
        <f t="shared" ca="1" si="45"/>
        <v>1.0068214933659623</v>
      </c>
      <c r="BA36" s="76">
        <f t="shared" ca="1" si="45"/>
        <v>1.0068214933659623</v>
      </c>
      <c r="BB36" s="76">
        <f t="shared" ca="1" si="45"/>
        <v>1.0068214933659623</v>
      </c>
      <c r="BC36" s="76">
        <f t="shared" ca="1" si="45"/>
        <v>1.0068214933659623</v>
      </c>
      <c r="BD36" s="76">
        <f t="shared" ca="1" si="45"/>
        <v>1.0068214933659623</v>
      </c>
      <c r="BE36" s="76">
        <f t="shared" ca="1" si="45"/>
        <v>1.0068214933659623</v>
      </c>
      <c r="BF36" s="76">
        <f t="shared" ca="1" si="45"/>
        <v>1.0068214933659623</v>
      </c>
      <c r="BG36" s="76">
        <f t="shared" ca="1" si="45"/>
        <v>1.0068214933659623</v>
      </c>
      <c r="BH36" s="76">
        <f t="shared" ca="1" si="45"/>
        <v>1.0068214933659623</v>
      </c>
      <c r="BI36" s="76">
        <f t="shared" ca="1" si="45"/>
        <v>1.0068214933659623</v>
      </c>
      <c r="BJ36" s="76">
        <f t="shared" ca="1" si="45"/>
        <v>1.0068214933659623</v>
      </c>
      <c r="BK36" s="76">
        <f t="shared" ca="1" si="45"/>
        <v>1.0068214933659623</v>
      </c>
      <c r="BL36" s="76">
        <f t="shared" ref="BL36:BL67" ca="1" si="46">PRODUCT(AZ36:BK36)-1</f>
        <v>8.5000000000000853E-2</v>
      </c>
      <c r="BM36" s="77">
        <f t="shared" ca="1" si="33"/>
        <v>14.763229126461555</v>
      </c>
    </row>
    <row r="37" spans="2:65">
      <c r="E37">
        <f t="shared" si="34"/>
        <v>34</v>
      </c>
      <c r="F37" s="64">
        <f t="shared" si="35"/>
        <v>64.750000000000014</v>
      </c>
      <c r="G37" s="55">
        <f t="shared" si="15"/>
        <v>2.2646626432303307E-3</v>
      </c>
      <c r="H37" s="78">
        <f t="shared" si="42"/>
        <v>0.93712456025575508</v>
      </c>
      <c r="I37" s="79">
        <f t="shared" ca="1" si="16"/>
        <v>1949391.0319313768</v>
      </c>
      <c r="J37" s="79">
        <f t="shared" ca="1" si="17"/>
        <v>13297.757991986235</v>
      </c>
      <c r="K37" s="80">
        <f t="shared" ca="1" si="18"/>
        <v>-18.742491205115101</v>
      </c>
      <c r="L37" s="80">
        <f t="shared" ca="1" si="19"/>
        <v>-1624.4925266094808</v>
      </c>
      <c r="M37" s="80">
        <f t="shared" ca="1" si="20"/>
        <v>0</v>
      </c>
      <c r="N37" s="80">
        <f t="shared" ca="1" si="21"/>
        <v>0</v>
      </c>
      <c r="O37" s="81">
        <f t="shared" ca="1" si="2"/>
        <v>0</v>
      </c>
      <c r="P37" s="79">
        <f t="shared" ca="1" si="3"/>
        <v>1961045.5549055485</v>
      </c>
      <c r="Q37" s="35"/>
      <c r="R37">
        <f t="shared" ca="1" si="22"/>
        <v>34</v>
      </c>
      <c r="S37" s="78">
        <f t="shared" ca="1" si="23"/>
        <v>64.64</v>
      </c>
      <c r="T37" s="55">
        <f t="shared" ca="1" si="24"/>
        <v>2.2646626432303307E-3</v>
      </c>
      <c r="U37" s="78">
        <f t="shared" ca="1" si="25"/>
        <v>0.93783697501221575</v>
      </c>
      <c r="V37" s="79">
        <f t="shared" ca="1" si="26"/>
        <v>1950942.1559015184</v>
      </c>
      <c r="W37" s="79">
        <f t="shared" ca="1" si="5"/>
        <v>13308.338973858341</v>
      </c>
      <c r="X37" s="80">
        <f t="shared" ca="1" si="6"/>
        <v>-18.756739500244315</v>
      </c>
      <c r="Y37" s="80">
        <f t="shared" ca="1" si="27"/>
        <v>-1625.7851299179322</v>
      </c>
      <c r="Z37" s="80">
        <f t="shared" ca="1" si="7"/>
        <v>0</v>
      </c>
      <c r="AA37" s="80">
        <f t="shared" ca="1" si="28"/>
        <v>0</v>
      </c>
      <c r="AB37" s="81">
        <f t="shared" ca="1" si="8"/>
        <v>0</v>
      </c>
      <c r="AC37" s="79">
        <f t="shared" ca="1" si="9"/>
        <v>1962605.9530059586</v>
      </c>
      <c r="AD37" s="35"/>
      <c r="AE37" s="62">
        <f t="shared" ca="1" si="10"/>
        <v>0</v>
      </c>
      <c r="AF37" s="62">
        <f t="shared" ca="1" si="11"/>
        <v>2092694.1518598099</v>
      </c>
      <c r="AG37" s="35"/>
      <c r="AH37" s="35"/>
      <c r="AI37" s="35"/>
      <c r="AJ37" s="65">
        <v>51</v>
      </c>
      <c r="AK37" s="66">
        <f>'SA85-90'!F43*(1+$AH$22)</f>
        <v>7.5460000000000006E-3</v>
      </c>
      <c r="AL37" s="66">
        <f>'SA85-90 (light)'!F43*(1+$AH$22)</f>
        <v>7.183000000000001E-3</v>
      </c>
      <c r="AM37" s="66">
        <f t="shared" si="36"/>
        <v>95</v>
      </c>
      <c r="AN37" s="66">
        <f t="shared" si="37"/>
        <v>0.33862400000000004</v>
      </c>
      <c r="AO37" s="67">
        <f t="shared" si="38"/>
        <v>1.0966880681157256E-2</v>
      </c>
      <c r="AP37" s="68">
        <f t="shared" ref="AP37:AP68" ca="1" si="47">AO37/BM36</f>
        <v>7.4285107866410214E-4</v>
      </c>
      <c r="AR37" s="69">
        <f t="shared" si="30"/>
        <v>3</v>
      </c>
      <c r="AS37" s="70">
        <f t="shared" si="39"/>
        <v>34</v>
      </c>
      <c r="AT37" s="71">
        <f t="shared" si="40"/>
        <v>0.79237109110398152</v>
      </c>
      <c r="AU37" s="72">
        <f t="shared" si="12"/>
        <v>6.8214933659622723E-3</v>
      </c>
      <c r="AV37" s="73">
        <f t="shared" si="31"/>
        <v>1.0068214933659623</v>
      </c>
      <c r="AW37" s="74">
        <f>PRODUCT(AV$4:AV37)</f>
        <v>1.2600397857772097</v>
      </c>
      <c r="AY37" s="75">
        <f t="shared" si="41"/>
        <v>34</v>
      </c>
      <c r="AZ37" s="76">
        <f t="shared" ca="1" si="45"/>
        <v>1.0068214933659623</v>
      </c>
      <c r="BA37" s="76">
        <f t="shared" ca="1" si="45"/>
        <v>1.0068214933659623</v>
      </c>
      <c r="BB37" s="76">
        <f t="shared" ca="1" si="45"/>
        <v>1.0068214933659623</v>
      </c>
      <c r="BC37" s="76">
        <f t="shared" ca="1" si="45"/>
        <v>1.0068214933659623</v>
      </c>
      <c r="BD37" s="76">
        <f t="shared" ca="1" si="45"/>
        <v>1.0068214933659623</v>
      </c>
      <c r="BE37" s="76">
        <f t="shared" ca="1" si="45"/>
        <v>1.0068214933659623</v>
      </c>
      <c r="BF37" s="76">
        <f t="shared" ca="1" si="45"/>
        <v>1.0068214933659623</v>
      </c>
      <c r="BG37" s="76">
        <f t="shared" ca="1" si="45"/>
        <v>1.0068214933659623</v>
      </c>
      <c r="BH37" s="76">
        <f t="shared" ca="1" si="45"/>
        <v>1.0068214933659623</v>
      </c>
      <c r="BI37" s="76">
        <f t="shared" ca="1" si="45"/>
        <v>1.0068214933659623</v>
      </c>
      <c r="BJ37" s="76">
        <f t="shared" ca="1" si="45"/>
        <v>1.0068214933659623</v>
      </c>
      <c r="BK37" s="76">
        <f t="shared" ca="1" si="45"/>
        <v>1.0068214933659623</v>
      </c>
      <c r="BL37" s="76">
        <f t="shared" ca="1" si="46"/>
        <v>8.5000000000000853E-2</v>
      </c>
      <c r="BM37" s="77">
        <f t="shared" ref="BM37:BM68" ca="1" si="48">PRODUCT(AZ37:BK37)*BM36</f>
        <v>16.0181036022108</v>
      </c>
    </row>
    <row r="38" spans="2:65">
      <c r="E38">
        <f t="shared" si="34"/>
        <v>35</v>
      </c>
      <c r="F38" s="64">
        <f t="shared" si="35"/>
        <v>64.833333333333343</v>
      </c>
      <c r="G38" s="55">
        <f t="shared" si="15"/>
        <v>2.2646626432303307E-3</v>
      </c>
      <c r="H38" s="78">
        <f t="shared" si="42"/>
        <v>0.93500228927209017</v>
      </c>
      <c r="I38" s="79">
        <f t="shared" ca="1" si="16"/>
        <v>1956604.448295681</v>
      </c>
      <c r="J38" s="79">
        <f t="shared" ca="1" si="17"/>
        <v>13346.96426386126</v>
      </c>
      <c r="K38" s="80">
        <f t="shared" ca="1" si="18"/>
        <v>-18.700045785441802</v>
      </c>
      <c r="L38" s="80">
        <f t="shared" ca="1" si="19"/>
        <v>-1630.5037069130676</v>
      </c>
      <c r="M38" s="80">
        <f t="shared" ca="1" si="20"/>
        <v>0</v>
      </c>
      <c r="N38" s="80">
        <f t="shared" ca="1" si="21"/>
        <v>0</v>
      </c>
      <c r="O38" s="81">
        <f t="shared" ca="1" si="2"/>
        <v>0</v>
      </c>
      <c r="P38" s="79">
        <f t="shared" ca="1" si="3"/>
        <v>1968302.208806844</v>
      </c>
      <c r="Q38" s="35"/>
      <c r="R38">
        <f t="shared" ca="1" si="22"/>
        <v>35</v>
      </c>
      <c r="S38" s="78">
        <f t="shared" ca="1" si="23"/>
        <v>64.72</v>
      </c>
      <c r="T38" s="55">
        <f t="shared" ca="1" si="24"/>
        <v>2.2646626432303307E-3</v>
      </c>
      <c r="U38" s="78">
        <f t="shared" ca="1" si="25"/>
        <v>0.9357130906494654</v>
      </c>
      <c r="V38" s="79">
        <f t="shared" ca="1" si="26"/>
        <v>1958161.3126208044</v>
      </c>
      <c r="W38" s="79">
        <f t="shared" ca="1" si="5"/>
        <v>13357.584403526793</v>
      </c>
      <c r="X38" s="80">
        <f t="shared" ca="1" si="6"/>
        <v>-18.714261812989307</v>
      </c>
      <c r="Y38" s="80">
        <f t="shared" ca="1" si="27"/>
        <v>-1631.8010938506704</v>
      </c>
      <c r="Z38" s="80">
        <f t="shared" ca="1" si="7"/>
        <v>0</v>
      </c>
      <c r="AA38" s="80">
        <f t="shared" ca="1" si="28"/>
        <v>0</v>
      </c>
      <c r="AB38" s="81">
        <f t="shared" ca="1" si="8"/>
        <v>0</v>
      </c>
      <c r="AC38" s="79">
        <f t="shared" ca="1" si="9"/>
        <v>1969868.3816686673</v>
      </c>
      <c r="AD38" s="35"/>
      <c r="AE38" s="62">
        <f t="shared" ca="1" si="10"/>
        <v>0</v>
      </c>
      <c r="AF38" s="62">
        <f t="shared" ca="1" si="11"/>
        <v>2105205.5393404928</v>
      </c>
      <c r="AG38" s="35"/>
      <c r="AH38" s="35"/>
      <c r="AI38" s="35"/>
      <c r="AJ38" s="65">
        <v>52</v>
      </c>
      <c r="AK38" s="66">
        <f>'SA85-90'!F44*(1+$AH$22)</f>
        <v>8.2500000000000004E-3</v>
      </c>
      <c r="AL38" s="66">
        <f>'SA85-90 (light)'!F44*(1+$AH$22)</f>
        <v>7.8760000000000011E-3</v>
      </c>
      <c r="AM38" s="66">
        <f t="shared" si="36"/>
        <v>96</v>
      </c>
      <c r="AN38" s="66">
        <f t="shared" si="37"/>
        <v>0.36477100000000007</v>
      </c>
      <c r="AO38" s="67">
        <f t="shared" si="38"/>
        <v>6.9664806482108415E-3</v>
      </c>
      <c r="AP38" s="68">
        <f t="shared" ca="1" si="47"/>
        <v>4.3491294732600781E-4</v>
      </c>
      <c r="AR38" s="69">
        <f t="shared" si="30"/>
        <v>3</v>
      </c>
      <c r="AS38" s="70">
        <f t="shared" si="39"/>
        <v>35</v>
      </c>
      <c r="AT38" s="71">
        <f t="shared" si="40"/>
        <v>0.78696593696263539</v>
      </c>
      <c r="AU38" s="72">
        <f t="shared" si="12"/>
        <v>6.8214933659622723E-3</v>
      </c>
      <c r="AV38" s="73">
        <f t="shared" si="31"/>
        <v>1.0068214933659623</v>
      </c>
      <c r="AW38" s="74">
        <f>PRODUCT(AV$4:AV38)</f>
        <v>1.2686351388167374</v>
      </c>
      <c r="AY38" s="75">
        <f t="shared" si="41"/>
        <v>35</v>
      </c>
      <c r="AZ38" s="76">
        <f t="shared" ca="1" si="45"/>
        <v>1.0068214933659623</v>
      </c>
      <c r="BA38" s="76">
        <f t="shared" ca="1" si="45"/>
        <v>1.0068214933659623</v>
      </c>
      <c r="BB38" s="76">
        <f t="shared" ca="1" si="45"/>
        <v>1.0068214933659623</v>
      </c>
      <c r="BC38" s="76">
        <f t="shared" ca="1" si="45"/>
        <v>1.0068214933659623</v>
      </c>
      <c r="BD38" s="76">
        <f t="shared" ca="1" si="45"/>
        <v>1.0068214933659623</v>
      </c>
      <c r="BE38" s="76">
        <f t="shared" ca="1" si="45"/>
        <v>1.0068214933659623</v>
      </c>
      <c r="BF38" s="76">
        <f t="shared" ca="1" si="45"/>
        <v>1.0068214933659623</v>
      </c>
      <c r="BG38" s="76">
        <f t="shared" ca="1" si="45"/>
        <v>1.0068214933659623</v>
      </c>
      <c r="BH38" s="76">
        <f t="shared" ca="1" si="45"/>
        <v>1.0068214933659623</v>
      </c>
      <c r="BI38" s="76">
        <f t="shared" ca="1" si="45"/>
        <v>1.0068214933659623</v>
      </c>
      <c r="BJ38" s="76">
        <f t="shared" ca="1" si="45"/>
        <v>1.0068214933659623</v>
      </c>
      <c r="BK38" s="76">
        <f t="shared" ca="1" si="45"/>
        <v>1.0068214933659623</v>
      </c>
      <c r="BL38" s="76">
        <f t="shared" ca="1" si="46"/>
        <v>8.5000000000000853E-2</v>
      </c>
      <c r="BM38" s="77">
        <f t="shared" ca="1" si="48"/>
        <v>17.37964240839873</v>
      </c>
    </row>
    <row r="39" spans="2:65">
      <c r="E39">
        <f t="shared" si="34"/>
        <v>36</v>
      </c>
      <c r="F39" s="64">
        <f t="shared" si="35"/>
        <v>64.916666666666671</v>
      </c>
      <c r="G39" s="55">
        <f t="shared" si="15"/>
        <v>2.2646626432303307E-3</v>
      </c>
      <c r="H39" s="78">
        <f t="shared" si="42"/>
        <v>0.93288482451624077</v>
      </c>
      <c r="I39" s="79">
        <f t="shared" ca="1" si="16"/>
        <v>1963844.6683239713</v>
      </c>
      <c r="J39" s="79">
        <f t="shared" ca="1" si="17"/>
        <v>13396.35337675235</v>
      </c>
      <c r="K39" s="80">
        <f t="shared" ca="1" si="18"/>
        <v>-18.657696490324817</v>
      </c>
      <c r="L39" s="80">
        <f t="shared" ca="1" si="19"/>
        <v>-1636.5372236033095</v>
      </c>
      <c r="M39" s="80">
        <f t="shared" ca="1" si="20"/>
        <v>0</v>
      </c>
      <c r="N39" s="80">
        <f t="shared" ca="1" si="21"/>
        <v>0</v>
      </c>
      <c r="O39" s="81">
        <f t="shared" ca="1" si="2"/>
        <v>-123271.24156356955</v>
      </c>
      <c r="P39" s="79">
        <f t="shared" ca="1" si="3"/>
        <v>1852314.5852170605</v>
      </c>
      <c r="Q39" s="35"/>
      <c r="R39">
        <f t="shared" ca="1" si="22"/>
        <v>36</v>
      </c>
      <c r="S39" s="78">
        <f t="shared" ca="1" si="23"/>
        <v>64.8</v>
      </c>
      <c r="T39" s="55">
        <f t="shared" ca="1" si="24"/>
        <v>2.2646626432303307E-3</v>
      </c>
      <c r="U39" s="78">
        <f t="shared" ca="1" si="25"/>
        <v>0.93359401616828996</v>
      </c>
      <c r="V39" s="79">
        <f t="shared" ca="1" si="26"/>
        <v>1965407.2943326216</v>
      </c>
      <c r="W39" s="79">
        <f t="shared" ca="1" si="5"/>
        <v>13407.012819703838</v>
      </c>
      <c r="X39" s="80">
        <f t="shared" ca="1" si="6"/>
        <v>-18.671880323365798</v>
      </c>
      <c r="Y39" s="80">
        <f t="shared" ca="1" si="27"/>
        <v>-1637.8394119438515</v>
      </c>
      <c r="Z39" s="80">
        <f t="shared" ca="1" si="7"/>
        <v>0</v>
      </c>
      <c r="AA39" s="80">
        <f t="shared" ca="1" si="28"/>
        <v>0</v>
      </c>
      <c r="AB39" s="81">
        <f t="shared" ca="1" si="8"/>
        <v>-123271.24156356955</v>
      </c>
      <c r="AC39" s="79">
        <f t="shared" ca="1" si="9"/>
        <v>1853886.5542964886</v>
      </c>
      <c r="AD39" s="35"/>
      <c r="AE39" s="62">
        <f t="shared" ca="1" si="10"/>
        <v>-132039.45122689029</v>
      </c>
      <c r="AF39" s="62">
        <f t="shared" ca="1" si="11"/>
        <v>1985752.3957847503</v>
      </c>
      <c r="AG39" s="35"/>
      <c r="AH39" s="35"/>
      <c r="AI39" s="35"/>
      <c r="AJ39" s="65">
        <v>53</v>
      </c>
      <c r="AK39" s="66">
        <f>'SA85-90'!F45*(1+$AH$22)</f>
        <v>9.020000000000002E-3</v>
      </c>
      <c r="AL39" s="66">
        <f>'SA85-90 (light)'!F45*(1+$AH$22)</f>
        <v>8.6350000000000003E-3</v>
      </c>
      <c r="AM39" s="66">
        <f t="shared" si="36"/>
        <v>97</v>
      </c>
      <c r="AN39" s="66">
        <f t="shared" si="37"/>
        <v>0.39238100000000004</v>
      </c>
      <c r="AO39" s="67">
        <f t="shared" si="38"/>
        <v>4.2329660049852226E-3</v>
      </c>
      <c r="AP39" s="68">
        <f t="shared" ca="1" si="47"/>
        <v>2.4355886648966019E-4</v>
      </c>
      <c r="AR39" s="69">
        <f t="shared" si="30"/>
        <v>3</v>
      </c>
      <c r="AS39" s="70">
        <f t="shared" si="39"/>
        <v>36</v>
      </c>
      <c r="AT39" s="71">
        <f t="shared" si="40"/>
        <v>0.78159765404440651</v>
      </c>
      <c r="AU39" s="72">
        <f t="shared" si="12"/>
        <v>6.8214933659622723E-3</v>
      </c>
      <c r="AV39" s="73">
        <f t="shared" si="31"/>
        <v>1.0068214933659623</v>
      </c>
      <c r="AW39" s="74">
        <f>PRODUCT(AV$4:AV39)</f>
        <v>1.2772891250000025</v>
      </c>
      <c r="AX39" s="118"/>
      <c r="AY39" s="75">
        <f t="shared" si="41"/>
        <v>36</v>
      </c>
      <c r="AZ39" s="76">
        <f t="shared" ca="1" si="45"/>
        <v>1.0068214933659623</v>
      </c>
      <c r="BA39" s="76">
        <f t="shared" ca="1" si="45"/>
        <v>1.0068214933659623</v>
      </c>
      <c r="BB39" s="76">
        <f t="shared" ca="1" si="45"/>
        <v>1.0068214933659623</v>
      </c>
      <c r="BC39" s="76">
        <f t="shared" ca="1" si="45"/>
        <v>1.0068214933659623</v>
      </c>
      <c r="BD39" s="76">
        <f t="shared" ca="1" si="45"/>
        <v>1.0068214933659623</v>
      </c>
      <c r="BE39" s="76">
        <f t="shared" ca="1" si="45"/>
        <v>1.0068214933659623</v>
      </c>
      <c r="BF39" s="76">
        <f t="shared" ca="1" si="45"/>
        <v>1.0068214933659623</v>
      </c>
      <c r="BG39" s="76">
        <f t="shared" ca="1" si="45"/>
        <v>1.0068214933659623</v>
      </c>
      <c r="BH39" s="76">
        <f t="shared" ca="1" si="45"/>
        <v>1.0068214933659623</v>
      </c>
      <c r="BI39" s="76">
        <f t="shared" ca="1" si="45"/>
        <v>1.0068214933659623</v>
      </c>
      <c r="BJ39" s="76">
        <f t="shared" ca="1" si="45"/>
        <v>1.0068214933659623</v>
      </c>
      <c r="BK39" s="76">
        <f t="shared" ca="1" si="45"/>
        <v>1.0068214933659623</v>
      </c>
      <c r="BL39" s="76">
        <f t="shared" ca="1" si="46"/>
        <v>8.5000000000000853E-2</v>
      </c>
      <c r="BM39" s="77">
        <f t="shared" ca="1" si="48"/>
        <v>18.856912013112638</v>
      </c>
    </row>
    <row r="40" spans="2:65">
      <c r="E40">
        <f t="shared" si="34"/>
        <v>37</v>
      </c>
      <c r="F40" s="64">
        <f t="shared" si="35"/>
        <v>65</v>
      </c>
      <c r="G40" s="55">
        <f t="shared" si="15"/>
        <v>2.2646626432303307E-3</v>
      </c>
      <c r="H40" s="78">
        <f t="shared" si="42"/>
        <v>0.93077215510372235</v>
      </c>
      <c r="I40" s="79">
        <f t="shared" ca="1" si="16"/>
        <v>1848119.7175724087</v>
      </c>
      <c r="J40" s="79">
        <f t="shared" ca="1" si="17"/>
        <v>12606.936392924254</v>
      </c>
      <c r="K40" s="80">
        <f t="shared" ca="1" si="18"/>
        <v>-18.615443102074448</v>
      </c>
      <c r="L40" s="80">
        <f t="shared" ca="1" si="19"/>
        <v>-1540.099764643674</v>
      </c>
      <c r="M40" s="80">
        <f t="shared" ca="1" si="20"/>
        <v>-13860.897881793066</v>
      </c>
      <c r="N40" s="80">
        <f t="shared" ca="1" si="21"/>
        <v>0</v>
      </c>
      <c r="O40" s="81">
        <f t="shared" ca="1" si="2"/>
        <v>0</v>
      </c>
      <c r="P40" s="79">
        <f t="shared" ca="1" si="3"/>
        <v>1845307.0408757941</v>
      </c>
      <c r="Q40" s="35"/>
      <c r="R40">
        <f t="shared" ca="1" si="22"/>
        <v>37</v>
      </c>
      <c r="S40" s="78">
        <f t="shared" ca="1" si="23"/>
        <v>64.88</v>
      </c>
      <c r="T40" s="55">
        <f t="shared" ca="1" si="24"/>
        <v>2.2646626432303307E-3</v>
      </c>
      <c r="U40" s="78">
        <f t="shared" ca="1" si="25"/>
        <v>0.93147974067593031</v>
      </c>
      <c r="V40" s="79">
        <f t="shared" ca="1" si="26"/>
        <v>1849688.1266721864</v>
      </c>
      <c r="W40" s="79">
        <f t="shared" ca="1" si="5"/>
        <v>12617.635285193503</v>
      </c>
      <c r="X40" s="80">
        <f t="shared" ca="1" si="6"/>
        <v>-18.629594813518608</v>
      </c>
      <c r="Y40" s="80">
        <f t="shared" ca="1" si="27"/>
        <v>-1541.4067722268221</v>
      </c>
      <c r="Z40" s="80">
        <f t="shared" ca="1" si="7"/>
        <v>-13872.660950041398</v>
      </c>
      <c r="AA40" s="80">
        <f t="shared" ca="1" si="28"/>
        <v>0</v>
      </c>
      <c r="AB40" s="81">
        <f t="shared" ca="1" si="8"/>
        <v>0</v>
      </c>
      <c r="AC40" s="79">
        <f t="shared" ca="1" si="9"/>
        <v>1846873.0646402983</v>
      </c>
      <c r="AD40" s="35"/>
      <c r="AE40" s="62">
        <f t="shared" ca="1" si="10"/>
        <v>0</v>
      </c>
      <c r="AF40" s="62">
        <f t="shared" ca="1" si="11"/>
        <v>1982730.2559475</v>
      </c>
      <c r="AG40" s="35"/>
      <c r="AH40" s="35"/>
      <c r="AI40" s="35"/>
      <c r="AJ40" s="65">
        <v>54</v>
      </c>
      <c r="AK40" s="66">
        <f>'SA85-90'!F46*(1+$AH$22)</f>
        <v>9.8560000000000002E-3</v>
      </c>
      <c r="AL40" s="66">
        <f>'SA85-90 (light)'!F46*(1+$AH$22)</f>
        <v>9.4710000000000003E-3</v>
      </c>
      <c r="AM40" s="66">
        <f t="shared" si="36"/>
        <v>98</v>
      </c>
      <c r="AN40" s="66">
        <f t="shared" si="37"/>
        <v>0.42142100000000005</v>
      </c>
      <c r="AO40" s="67">
        <f t="shared" si="38"/>
        <v>2.4491052381983448E-3</v>
      </c>
      <c r="AP40" s="68">
        <f t="shared" ca="1" si="47"/>
        <v>1.2987838287071058E-4</v>
      </c>
      <c r="AR40" s="69">
        <f t="shared" si="30"/>
        <v>4</v>
      </c>
      <c r="AS40" s="70">
        <f t="shared" si="39"/>
        <v>37</v>
      </c>
      <c r="AT40" s="71">
        <f t="shared" si="40"/>
        <v>0.77626599083249093</v>
      </c>
      <c r="AU40" s="72">
        <f t="shared" si="12"/>
        <v>6.8214933659622723E-3</v>
      </c>
      <c r="AV40" s="73">
        <f t="shared" si="31"/>
        <v>1.0068214933659623</v>
      </c>
      <c r="AW40" s="74">
        <f>PRODUCT(AV$4:AV40)</f>
        <v>1.2860021442926057</v>
      </c>
      <c r="AY40" s="75">
        <f t="shared" si="41"/>
        <v>37</v>
      </c>
      <c r="AZ40" s="76">
        <f t="shared" ca="1" si="45"/>
        <v>1.0068214933659623</v>
      </c>
      <c r="BA40" s="76">
        <f t="shared" ca="1" si="45"/>
        <v>1.0068214933659623</v>
      </c>
      <c r="BB40" s="76">
        <f t="shared" ca="1" si="45"/>
        <v>1.0068214933659623</v>
      </c>
      <c r="BC40" s="76">
        <f t="shared" ca="1" si="45"/>
        <v>1.0068214933659623</v>
      </c>
      <c r="BD40" s="76">
        <f t="shared" ca="1" si="45"/>
        <v>1.0068214933659623</v>
      </c>
      <c r="BE40" s="76">
        <f t="shared" ca="1" si="45"/>
        <v>1.0068214933659623</v>
      </c>
      <c r="BF40" s="76">
        <f t="shared" ca="1" si="45"/>
        <v>1.0068214933659623</v>
      </c>
      <c r="BG40" s="76">
        <f t="shared" ca="1" si="45"/>
        <v>1.0068214933659623</v>
      </c>
      <c r="BH40" s="76">
        <f t="shared" ca="1" si="45"/>
        <v>1.0068214933659623</v>
      </c>
      <c r="BI40" s="76">
        <f t="shared" ca="1" si="45"/>
        <v>1.0068214933659623</v>
      </c>
      <c r="BJ40" s="76">
        <f t="shared" ca="1" si="45"/>
        <v>1.0068214933659623</v>
      </c>
      <c r="BK40" s="76">
        <f t="shared" ca="1" si="45"/>
        <v>1.0068214933659623</v>
      </c>
      <c r="BL40" s="76">
        <f t="shared" ca="1" si="46"/>
        <v>8.5000000000000853E-2</v>
      </c>
      <c r="BM40" s="77">
        <f t="shared" ca="1" si="48"/>
        <v>20.459749534227228</v>
      </c>
    </row>
    <row r="41" spans="2:65">
      <c r="E41">
        <f t="shared" si="34"/>
        <v>38</v>
      </c>
      <c r="F41" s="64">
        <f t="shared" si="35"/>
        <v>65.083333333333329</v>
      </c>
      <c r="G41" s="55">
        <f t="shared" si="15"/>
        <v>2.2646626432303307E-3</v>
      </c>
      <c r="H41" s="78">
        <f t="shared" si="42"/>
        <v>0.92866427017469999</v>
      </c>
      <c r="I41" s="79">
        <f t="shared" ca="1" si="16"/>
        <v>1841128.0429550328</v>
      </c>
      <c r="J41" s="79">
        <f t="shared" ca="1" si="17"/>
        <v>12559.242730904858</v>
      </c>
      <c r="K41" s="80">
        <f t="shared" ca="1" si="18"/>
        <v>-18.573285403494001</v>
      </c>
      <c r="L41" s="80">
        <f t="shared" ca="1" si="19"/>
        <v>-1534.2733691291942</v>
      </c>
      <c r="M41" s="80">
        <f t="shared" ca="1" si="20"/>
        <v>0</v>
      </c>
      <c r="N41" s="80">
        <f t="shared" ca="1" si="21"/>
        <v>0</v>
      </c>
      <c r="O41" s="81">
        <f t="shared" ca="1" si="2"/>
        <v>0</v>
      </c>
      <c r="P41" s="79">
        <f t="shared" ca="1" si="3"/>
        <v>1852134.4390314049</v>
      </c>
      <c r="Q41" s="35"/>
      <c r="R41">
        <f t="shared" ca="1" si="22"/>
        <v>38</v>
      </c>
      <c r="S41" s="78">
        <f t="shared" ca="1" si="23"/>
        <v>64.959999999999994</v>
      </c>
      <c r="T41" s="55">
        <f t="shared" ca="1" si="24"/>
        <v>2.2646626432303307E-3</v>
      </c>
      <c r="U41" s="78">
        <f t="shared" ca="1" si="25"/>
        <v>0.92937025330429568</v>
      </c>
      <c r="V41" s="79">
        <f t="shared" ca="1" si="26"/>
        <v>1842690.520204019</v>
      </c>
      <c r="W41" s="79">
        <f t="shared" ca="1" si="5"/>
        <v>12569.901159093284</v>
      </c>
      <c r="X41" s="80">
        <f t="shared" ca="1" si="6"/>
        <v>-18.587405066085914</v>
      </c>
      <c r="Y41" s="80">
        <f t="shared" ca="1" si="27"/>
        <v>-1535.5754335033494</v>
      </c>
      <c r="Z41" s="80">
        <f t="shared" ca="1" si="7"/>
        <v>0</v>
      </c>
      <c r="AA41" s="80">
        <f t="shared" ca="1" si="28"/>
        <v>0</v>
      </c>
      <c r="AB41" s="81">
        <f t="shared" ca="1" si="8"/>
        <v>0</v>
      </c>
      <c r="AC41" s="79">
        <f t="shared" ca="1" si="9"/>
        <v>1853706.2585245429</v>
      </c>
      <c r="AD41" s="35"/>
      <c r="AE41" s="62">
        <f t="shared" ca="1" si="10"/>
        <v>0</v>
      </c>
      <c r="AF41" s="62">
        <f t="shared" ca="1" si="11"/>
        <v>1994583.1620216488</v>
      </c>
      <c r="AG41" s="35"/>
      <c r="AH41" s="35"/>
      <c r="AI41" s="35"/>
      <c r="AJ41" s="65">
        <v>55</v>
      </c>
      <c r="AK41" s="66">
        <f>'SA85-90'!F47*(1+$AH$22)</f>
        <v>1.0769000000000001E-2</v>
      </c>
      <c r="AL41" s="66">
        <f>'SA85-90 (light)'!F47*(1+$AH$22)</f>
        <v>1.0373E-2</v>
      </c>
      <c r="AM41" s="66">
        <f t="shared" si="36"/>
        <v>99</v>
      </c>
      <c r="AN41" s="66">
        <f t="shared" si="37"/>
        <v>0.45185800000000004</v>
      </c>
      <c r="AO41" s="67">
        <f t="shared" si="38"/>
        <v>1.3424574434765168E-3</v>
      </c>
      <c r="AP41" s="68">
        <f t="shared" ca="1" si="47"/>
        <v>6.5614559026282919E-5</v>
      </c>
      <c r="AR41" s="69">
        <f t="shared" si="30"/>
        <v>4</v>
      </c>
      <c r="AS41" s="70">
        <f t="shared" si="39"/>
        <v>38</v>
      </c>
      <c r="AT41" s="71">
        <f t="shared" si="40"/>
        <v>0.77097069752580494</v>
      </c>
      <c r="AU41" s="72">
        <f t="shared" si="12"/>
        <v>6.8214933659622723E-3</v>
      </c>
      <c r="AV41" s="73">
        <f t="shared" si="31"/>
        <v>1.0068214933659623</v>
      </c>
      <c r="AW41" s="74">
        <f>PRODUCT(AV$4:AV41)</f>
        <v>1.2947745993885109</v>
      </c>
      <c r="AY41" s="75">
        <f t="shared" si="41"/>
        <v>38</v>
      </c>
      <c r="AZ41" s="76">
        <f t="shared" ca="1" si="45"/>
        <v>1.0068214933659623</v>
      </c>
      <c r="BA41" s="76">
        <f t="shared" ca="1" si="45"/>
        <v>1.0068214933659623</v>
      </c>
      <c r="BB41" s="76">
        <f t="shared" ca="1" si="45"/>
        <v>1.0068214933659623</v>
      </c>
      <c r="BC41" s="76">
        <f t="shared" ca="1" si="45"/>
        <v>1.0068214933659623</v>
      </c>
      <c r="BD41" s="76">
        <f t="shared" ca="1" si="45"/>
        <v>1.0068214933659623</v>
      </c>
      <c r="BE41" s="76">
        <f t="shared" ca="1" si="45"/>
        <v>1.0068214933659623</v>
      </c>
      <c r="BF41" s="76">
        <f t="shared" ca="1" si="45"/>
        <v>1.0068214933659623</v>
      </c>
      <c r="BG41" s="76">
        <f t="shared" ca="1" si="45"/>
        <v>1.0068214933659623</v>
      </c>
      <c r="BH41" s="76">
        <f t="shared" ca="1" si="45"/>
        <v>1.0068214933659623</v>
      </c>
      <c r="BI41" s="76">
        <f t="shared" ca="1" si="45"/>
        <v>1.0068214933659623</v>
      </c>
      <c r="BJ41" s="76">
        <f t="shared" ca="1" si="45"/>
        <v>1.0068214933659623</v>
      </c>
      <c r="BK41" s="76">
        <f t="shared" ca="1" si="45"/>
        <v>1.0068214933659623</v>
      </c>
      <c r="BL41" s="76">
        <f t="shared" ca="1" si="46"/>
        <v>8.5000000000000853E-2</v>
      </c>
      <c r="BM41" s="77">
        <f t="shared" ca="1" si="48"/>
        <v>22.198828244636559</v>
      </c>
    </row>
    <row r="42" spans="2:65">
      <c r="E42">
        <f t="shared" si="34"/>
        <v>39</v>
      </c>
      <c r="F42" s="64">
        <f t="shared" si="35"/>
        <v>65.166666666666657</v>
      </c>
      <c r="G42" s="55">
        <f t="shared" si="15"/>
        <v>2.2646626432303307E-3</v>
      </c>
      <c r="H42" s="78">
        <f t="shared" si="42"/>
        <v>0.92656115889393253</v>
      </c>
      <c r="I42" s="79">
        <f t="shared" ca="1" si="16"/>
        <v>1847939.9793570901</v>
      </c>
      <c r="J42" s="79">
        <f t="shared" ca="1" si="17"/>
        <v>12605.710309880847</v>
      </c>
      <c r="K42" s="80">
        <f t="shared" ca="1" si="18"/>
        <v>-18.531223177878651</v>
      </c>
      <c r="L42" s="80">
        <f t="shared" ca="1" si="19"/>
        <v>-1539.9499827975751</v>
      </c>
      <c r="M42" s="80">
        <f t="shared" ca="1" si="20"/>
        <v>0</v>
      </c>
      <c r="N42" s="80">
        <f t="shared" ca="1" si="21"/>
        <v>0</v>
      </c>
      <c r="O42" s="81">
        <f t="shared" ca="1" si="2"/>
        <v>0</v>
      </c>
      <c r="P42" s="79">
        <f t="shared" ca="1" si="3"/>
        <v>1858987.2084609955</v>
      </c>
      <c r="Q42" s="35"/>
      <c r="R42">
        <f t="shared" ca="1" si="22"/>
        <v>39</v>
      </c>
      <c r="S42" s="78">
        <f t="shared" ca="1" si="23"/>
        <v>65.040000000000006</v>
      </c>
      <c r="T42" s="55">
        <f t="shared" ca="1" si="24"/>
        <v>2.2646626432303307E-3</v>
      </c>
      <c r="U42" s="78">
        <f t="shared" ca="1" si="25"/>
        <v>0.92726554320990795</v>
      </c>
      <c r="V42" s="79">
        <f t="shared" ca="1" si="26"/>
        <v>1849508.2392093402</v>
      </c>
      <c r="W42" s="79">
        <f t="shared" ca="1" si="5"/>
        <v>12616.408184059077</v>
      </c>
      <c r="X42" s="80">
        <f t="shared" ca="1" si="6"/>
        <v>-18.545310864198157</v>
      </c>
      <c r="Y42" s="80">
        <f t="shared" ca="1" si="27"/>
        <v>-1541.2568660077836</v>
      </c>
      <c r="Z42" s="80">
        <f t="shared" ca="1" si="7"/>
        <v>0</v>
      </c>
      <c r="AA42" s="80">
        <f t="shared" ca="1" si="28"/>
        <v>0</v>
      </c>
      <c r="AB42" s="81">
        <f t="shared" ca="1" si="8"/>
        <v>0</v>
      </c>
      <c r="AC42" s="79">
        <f t="shared" ca="1" si="9"/>
        <v>1860564.8452165271</v>
      </c>
      <c r="AD42" s="35"/>
      <c r="AE42" s="62">
        <f t="shared" ca="1" si="10"/>
        <v>0</v>
      </c>
      <c r="AF42" s="62">
        <f t="shared" ca="1" si="11"/>
        <v>2006507.0451942214</v>
      </c>
      <c r="AG42" s="35"/>
      <c r="AH42" s="35"/>
      <c r="AI42" s="35"/>
      <c r="AJ42" s="65">
        <v>56</v>
      </c>
      <c r="AK42" s="66">
        <f>'SA85-90'!F48*(1+$AH$22)</f>
        <v>1.1770000000000001E-2</v>
      </c>
      <c r="AL42" s="66">
        <f>'SA85-90 (light)'!F48*(1+$AH$22)</f>
        <v>1.1374E-2</v>
      </c>
      <c r="AM42" s="66">
        <f t="shared" si="36"/>
        <v>100</v>
      </c>
      <c r="AN42" s="66">
        <f t="shared" si="37"/>
        <v>0.48362600000000006</v>
      </c>
      <c r="AO42" s="67">
        <f t="shared" si="38"/>
        <v>6.9321011991774271E-4</v>
      </c>
      <c r="AP42" s="68">
        <f t="shared" ca="1" si="47"/>
        <v>3.1227329311186892E-5</v>
      </c>
      <c r="AR42" s="69">
        <f t="shared" si="30"/>
        <v>4</v>
      </c>
      <c r="AS42" s="70">
        <f t="shared" si="39"/>
        <v>39</v>
      </c>
      <c r="AT42" s="71">
        <f t="shared" si="40"/>
        <v>0.76571152602728132</v>
      </c>
      <c r="AU42" s="72">
        <f t="shared" si="12"/>
        <v>6.8214933659622723E-3</v>
      </c>
      <c r="AV42" s="73">
        <f t="shared" si="31"/>
        <v>1.0068214933659623</v>
      </c>
      <c r="AW42" s="74">
        <f>PRODUCT(AV$4:AV42)</f>
        <v>1.3036068957286562</v>
      </c>
      <c r="AY42" s="75">
        <f t="shared" si="41"/>
        <v>39</v>
      </c>
      <c r="AZ42" s="76">
        <f t="shared" ca="1" si="45"/>
        <v>1.0068214933659623</v>
      </c>
      <c r="BA42" s="76">
        <f t="shared" ca="1" si="45"/>
        <v>1.0068214933659623</v>
      </c>
      <c r="BB42" s="76">
        <f t="shared" ca="1" si="45"/>
        <v>1.0068214933659623</v>
      </c>
      <c r="BC42" s="76">
        <f t="shared" ca="1" si="45"/>
        <v>1.0068214933659623</v>
      </c>
      <c r="BD42" s="76">
        <f t="shared" ca="1" si="45"/>
        <v>1.0068214933659623</v>
      </c>
      <c r="BE42" s="76">
        <f t="shared" ca="1" si="45"/>
        <v>1.0068214933659623</v>
      </c>
      <c r="BF42" s="76">
        <f t="shared" ca="1" si="45"/>
        <v>1.0068214933659623</v>
      </c>
      <c r="BG42" s="76">
        <f t="shared" ca="1" si="45"/>
        <v>1.0068214933659623</v>
      </c>
      <c r="BH42" s="76">
        <f t="shared" ca="1" si="45"/>
        <v>1.0068214933659623</v>
      </c>
      <c r="BI42" s="76">
        <f t="shared" ca="1" si="45"/>
        <v>1.0068214933659623</v>
      </c>
      <c r="BJ42" s="76">
        <f t="shared" ca="1" si="45"/>
        <v>1.0068214933659623</v>
      </c>
      <c r="BK42" s="76">
        <f t="shared" ca="1" si="45"/>
        <v>1.0068214933659623</v>
      </c>
      <c r="BL42" s="76">
        <f t="shared" ca="1" si="46"/>
        <v>8.5000000000000853E-2</v>
      </c>
      <c r="BM42" s="77">
        <f t="shared" ca="1" si="48"/>
        <v>24.085728645430684</v>
      </c>
    </row>
    <row r="43" spans="2:65">
      <c r="E43">
        <f t="shared" si="34"/>
        <v>40</v>
      </c>
      <c r="F43" s="64">
        <f t="shared" si="35"/>
        <v>65.249999999999986</v>
      </c>
      <c r="G43" s="55">
        <f t="shared" si="15"/>
        <v>2.2646626432303307E-3</v>
      </c>
      <c r="H43" s="78">
        <f t="shared" si="42"/>
        <v>0.92446281045071721</v>
      </c>
      <c r="I43" s="79">
        <f t="shared" ca="1" si="16"/>
        <v>1854777.2295757509</v>
      </c>
      <c r="J43" s="79">
        <f t="shared" ca="1" si="17"/>
        <v>12652.350566888867</v>
      </c>
      <c r="K43" s="80">
        <f t="shared" ca="1" si="18"/>
        <v>-18.489256209014343</v>
      </c>
      <c r="L43" s="80">
        <f t="shared" ca="1" si="19"/>
        <v>-1545.6476913131257</v>
      </c>
      <c r="M43" s="80">
        <f t="shared" ca="1" si="20"/>
        <v>0</v>
      </c>
      <c r="N43" s="80">
        <f t="shared" ca="1" si="21"/>
        <v>0</v>
      </c>
      <c r="O43" s="81">
        <f t="shared" ca="1" si="2"/>
        <v>0</v>
      </c>
      <c r="P43" s="79">
        <f t="shared" ca="1" si="3"/>
        <v>1865865.4431951176</v>
      </c>
      <c r="Q43" s="35"/>
      <c r="R43">
        <f t="shared" ca="1" si="22"/>
        <v>40</v>
      </c>
      <c r="S43" s="78">
        <f t="shared" ca="1" si="23"/>
        <v>65.12</v>
      </c>
      <c r="T43" s="55">
        <f t="shared" ca="1" si="24"/>
        <v>2.2646626432303307E-3</v>
      </c>
      <c r="U43" s="78">
        <f t="shared" ca="1" si="25"/>
        <v>0.92516559957384581</v>
      </c>
      <c r="V43" s="79">
        <f t="shared" ca="1" si="26"/>
        <v>1856351.2935162575</v>
      </c>
      <c r="W43" s="79">
        <f t="shared" ca="1" si="5"/>
        <v>12663.088033616634</v>
      </c>
      <c r="X43" s="80">
        <f t="shared" ca="1" si="6"/>
        <v>-18.503311991476917</v>
      </c>
      <c r="Y43" s="80">
        <f t="shared" ca="1" si="27"/>
        <v>-1546.959411263548</v>
      </c>
      <c r="Z43" s="80">
        <f t="shared" ca="1" si="7"/>
        <v>0</v>
      </c>
      <c r="AA43" s="80">
        <f t="shared" ca="1" si="28"/>
        <v>0</v>
      </c>
      <c r="AB43" s="81">
        <f t="shared" ca="1" si="8"/>
        <v>0</v>
      </c>
      <c r="AC43" s="79">
        <f t="shared" ca="1" si="9"/>
        <v>1867448.9188266192</v>
      </c>
      <c r="AD43" s="35"/>
      <c r="AE43" s="62">
        <f t="shared" ca="1" si="10"/>
        <v>0</v>
      </c>
      <c r="AF43" s="62">
        <f t="shared" ca="1" si="11"/>
        <v>2018502.3304874417</v>
      </c>
      <c r="AG43" s="35"/>
      <c r="AH43" s="35"/>
      <c r="AI43" s="35"/>
      <c r="AJ43" s="65">
        <v>57</v>
      </c>
      <c r="AK43" s="66">
        <f>'SA85-90'!F49*(1+$AH$22)</f>
        <v>1.2870000000000001E-2</v>
      </c>
      <c r="AL43" s="66">
        <f>'SA85-90 (light)'!F49*(1+$AH$22)</f>
        <v>1.2485000000000001E-2</v>
      </c>
      <c r="AM43" s="66">
        <f t="shared" si="36"/>
        <v>101</v>
      </c>
      <c r="AN43" s="66">
        <f t="shared" si="37"/>
        <v>0.51662600000000003</v>
      </c>
      <c r="AO43" s="67">
        <f t="shared" si="38"/>
        <v>3.3507974850511895E-4</v>
      </c>
      <c r="AP43" s="68">
        <f t="shared" ca="1" si="47"/>
        <v>1.391196228430013E-5</v>
      </c>
      <c r="AR43" s="69">
        <f t="shared" si="30"/>
        <v>4</v>
      </c>
      <c r="AS43" s="70">
        <f t="shared" si="39"/>
        <v>40</v>
      </c>
      <c r="AT43" s="71">
        <f t="shared" si="40"/>
        <v>0.76048822993224541</v>
      </c>
      <c r="AU43" s="72">
        <f t="shared" si="12"/>
        <v>6.8214933659622723E-3</v>
      </c>
      <c r="AV43" s="73">
        <f t="shared" si="31"/>
        <v>1.0068214933659623</v>
      </c>
      <c r="AW43" s="74">
        <f>PRODUCT(AV$4:AV43)</f>
        <v>1.3124994415196918</v>
      </c>
      <c r="AY43" s="75">
        <f t="shared" si="41"/>
        <v>40</v>
      </c>
      <c r="AZ43" s="76">
        <f t="shared" ca="1" si="45"/>
        <v>1.0068214933659623</v>
      </c>
      <c r="BA43" s="76">
        <f t="shared" ca="1" si="45"/>
        <v>1.0068214933659623</v>
      </c>
      <c r="BB43" s="76">
        <f t="shared" ca="1" si="45"/>
        <v>1.0068214933659623</v>
      </c>
      <c r="BC43" s="76">
        <f t="shared" ca="1" si="45"/>
        <v>1.0068214933659623</v>
      </c>
      <c r="BD43" s="76">
        <f t="shared" ca="1" si="45"/>
        <v>1.0068214933659623</v>
      </c>
      <c r="BE43" s="76">
        <f t="shared" ca="1" si="45"/>
        <v>1.0068214933659623</v>
      </c>
      <c r="BF43" s="76">
        <f t="shared" ca="1" si="45"/>
        <v>1.0068214933659623</v>
      </c>
      <c r="BG43" s="76">
        <f t="shared" ca="1" si="45"/>
        <v>1.0068214933659623</v>
      </c>
      <c r="BH43" s="76">
        <f t="shared" ca="1" si="45"/>
        <v>1.0068214933659623</v>
      </c>
      <c r="BI43" s="76">
        <f t="shared" ca="1" si="45"/>
        <v>1.0068214933659623</v>
      </c>
      <c r="BJ43" s="76">
        <f t="shared" ca="1" si="45"/>
        <v>1.0068214933659623</v>
      </c>
      <c r="BK43" s="76">
        <f t="shared" ca="1" si="45"/>
        <v>1.0068214933659623</v>
      </c>
      <c r="BL43" s="76">
        <f t="shared" ca="1" si="46"/>
        <v>8.5000000000000853E-2</v>
      </c>
      <c r="BM43" s="77">
        <f t="shared" ca="1" si="48"/>
        <v>26.133015580292312</v>
      </c>
    </row>
    <row r="44" spans="2:65">
      <c r="E44">
        <f t="shared" si="34"/>
        <v>41</v>
      </c>
      <c r="F44" s="64">
        <f t="shared" si="35"/>
        <v>65.333333333333314</v>
      </c>
      <c r="G44" s="55">
        <f t="shared" si="15"/>
        <v>2.2646626432303307E-3</v>
      </c>
      <c r="H44" s="78">
        <f t="shared" si="42"/>
        <v>0.92236921405883376</v>
      </c>
      <c r="I44" s="79">
        <f t="shared" ca="1" si="16"/>
        <v>1861639.8874286192</v>
      </c>
      <c r="J44" s="79">
        <f t="shared" ca="1" si="17"/>
        <v>12699.164141905077</v>
      </c>
      <c r="K44" s="80">
        <f t="shared" ca="1" si="18"/>
        <v>-18.447384281176674</v>
      </c>
      <c r="L44" s="80">
        <f t="shared" ca="1" si="19"/>
        <v>-1551.3665728571827</v>
      </c>
      <c r="M44" s="80">
        <f t="shared" ca="1" si="20"/>
        <v>0</v>
      </c>
      <c r="N44" s="80">
        <f t="shared" ca="1" si="21"/>
        <v>0</v>
      </c>
      <c r="O44" s="81">
        <f t="shared" ca="1" si="2"/>
        <v>0</v>
      </c>
      <c r="P44" s="79">
        <f t="shared" ca="1" si="3"/>
        <v>1872769.237613386</v>
      </c>
      <c r="Q44" s="35"/>
      <c r="R44">
        <f t="shared" ca="1" si="22"/>
        <v>41</v>
      </c>
      <c r="S44" s="78">
        <f t="shared" ca="1" si="23"/>
        <v>65.2</v>
      </c>
      <c r="T44" s="55">
        <f t="shared" ca="1" si="24"/>
        <v>2.2646626432303307E-3</v>
      </c>
      <c r="U44" s="78">
        <f t="shared" ca="1" si="25"/>
        <v>0.92307041160168912</v>
      </c>
      <c r="V44" s="79">
        <f t="shared" ca="1" si="26"/>
        <v>1863219.7770220116</v>
      </c>
      <c r="W44" s="79">
        <f t="shared" ca="1" si="5"/>
        <v>12709.941348285356</v>
      </c>
      <c r="X44" s="80">
        <f t="shared" ca="1" si="6"/>
        <v>-18.461408232033783</v>
      </c>
      <c r="Y44" s="80">
        <f t="shared" ca="1" si="27"/>
        <v>-1552.683147518343</v>
      </c>
      <c r="Z44" s="80">
        <f t="shared" ca="1" si="7"/>
        <v>0</v>
      </c>
      <c r="AA44" s="80">
        <f t="shared" ca="1" si="28"/>
        <v>0</v>
      </c>
      <c r="AB44" s="81">
        <f t="shared" ca="1" si="8"/>
        <v>0</v>
      </c>
      <c r="AC44" s="79">
        <f t="shared" ca="1" si="9"/>
        <v>1874358.5738145465</v>
      </c>
      <c r="AD44" s="35"/>
      <c r="AE44" s="62">
        <f t="shared" ca="1" si="10"/>
        <v>0</v>
      </c>
      <c r="AF44" s="62">
        <f t="shared" ca="1" si="11"/>
        <v>2030569.4454686348</v>
      </c>
      <c r="AG44" s="35"/>
      <c r="AH44" s="35"/>
      <c r="AI44" s="35"/>
      <c r="AJ44" s="65">
        <v>58</v>
      </c>
      <c r="AK44" s="66">
        <f>'SA85-90'!F50*(1+$AH$22)</f>
        <v>1.4080000000000002E-2</v>
      </c>
      <c r="AL44" s="66">
        <f>'SA85-90 (light)'!F50*(1+$AH$22)</f>
        <v>1.3706000000000001E-2</v>
      </c>
      <c r="AM44" s="66">
        <f t="shared" si="36"/>
        <v>102</v>
      </c>
      <c r="AN44" s="66">
        <f t="shared" si="37"/>
        <v>0.55073700000000003</v>
      </c>
      <c r="AO44" s="67">
        <f t="shared" si="38"/>
        <v>1.5053893305265524E-4</v>
      </c>
      <c r="AP44" s="68">
        <f t="shared" ca="1" si="47"/>
        <v>5.7604883979092385E-6</v>
      </c>
      <c r="AR44" s="69">
        <f t="shared" si="30"/>
        <v>4</v>
      </c>
      <c r="AS44" s="70">
        <f t="shared" si="39"/>
        <v>41</v>
      </c>
      <c r="AT44" s="71">
        <f t="shared" si="40"/>
        <v>0.75530056451687022</v>
      </c>
      <c r="AU44" s="72">
        <f t="shared" si="12"/>
        <v>6.8214933659622723E-3</v>
      </c>
      <c r="AV44" s="73">
        <f t="shared" si="31"/>
        <v>1.0068214933659623</v>
      </c>
      <c r="AW44" s="74">
        <f>PRODUCT(AV$4:AV44)</f>
        <v>1.3214526477528477</v>
      </c>
      <c r="AY44" s="75">
        <f t="shared" si="41"/>
        <v>41</v>
      </c>
      <c r="AZ44" s="76">
        <f t="shared" ca="1" si="45"/>
        <v>1.0068214933659623</v>
      </c>
      <c r="BA44" s="76">
        <f t="shared" ca="1" si="45"/>
        <v>1.0068214933659623</v>
      </c>
      <c r="BB44" s="76">
        <f t="shared" ca="1" si="45"/>
        <v>1.0068214933659623</v>
      </c>
      <c r="BC44" s="76">
        <f t="shared" ca="1" si="45"/>
        <v>1.0068214933659623</v>
      </c>
      <c r="BD44" s="76">
        <f t="shared" ca="1" si="45"/>
        <v>1.0068214933659623</v>
      </c>
      <c r="BE44" s="76">
        <f t="shared" ca="1" si="45"/>
        <v>1.0068214933659623</v>
      </c>
      <c r="BF44" s="76">
        <f t="shared" ca="1" si="45"/>
        <v>1.0068214933659623</v>
      </c>
      <c r="BG44" s="76">
        <f t="shared" ca="1" si="45"/>
        <v>1.0068214933659623</v>
      </c>
      <c r="BH44" s="76">
        <f t="shared" ca="1" si="45"/>
        <v>1.0068214933659623</v>
      </c>
      <c r="BI44" s="76">
        <f t="shared" ca="1" si="45"/>
        <v>1.0068214933659623</v>
      </c>
      <c r="BJ44" s="76">
        <f t="shared" ca="1" si="45"/>
        <v>1.0068214933659623</v>
      </c>
      <c r="BK44" s="76">
        <f t="shared" ca="1" si="45"/>
        <v>1.0068214933659623</v>
      </c>
      <c r="BL44" s="76">
        <f t="shared" ca="1" si="46"/>
        <v>8.5000000000000853E-2</v>
      </c>
      <c r="BM44" s="77">
        <f t="shared" ca="1" si="48"/>
        <v>28.35432190461718</v>
      </c>
    </row>
    <row r="45" spans="2:65">
      <c r="E45">
        <f t="shared" si="34"/>
        <v>42</v>
      </c>
      <c r="F45" s="64">
        <f t="shared" si="35"/>
        <v>65.416666666666643</v>
      </c>
      <c r="G45" s="55">
        <f t="shared" si="15"/>
        <v>2.2646626432303307E-3</v>
      </c>
      <c r="H45" s="78">
        <f t="shared" si="42"/>
        <v>0.92028035895648896</v>
      </c>
      <c r="I45" s="79">
        <f t="shared" ca="1" si="16"/>
        <v>1868528.047081572</v>
      </c>
      <c r="J45" s="79">
        <f t="shared" ca="1" si="17"/>
        <v>12746.151677281383</v>
      </c>
      <c r="K45" s="80">
        <f t="shared" ca="1" si="18"/>
        <v>-18.405607179129781</v>
      </c>
      <c r="L45" s="80">
        <f t="shared" ca="1" si="19"/>
        <v>-1557.1067059013101</v>
      </c>
      <c r="M45" s="80">
        <f t="shared" ca="1" si="20"/>
        <v>0</v>
      </c>
      <c r="N45" s="80">
        <f t="shared" ca="1" si="21"/>
        <v>0</v>
      </c>
      <c r="O45" s="81">
        <f t="shared" ca="1" si="2"/>
        <v>0</v>
      </c>
      <c r="P45" s="79">
        <f t="shared" ca="1" si="3"/>
        <v>1879698.6864457731</v>
      </c>
      <c r="Q45" s="35"/>
      <c r="R45">
        <f t="shared" ca="1" si="22"/>
        <v>42</v>
      </c>
      <c r="S45" s="78">
        <f t="shared" ca="1" si="23"/>
        <v>65.28</v>
      </c>
      <c r="T45" s="55">
        <f t="shared" ca="1" si="24"/>
        <v>2.2646626432303307E-3</v>
      </c>
      <c r="U45" s="78">
        <f t="shared" ca="1" si="25"/>
        <v>0.92097996852346353</v>
      </c>
      <c r="V45" s="79">
        <f t="shared" ca="1" si="26"/>
        <v>1870113.7839724103</v>
      </c>
      <c r="W45" s="79">
        <f t="shared" ca="1" si="5"/>
        <v>12756.968770962398</v>
      </c>
      <c r="X45" s="80">
        <f t="shared" ca="1" si="6"/>
        <v>-18.419599370469271</v>
      </c>
      <c r="Y45" s="80">
        <f t="shared" ca="1" si="27"/>
        <v>-1558.4281533103419</v>
      </c>
      <c r="Z45" s="80">
        <f t="shared" ca="1" si="7"/>
        <v>0</v>
      </c>
      <c r="AA45" s="80">
        <f t="shared" ca="1" si="28"/>
        <v>0</v>
      </c>
      <c r="AB45" s="81">
        <f t="shared" ca="1" si="8"/>
        <v>0</v>
      </c>
      <c r="AC45" s="79">
        <f t="shared" ca="1" si="9"/>
        <v>1881293.9049906917</v>
      </c>
      <c r="AD45" s="35"/>
      <c r="AE45" s="62">
        <f t="shared" ca="1" si="10"/>
        <v>0</v>
      </c>
      <c r="AF45" s="62">
        <f t="shared" ca="1" si="11"/>
        <v>2042708.8202654675</v>
      </c>
      <c r="AG45" s="35"/>
      <c r="AH45" s="35"/>
      <c r="AI45" s="35"/>
      <c r="AJ45" s="65">
        <v>59</v>
      </c>
      <c r="AK45" s="66">
        <f>'SA85-90'!F51*(1+$AH$22)</f>
        <v>1.5411000000000001E-2</v>
      </c>
      <c r="AL45" s="66">
        <f>'SA85-90 (light)'!F51*(1+$AH$22)</f>
        <v>1.5059000000000003E-2</v>
      </c>
      <c r="AM45" s="66">
        <f t="shared" si="36"/>
        <v>103</v>
      </c>
      <c r="AN45" s="66">
        <f t="shared" si="37"/>
        <v>0.58580500000000002</v>
      </c>
      <c r="AO45" s="67">
        <f t="shared" si="38"/>
        <v>6.235247337574453E-5</v>
      </c>
      <c r="AP45" s="68">
        <f t="shared" ca="1" si="47"/>
        <v>2.1990465363797374E-6</v>
      </c>
      <c r="AR45" s="69">
        <f t="shared" si="30"/>
        <v>4</v>
      </c>
      <c r="AS45" s="70">
        <f t="shared" si="39"/>
        <v>42</v>
      </c>
      <c r="AT45" s="71">
        <f t="shared" si="40"/>
        <v>0.75014828672671086</v>
      </c>
      <c r="AU45" s="72">
        <f t="shared" si="12"/>
        <v>6.8214933659622723E-3</v>
      </c>
      <c r="AV45" s="73">
        <f t="shared" si="31"/>
        <v>1.0068214933659623</v>
      </c>
      <c r="AW45" s="74">
        <f>PRODUCT(AV$4:AV45)</f>
        <v>1.3304669282229269</v>
      </c>
      <c r="AY45" s="75">
        <f t="shared" si="41"/>
        <v>42</v>
      </c>
      <c r="AZ45" s="76">
        <f t="shared" ref="AZ45:BK54" ca="1" si="49">OFFSET($AV$3,($AY45*12-12)+AZ$3,0)</f>
        <v>1.0068214933659623</v>
      </c>
      <c r="BA45" s="76">
        <f t="shared" ca="1" si="49"/>
        <v>1.0068214933659623</v>
      </c>
      <c r="BB45" s="76">
        <f t="shared" ca="1" si="49"/>
        <v>1.0068214933659623</v>
      </c>
      <c r="BC45" s="76">
        <f t="shared" ca="1" si="49"/>
        <v>1.0068214933659623</v>
      </c>
      <c r="BD45" s="76">
        <f t="shared" ca="1" si="49"/>
        <v>1.0068214933659623</v>
      </c>
      <c r="BE45" s="76">
        <f t="shared" ca="1" si="49"/>
        <v>1.0068214933659623</v>
      </c>
      <c r="BF45" s="76">
        <f t="shared" ca="1" si="49"/>
        <v>1.0068214933659623</v>
      </c>
      <c r="BG45" s="76">
        <f t="shared" ca="1" si="49"/>
        <v>1.0068214933659623</v>
      </c>
      <c r="BH45" s="76">
        <f t="shared" ca="1" si="49"/>
        <v>1.0068214933659623</v>
      </c>
      <c r="BI45" s="76">
        <f t="shared" ca="1" si="49"/>
        <v>1.0068214933659623</v>
      </c>
      <c r="BJ45" s="76">
        <f t="shared" ca="1" si="49"/>
        <v>1.0068214933659623</v>
      </c>
      <c r="BK45" s="76">
        <f t="shared" ca="1" si="49"/>
        <v>1.0068214933659623</v>
      </c>
      <c r="BL45" s="76">
        <f t="shared" ca="1" si="46"/>
        <v>8.5000000000000853E-2</v>
      </c>
      <c r="BM45" s="77">
        <f t="shared" ca="1" si="48"/>
        <v>30.764439266509665</v>
      </c>
    </row>
    <row r="46" spans="2:65">
      <c r="E46">
        <f t="shared" si="34"/>
        <v>43</v>
      </c>
      <c r="F46" s="64">
        <f t="shared" si="35"/>
        <v>65.499999999999972</v>
      </c>
      <c r="G46" s="55">
        <f t="shared" si="15"/>
        <v>2.4857885984658212E-3</v>
      </c>
      <c r="H46" s="78">
        <f t="shared" si="42"/>
        <v>0.91799273653280289</v>
      </c>
      <c r="I46" s="79">
        <f t="shared" ca="1" si="16"/>
        <v>1875026.1528824549</v>
      </c>
      <c r="J46" s="79">
        <f t="shared" ca="1" si="17"/>
        <v>12790.478462893427</v>
      </c>
      <c r="K46" s="80">
        <f t="shared" ca="1" si="18"/>
        <v>-18.359854730656057</v>
      </c>
      <c r="L46" s="80">
        <f t="shared" ca="1" si="19"/>
        <v>-1562.5217940687126</v>
      </c>
      <c r="M46" s="80">
        <f t="shared" ca="1" si="20"/>
        <v>0</v>
      </c>
      <c r="N46" s="80">
        <f t="shared" ca="1" si="21"/>
        <v>0</v>
      </c>
      <c r="O46" s="81">
        <f t="shared" ca="1" si="2"/>
        <v>0</v>
      </c>
      <c r="P46" s="79">
        <f t="shared" ca="1" si="3"/>
        <v>1886235.7496965493</v>
      </c>
      <c r="Q46" s="35"/>
      <c r="R46">
        <f t="shared" ca="1" si="22"/>
        <v>43</v>
      </c>
      <c r="S46" s="78">
        <f t="shared" ca="1" si="23"/>
        <v>65.36</v>
      </c>
      <c r="T46" s="55">
        <f t="shared" ca="1" si="24"/>
        <v>2.2646626432303307E-3</v>
      </c>
      <c r="U46" s="78">
        <f t="shared" ca="1" si="25"/>
        <v>0.91889425959358495</v>
      </c>
      <c r="V46" s="79">
        <f t="shared" ca="1" si="26"/>
        <v>1877033.4089631224</v>
      </c>
      <c r="W46" s="79">
        <f t="shared" ca="1" si="5"/>
        <v>12804.170946931488</v>
      </c>
      <c r="X46" s="80">
        <f t="shared" ca="1" si="6"/>
        <v>-18.377885191871698</v>
      </c>
      <c r="Y46" s="80">
        <f t="shared" ca="1" si="27"/>
        <v>-1564.1945074692687</v>
      </c>
      <c r="Z46" s="80">
        <f t="shared" ca="1" si="7"/>
        <v>0</v>
      </c>
      <c r="AA46" s="80">
        <f t="shared" ca="1" si="28"/>
        <v>0</v>
      </c>
      <c r="AB46" s="81">
        <f t="shared" ca="1" si="8"/>
        <v>0</v>
      </c>
      <c r="AC46" s="79">
        <f t="shared" ca="1" si="9"/>
        <v>1888255.0075173927</v>
      </c>
      <c r="AD46" s="35"/>
      <c r="AE46" s="62">
        <f t="shared" ca="1" si="10"/>
        <v>0</v>
      </c>
      <c r="AF46" s="62">
        <f t="shared" ca="1" si="11"/>
        <v>2054920.88758128</v>
      </c>
      <c r="AG46" s="35"/>
      <c r="AH46" s="35"/>
      <c r="AI46" s="35"/>
      <c r="AJ46" s="65">
        <v>60</v>
      </c>
      <c r="AK46" s="66">
        <f>'SA85-90'!F52*(1+$AH$22)</f>
        <v>1.6896000000000001E-2</v>
      </c>
      <c r="AL46" s="66">
        <f>'SA85-90 (light)'!F52*(1+$AH$22)</f>
        <v>1.6555E-2</v>
      </c>
      <c r="AM46" s="66">
        <f t="shared" si="36"/>
        <v>104</v>
      </c>
      <c r="AN46" s="66">
        <f t="shared" si="37"/>
        <v>0.62164300000000006</v>
      </c>
      <c r="AO46" s="67">
        <f t="shared" si="38"/>
        <v>2.3591494769026569E-5</v>
      </c>
      <c r="AP46" s="68">
        <f t="shared" ca="1" si="47"/>
        <v>7.668429957281359E-7</v>
      </c>
      <c r="AR46" s="69">
        <f t="shared" si="30"/>
        <v>4</v>
      </c>
      <c r="AS46" s="70">
        <f t="shared" si="39"/>
        <v>43</v>
      </c>
      <c r="AT46" s="71">
        <f t="shared" si="40"/>
        <v>0.74503115516531659</v>
      </c>
      <c r="AU46" s="72">
        <f t="shared" si="12"/>
        <v>6.8214933659622723E-3</v>
      </c>
      <c r="AV46" s="73">
        <f t="shared" si="31"/>
        <v>1.0068214933659623</v>
      </c>
      <c r="AW46" s="74">
        <f>PRODUCT(AV$4:AV46)</f>
        <v>1.3395426995474318</v>
      </c>
      <c r="AY46" s="75">
        <f t="shared" si="41"/>
        <v>43</v>
      </c>
      <c r="AZ46" s="76">
        <f t="shared" ca="1" si="49"/>
        <v>1.0068214933659623</v>
      </c>
      <c r="BA46" s="76">
        <f t="shared" ca="1" si="49"/>
        <v>1.0068214933659623</v>
      </c>
      <c r="BB46" s="76">
        <f t="shared" ca="1" si="49"/>
        <v>1.0068214933659623</v>
      </c>
      <c r="BC46" s="76">
        <f t="shared" ca="1" si="49"/>
        <v>1.0068214933659623</v>
      </c>
      <c r="BD46" s="76">
        <f t="shared" ca="1" si="49"/>
        <v>1.0068214933659623</v>
      </c>
      <c r="BE46" s="76">
        <f t="shared" ca="1" si="49"/>
        <v>1.0068214933659623</v>
      </c>
      <c r="BF46" s="76">
        <f t="shared" ca="1" si="49"/>
        <v>1.0068214933659623</v>
      </c>
      <c r="BG46" s="76">
        <f t="shared" ca="1" si="49"/>
        <v>1.0068214933659623</v>
      </c>
      <c r="BH46" s="76">
        <f t="shared" ca="1" si="49"/>
        <v>1.0068214933659623</v>
      </c>
      <c r="BI46" s="76">
        <f t="shared" ca="1" si="49"/>
        <v>1.0068214933659623</v>
      </c>
      <c r="BJ46" s="76">
        <f t="shared" ca="1" si="49"/>
        <v>1.0068214933659623</v>
      </c>
      <c r="BK46" s="76">
        <f t="shared" ca="1" si="49"/>
        <v>1.0068214933659623</v>
      </c>
      <c r="BL46" s="76">
        <f t="shared" ca="1" si="46"/>
        <v>8.5000000000000853E-2</v>
      </c>
      <c r="BM46" s="77">
        <f t="shared" ca="1" si="48"/>
        <v>33.379416604163012</v>
      </c>
    </row>
    <row r="47" spans="2:65">
      <c r="E47">
        <f t="shared" si="34"/>
        <v>44</v>
      </c>
      <c r="F47" s="64">
        <f t="shared" si="35"/>
        <v>65.5833333333333</v>
      </c>
      <c r="G47" s="55">
        <f t="shared" si="15"/>
        <v>2.4857885984658212E-3</v>
      </c>
      <c r="H47" s="78">
        <f t="shared" si="42"/>
        <v>0.91571080065485522</v>
      </c>
      <c r="I47" s="79">
        <f t="shared" ca="1" si="16"/>
        <v>1881546.9663759349</v>
      </c>
      <c r="J47" s="79">
        <f t="shared" ca="1" si="17"/>
        <v>12834.960148879878</v>
      </c>
      <c r="K47" s="80">
        <f t="shared" ca="1" si="18"/>
        <v>-18.314216013097106</v>
      </c>
      <c r="L47" s="80">
        <f t="shared" ca="1" si="19"/>
        <v>-1567.9558053132791</v>
      </c>
      <c r="M47" s="80">
        <f t="shared" ca="1" si="20"/>
        <v>0</v>
      </c>
      <c r="N47" s="80">
        <f t="shared" ca="1" si="21"/>
        <v>0</v>
      </c>
      <c r="O47" s="81">
        <f t="shared" ca="1" si="2"/>
        <v>0</v>
      </c>
      <c r="P47" s="79">
        <f t="shared" ca="1" si="3"/>
        <v>1892795.6565034883</v>
      </c>
      <c r="Q47" s="35"/>
      <c r="R47">
        <f t="shared" ca="1" si="22"/>
        <v>44</v>
      </c>
      <c r="S47" s="78">
        <f t="shared" ca="1" si="23"/>
        <v>65.44</v>
      </c>
      <c r="T47" s="55">
        <f t="shared" ca="1" si="24"/>
        <v>2.2646626432303307E-3</v>
      </c>
      <c r="U47" s="78">
        <f t="shared" ca="1" si="25"/>
        <v>0.9168132740908046</v>
      </c>
      <c r="V47" s="79">
        <f t="shared" ca="1" si="26"/>
        <v>1883978.7469409755</v>
      </c>
      <c r="W47" s="79">
        <f t="shared" ca="1" si="5"/>
        <v>12851.548523871779</v>
      </c>
      <c r="X47" s="80">
        <f t="shared" ca="1" si="6"/>
        <v>-18.336265481816092</v>
      </c>
      <c r="Y47" s="80">
        <f t="shared" ca="1" si="27"/>
        <v>-1569.9822891174797</v>
      </c>
      <c r="Z47" s="80">
        <f t="shared" ca="1" si="7"/>
        <v>0</v>
      </c>
      <c r="AA47" s="80">
        <f t="shared" ca="1" si="28"/>
        <v>0</v>
      </c>
      <c r="AB47" s="81">
        <f t="shared" ca="1" si="8"/>
        <v>0</v>
      </c>
      <c r="AC47" s="79">
        <f t="shared" ca="1" si="9"/>
        <v>1895241.9769102479</v>
      </c>
      <c r="AD47" s="35"/>
      <c r="AE47" s="62">
        <f t="shared" ca="1" si="10"/>
        <v>0</v>
      </c>
      <c r="AF47" s="62">
        <f t="shared" ca="1" si="11"/>
        <v>2067206.0827105085</v>
      </c>
      <c r="AG47" s="35"/>
      <c r="AH47" s="35"/>
      <c r="AI47" s="35"/>
      <c r="AJ47" s="65">
        <v>61</v>
      </c>
      <c r="AK47" s="66">
        <f>'SA85-90'!F53*(1+$AH$22)</f>
        <v>1.8524000000000002E-2</v>
      </c>
      <c r="AL47" s="66">
        <f>'SA85-90 (light)'!F53*(1+$AH$22)</f>
        <v>1.8204999999999999E-2</v>
      </c>
      <c r="AM47" s="66">
        <f t="shared" si="36"/>
        <v>105</v>
      </c>
      <c r="AN47" s="66">
        <f t="shared" si="37"/>
        <v>0</v>
      </c>
      <c r="AO47" s="67">
        <f t="shared" si="38"/>
        <v>2.3591494769026569E-5</v>
      </c>
      <c r="AP47" s="68">
        <f t="shared" ca="1" si="47"/>
        <v>7.067677379982815E-7</v>
      </c>
      <c r="AR47" s="69">
        <f t="shared" si="30"/>
        <v>4</v>
      </c>
      <c r="AS47" s="70">
        <f t="shared" si="39"/>
        <v>44</v>
      </c>
      <c r="AT47" s="71">
        <f t="shared" si="40"/>
        <v>0.73994893008292117</v>
      </c>
      <c r="AU47" s="72">
        <f t="shared" si="12"/>
        <v>6.8214933659622723E-3</v>
      </c>
      <c r="AV47" s="73">
        <f t="shared" si="31"/>
        <v>1.0068214933659623</v>
      </c>
      <c r="AW47" s="74">
        <f>PRODUCT(AV$4:AV47)</f>
        <v>1.3486803811858177</v>
      </c>
      <c r="AY47" s="75">
        <f t="shared" si="41"/>
        <v>44</v>
      </c>
      <c r="AZ47" s="76">
        <f t="shared" ca="1" si="49"/>
        <v>1.0068214933659623</v>
      </c>
      <c r="BA47" s="76">
        <f t="shared" ca="1" si="49"/>
        <v>1.0068214933659623</v>
      </c>
      <c r="BB47" s="76">
        <f t="shared" ca="1" si="49"/>
        <v>1.0068214933659623</v>
      </c>
      <c r="BC47" s="76">
        <f t="shared" ca="1" si="49"/>
        <v>1.0068214933659623</v>
      </c>
      <c r="BD47" s="76">
        <f t="shared" ca="1" si="49"/>
        <v>1.0068214933659623</v>
      </c>
      <c r="BE47" s="76">
        <f t="shared" ca="1" si="49"/>
        <v>1.0068214933659623</v>
      </c>
      <c r="BF47" s="76">
        <f t="shared" ca="1" si="49"/>
        <v>1.0068214933659623</v>
      </c>
      <c r="BG47" s="76">
        <f t="shared" ca="1" si="49"/>
        <v>1.0068214933659623</v>
      </c>
      <c r="BH47" s="76">
        <f t="shared" ca="1" si="49"/>
        <v>1.0068214933659623</v>
      </c>
      <c r="BI47" s="76">
        <f t="shared" ca="1" si="49"/>
        <v>1.0068214933659623</v>
      </c>
      <c r="BJ47" s="76">
        <f t="shared" ca="1" si="49"/>
        <v>1.0068214933659623</v>
      </c>
      <c r="BK47" s="76">
        <f t="shared" ca="1" si="49"/>
        <v>1.0068214933659623</v>
      </c>
      <c r="BL47" s="76">
        <f t="shared" ca="1" si="46"/>
        <v>8.5000000000000853E-2</v>
      </c>
      <c r="BM47" s="77">
        <f t="shared" ca="1" si="48"/>
        <v>36.216667015516897</v>
      </c>
    </row>
    <row r="48" spans="2:65">
      <c r="E48">
        <f t="shared" si="34"/>
        <v>45</v>
      </c>
      <c r="F48" s="64">
        <f t="shared" si="35"/>
        <v>65.666666666666629</v>
      </c>
      <c r="G48" s="55">
        <f t="shared" si="15"/>
        <v>2.4857885984658212E-3</v>
      </c>
      <c r="H48" s="78">
        <f t="shared" si="42"/>
        <v>0.91343453718709533</v>
      </c>
      <c r="I48" s="79">
        <f t="shared" ca="1" si="16"/>
        <v>1888090.5666413263</v>
      </c>
      <c r="J48" s="79">
        <f t="shared" ca="1" si="17"/>
        <v>12879.597274679754</v>
      </c>
      <c r="K48" s="80">
        <f t="shared" ca="1" si="18"/>
        <v>-18.268690743741907</v>
      </c>
      <c r="L48" s="80">
        <f t="shared" ca="1" si="19"/>
        <v>-1573.4088055344387</v>
      </c>
      <c r="M48" s="80">
        <f t="shared" ca="1" si="20"/>
        <v>0</v>
      </c>
      <c r="N48" s="80">
        <f t="shared" ca="1" si="21"/>
        <v>0</v>
      </c>
      <c r="O48" s="81">
        <f t="shared" ca="1" si="2"/>
        <v>0</v>
      </c>
      <c r="P48" s="79">
        <f t="shared" ca="1" si="3"/>
        <v>1899378.4864197278</v>
      </c>
      <c r="Q48" s="35"/>
      <c r="R48">
        <f t="shared" ca="1" si="22"/>
        <v>45</v>
      </c>
      <c r="S48" s="78">
        <f t="shared" ca="1" si="23"/>
        <v>65.52</v>
      </c>
      <c r="T48" s="55">
        <f t="shared" ca="1" si="24"/>
        <v>2.4857885984658212E-3</v>
      </c>
      <c r="U48" s="78">
        <f t="shared" ca="1" si="25"/>
        <v>0.91453427010714761</v>
      </c>
      <c r="V48" s="79">
        <f t="shared" ca="1" si="26"/>
        <v>1890530.8060127106</v>
      </c>
      <c r="W48" s="79">
        <f t="shared" ca="1" si="5"/>
        <v>12896.243351363013</v>
      </c>
      <c r="X48" s="80">
        <f t="shared" ca="1" si="6"/>
        <v>-18.290685402142952</v>
      </c>
      <c r="Y48" s="80">
        <f t="shared" ca="1" si="27"/>
        <v>-1575.4423383439255</v>
      </c>
      <c r="Z48" s="80">
        <f t="shared" ca="1" si="7"/>
        <v>0</v>
      </c>
      <c r="AA48" s="80">
        <f t="shared" ca="1" si="28"/>
        <v>0</v>
      </c>
      <c r="AB48" s="81">
        <f t="shared" ca="1" si="8"/>
        <v>0</v>
      </c>
      <c r="AC48" s="79">
        <f t="shared" ca="1" si="9"/>
        <v>1901833.3163403275</v>
      </c>
      <c r="AD48" s="35"/>
      <c r="AE48" s="62">
        <f t="shared" ca="1" si="10"/>
        <v>0</v>
      </c>
      <c r="AF48" s="62">
        <f t="shared" ca="1" si="11"/>
        <v>2079564.8435542029</v>
      </c>
      <c r="AG48" s="35"/>
      <c r="AH48" s="35"/>
      <c r="AI48" s="35"/>
      <c r="AJ48" s="65">
        <v>62</v>
      </c>
      <c r="AK48" s="66">
        <f>'SA85-90'!F54*(1+$AH$22)</f>
        <v>2.0317000000000002E-2</v>
      </c>
      <c r="AL48" s="66">
        <f>'SA85-90 (light)'!F54*(1+$AH$22)</f>
        <v>2.0031000000000004E-2</v>
      </c>
      <c r="AM48" s="66">
        <f t="shared" si="36"/>
        <v>106</v>
      </c>
      <c r="AN48" s="66">
        <f t="shared" si="37"/>
        <v>0</v>
      </c>
      <c r="AO48" s="67">
        <f t="shared" si="38"/>
        <v>2.3591494769026569E-5</v>
      </c>
      <c r="AP48" s="68">
        <f t="shared" ca="1" si="47"/>
        <v>6.5139883686477504E-7</v>
      </c>
      <c r="AR48" s="69">
        <f t="shared" si="30"/>
        <v>4</v>
      </c>
      <c r="AS48" s="70">
        <f t="shared" si="39"/>
        <v>45</v>
      </c>
      <c r="AT48" s="71">
        <f t="shared" si="40"/>
        <v>0.73490137336520966</v>
      </c>
      <c r="AU48" s="72">
        <f t="shared" si="12"/>
        <v>6.8214933659622723E-3</v>
      </c>
      <c r="AV48" s="73">
        <f t="shared" si="31"/>
        <v>1.0068214933659623</v>
      </c>
      <c r="AW48" s="74">
        <f>PRODUCT(AV$4:AV48)</f>
        <v>1.3578803954588803</v>
      </c>
      <c r="AY48" s="75">
        <f t="shared" si="41"/>
        <v>45</v>
      </c>
      <c r="AZ48" s="76">
        <f t="shared" ca="1" si="49"/>
        <v>1.0068214933659623</v>
      </c>
      <c r="BA48" s="76">
        <f t="shared" ca="1" si="49"/>
        <v>1.0068214933659623</v>
      </c>
      <c r="BB48" s="76">
        <f t="shared" ca="1" si="49"/>
        <v>1.0068214933659623</v>
      </c>
      <c r="BC48" s="76">
        <f t="shared" ca="1" si="49"/>
        <v>1.0068214933659623</v>
      </c>
      <c r="BD48" s="76">
        <f t="shared" ca="1" si="49"/>
        <v>1.0068214933659623</v>
      </c>
      <c r="BE48" s="76">
        <f t="shared" ca="1" si="49"/>
        <v>1.0068214933659623</v>
      </c>
      <c r="BF48" s="76">
        <f t="shared" ca="1" si="49"/>
        <v>1.0068214933659623</v>
      </c>
      <c r="BG48" s="76">
        <f t="shared" ca="1" si="49"/>
        <v>1.0068214933659623</v>
      </c>
      <c r="BH48" s="76">
        <f t="shared" ca="1" si="49"/>
        <v>1.0068214933659623</v>
      </c>
      <c r="BI48" s="76">
        <f t="shared" ca="1" si="49"/>
        <v>1.0068214933659623</v>
      </c>
      <c r="BJ48" s="76">
        <f t="shared" ca="1" si="49"/>
        <v>1.0068214933659623</v>
      </c>
      <c r="BK48" s="76">
        <f t="shared" ca="1" si="49"/>
        <v>1.0068214933659623</v>
      </c>
      <c r="BL48" s="76">
        <f t="shared" ca="1" si="46"/>
        <v>8.5000000000000853E-2</v>
      </c>
      <c r="BM48" s="77">
        <f t="shared" ca="1" si="48"/>
        <v>39.295083711835865</v>
      </c>
    </row>
    <row r="49" spans="5:65">
      <c r="E49">
        <f t="shared" si="34"/>
        <v>46</v>
      </c>
      <c r="F49" s="64">
        <f t="shared" si="35"/>
        <v>65.749999999999957</v>
      </c>
      <c r="G49" s="55">
        <f t="shared" si="15"/>
        <v>2.4857885984658212E-3</v>
      </c>
      <c r="H49" s="78">
        <f t="shared" si="42"/>
        <v>0.91116393202911072</v>
      </c>
      <c r="I49" s="79">
        <f t="shared" ca="1" si="16"/>
        <v>1894657.0330340143</v>
      </c>
      <c r="J49" s="79">
        <f t="shared" ca="1" si="17"/>
        <v>12924.390381615291</v>
      </c>
      <c r="K49" s="80">
        <f t="shared" ca="1" si="18"/>
        <v>-18.223278640582215</v>
      </c>
      <c r="L49" s="80">
        <f t="shared" ca="1" si="19"/>
        <v>-1578.8808608616787</v>
      </c>
      <c r="M49" s="80">
        <f t="shared" ca="1" si="20"/>
        <v>0</v>
      </c>
      <c r="N49" s="80">
        <f t="shared" ca="1" si="21"/>
        <v>0</v>
      </c>
      <c r="O49" s="81">
        <f t="shared" ca="1" si="2"/>
        <v>0</v>
      </c>
      <c r="P49" s="79">
        <f t="shared" ca="1" si="3"/>
        <v>1905984.3192761275</v>
      </c>
      <c r="Q49" s="35"/>
      <c r="R49">
        <f t="shared" ca="1" si="22"/>
        <v>46</v>
      </c>
      <c r="S49" s="78">
        <f t="shared" ca="1" si="23"/>
        <v>65.599999999999994</v>
      </c>
      <c r="T49" s="55">
        <f t="shared" ca="1" si="24"/>
        <v>2.4857885984658212E-3</v>
      </c>
      <c r="U49" s="78">
        <f t="shared" ca="1" si="25"/>
        <v>0.91226093124560903</v>
      </c>
      <c r="V49" s="79">
        <f t="shared" ca="1" si="26"/>
        <v>1897105.7607663863</v>
      </c>
      <c r="W49" s="79">
        <f t="shared" ca="1" si="5"/>
        <v>12941.094361596713</v>
      </c>
      <c r="X49" s="80">
        <f t="shared" ca="1" si="6"/>
        <v>-18.24521862491218</v>
      </c>
      <c r="Y49" s="80">
        <f t="shared" ca="1" si="27"/>
        <v>-1580.921467305322</v>
      </c>
      <c r="Z49" s="80">
        <f t="shared" ca="1" si="7"/>
        <v>0</v>
      </c>
      <c r="AA49" s="80">
        <f t="shared" ca="1" si="28"/>
        <v>0</v>
      </c>
      <c r="AB49" s="81">
        <f t="shared" ca="1" si="8"/>
        <v>0</v>
      </c>
      <c r="AC49" s="79">
        <f t="shared" ca="1" si="9"/>
        <v>1908447.6884420528</v>
      </c>
      <c r="AD49" s="35"/>
      <c r="AE49" s="62">
        <f t="shared" ca="1" si="10"/>
        <v>0</v>
      </c>
      <c r="AF49" s="62">
        <f t="shared" ca="1" si="11"/>
        <v>2091997.6106356343</v>
      </c>
      <c r="AG49" s="35"/>
      <c r="AH49" s="35"/>
      <c r="AI49" s="35"/>
      <c r="AJ49" s="65">
        <v>63</v>
      </c>
      <c r="AK49" s="66">
        <f>'SA85-90'!F55*(1+$AH$22)</f>
        <v>2.2297000000000001E-2</v>
      </c>
      <c r="AL49" s="66">
        <f>'SA85-90 (light)'!F55*(1+$AH$22)</f>
        <v>2.2033000000000001E-2</v>
      </c>
      <c r="AM49" s="66">
        <f t="shared" si="36"/>
        <v>107</v>
      </c>
      <c r="AN49" s="66">
        <f t="shared" si="37"/>
        <v>0</v>
      </c>
      <c r="AO49" s="67">
        <f t="shared" si="38"/>
        <v>2.3591494769026569E-5</v>
      </c>
      <c r="AP49" s="68">
        <f t="shared" ca="1" si="47"/>
        <v>6.0036759158043734E-7</v>
      </c>
      <c r="AR49" s="69">
        <f t="shared" si="30"/>
        <v>4</v>
      </c>
      <c r="AS49" s="70">
        <f t="shared" si="39"/>
        <v>46</v>
      </c>
      <c r="AT49" s="71">
        <f t="shared" si="40"/>
        <v>0.72988824852216228</v>
      </c>
      <c r="AU49" s="72">
        <f t="shared" si="12"/>
        <v>6.8214933659622723E-3</v>
      </c>
      <c r="AV49" s="73">
        <f t="shared" si="31"/>
        <v>1.0068214933659623</v>
      </c>
      <c r="AW49" s="74">
        <f>PRODUCT(AV$4:AV49)</f>
        <v>1.3671431675682733</v>
      </c>
      <c r="AY49" s="75">
        <f t="shared" si="41"/>
        <v>46</v>
      </c>
      <c r="AZ49" s="76">
        <f t="shared" ca="1" si="49"/>
        <v>1.0068214933659623</v>
      </c>
      <c r="BA49" s="76">
        <f t="shared" ca="1" si="49"/>
        <v>1.0068214933659623</v>
      </c>
      <c r="BB49" s="76">
        <f t="shared" ca="1" si="49"/>
        <v>1.0068214933659623</v>
      </c>
      <c r="BC49" s="76">
        <f t="shared" ca="1" si="49"/>
        <v>1.0068214933659623</v>
      </c>
      <c r="BD49" s="76">
        <f t="shared" ca="1" si="49"/>
        <v>1.0068214933659623</v>
      </c>
      <c r="BE49" s="76">
        <f t="shared" ca="1" si="49"/>
        <v>1.0068214933659623</v>
      </c>
      <c r="BF49" s="76">
        <f t="shared" ca="1" si="49"/>
        <v>1.0068214933659623</v>
      </c>
      <c r="BG49" s="76">
        <f t="shared" ca="1" si="49"/>
        <v>1.0068214933659623</v>
      </c>
      <c r="BH49" s="76">
        <f t="shared" ca="1" si="49"/>
        <v>1.0068214933659623</v>
      </c>
      <c r="BI49" s="76">
        <f t="shared" ca="1" si="49"/>
        <v>1.0068214933659623</v>
      </c>
      <c r="BJ49" s="76">
        <f t="shared" ca="1" si="49"/>
        <v>1.0068214933659623</v>
      </c>
      <c r="BK49" s="76">
        <f t="shared" ca="1" si="49"/>
        <v>1.0068214933659623</v>
      </c>
      <c r="BL49" s="76">
        <f t="shared" ca="1" si="46"/>
        <v>8.5000000000000853E-2</v>
      </c>
      <c r="BM49" s="77">
        <f t="shared" ca="1" si="48"/>
        <v>42.63516582734195</v>
      </c>
    </row>
    <row r="50" spans="5:65">
      <c r="E50">
        <f t="shared" si="34"/>
        <v>47</v>
      </c>
      <c r="F50" s="64">
        <f t="shared" si="35"/>
        <v>65.833333333333286</v>
      </c>
      <c r="G50" s="55">
        <f t="shared" si="15"/>
        <v>2.4857885984658212E-3</v>
      </c>
      <c r="H50" s="78">
        <f t="shared" si="42"/>
        <v>0.90889897111553952</v>
      </c>
      <c r="I50" s="79">
        <f t="shared" ca="1" si="16"/>
        <v>1901246.4451864162</v>
      </c>
      <c r="J50" s="79">
        <f t="shared" ca="1" si="17"/>
        <v>12969.34001289849</v>
      </c>
      <c r="K50" s="80">
        <f t="shared" ca="1" si="18"/>
        <v>-18.177979422310791</v>
      </c>
      <c r="L50" s="80">
        <f t="shared" ca="1" si="19"/>
        <v>-1584.372037655347</v>
      </c>
      <c r="M50" s="80">
        <f t="shared" ca="1" si="20"/>
        <v>0</v>
      </c>
      <c r="N50" s="80">
        <f t="shared" ca="1" si="21"/>
        <v>0</v>
      </c>
      <c r="O50" s="81">
        <f t="shared" ca="1" si="2"/>
        <v>0</v>
      </c>
      <c r="P50" s="79">
        <f t="shared" ca="1" si="3"/>
        <v>1912613.2351822369</v>
      </c>
      <c r="Q50" s="35"/>
      <c r="R50">
        <f t="shared" ca="1" si="22"/>
        <v>47</v>
      </c>
      <c r="S50" s="78">
        <f t="shared" ca="1" si="23"/>
        <v>65.680000000000007</v>
      </c>
      <c r="T50" s="55">
        <f t="shared" ca="1" si="24"/>
        <v>2.4857885984658212E-3</v>
      </c>
      <c r="U50" s="78">
        <f t="shared" ca="1" si="25"/>
        <v>0.90999324342389287</v>
      </c>
      <c r="V50" s="79">
        <f t="shared" ca="1" si="26"/>
        <v>1903703.6909373552</v>
      </c>
      <c r="W50" s="79">
        <f t="shared" ca="1" si="5"/>
        <v>12986.102098487059</v>
      </c>
      <c r="X50" s="80">
        <f t="shared" ca="1" si="6"/>
        <v>-18.199864868477857</v>
      </c>
      <c r="Y50" s="80">
        <f t="shared" ca="1" si="27"/>
        <v>-1586.4197424477961</v>
      </c>
      <c r="Z50" s="80">
        <f t="shared" ca="1" si="7"/>
        <v>0</v>
      </c>
      <c r="AA50" s="80">
        <f t="shared" ca="1" si="28"/>
        <v>0</v>
      </c>
      <c r="AB50" s="81">
        <f t="shared" ca="1" si="8"/>
        <v>0</v>
      </c>
      <c r="AC50" s="79">
        <f t="shared" ca="1" si="9"/>
        <v>1915085.1734285259</v>
      </c>
      <c r="AD50" s="35"/>
      <c r="AE50" s="62">
        <f t="shared" ca="1" si="10"/>
        <v>0</v>
      </c>
      <c r="AF50" s="62">
        <f t="shared" ca="1" si="11"/>
        <v>2104504.8271159981</v>
      </c>
      <c r="AG50" s="35"/>
      <c r="AH50" s="35"/>
      <c r="AI50" s="35"/>
      <c r="AJ50" s="65">
        <v>64</v>
      </c>
      <c r="AK50" s="66">
        <f>'SA85-90'!F56*(1+$AH$22)</f>
        <v>2.4464E-2</v>
      </c>
      <c r="AL50" s="66">
        <f>'SA85-90 (light)'!F56*(1+$AH$22)</f>
        <v>2.4233000000000005E-2</v>
      </c>
      <c r="AM50" s="66">
        <f t="shared" si="36"/>
        <v>108</v>
      </c>
      <c r="AN50" s="66">
        <f t="shared" si="37"/>
        <v>0</v>
      </c>
      <c r="AO50" s="67">
        <f t="shared" si="38"/>
        <v>2.3591494769026569E-5</v>
      </c>
      <c r="AP50" s="68">
        <f t="shared" ca="1" si="47"/>
        <v>5.53334185788421E-7</v>
      </c>
      <c r="AR50" s="69">
        <f t="shared" si="30"/>
        <v>4</v>
      </c>
      <c r="AS50" s="70">
        <f t="shared" si="39"/>
        <v>47</v>
      </c>
      <c r="AT50" s="71">
        <f t="shared" si="40"/>
        <v>0.72490932067697456</v>
      </c>
      <c r="AU50" s="72">
        <f t="shared" si="12"/>
        <v>6.8214933659622723E-3</v>
      </c>
      <c r="AV50" s="73">
        <f t="shared" si="31"/>
        <v>1.0068214933659623</v>
      </c>
      <c r="AW50" s="74">
        <f>PRODUCT(AV$4:AV50)</f>
        <v>1.376469125616161</v>
      </c>
      <c r="AY50" s="75">
        <f t="shared" si="41"/>
        <v>47</v>
      </c>
      <c r="AZ50" s="76">
        <f t="shared" ca="1" si="49"/>
        <v>1.0068214933659623</v>
      </c>
      <c r="BA50" s="76">
        <f t="shared" ca="1" si="49"/>
        <v>1.0068214933659623</v>
      </c>
      <c r="BB50" s="76">
        <f t="shared" ca="1" si="49"/>
        <v>1.0068214933659623</v>
      </c>
      <c r="BC50" s="76">
        <f t="shared" ca="1" si="49"/>
        <v>1.0068214933659623</v>
      </c>
      <c r="BD50" s="76">
        <f t="shared" ca="1" si="49"/>
        <v>1.0068214933659623</v>
      </c>
      <c r="BE50" s="76">
        <f t="shared" ca="1" si="49"/>
        <v>1.0068214933659623</v>
      </c>
      <c r="BF50" s="76">
        <f t="shared" ca="1" si="49"/>
        <v>1.0068214933659623</v>
      </c>
      <c r="BG50" s="76">
        <f t="shared" ca="1" si="49"/>
        <v>1.0068214933659623</v>
      </c>
      <c r="BH50" s="76">
        <f t="shared" ca="1" si="49"/>
        <v>1.0068214933659623</v>
      </c>
      <c r="BI50" s="76">
        <f t="shared" ca="1" si="49"/>
        <v>1.0068214933659623</v>
      </c>
      <c r="BJ50" s="76">
        <f t="shared" ca="1" si="49"/>
        <v>1.0068214933659623</v>
      </c>
      <c r="BK50" s="76">
        <f t="shared" ca="1" si="49"/>
        <v>1.0068214933659623</v>
      </c>
      <c r="BL50" s="76">
        <f t="shared" ca="1" si="46"/>
        <v>8.5000000000000853E-2</v>
      </c>
      <c r="BM50" s="77">
        <f t="shared" ca="1" si="48"/>
        <v>46.259154922666049</v>
      </c>
    </row>
    <row r="51" spans="5:65">
      <c r="E51">
        <f t="shared" si="34"/>
        <v>48</v>
      </c>
      <c r="F51" s="64">
        <f t="shared" si="35"/>
        <v>65.916666666666615</v>
      </c>
      <c r="G51" s="55">
        <f t="shared" si="15"/>
        <v>2.4857885984658212E-3</v>
      </c>
      <c r="H51" s="78">
        <f t="shared" si="42"/>
        <v>0.90663964041598322</v>
      </c>
      <c r="I51" s="79">
        <f t="shared" ca="1" si="16"/>
        <v>1907858.883008946</v>
      </c>
      <c r="J51" s="79">
        <f t="shared" ca="1" si="17"/>
        <v>13014.446713637715</v>
      </c>
      <c r="K51" s="80">
        <f t="shared" ca="1" si="18"/>
        <v>-18.132792808319664</v>
      </c>
      <c r="L51" s="80">
        <f t="shared" ca="1" si="19"/>
        <v>-1589.882402507455</v>
      </c>
      <c r="M51" s="80">
        <f t="shared" ca="1" si="20"/>
        <v>0</v>
      </c>
      <c r="N51" s="80">
        <f t="shared" ca="1" si="21"/>
        <v>0</v>
      </c>
      <c r="O51" s="81">
        <f t="shared" ca="1" si="2"/>
        <v>-119856.32853173601</v>
      </c>
      <c r="P51" s="79">
        <f t="shared" ca="1" si="3"/>
        <v>1799408.985995532</v>
      </c>
      <c r="Q51" s="35"/>
      <c r="R51">
        <f t="shared" ca="1" si="22"/>
        <v>48</v>
      </c>
      <c r="S51" s="78">
        <f t="shared" ca="1" si="23"/>
        <v>65.760000000000005</v>
      </c>
      <c r="T51" s="55">
        <f t="shared" ca="1" si="24"/>
        <v>2.4857885984658212E-3</v>
      </c>
      <c r="U51" s="78">
        <f t="shared" ca="1" si="25"/>
        <v>0.9077311925947088</v>
      </c>
      <c r="V51" s="79">
        <f t="shared" ca="1" si="26"/>
        <v>1910324.6765393263</v>
      </c>
      <c r="W51" s="79">
        <f t="shared" ca="1" si="5"/>
        <v>13031.267107847038</v>
      </c>
      <c r="X51" s="80">
        <f t="shared" ca="1" si="6"/>
        <v>-18.154623851894176</v>
      </c>
      <c r="Y51" s="80">
        <f t="shared" ca="1" si="27"/>
        <v>-1591.9372304494386</v>
      </c>
      <c r="Z51" s="80">
        <f t="shared" ca="1" si="7"/>
        <v>0</v>
      </c>
      <c r="AA51" s="80">
        <f t="shared" ca="1" si="28"/>
        <v>0</v>
      </c>
      <c r="AB51" s="81">
        <f t="shared" ca="1" si="8"/>
        <v>-119856.32853173601</v>
      </c>
      <c r="AC51" s="79">
        <f t="shared" ca="1" si="9"/>
        <v>1801889.5232611361</v>
      </c>
      <c r="AD51" s="35"/>
      <c r="AE51" s="62">
        <f t="shared" ca="1" si="10"/>
        <v>-132039.45122689029</v>
      </c>
      <c r="AF51" s="62">
        <f t="shared" ca="1" si="11"/>
        <v>1985047.4875833185</v>
      </c>
      <c r="AG51" s="35"/>
      <c r="AH51" s="35"/>
      <c r="AI51" s="35"/>
      <c r="AJ51" s="65">
        <v>65</v>
      </c>
      <c r="AK51" s="66">
        <f>'SA85-90'!F57*(1+$AH$22)</f>
        <v>2.6840000000000003E-2</v>
      </c>
      <c r="AL51" s="66">
        <f>'SA85-90 (light)'!F57*(1+$AH$22)</f>
        <v>2.6631000000000002E-2</v>
      </c>
      <c r="AM51" s="66">
        <f t="shared" si="36"/>
        <v>109</v>
      </c>
      <c r="AN51" s="66">
        <f t="shared" si="37"/>
        <v>0</v>
      </c>
      <c r="AO51" s="67">
        <f t="shared" si="38"/>
        <v>2.3591494769026569E-5</v>
      </c>
      <c r="AP51" s="68">
        <f t="shared" ca="1" si="47"/>
        <v>5.0998542468978853E-7</v>
      </c>
      <c r="AR51" s="69">
        <f t="shared" si="30"/>
        <v>4</v>
      </c>
      <c r="AS51" s="70">
        <f t="shared" si="39"/>
        <v>48</v>
      </c>
      <c r="AT51" s="71">
        <f t="shared" si="40"/>
        <v>0.71996435655505231</v>
      </c>
      <c r="AU51" s="72">
        <f t="shared" si="12"/>
        <v>6.8214933659622723E-3</v>
      </c>
      <c r="AV51" s="73">
        <f t="shared" si="31"/>
        <v>1.0068214933659623</v>
      </c>
      <c r="AW51" s="74">
        <f>PRODUCT(AV$4:AV51)</f>
        <v>1.3858587006250036</v>
      </c>
      <c r="AY51" s="75">
        <f t="shared" si="41"/>
        <v>48</v>
      </c>
      <c r="AZ51" s="76">
        <f t="shared" ca="1" si="49"/>
        <v>1.0068214933659623</v>
      </c>
      <c r="BA51" s="76">
        <f t="shared" ca="1" si="49"/>
        <v>1.0068214933659623</v>
      </c>
      <c r="BB51" s="76">
        <f t="shared" ca="1" si="49"/>
        <v>1.0068214933659623</v>
      </c>
      <c r="BC51" s="76">
        <f t="shared" ca="1" si="49"/>
        <v>1.0068214933659623</v>
      </c>
      <c r="BD51" s="76">
        <f t="shared" ca="1" si="49"/>
        <v>1.0068214933659623</v>
      </c>
      <c r="BE51" s="76">
        <f t="shared" ca="1" si="49"/>
        <v>1.0068214933659623</v>
      </c>
      <c r="BF51" s="76">
        <f t="shared" ca="1" si="49"/>
        <v>1.0068214933659623</v>
      </c>
      <c r="BG51" s="76">
        <f t="shared" ca="1" si="49"/>
        <v>1.0068214933659623</v>
      </c>
      <c r="BH51" s="76">
        <f t="shared" ca="1" si="49"/>
        <v>1.0068214933659623</v>
      </c>
      <c r="BI51" s="76">
        <f t="shared" ca="1" si="49"/>
        <v>1.0068214933659623</v>
      </c>
      <c r="BJ51" s="76">
        <f t="shared" ca="1" si="49"/>
        <v>1.0068214933659623</v>
      </c>
      <c r="BK51" s="76">
        <f t="shared" ca="1" si="49"/>
        <v>1.0068214933659623</v>
      </c>
      <c r="BL51" s="76">
        <f t="shared" ca="1" si="46"/>
        <v>8.5000000000000853E-2</v>
      </c>
      <c r="BM51" s="77">
        <f t="shared" ca="1" si="48"/>
        <v>50.191183091092704</v>
      </c>
    </row>
    <row r="52" spans="5:65">
      <c r="E52">
        <f t="shared" si="34"/>
        <v>49</v>
      </c>
      <c r="F52" s="64">
        <f t="shared" si="35"/>
        <v>65.999999999999943</v>
      </c>
      <c r="G52" s="55">
        <f t="shared" si="15"/>
        <v>2.4857885984658212E-3</v>
      </c>
      <c r="H52" s="78">
        <f t="shared" si="42"/>
        <v>0.90438592593492007</v>
      </c>
      <c r="I52" s="79">
        <f t="shared" ca="1" si="16"/>
        <v>1794936.0356541674</v>
      </c>
      <c r="J52" s="79">
        <f t="shared" ca="1" si="17"/>
        <v>12244.144259541523</v>
      </c>
      <c r="K52" s="80">
        <f t="shared" ca="1" si="18"/>
        <v>-18.087718518698402</v>
      </c>
      <c r="L52" s="80">
        <f t="shared" ca="1" si="19"/>
        <v>-1495.7800297118063</v>
      </c>
      <c r="M52" s="80">
        <f t="shared" ca="1" si="20"/>
        <v>-13462.020267406255</v>
      </c>
      <c r="N52" s="80">
        <f t="shared" ca="1" si="21"/>
        <v>0</v>
      </c>
      <c r="O52" s="81">
        <f t="shared" ca="1" si="2"/>
        <v>0</v>
      </c>
      <c r="P52" s="79">
        <f t="shared" ca="1" si="3"/>
        <v>1792204.2918980722</v>
      </c>
      <c r="Q52" s="35"/>
      <c r="R52">
        <f t="shared" ca="1" si="22"/>
        <v>49</v>
      </c>
      <c r="S52" s="78">
        <f t="shared" ca="1" si="23"/>
        <v>65.84</v>
      </c>
      <c r="T52" s="55">
        <f t="shared" ca="1" si="24"/>
        <v>2.4857885984658212E-3</v>
      </c>
      <c r="U52" s="78">
        <f t="shared" ca="1" si="25"/>
        <v>0.90547476474568511</v>
      </c>
      <c r="V52" s="79">
        <f t="shared" ca="1" si="26"/>
        <v>1797410.4068285185</v>
      </c>
      <c r="W52" s="79">
        <f t="shared" ca="1" si="5"/>
        <v>12261.023166092287</v>
      </c>
      <c r="X52" s="80">
        <f t="shared" ca="1" si="6"/>
        <v>-18.109495294913703</v>
      </c>
      <c r="Y52" s="80">
        <f t="shared" ca="1" si="27"/>
        <v>-1497.8420056904322</v>
      </c>
      <c r="Z52" s="80">
        <f t="shared" ca="1" si="7"/>
        <v>-13480.578051213888</v>
      </c>
      <c r="AA52" s="80">
        <f t="shared" ca="1" si="28"/>
        <v>0</v>
      </c>
      <c r="AB52" s="81">
        <f t="shared" ca="1" si="8"/>
        <v>0</v>
      </c>
      <c r="AC52" s="79">
        <f t="shared" ca="1" si="9"/>
        <v>1794674.9004424117</v>
      </c>
      <c r="AD52" s="35"/>
      <c r="AE52" s="62">
        <f t="shared" ca="1" si="10"/>
        <v>0</v>
      </c>
      <c r="AF52" s="62">
        <f t="shared" ca="1" si="11"/>
        <v>1982026.4134544604</v>
      </c>
      <c r="AG52" s="35"/>
      <c r="AH52" s="35"/>
      <c r="AI52" s="35"/>
      <c r="AJ52" s="65">
        <v>66</v>
      </c>
      <c r="AK52" s="66">
        <f>'SA85-90'!F58*(1+$AH$22)</f>
        <v>2.9425000000000003E-2</v>
      </c>
      <c r="AL52" s="66">
        <f>'SA85-90 (light)'!F58*(1+$AH$22)</f>
        <v>2.9260000000000001E-2</v>
      </c>
      <c r="AM52" s="66">
        <f t="shared" si="36"/>
        <v>110</v>
      </c>
      <c r="AN52" s="66">
        <f t="shared" si="37"/>
        <v>0</v>
      </c>
      <c r="AO52" s="67">
        <f t="shared" si="38"/>
        <v>2.3591494769026569E-5</v>
      </c>
      <c r="AP52" s="68">
        <f t="shared" ca="1" si="47"/>
        <v>4.7003264948367573E-7</v>
      </c>
      <c r="AR52" s="69">
        <f t="shared" si="30"/>
        <v>5</v>
      </c>
      <c r="AS52" s="70">
        <f t="shared" si="39"/>
        <v>49</v>
      </c>
      <c r="AT52" s="71">
        <f t="shared" si="40"/>
        <v>0.71505312447308278</v>
      </c>
      <c r="AU52" s="72">
        <f t="shared" si="12"/>
        <v>6.8214933659622723E-3</v>
      </c>
      <c r="AV52" s="73">
        <f t="shared" si="31"/>
        <v>1.0068214933659623</v>
      </c>
      <c r="AW52" s="74">
        <f>PRODUCT(AV$4:AV52)</f>
        <v>1.3953123265574781</v>
      </c>
      <c r="AY52" s="75">
        <f t="shared" si="41"/>
        <v>49</v>
      </c>
      <c r="AZ52" s="76">
        <f t="shared" ca="1" si="49"/>
        <v>1.0068214933659623</v>
      </c>
      <c r="BA52" s="76">
        <f t="shared" ca="1" si="49"/>
        <v>1.0068214933659623</v>
      </c>
      <c r="BB52" s="76">
        <f t="shared" ca="1" si="49"/>
        <v>1.0068214933659623</v>
      </c>
      <c r="BC52" s="76">
        <f t="shared" ca="1" si="49"/>
        <v>1.0068214933659623</v>
      </c>
      <c r="BD52" s="76">
        <f t="shared" ca="1" si="49"/>
        <v>1.0068214933659623</v>
      </c>
      <c r="BE52" s="76">
        <f t="shared" ca="1" si="49"/>
        <v>1.0068214933659623</v>
      </c>
      <c r="BF52" s="76">
        <f t="shared" ca="1" si="49"/>
        <v>1.0068214933659623</v>
      </c>
      <c r="BG52" s="76">
        <f t="shared" ca="1" si="49"/>
        <v>1.0068214933659623</v>
      </c>
      <c r="BH52" s="76">
        <f t="shared" ca="1" si="49"/>
        <v>1.0068214933659623</v>
      </c>
      <c r="BI52" s="76">
        <f t="shared" ca="1" si="49"/>
        <v>1.0068214933659623</v>
      </c>
      <c r="BJ52" s="76">
        <f t="shared" ca="1" si="49"/>
        <v>1.0068214933659623</v>
      </c>
      <c r="BK52" s="76">
        <f t="shared" ca="1" si="49"/>
        <v>1.0068214933659623</v>
      </c>
      <c r="BL52" s="76">
        <f t="shared" ca="1" si="46"/>
        <v>8.5000000000000853E-2</v>
      </c>
      <c r="BM52" s="77">
        <f t="shared" ca="1" si="48"/>
        <v>54.457433653835629</v>
      </c>
    </row>
    <row r="53" spans="5:65">
      <c r="E53">
        <f t="shared" si="34"/>
        <v>50</v>
      </c>
      <c r="F53" s="64">
        <f t="shared" si="35"/>
        <v>66.083333333333272</v>
      </c>
      <c r="G53" s="55">
        <f t="shared" si="15"/>
        <v>2.4857885984658212E-3</v>
      </c>
      <c r="H53" s="78">
        <f t="shared" si="42"/>
        <v>0.90213781371161805</v>
      </c>
      <c r="I53" s="79">
        <f t="shared" ca="1" si="16"/>
        <v>1787749.2509031505</v>
      </c>
      <c r="J53" s="79">
        <f t="shared" ca="1" si="17"/>
        <v>12195.119655039864</v>
      </c>
      <c r="K53" s="80">
        <f t="shared" ca="1" si="18"/>
        <v>-18.04275627423236</v>
      </c>
      <c r="L53" s="80">
        <f t="shared" ca="1" si="19"/>
        <v>-1489.7910424192921</v>
      </c>
      <c r="M53" s="80">
        <f t="shared" ca="1" si="20"/>
        <v>0</v>
      </c>
      <c r="N53" s="80">
        <f t="shared" ca="1" si="21"/>
        <v>0</v>
      </c>
      <c r="O53" s="81">
        <f t="shared" ca="1" si="2"/>
        <v>0</v>
      </c>
      <c r="P53" s="79">
        <f t="shared" ca="1" si="3"/>
        <v>1798436.5367594967</v>
      </c>
      <c r="Q53" s="35"/>
      <c r="R53">
        <f t="shared" ca="1" si="22"/>
        <v>50</v>
      </c>
      <c r="S53" s="78">
        <f t="shared" ca="1" si="23"/>
        <v>65.92</v>
      </c>
      <c r="T53" s="55">
        <f t="shared" ca="1" si="24"/>
        <v>2.4857885984658212E-3</v>
      </c>
      <c r="U53" s="78">
        <f t="shared" ca="1" si="25"/>
        <v>0.90322394589928179</v>
      </c>
      <c r="V53" s="79">
        <f t="shared" ca="1" si="26"/>
        <v>1790213.7180369392</v>
      </c>
      <c r="W53" s="79">
        <f t="shared" ca="1" si="5"/>
        <v>12211.931001243634</v>
      </c>
      <c r="X53" s="80">
        <f t="shared" ca="1" si="6"/>
        <v>-18.064478917985635</v>
      </c>
      <c r="Y53" s="80">
        <f t="shared" ca="1" si="27"/>
        <v>-1491.8447650307828</v>
      </c>
      <c r="Z53" s="80">
        <f t="shared" ca="1" si="7"/>
        <v>0</v>
      </c>
      <c r="AA53" s="80">
        <f t="shared" ca="1" si="28"/>
        <v>0</v>
      </c>
      <c r="AB53" s="81">
        <f t="shared" ca="1" si="8"/>
        <v>0</v>
      </c>
      <c r="AC53" s="79">
        <f t="shared" ca="1" si="9"/>
        <v>1800915.739794234</v>
      </c>
      <c r="AD53" s="35"/>
      <c r="AE53" s="62">
        <f t="shared" ca="1" si="10"/>
        <v>0</v>
      </c>
      <c r="AF53" s="62">
        <f t="shared" ca="1" si="11"/>
        <v>1993875.1048071233</v>
      </c>
      <c r="AG53" s="35"/>
      <c r="AH53" s="35"/>
      <c r="AI53" s="35"/>
      <c r="AJ53" s="65">
        <v>67</v>
      </c>
      <c r="AK53" s="66">
        <f>'SA85-90'!F59*(1+$AH$22)</f>
        <v>3.2252000000000003E-2</v>
      </c>
      <c r="AL53" s="66">
        <f>'SA85-90 (light)'!F59*(1+$AH$22)</f>
        <v>3.2109000000000006E-2</v>
      </c>
      <c r="AM53" s="66">
        <f t="shared" si="36"/>
        <v>111</v>
      </c>
      <c r="AN53" s="66">
        <f t="shared" si="37"/>
        <v>0</v>
      </c>
      <c r="AO53" s="67">
        <f t="shared" si="38"/>
        <v>2.3591494769026569E-5</v>
      </c>
      <c r="AP53" s="68">
        <f t="shared" ca="1" si="47"/>
        <v>4.3320981519232748E-7</v>
      </c>
      <c r="AR53" s="69">
        <f t="shared" si="30"/>
        <v>5</v>
      </c>
      <c r="AS53" s="70">
        <f t="shared" si="39"/>
        <v>50</v>
      </c>
      <c r="AT53" s="71">
        <f t="shared" si="40"/>
        <v>0.710175394328179</v>
      </c>
      <c r="AU53" s="72">
        <f t="shared" si="12"/>
        <v>6.8214933659622723E-3</v>
      </c>
      <c r="AV53" s="73">
        <f t="shared" si="31"/>
        <v>1.0068214933659623</v>
      </c>
      <c r="AW53" s="74">
        <f>PRODUCT(AV$4:AV53)</f>
        <v>1.4048304403365353</v>
      </c>
      <c r="AY53" s="75">
        <f t="shared" si="41"/>
        <v>50</v>
      </c>
      <c r="AZ53" s="76">
        <f t="shared" ca="1" si="49"/>
        <v>1.0068214933659623</v>
      </c>
      <c r="BA53" s="76">
        <f t="shared" ca="1" si="49"/>
        <v>1.0068214933659623</v>
      </c>
      <c r="BB53" s="76">
        <f t="shared" ca="1" si="49"/>
        <v>1.0068214933659623</v>
      </c>
      <c r="BC53" s="76">
        <f t="shared" ca="1" si="49"/>
        <v>1.0068214933659623</v>
      </c>
      <c r="BD53" s="76">
        <f t="shared" ca="1" si="49"/>
        <v>1.0068214933659623</v>
      </c>
      <c r="BE53" s="76">
        <f t="shared" ca="1" si="49"/>
        <v>1.0068214933659623</v>
      </c>
      <c r="BF53" s="76">
        <f t="shared" ca="1" si="49"/>
        <v>1.0068214933659623</v>
      </c>
      <c r="BG53" s="76">
        <f t="shared" ca="1" si="49"/>
        <v>1.0068214933659623</v>
      </c>
      <c r="BH53" s="76">
        <f t="shared" ca="1" si="49"/>
        <v>1.0068214933659623</v>
      </c>
      <c r="BI53" s="76">
        <f t="shared" ca="1" si="49"/>
        <v>1.0068214933659623</v>
      </c>
      <c r="BJ53" s="76">
        <f t="shared" ca="1" si="49"/>
        <v>1.0068214933659623</v>
      </c>
      <c r="BK53" s="76">
        <f t="shared" ca="1" si="49"/>
        <v>1.0068214933659623</v>
      </c>
      <c r="BL53" s="76">
        <f t="shared" ca="1" si="46"/>
        <v>8.5000000000000853E-2</v>
      </c>
      <c r="BM53" s="77">
        <f t="shared" ca="1" si="48"/>
        <v>59.086315514411702</v>
      </c>
    </row>
    <row r="54" spans="5:65">
      <c r="E54">
        <f t="shared" si="34"/>
        <v>51</v>
      </c>
      <c r="F54" s="64">
        <f t="shared" si="35"/>
        <v>66.1666666666666</v>
      </c>
      <c r="G54" s="55">
        <f t="shared" si="15"/>
        <v>2.4857885984658212E-3</v>
      </c>
      <c r="H54" s="78">
        <f t="shared" si="42"/>
        <v>0.89989528982004885</v>
      </c>
      <c r="I54" s="79">
        <f t="shared" ca="1" si="16"/>
        <v>1793966.0037213555</v>
      </c>
      <c r="J54" s="79">
        <f t="shared" ca="1" si="17"/>
        <v>12237.527193147076</v>
      </c>
      <c r="K54" s="80">
        <f t="shared" ca="1" si="18"/>
        <v>-17.997905796400978</v>
      </c>
      <c r="L54" s="80">
        <f t="shared" ca="1" si="19"/>
        <v>-1494.9716697677964</v>
      </c>
      <c r="M54" s="80">
        <f t="shared" ca="1" si="20"/>
        <v>0</v>
      </c>
      <c r="N54" s="80">
        <f t="shared" ca="1" si="21"/>
        <v>0</v>
      </c>
      <c r="O54" s="81">
        <f t="shared" ca="1" si="2"/>
        <v>0</v>
      </c>
      <c r="P54" s="79">
        <f t="shared" ca="1" si="3"/>
        <v>1804690.5613389383</v>
      </c>
      <c r="Q54" s="35"/>
      <c r="R54">
        <f t="shared" ca="1" si="22"/>
        <v>51</v>
      </c>
      <c r="S54" s="78">
        <f t="shared" ca="1" si="23"/>
        <v>66</v>
      </c>
      <c r="T54" s="55">
        <f t="shared" ca="1" si="24"/>
        <v>2.4857885984658212E-3</v>
      </c>
      <c r="U54" s="78">
        <f t="shared" ca="1" si="25"/>
        <v>0.90097872211270402</v>
      </c>
      <c r="V54" s="79">
        <f t="shared" ca="1" si="26"/>
        <v>1796439.043981456</v>
      </c>
      <c r="W54" s="79">
        <f t="shared" ca="1" si="5"/>
        <v>12254.397020875109</v>
      </c>
      <c r="X54" s="80">
        <f t="shared" ca="1" si="6"/>
        <v>-18.019574442254079</v>
      </c>
      <c r="Y54" s="80">
        <f t="shared" ca="1" si="27"/>
        <v>-1497.0325366512134</v>
      </c>
      <c r="Z54" s="80">
        <f t="shared" ca="1" si="7"/>
        <v>0</v>
      </c>
      <c r="AA54" s="80">
        <f t="shared" ca="1" si="28"/>
        <v>0</v>
      </c>
      <c r="AB54" s="81">
        <f t="shared" ca="1" si="8"/>
        <v>0</v>
      </c>
      <c r="AC54" s="79">
        <f t="shared" ca="1" si="9"/>
        <v>1807178.3888912376</v>
      </c>
      <c r="AD54" s="35"/>
      <c r="AE54" s="62">
        <f t="shared" ca="1" si="10"/>
        <v>0</v>
      </c>
      <c r="AF54" s="62">
        <f t="shared" ca="1" si="11"/>
        <v>2005794.7480197833</v>
      </c>
      <c r="AG54" s="35"/>
      <c r="AH54" s="35"/>
      <c r="AI54" s="35"/>
      <c r="AJ54" s="65">
        <v>68</v>
      </c>
      <c r="AK54" s="66">
        <f>'SA85-90'!F60*(1+$AH$22)</f>
        <v>3.5321000000000005E-2</v>
      </c>
      <c r="AL54" s="66">
        <f>'SA85-90 (light)'!F60*(1+$AH$22)</f>
        <v>3.5210999999999999E-2</v>
      </c>
      <c r="AM54" s="66">
        <f t="shared" si="36"/>
        <v>112</v>
      </c>
      <c r="AN54" s="66">
        <f t="shared" si="37"/>
        <v>0</v>
      </c>
      <c r="AO54" s="67">
        <f t="shared" si="38"/>
        <v>2.3591494769026569E-5</v>
      </c>
      <c r="AP54" s="68">
        <f t="shared" ca="1" si="47"/>
        <v>3.9927171907126929E-7</v>
      </c>
      <c r="AR54" s="69">
        <f t="shared" si="30"/>
        <v>5</v>
      </c>
      <c r="AS54" s="70">
        <f t="shared" si="39"/>
        <v>51</v>
      </c>
      <c r="AT54" s="71">
        <f t="shared" si="40"/>
        <v>0.70533093758709964</v>
      </c>
      <c r="AU54" s="72">
        <f t="shared" si="12"/>
        <v>6.8214933659622723E-3</v>
      </c>
      <c r="AV54" s="73">
        <f t="shared" si="31"/>
        <v>1.0068214933659623</v>
      </c>
      <c r="AW54" s="74">
        <f>PRODUCT(AV$4:AV54)</f>
        <v>1.4144134818655927</v>
      </c>
      <c r="AY54" s="75">
        <f t="shared" si="41"/>
        <v>51</v>
      </c>
      <c r="AZ54" s="76">
        <f t="shared" ca="1" si="49"/>
        <v>1.0068214933659623</v>
      </c>
      <c r="BA54" s="76">
        <f t="shared" ca="1" si="49"/>
        <v>1.0068214933659623</v>
      </c>
      <c r="BB54" s="76">
        <f t="shared" ca="1" si="49"/>
        <v>1.0068214933659623</v>
      </c>
      <c r="BC54" s="76">
        <f t="shared" ca="1" si="49"/>
        <v>1.0068214933659623</v>
      </c>
      <c r="BD54" s="76">
        <f t="shared" ca="1" si="49"/>
        <v>1.0068214933659623</v>
      </c>
      <c r="BE54" s="76">
        <f t="shared" ca="1" si="49"/>
        <v>1.0068214933659623</v>
      </c>
      <c r="BF54" s="76">
        <f t="shared" ca="1" si="49"/>
        <v>1.0068214933659623</v>
      </c>
      <c r="BG54" s="76">
        <f t="shared" ca="1" si="49"/>
        <v>1.0068214933659623</v>
      </c>
      <c r="BH54" s="76">
        <f t="shared" ca="1" si="49"/>
        <v>1.0068214933659623</v>
      </c>
      <c r="BI54" s="76">
        <f t="shared" ca="1" si="49"/>
        <v>1.0068214933659623</v>
      </c>
      <c r="BJ54" s="76">
        <f t="shared" ca="1" si="49"/>
        <v>1.0068214933659623</v>
      </c>
      <c r="BK54" s="76">
        <f t="shared" ca="1" si="49"/>
        <v>1.0068214933659623</v>
      </c>
      <c r="BL54" s="76">
        <f t="shared" ca="1" si="46"/>
        <v>8.5000000000000853E-2</v>
      </c>
      <c r="BM54" s="77">
        <f t="shared" ca="1" si="48"/>
        <v>64.108652333136746</v>
      </c>
    </row>
    <row r="55" spans="5:65">
      <c r="E55">
        <f t="shared" si="34"/>
        <v>52</v>
      </c>
      <c r="F55" s="64">
        <f t="shared" si="35"/>
        <v>66.249999999999929</v>
      </c>
      <c r="G55" s="55">
        <f t="shared" si="15"/>
        <v>2.4857885984658212E-3</v>
      </c>
      <c r="H55" s="78">
        <f t="shared" si="42"/>
        <v>0.8976583403688011</v>
      </c>
      <c r="I55" s="79">
        <f t="shared" ca="1" si="16"/>
        <v>1800204.4821178031</v>
      </c>
      <c r="J55" s="79">
        <f t="shared" ca="1" si="17"/>
        <v>12280.082932142142</v>
      </c>
      <c r="K55" s="80">
        <f t="shared" ca="1" si="18"/>
        <v>-17.953166807376022</v>
      </c>
      <c r="L55" s="80">
        <f t="shared" ca="1" si="19"/>
        <v>-1500.170401764836</v>
      </c>
      <c r="M55" s="80">
        <f t="shared" ca="1" si="20"/>
        <v>0</v>
      </c>
      <c r="N55" s="80">
        <f t="shared" ca="1" si="21"/>
        <v>0</v>
      </c>
      <c r="O55" s="81">
        <f t="shared" ca="1" si="2"/>
        <v>0</v>
      </c>
      <c r="P55" s="79">
        <f t="shared" ca="1" si="3"/>
        <v>1810966.441481373</v>
      </c>
      <c r="Q55" s="35"/>
      <c r="R55">
        <f t="shared" ca="1" si="22"/>
        <v>52</v>
      </c>
      <c r="S55" s="78">
        <f t="shared" ca="1" si="23"/>
        <v>66.08</v>
      </c>
      <c r="T55" s="55">
        <f t="shared" ca="1" si="24"/>
        <v>2.4857885984658212E-3</v>
      </c>
      <c r="U55" s="78">
        <f t="shared" ca="1" si="25"/>
        <v>0.89873907947781595</v>
      </c>
      <c r="V55" s="79">
        <f t="shared" ca="1" si="26"/>
        <v>1802686.1254567378</v>
      </c>
      <c r="W55" s="79">
        <f t="shared" ca="1" si="5"/>
        <v>12297.01144571537</v>
      </c>
      <c r="X55" s="80">
        <f t="shared" ca="1" si="6"/>
        <v>-17.974781589556319</v>
      </c>
      <c r="Y55" s="80">
        <f t="shared" ca="1" si="27"/>
        <v>-1502.238437880615</v>
      </c>
      <c r="Z55" s="80">
        <f t="shared" ca="1" si="7"/>
        <v>0</v>
      </c>
      <c r="AA55" s="80">
        <f t="shared" ca="1" si="28"/>
        <v>0</v>
      </c>
      <c r="AB55" s="81">
        <f t="shared" ca="1" si="8"/>
        <v>0</v>
      </c>
      <c r="AC55" s="79">
        <f t="shared" ca="1" si="9"/>
        <v>1813462.923682983</v>
      </c>
      <c r="AD55" s="35"/>
      <c r="AE55" s="62">
        <f t="shared" ca="1" si="10"/>
        <v>0</v>
      </c>
      <c r="AF55" s="62">
        <f t="shared" ca="1" si="11"/>
        <v>2017785.7679635324</v>
      </c>
      <c r="AG55" s="35"/>
      <c r="AH55" s="35"/>
      <c r="AI55" s="35"/>
      <c r="AJ55" s="65">
        <v>69</v>
      </c>
      <c r="AK55" s="66">
        <f>'SA85-90'!F61*(1+$AH$22)</f>
        <v>3.8643000000000004E-2</v>
      </c>
      <c r="AL55" s="66">
        <f>'SA85-90 (light)'!F61*(1+$AH$22)</f>
        <v>3.8566000000000003E-2</v>
      </c>
      <c r="AM55" s="66">
        <f t="shared" si="36"/>
        <v>113</v>
      </c>
      <c r="AN55" s="66">
        <f t="shared" si="37"/>
        <v>0</v>
      </c>
      <c r="AO55" s="67">
        <f t="shared" si="38"/>
        <v>2.3591494769026569E-5</v>
      </c>
      <c r="AP55" s="68">
        <f t="shared" ca="1" si="47"/>
        <v>3.679923678076212E-7</v>
      </c>
      <c r="AR55" s="69">
        <f t="shared" si="30"/>
        <v>5</v>
      </c>
      <c r="AS55" s="70">
        <f t="shared" si="39"/>
        <v>52</v>
      </c>
      <c r="AT55" s="71">
        <f t="shared" si="40"/>
        <v>0.70051952727554134</v>
      </c>
      <c r="AU55" s="72">
        <f t="shared" si="12"/>
        <v>6.8214933659622723E-3</v>
      </c>
      <c r="AV55" s="73">
        <f t="shared" si="31"/>
        <v>1.0068214933659623</v>
      </c>
      <c r="AW55" s="74">
        <f>PRODUCT(AV$4:AV55)</f>
        <v>1.4240618940488665</v>
      </c>
      <c r="AY55" s="75">
        <f t="shared" si="41"/>
        <v>52</v>
      </c>
      <c r="AZ55" s="76">
        <f t="shared" ref="AZ55:BK64" ca="1" si="50">OFFSET($AV$3,($AY55*12-12)+AZ$3,0)</f>
        <v>1.0068214933659623</v>
      </c>
      <c r="BA55" s="76">
        <f t="shared" ca="1" si="50"/>
        <v>1.0068214933659623</v>
      </c>
      <c r="BB55" s="76">
        <f t="shared" ca="1" si="50"/>
        <v>1.0068214933659623</v>
      </c>
      <c r="BC55" s="76">
        <f t="shared" ca="1" si="50"/>
        <v>1.0068214933659623</v>
      </c>
      <c r="BD55" s="76">
        <f t="shared" ca="1" si="50"/>
        <v>1.0068214933659623</v>
      </c>
      <c r="BE55" s="76">
        <f t="shared" ca="1" si="50"/>
        <v>1.0068214933659623</v>
      </c>
      <c r="BF55" s="76">
        <f t="shared" ca="1" si="50"/>
        <v>1.0068214933659623</v>
      </c>
      <c r="BG55" s="76">
        <f t="shared" ca="1" si="50"/>
        <v>1.0068214933659623</v>
      </c>
      <c r="BH55" s="76">
        <f t="shared" ca="1" si="50"/>
        <v>1.0068214933659623</v>
      </c>
      <c r="BI55" s="76">
        <f t="shared" ca="1" si="50"/>
        <v>1.0068214933659623</v>
      </c>
      <c r="BJ55" s="76">
        <f t="shared" ca="1" si="50"/>
        <v>1.0068214933659623</v>
      </c>
      <c r="BK55" s="76">
        <f t="shared" ca="1" si="50"/>
        <v>1.0068214933659623</v>
      </c>
      <c r="BL55" s="76">
        <f t="shared" ca="1" si="46"/>
        <v>8.5000000000000853E-2</v>
      </c>
      <c r="BM55" s="77">
        <f t="shared" ca="1" si="48"/>
        <v>69.557887781453431</v>
      </c>
    </row>
    <row r="56" spans="5:65">
      <c r="E56">
        <f t="shared" si="34"/>
        <v>53</v>
      </c>
      <c r="F56" s="64">
        <f t="shared" si="35"/>
        <v>66.333333333333258</v>
      </c>
      <c r="G56" s="55">
        <f t="shared" si="15"/>
        <v>2.4857885984658212E-3</v>
      </c>
      <c r="H56" s="78">
        <f t="shared" si="42"/>
        <v>0.89542695150099461</v>
      </c>
      <c r="I56" s="79">
        <f t="shared" ca="1" si="16"/>
        <v>1806464.7617489344</v>
      </c>
      <c r="J56" s="79">
        <f t="shared" ca="1" si="17"/>
        <v>12322.787388114974</v>
      </c>
      <c r="K56" s="80">
        <f t="shared" ca="1" si="18"/>
        <v>-17.908539030019892</v>
      </c>
      <c r="L56" s="80">
        <f t="shared" ca="1" si="19"/>
        <v>-1505.3873014574453</v>
      </c>
      <c r="M56" s="80">
        <f t="shared" ca="1" si="20"/>
        <v>0</v>
      </c>
      <c r="N56" s="80">
        <f t="shared" ca="1" si="21"/>
        <v>0</v>
      </c>
      <c r="O56" s="81">
        <f t="shared" ca="1" si="2"/>
        <v>0</v>
      </c>
      <c r="P56" s="79">
        <f t="shared" ca="1" si="3"/>
        <v>1817264.253296562</v>
      </c>
      <c r="Q56" s="35"/>
      <c r="R56">
        <f t="shared" ca="1" si="22"/>
        <v>53</v>
      </c>
      <c r="S56" s="78">
        <f t="shared" ca="1" si="23"/>
        <v>66.16</v>
      </c>
      <c r="T56" s="55">
        <f t="shared" ca="1" si="24"/>
        <v>2.4857885984658212E-3</v>
      </c>
      <c r="U56" s="78">
        <f t="shared" ca="1" si="25"/>
        <v>0.89650500412105427</v>
      </c>
      <c r="V56" s="79">
        <f t="shared" ca="1" si="26"/>
        <v>1808955.0382235514</v>
      </c>
      <c r="W56" s="79">
        <f t="shared" ca="1" si="5"/>
        <v>12339.774792565984</v>
      </c>
      <c r="X56" s="80">
        <f t="shared" ca="1" si="6"/>
        <v>-17.930100082421085</v>
      </c>
      <c r="Y56" s="80">
        <f t="shared" ca="1" si="27"/>
        <v>-1507.4625318529595</v>
      </c>
      <c r="Z56" s="80">
        <f t="shared" ca="1" si="7"/>
        <v>0</v>
      </c>
      <c r="AA56" s="80">
        <f t="shared" ca="1" si="28"/>
        <v>0</v>
      </c>
      <c r="AB56" s="81">
        <f t="shared" ca="1" si="8"/>
        <v>0</v>
      </c>
      <c r="AC56" s="79">
        <f t="shared" ca="1" si="9"/>
        <v>1819769.4203841819</v>
      </c>
      <c r="AD56" s="35"/>
      <c r="AE56" s="62">
        <f t="shared" ca="1" si="10"/>
        <v>0</v>
      </c>
      <c r="AF56" s="62">
        <f t="shared" ca="1" si="11"/>
        <v>2029848.592053659</v>
      </c>
      <c r="AG56" s="35"/>
      <c r="AH56" s="35"/>
      <c r="AI56" s="35"/>
      <c r="AJ56" s="65">
        <v>70</v>
      </c>
      <c r="AK56" s="66">
        <f>'SA85-90'!F62*(1+$AH$22)</f>
        <v>4.224E-2</v>
      </c>
      <c r="AL56" s="66">
        <f>'SA85-90 (light)'!F62*(1+$AH$22)</f>
        <v>4.2196000000000004E-2</v>
      </c>
      <c r="AM56" s="66">
        <f t="shared" si="36"/>
        <v>114</v>
      </c>
      <c r="AN56" s="66">
        <f t="shared" si="37"/>
        <v>0</v>
      </c>
      <c r="AO56" s="67">
        <f t="shared" si="38"/>
        <v>2.3591494769026569E-5</v>
      </c>
      <c r="AP56" s="68">
        <f t="shared" ca="1" si="47"/>
        <v>3.3916347263375193E-7</v>
      </c>
      <c r="AR56" s="69">
        <f t="shared" si="30"/>
        <v>5</v>
      </c>
      <c r="AS56" s="70">
        <f t="shared" si="39"/>
        <v>53</v>
      </c>
      <c r="AT56" s="71">
        <f t="shared" si="40"/>
        <v>0.69574093796750425</v>
      </c>
      <c r="AU56" s="72">
        <f t="shared" si="12"/>
        <v>6.8214933659622723E-3</v>
      </c>
      <c r="AV56" s="73">
        <f t="shared" si="31"/>
        <v>1.0068214933659623</v>
      </c>
      <c r="AW56" s="74">
        <f>PRODUCT(AV$4:AV56)</f>
        <v>1.4337761228118406</v>
      </c>
      <c r="AY56" s="75">
        <f t="shared" si="41"/>
        <v>53</v>
      </c>
      <c r="AZ56" s="76">
        <f t="shared" ca="1" si="50"/>
        <v>1.0068214933659623</v>
      </c>
      <c r="BA56" s="76">
        <f t="shared" ca="1" si="50"/>
        <v>1.0068214933659623</v>
      </c>
      <c r="BB56" s="76">
        <f t="shared" ca="1" si="50"/>
        <v>1.0068214933659623</v>
      </c>
      <c r="BC56" s="76">
        <f t="shared" ca="1" si="50"/>
        <v>1.0068214933659623</v>
      </c>
      <c r="BD56" s="76">
        <f t="shared" ca="1" si="50"/>
        <v>1.0068214933659623</v>
      </c>
      <c r="BE56" s="76">
        <f t="shared" ca="1" si="50"/>
        <v>1.0068214933659623</v>
      </c>
      <c r="BF56" s="76">
        <f t="shared" ca="1" si="50"/>
        <v>1.0068214933659623</v>
      </c>
      <c r="BG56" s="76">
        <f t="shared" ca="1" si="50"/>
        <v>1.0068214933659623</v>
      </c>
      <c r="BH56" s="76">
        <f t="shared" ca="1" si="50"/>
        <v>1.0068214933659623</v>
      </c>
      <c r="BI56" s="76">
        <f t="shared" ca="1" si="50"/>
        <v>1.0068214933659623</v>
      </c>
      <c r="BJ56" s="76">
        <f t="shared" ca="1" si="50"/>
        <v>1.0068214933659623</v>
      </c>
      <c r="BK56" s="76">
        <f t="shared" ca="1" si="50"/>
        <v>1.0068214933659623</v>
      </c>
      <c r="BL56" s="76">
        <f t="shared" ca="1" si="46"/>
        <v>8.5000000000000853E-2</v>
      </c>
      <c r="BM56" s="77">
        <f t="shared" ca="1" si="48"/>
        <v>75.470308242877039</v>
      </c>
    </row>
    <row r="57" spans="5:65">
      <c r="E57">
        <f t="shared" si="34"/>
        <v>54</v>
      </c>
      <c r="F57" s="64">
        <f t="shared" si="35"/>
        <v>66.416666666666586</v>
      </c>
      <c r="G57" s="55">
        <f t="shared" si="15"/>
        <v>2.4857885984658212E-3</v>
      </c>
      <c r="H57" s="78">
        <f t="shared" si="42"/>
        <v>0.89320110939419439</v>
      </c>
      <c r="I57" s="79">
        <f t="shared" ca="1" si="16"/>
        <v>1812746.918535318</v>
      </c>
      <c r="J57" s="79">
        <f t="shared" ca="1" si="17"/>
        <v>12365.641078957224</v>
      </c>
      <c r="K57" s="80">
        <f t="shared" ca="1" si="18"/>
        <v>-17.864022187883887</v>
      </c>
      <c r="L57" s="80">
        <f t="shared" ca="1" si="19"/>
        <v>-1510.6224321127652</v>
      </c>
      <c r="M57" s="80">
        <f t="shared" ca="1" si="20"/>
        <v>0</v>
      </c>
      <c r="N57" s="80">
        <f t="shared" ca="1" si="21"/>
        <v>0</v>
      </c>
      <c r="O57" s="81">
        <f t="shared" ca="1" si="2"/>
        <v>0</v>
      </c>
      <c r="P57" s="79">
        <f t="shared" ca="1" si="3"/>
        <v>1823584.0731599745</v>
      </c>
      <c r="Q57" s="35"/>
      <c r="R57">
        <f t="shared" ca="1" si="22"/>
        <v>54</v>
      </c>
      <c r="S57" s="78">
        <f t="shared" ca="1" si="23"/>
        <v>66.239999999999995</v>
      </c>
      <c r="T57" s="55">
        <f t="shared" ca="1" si="24"/>
        <v>2.4857885984658212E-3</v>
      </c>
      <c r="U57" s="78">
        <f t="shared" ca="1" si="25"/>
        <v>0.89427648220334255</v>
      </c>
      <c r="V57" s="79">
        <f t="shared" ca="1" si="26"/>
        <v>1815245.8583071542</v>
      </c>
      <c r="W57" s="79">
        <f t="shared" ca="1" si="5"/>
        <v>12382.687580032743</v>
      </c>
      <c r="X57" s="80">
        <f t="shared" ca="1" si="6"/>
        <v>-17.88552964406685</v>
      </c>
      <c r="Y57" s="80">
        <f t="shared" ca="1" si="27"/>
        <v>-1512.7048819226286</v>
      </c>
      <c r="Z57" s="80">
        <f t="shared" ca="1" si="7"/>
        <v>0</v>
      </c>
      <c r="AA57" s="80">
        <f t="shared" ca="1" si="28"/>
        <v>0</v>
      </c>
      <c r="AB57" s="81">
        <f t="shared" ca="1" si="8"/>
        <v>0</v>
      </c>
      <c r="AC57" s="79">
        <f t="shared" ca="1" si="9"/>
        <v>1826097.9554756202</v>
      </c>
      <c r="AD57" s="35"/>
      <c r="AE57" s="62">
        <f t="shared" ca="1" si="10"/>
        <v>0</v>
      </c>
      <c r="AF57" s="62">
        <f t="shared" ca="1" si="11"/>
        <v>2041983.6502648832</v>
      </c>
      <c r="AG57" s="35"/>
      <c r="AH57" s="35"/>
      <c r="AI57" s="35"/>
      <c r="AJ57" s="65">
        <v>71</v>
      </c>
      <c r="AK57" s="66">
        <f>'SA85-90'!F63*(1+$AH$22)</f>
        <v>4.6112E-2</v>
      </c>
      <c r="AL57" s="66">
        <f>'SA85-90 (light)'!F63*(1+$AH$22)</f>
        <v>4.610100000000001E-2</v>
      </c>
      <c r="AM57" s="66">
        <f t="shared" si="36"/>
        <v>115</v>
      </c>
      <c r="AN57" s="66">
        <f t="shared" si="37"/>
        <v>0</v>
      </c>
      <c r="AO57" s="67">
        <f t="shared" si="38"/>
        <v>2.3591494769026569E-5</v>
      </c>
      <c r="AP57" s="68">
        <f t="shared" ca="1" si="47"/>
        <v>3.1259306233525496E-7</v>
      </c>
      <c r="AR57" s="69">
        <f t="shared" si="30"/>
        <v>5</v>
      </c>
      <c r="AS57" s="70">
        <f t="shared" si="39"/>
        <v>54</v>
      </c>
      <c r="AT57" s="71">
        <f t="shared" si="40"/>
        <v>0.69099494577473053</v>
      </c>
      <c r="AU57" s="72">
        <f t="shared" si="12"/>
        <v>6.8214933659622723E-3</v>
      </c>
      <c r="AV57" s="73">
        <f t="shared" si="31"/>
        <v>1.0068214933659623</v>
      </c>
      <c r="AW57" s="74">
        <f>PRODUCT(AV$4:AV57)</f>
        <v>1.4435566171218768</v>
      </c>
      <c r="AY57" s="75">
        <f t="shared" si="41"/>
        <v>54</v>
      </c>
      <c r="AZ57" s="76">
        <f t="shared" ca="1" si="50"/>
        <v>1.0068214933659623</v>
      </c>
      <c r="BA57" s="76">
        <f t="shared" ca="1" si="50"/>
        <v>1.0068214933659623</v>
      </c>
      <c r="BB57" s="76">
        <f t="shared" ca="1" si="50"/>
        <v>1.0068214933659623</v>
      </c>
      <c r="BC57" s="76">
        <f t="shared" ca="1" si="50"/>
        <v>1.0068214933659623</v>
      </c>
      <c r="BD57" s="76">
        <f t="shared" ca="1" si="50"/>
        <v>1.0068214933659623</v>
      </c>
      <c r="BE57" s="76">
        <f t="shared" ca="1" si="50"/>
        <v>1.0068214933659623</v>
      </c>
      <c r="BF57" s="76">
        <f t="shared" ca="1" si="50"/>
        <v>1.0068214933659623</v>
      </c>
      <c r="BG57" s="76">
        <f t="shared" ca="1" si="50"/>
        <v>1.0068214933659623</v>
      </c>
      <c r="BH57" s="76">
        <f t="shared" ca="1" si="50"/>
        <v>1.0068214933659623</v>
      </c>
      <c r="BI57" s="76">
        <f t="shared" ca="1" si="50"/>
        <v>1.0068214933659623</v>
      </c>
      <c r="BJ57" s="76">
        <f t="shared" ca="1" si="50"/>
        <v>1.0068214933659623</v>
      </c>
      <c r="BK57" s="76">
        <f t="shared" ca="1" si="50"/>
        <v>1.0068214933659623</v>
      </c>
      <c r="BL57" s="76">
        <f t="shared" ca="1" si="46"/>
        <v>8.5000000000000853E-2</v>
      </c>
      <c r="BM57" s="77">
        <f t="shared" ca="1" si="48"/>
        <v>81.885284443521655</v>
      </c>
    </row>
    <row r="58" spans="5:65">
      <c r="E58">
        <f t="shared" si="34"/>
        <v>55</v>
      </c>
      <c r="F58" s="64">
        <f t="shared" si="35"/>
        <v>66.499999999999915</v>
      </c>
      <c r="G58" s="55">
        <f t="shared" si="15"/>
        <v>2.4857885984658212E-3</v>
      </c>
      <c r="H58" s="78">
        <f t="shared" si="42"/>
        <v>0.89098080026032533</v>
      </c>
      <c r="I58" s="79">
        <f t="shared" ca="1" si="16"/>
        <v>1819051.0286625696</v>
      </c>
      <c r="J58" s="79">
        <f t="shared" ca="1" si="17"/>
        <v>12408.644524368565</v>
      </c>
      <c r="K58" s="80">
        <f t="shared" ca="1" si="18"/>
        <v>-17.819616005206505</v>
      </c>
      <c r="L58" s="80">
        <f t="shared" ca="1" si="19"/>
        <v>-1515.8758572188081</v>
      </c>
      <c r="M58" s="80">
        <f t="shared" ca="1" si="20"/>
        <v>0</v>
      </c>
      <c r="N58" s="80">
        <f t="shared" ca="1" si="21"/>
        <v>0</v>
      </c>
      <c r="O58" s="81">
        <f t="shared" ca="1" si="2"/>
        <v>0</v>
      </c>
      <c r="P58" s="79">
        <f t="shared" ca="1" si="3"/>
        <v>1829925.9777137139</v>
      </c>
      <c r="Q58" s="35"/>
      <c r="R58">
        <f t="shared" ca="1" si="22"/>
        <v>55</v>
      </c>
      <c r="S58" s="78">
        <f t="shared" ca="1" si="23"/>
        <v>66.319999999999993</v>
      </c>
      <c r="T58" s="55">
        <f t="shared" ca="1" si="24"/>
        <v>2.4857885984658212E-3</v>
      </c>
      <c r="U58" s="78">
        <f t="shared" ca="1" si="25"/>
        <v>0.89205349992000538</v>
      </c>
      <c r="V58" s="79">
        <f t="shared" ca="1" si="26"/>
        <v>1821558.6619982172</v>
      </c>
      <c r="W58" s="79">
        <f t="shared" ca="1" si="5"/>
        <v>12425.750328531953</v>
      </c>
      <c r="X58" s="80">
        <f t="shared" ca="1" si="6"/>
        <v>-17.841069998400108</v>
      </c>
      <c r="Y58" s="80">
        <f t="shared" ca="1" si="27"/>
        <v>-1517.965551665181</v>
      </c>
      <c r="Z58" s="80">
        <f t="shared" ca="1" si="7"/>
        <v>0</v>
      </c>
      <c r="AA58" s="80">
        <f t="shared" ca="1" si="28"/>
        <v>0</v>
      </c>
      <c r="AB58" s="81">
        <f t="shared" ca="1" si="8"/>
        <v>0</v>
      </c>
      <c r="AC58" s="79">
        <f t="shared" ca="1" si="9"/>
        <v>1832448.6057050854</v>
      </c>
      <c r="AD58" s="35"/>
      <c r="AE58" s="62">
        <f t="shared" ca="1" si="10"/>
        <v>0</v>
      </c>
      <c r="AF58" s="62">
        <f t="shared" ca="1" si="11"/>
        <v>2054191.375146681</v>
      </c>
      <c r="AG58" s="35"/>
      <c r="AH58" s="35"/>
      <c r="AI58" s="35"/>
      <c r="AJ58" s="65">
        <v>72</v>
      </c>
      <c r="AK58" s="66">
        <f>'SA85-90'!F64*(1+$AH$22)</f>
        <v>5.0292000000000003E-2</v>
      </c>
      <c r="AL58" s="66">
        <f>'SA85-90 (light)'!F64*(1+$AH$22)</f>
        <v>5.0314000000000005E-2</v>
      </c>
      <c r="AM58" s="66">
        <f t="shared" si="36"/>
        <v>116</v>
      </c>
      <c r="AN58" s="66">
        <f t="shared" si="37"/>
        <v>0</v>
      </c>
      <c r="AO58" s="67">
        <f t="shared" si="38"/>
        <v>2.3591494769026569E-5</v>
      </c>
      <c r="AP58" s="68">
        <f t="shared" ca="1" si="47"/>
        <v>2.8810420491728543E-7</v>
      </c>
      <c r="AR58" s="69">
        <f t="shared" si="30"/>
        <v>5</v>
      </c>
      <c r="AS58" s="70">
        <f t="shared" si="39"/>
        <v>55</v>
      </c>
      <c r="AT58" s="71">
        <f t="shared" si="40"/>
        <v>0.68628132833621469</v>
      </c>
      <c r="AU58" s="72">
        <f t="shared" si="12"/>
        <v>6.8214933659622723E-3</v>
      </c>
      <c r="AV58" s="73">
        <f t="shared" si="31"/>
        <v>1.0068214933659623</v>
      </c>
      <c r="AW58" s="74">
        <f>PRODUCT(AV$4:AV58)</f>
        <v>1.4534038290089646</v>
      </c>
      <c r="AY58" s="75">
        <f t="shared" si="41"/>
        <v>55</v>
      </c>
      <c r="AZ58" s="76">
        <f t="shared" ca="1" si="50"/>
        <v>1.0068214933659623</v>
      </c>
      <c r="BA58" s="76">
        <f t="shared" ca="1" si="50"/>
        <v>1.0068214933659623</v>
      </c>
      <c r="BB58" s="76">
        <f t="shared" ca="1" si="50"/>
        <v>1.0068214933659623</v>
      </c>
      <c r="BC58" s="76">
        <f t="shared" ca="1" si="50"/>
        <v>1.0068214933659623</v>
      </c>
      <c r="BD58" s="76">
        <f t="shared" ca="1" si="50"/>
        <v>1.0068214933659623</v>
      </c>
      <c r="BE58" s="76">
        <f t="shared" ca="1" si="50"/>
        <v>1.0068214933659623</v>
      </c>
      <c r="BF58" s="76">
        <f t="shared" ca="1" si="50"/>
        <v>1.0068214933659623</v>
      </c>
      <c r="BG58" s="76">
        <f t="shared" ca="1" si="50"/>
        <v>1.0068214933659623</v>
      </c>
      <c r="BH58" s="76">
        <f t="shared" ca="1" si="50"/>
        <v>1.0068214933659623</v>
      </c>
      <c r="BI58" s="76">
        <f t="shared" ca="1" si="50"/>
        <v>1.0068214933659623</v>
      </c>
      <c r="BJ58" s="76">
        <f t="shared" ca="1" si="50"/>
        <v>1.0068214933659623</v>
      </c>
      <c r="BK58" s="76">
        <f t="shared" ca="1" si="50"/>
        <v>1.0068214933659623</v>
      </c>
      <c r="BL58" s="76">
        <f t="shared" ca="1" si="46"/>
        <v>8.5000000000000853E-2</v>
      </c>
      <c r="BM58" s="77">
        <f t="shared" ca="1" si="48"/>
        <v>88.845533621221065</v>
      </c>
    </row>
    <row r="59" spans="5:65">
      <c r="E59">
        <f t="shared" si="34"/>
        <v>56</v>
      </c>
      <c r="F59" s="64">
        <f t="shared" si="35"/>
        <v>66.583333333333243</v>
      </c>
      <c r="G59" s="55">
        <f t="shared" si="15"/>
        <v>2.7282345997765578E-3</v>
      </c>
      <c r="H59" s="78">
        <f t="shared" si="42"/>
        <v>0.88854999561331849</v>
      </c>
      <c r="I59" s="79">
        <f t="shared" ca="1" si="16"/>
        <v>1824933.5103462853</v>
      </c>
      <c r="J59" s="79">
        <f t="shared" ca="1" si="17"/>
        <v>12448.771834149427</v>
      </c>
      <c r="K59" s="80">
        <f t="shared" ca="1" si="18"/>
        <v>-17.770999912266369</v>
      </c>
      <c r="L59" s="80">
        <f t="shared" ca="1" si="19"/>
        <v>-1520.7779252885712</v>
      </c>
      <c r="M59" s="80">
        <f t="shared" ca="1" si="20"/>
        <v>0</v>
      </c>
      <c r="N59" s="80">
        <f t="shared" ca="1" si="21"/>
        <v>0</v>
      </c>
      <c r="O59" s="81">
        <f t="shared" ca="1" si="2"/>
        <v>0</v>
      </c>
      <c r="P59" s="79">
        <f t="shared" ca="1" si="3"/>
        <v>1835843.7332552341</v>
      </c>
      <c r="Q59" s="35"/>
      <c r="R59">
        <f t="shared" ca="1" si="22"/>
        <v>56</v>
      </c>
      <c r="S59" s="78">
        <f t="shared" ca="1" si="23"/>
        <v>66.400000000000006</v>
      </c>
      <c r="T59" s="55">
        <f t="shared" ca="1" si="24"/>
        <v>2.4857885984658212E-3</v>
      </c>
      <c r="U59" s="78">
        <f t="shared" ca="1" si="25"/>
        <v>0.88983604350068268</v>
      </c>
      <c r="V59" s="79">
        <f t="shared" ca="1" si="26"/>
        <v>1827893.5258537491</v>
      </c>
      <c r="W59" s="79">
        <f t="shared" ca="1" si="5"/>
        <v>12468.963560296737</v>
      </c>
      <c r="X59" s="80">
        <f t="shared" ca="1" si="6"/>
        <v>-17.796720870013655</v>
      </c>
      <c r="Y59" s="80">
        <f t="shared" ca="1" si="27"/>
        <v>-1523.2446048781244</v>
      </c>
      <c r="Z59" s="80">
        <f t="shared" ca="1" si="7"/>
        <v>0</v>
      </c>
      <c r="AA59" s="80">
        <f t="shared" ca="1" si="28"/>
        <v>0</v>
      </c>
      <c r="AB59" s="81">
        <f t="shared" ca="1" si="8"/>
        <v>0</v>
      </c>
      <c r="AC59" s="79">
        <f t="shared" ca="1" si="9"/>
        <v>1838821.4480882976</v>
      </c>
      <c r="AD59" s="35"/>
      <c r="AE59" s="62">
        <f t="shared" ca="1" si="10"/>
        <v>0</v>
      </c>
      <c r="AF59" s="62">
        <f t="shared" ca="1" si="11"/>
        <v>2066472.2018387052</v>
      </c>
      <c r="AG59" s="35"/>
      <c r="AH59" s="35"/>
      <c r="AI59" s="35"/>
      <c r="AJ59" s="65">
        <v>73</v>
      </c>
      <c r="AK59" s="66">
        <f>'SA85-90'!F65*(1+$AH$22)</f>
        <v>5.4780000000000002E-2</v>
      </c>
      <c r="AL59" s="66">
        <f>'SA85-90 (light)'!F65*(1+$AH$22)</f>
        <v>5.4824000000000005E-2</v>
      </c>
      <c r="AM59" s="66">
        <f t="shared" si="36"/>
        <v>117</v>
      </c>
      <c r="AN59" s="66">
        <f t="shared" si="37"/>
        <v>0</v>
      </c>
      <c r="AO59" s="67">
        <f t="shared" si="38"/>
        <v>2.3591494769026569E-5</v>
      </c>
      <c r="AP59" s="68">
        <f t="shared" ca="1" si="47"/>
        <v>2.6553382941685275E-7</v>
      </c>
      <c r="AR59" s="69">
        <f t="shared" si="30"/>
        <v>5</v>
      </c>
      <c r="AS59" s="70">
        <f t="shared" si="39"/>
        <v>56</v>
      </c>
      <c r="AT59" s="71">
        <f t="shared" si="40"/>
        <v>0.68159986480778545</v>
      </c>
      <c r="AU59" s="72">
        <f t="shared" si="12"/>
        <v>6.8214933659622723E-3</v>
      </c>
      <c r="AV59" s="73">
        <f t="shared" si="31"/>
        <v>1.0068214933659623</v>
      </c>
      <c r="AW59" s="74">
        <f>PRODUCT(AV$4:AV59)</f>
        <v>1.4633182135866134</v>
      </c>
      <c r="AY59" s="75">
        <f t="shared" si="41"/>
        <v>56</v>
      </c>
      <c r="AZ59" s="76">
        <f t="shared" ca="1" si="50"/>
        <v>1.0068214933659623</v>
      </c>
      <c r="BA59" s="76">
        <f t="shared" ca="1" si="50"/>
        <v>1.0068214933659623</v>
      </c>
      <c r="BB59" s="76">
        <f t="shared" ca="1" si="50"/>
        <v>1.0068214933659623</v>
      </c>
      <c r="BC59" s="76">
        <f t="shared" ca="1" si="50"/>
        <v>1.0068214933659623</v>
      </c>
      <c r="BD59" s="76">
        <f t="shared" ca="1" si="50"/>
        <v>1.0068214933659623</v>
      </c>
      <c r="BE59" s="76">
        <f t="shared" ca="1" si="50"/>
        <v>1.0068214933659623</v>
      </c>
      <c r="BF59" s="76">
        <f t="shared" ca="1" si="50"/>
        <v>1.0068214933659623</v>
      </c>
      <c r="BG59" s="76">
        <f t="shared" ca="1" si="50"/>
        <v>1.0068214933659623</v>
      </c>
      <c r="BH59" s="76">
        <f t="shared" ca="1" si="50"/>
        <v>1.0068214933659623</v>
      </c>
      <c r="BI59" s="76">
        <f t="shared" ca="1" si="50"/>
        <v>1.0068214933659623</v>
      </c>
      <c r="BJ59" s="76">
        <f t="shared" ca="1" si="50"/>
        <v>1.0068214933659623</v>
      </c>
      <c r="BK59" s="76">
        <f t="shared" ca="1" si="50"/>
        <v>1.0068214933659623</v>
      </c>
      <c r="BL59" s="76">
        <f t="shared" ca="1" si="46"/>
        <v>8.5000000000000853E-2</v>
      </c>
      <c r="BM59" s="77">
        <f t="shared" ca="1" si="48"/>
        <v>96.397403979024929</v>
      </c>
    </row>
    <row r="60" spans="5:65">
      <c r="E60">
        <f t="shared" si="34"/>
        <v>57</v>
      </c>
      <c r="F60" s="64">
        <f t="shared" si="35"/>
        <v>66.666666666666572</v>
      </c>
      <c r="G60" s="55">
        <f t="shared" si="15"/>
        <v>2.7282345997765578E-3</v>
      </c>
      <c r="H60" s="78">
        <f t="shared" si="42"/>
        <v>0.88612582277165497</v>
      </c>
      <c r="I60" s="79">
        <f t="shared" ca="1" si="16"/>
        <v>1830835.1208623841</v>
      </c>
      <c r="J60" s="79">
        <f t="shared" ca="1" si="17"/>
        <v>12489.029631133488</v>
      </c>
      <c r="K60" s="80">
        <f t="shared" ca="1" si="18"/>
        <v>-17.722516455433098</v>
      </c>
      <c r="L60" s="80">
        <f t="shared" ca="1" si="19"/>
        <v>-1525.6959340519868</v>
      </c>
      <c r="M60" s="80">
        <f t="shared" ca="1" si="20"/>
        <v>0</v>
      </c>
      <c r="N60" s="80">
        <f t="shared" ca="1" si="21"/>
        <v>0</v>
      </c>
      <c r="O60" s="81">
        <f t="shared" ca="1" si="2"/>
        <v>0</v>
      </c>
      <c r="P60" s="79">
        <f t="shared" ca="1" si="3"/>
        <v>1841780.7320430102</v>
      </c>
      <c r="Q60" s="35"/>
      <c r="R60">
        <f t="shared" ca="1" si="22"/>
        <v>57</v>
      </c>
      <c r="S60" s="78">
        <f t="shared" ca="1" si="23"/>
        <v>66.48</v>
      </c>
      <c r="T60" s="55">
        <f t="shared" ca="1" si="24"/>
        <v>2.4857885984658212E-3</v>
      </c>
      <c r="U60" s="78">
        <f t="shared" ca="1" si="25"/>
        <v>0.88762409920924479</v>
      </c>
      <c r="V60" s="79">
        <f t="shared" ca="1" si="26"/>
        <v>1834250.5266980254</v>
      </c>
      <c r="W60" s="79">
        <f t="shared" ca="1" si="5"/>
        <v>12512.327799383384</v>
      </c>
      <c r="X60" s="80">
        <f t="shared" ca="1" si="6"/>
        <v>-17.752481984184897</v>
      </c>
      <c r="Y60" s="80">
        <f t="shared" ca="1" si="27"/>
        <v>-1528.542105581688</v>
      </c>
      <c r="Z60" s="80">
        <f t="shared" ca="1" si="7"/>
        <v>0</v>
      </c>
      <c r="AA60" s="80">
        <f t="shared" ca="1" si="28"/>
        <v>0</v>
      </c>
      <c r="AB60" s="81">
        <f t="shared" ca="1" si="8"/>
        <v>0</v>
      </c>
      <c r="AC60" s="79">
        <f t="shared" ca="1" si="9"/>
        <v>1845216.5599098429</v>
      </c>
      <c r="AD60" s="35"/>
      <c r="AE60" s="62">
        <f t="shared" ca="1" si="10"/>
        <v>0</v>
      </c>
      <c r="AF60" s="62">
        <f t="shared" ca="1" si="11"/>
        <v>2078826.5680862945</v>
      </c>
      <c r="AG60" s="35"/>
      <c r="AH60" s="35"/>
      <c r="AI60" s="35"/>
      <c r="AJ60" s="65">
        <v>74</v>
      </c>
      <c r="AK60" s="66">
        <f>'SA85-90'!F66*(1+$AH$22)</f>
        <v>5.9609000000000009E-2</v>
      </c>
      <c r="AL60" s="66">
        <f>'SA85-90 (light)'!F66*(1+$AH$22)</f>
        <v>5.9675000000000006E-2</v>
      </c>
      <c r="AM60" s="66">
        <f t="shared" si="36"/>
        <v>118</v>
      </c>
      <c r="AN60" s="66">
        <f t="shared" si="37"/>
        <v>0</v>
      </c>
      <c r="AO60" s="67">
        <f t="shared" si="38"/>
        <v>2.3591494769026569E-5</v>
      </c>
      <c r="AP60" s="68">
        <f t="shared" ca="1" si="47"/>
        <v>2.4473164001553227E-7</v>
      </c>
      <c r="AR60" s="69">
        <f t="shared" si="30"/>
        <v>5</v>
      </c>
      <c r="AS60" s="70">
        <f t="shared" si="39"/>
        <v>57</v>
      </c>
      <c r="AT60" s="71">
        <f t="shared" si="40"/>
        <v>0.67695033585175834</v>
      </c>
      <c r="AU60" s="72">
        <f t="shared" si="12"/>
        <v>6.8214933659622723E-3</v>
      </c>
      <c r="AV60" s="73">
        <f t="shared" si="31"/>
        <v>1.0068214933659623</v>
      </c>
      <c r="AW60" s="74">
        <f>PRODUCT(AV$4:AV60)</f>
        <v>1.4733002290728863</v>
      </c>
      <c r="AY60" s="75">
        <f t="shared" si="41"/>
        <v>57</v>
      </c>
      <c r="AZ60" s="76">
        <f t="shared" ca="1" si="50"/>
        <v>1.0068214933659623</v>
      </c>
      <c r="BA60" s="76">
        <f t="shared" ca="1" si="50"/>
        <v>1.0068214933659623</v>
      </c>
      <c r="BB60" s="76">
        <f t="shared" ca="1" si="50"/>
        <v>1.0068214933659623</v>
      </c>
      <c r="BC60" s="76">
        <f t="shared" ca="1" si="50"/>
        <v>1.0068214933659623</v>
      </c>
      <c r="BD60" s="76">
        <f t="shared" ca="1" si="50"/>
        <v>1.0068214933659623</v>
      </c>
      <c r="BE60" s="76">
        <f t="shared" ca="1" si="50"/>
        <v>1.0068214933659623</v>
      </c>
      <c r="BF60" s="76">
        <f t="shared" ca="1" si="50"/>
        <v>1.0068214933659623</v>
      </c>
      <c r="BG60" s="76">
        <f t="shared" ca="1" si="50"/>
        <v>1.0068214933659623</v>
      </c>
      <c r="BH60" s="76">
        <f t="shared" ca="1" si="50"/>
        <v>1.0068214933659623</v>
      </c>
      <c r="BI60" s="76">
        <f t="shared" ca="1" si="50"/>
        <v>1.0068214933659623</v>
      </c>
      <c r="BJ60" s="76">
        <f t="shared" ca="1" si="50"/>
        <v>1.0068214933659623</v>
      </c>
      <c r="BK60" s="76">
        <f t="shared" ca="1" si="50"/>
        <v>1.0068214933659623</v>
      </c>
      <c r="BL60" s="76">
        <f t="shared" ca="1" si="46"/>
        <v>8.5000000000000853E-2</v>
      </c>
      <c r="BM60" s="77">
        <f t="shared" ca="1" si="48"/>
        <v>104.59118331724213</v>
      </c>
    </row>
    <row r="61" spans="5:65">
      <c r="E61">
        <f t="shared" si="34"/>
        <v>58</v>
      </c>
      <c r="F61" s="64">
        <f t="shared" si="35"/>
        <v>66.749999999999901</v>
      </c>
      <c r="G61" s="55">
        <f t="shared" si="15"/>
        <v>2.7282345997765578E-3</v>
      </c>
      <c r="H61" s="78">
        <f t="shared" si="42"/>
        <v>0.88370826364221389</v>
      </c>
      <c r="I61" s="79">
        <f t="shared" ca="1" si="16"/>
        <v>1836755.9221246487</v>
      </c>
      <c r="J61" s="79">
        <f t="shared" ca="1" si="17"/>
        <v>12529.418337665207</v>
      </c>
      <c r="K61" s="80">
        <f t="shared" ca="1" si="18"/>
        <v>-17.674165272844277</v>
      </c>
      <c r="L61" s="80">
        <f t="shared" ca="1" si="19"/>
        <v>-1530.629935103874</v>
      </c>
      <c r="M61" s="80">
        <f t="shared" ca="1" si="20"/>
        <v>0</v>
      </c>
      <c r="N61" s="80">
        <f t="shared" ca="1" si="21"/>
        <v>0</v>
      </c>
      <c r="O61" s="81">
        <f t="shared" ca="1" si="2"/>
        <v>0</v>
      </c>
      <c r="P61" s="79">
        <f t="shared" ca="1" si="3"/>
        <v>1847737.0363619372</v>
      </c>
      <c r="Q61" s="35"/>
      <c r="R61">
        <f t="shared" ca="1" si="22"/>
        <v>58</v>
      </c>
      <c r="S61" s="78">
        <f t="shared" ca="1" si="23"/>
        <v>66.56</v>
      </c>
      <c r="T61" s="55">
        <f t="shared" ca="1" si="24"/>
        <v>2.7282345997765578E-3</v>
      </c>
      <c r="U61" s="78">
        <f t="shared" ca="1" si="25"/>
        <v>0.88520245243018658</v>
      </c>
      <c r="V61" s="79">
        <f t="shared" ca="1" si="26"/>
        <v>1840182.3762470162</v>
      </c>
      <c r="W61" s="79">
        <f t="shared" ca="1" si="5"/>
        <v>12552.791871729711</v>
      </c>
      <c r="X61" s="80">
        <f t="shared" ca="1" si="6"/>
        <v>-17.704049048603732</v>
      </c>
      <c r="Y61" s="80">
        <f t="shared" ca="1" si="27"/>
        <v>-1533.4853135391802</v>
      </c>
      <c r="Z61" s="80">
        <f t="shared" ca="1" si="7"/>
        <v>0</v>
      </c>
      <c r="AA61" s="80">
        <f t="shared" ca="1" si="28"/>
        <v>0</v>
      </c>
      <c r="AB61" s="81">
        <f t="shared" ca="1" si="8"/>
        <v>0</v>
      </c>
      <c r="AC61" s="79">
        <f t="shared" ca="1" si="9"/>
        <v>1851183.9787561581</v>
      </c>
      <c r="AD61" s="35"/>
      <c r="AE61" s="62">
        <f t="shared" ca="1" si="10"/>
        <v>0</v>
      </c>
      <c r="AF61" s="62">
        <f t="shared" ca="1" si="11"/>
        <v>2091254.9142560761</v>
      </c>
      <c r="AG61" s="35"/>
      <c r="AH61" s="35"/>
      <c r="AI61" s="35"/>
      <c r="AJ61" s="65">
        <v>75</v>
      </c>
      <c r="AK61" s="66">
        <f>'SA85-90'!F67*(1+$AH$22)</f>
        <v>6.4834000000000003E-2</v>
      </c>
      <c r="AL61" s="66">
        <f>'SA85-90 (light)'!F67*(1+$AH$22)</f>
        <v>6.491100000000001E-2</v>
      </c>
      <c r="AM61" s="66">
        <f t="shared" si="36"/>
        <v>119</v>
      </c>
      <c r="AN61" s="66">
        <f t="shared" si="37"/>
        <v>0</v>
      </c>
      <c r="AO61" s="67">
        <f t="shared" si="38"/>
        <v>2.3591494769026569E-5</v>
      </c>
      <c r="AP61" s="68">
        <f t="shared" ca="1" si="47"/>
        <v>2.2555911522168857E-7</v>
      </c>
      <c r="AR61" s="69">
        <f t="shared" si="30"/>
        <v>5</v>
      </c>
      <c r="AS61" s="70">
        <f t="shared" si="39"/>
        <v>58</v>
      </c>
      <c r="AT61" s="71">
        <f t="shared" si="40"/>
        <v>0.67233252362665963</v>
      </c>
      <c r="AU61" s="72">
        <f t="shared" si="12"/>
        <v>6.8214933659622723E-3</v>
      </c>
      <c r="AV61" s="73">
        <f t="shared" si="31"/>
        <v>1.0068214933659623</v>
      </c>
      <c r="AW61" s="74">
        <f>PRODUCT(AV$4:AV61)</f>
        <v>1.4833503368115777</v>
      </c>
      <c r="AY61" s="75">
        <f t="shared" si="41"/>
        <v>58</v>
      </c>
      <c r="AZ61" s="76">
        <f t="shared" ca="1" si="50"/>
        <v>1.0068214933659623</v>
      </c>
      <c r="BA61" s="76">
        <f t="shared" ca="1" si="50"/>
        <v>1.0068214933659623</v>
      </c>
      <c r="BB61" s="76">
        <f t="shared" ca="1" si="50"/>
        <v>1.0068214933659623</v>
      </c>
      <c r="BC61" s="76">
        <f t="shared" ca="1" si="50"/>
        <v>1.0068214933659623</v>
      </c>
      <c r="BD61" s="76">
        <f t="shared" ca="1" si="50"/>
        <v>1.0068214933659623</v>
      </c>
      <c r="BE61" s="76">
        <f t="shared" ca="1" si="50"/>
        <v>1.0068214933659623</v>
      </c>
      <c r="BF61" s="76">
        <f t="shared" ca="1" si="50"/>
        <v>1.0068214933659623</v>
      </c>
      <c r="BG61" s="76">
        <f t="shared" ca="1" si="50"/>
        <v>1.0068214933659623</v>
      </c>
      <c r="BH61" s="76">
        <f t="shared" ca="1" si="50"/>
        <v>1.0068214933659623</v>
      </c>
      <c r="BI61" s="76">
        <f t="shared" ca="1" si="50"/>
        <v>1.0068214933659623</v>
      </c>
      <c r="BJ61" s="76">
        <f t="shared" ca="1" si="50"/>
        <v>1.0068214933659623</v>
      </c>
      <c r="BK61" s="76">
        <f t="shared" ca="1" si="50"/>
        <v>1.0068214933659623</v>
      </c>
      <c r="BL61" s="76">
        <f t="shared" ca="1" si="46"/>
        <v>8.5000000000000853E-2</v>
      </c>
      <c r="BM61" s="77">
        <f t="shared" ca="1" si="48"/>
        <v>113.4814338992078</v>
      </c>
    </row>
    <row r="62" spans="5:65">
      <c r="E62">
        <f t="shared" si="34"/>
        <v>59</v>
      </c>
      <c r="F62" s="64">
        <f t="shared" si="35"/>
        <v>66.833333333333229</v>
      </c>
      <c r="G62" s="55">
        <f t="shared" si="15"/>
        <v>2.7282345997765578E-3</v>
      </c>
      <c r="H62" s="78">
        <f t="shared" si="42"/>
        <v>0.88129730018123675</v>
      </c>
      <c r="I62" s="79">
        <f t="shared" ca="1" si="16"/>
        <v>1842695.9762480459</v>
      </c>
      <c r="J62" s="79">
        <f t="shared" ca="1" si="17"/>
        <v>12569.938377461418</v>
      </c>
      <c r="K62" s="80">
        <f t="shared" ca="1" si="18"/>
        <v>-17.625946003624733</v>
      </c>
      <c r="L62" s="80">
        <f t="shared" ca="1" si="19"/>
        <v>-1535.5799802067049</v>
      </c>
      <c r="M62" s="80">
        <f t="shared" ca="1" si="20"/>
        <v>0</v>
      </c>
      <c r="N62" s="80">
        <f t="shared" ca="1" si="21"/>
        <v>0</v>
      </c>
      <c r="O62" s="81">
        <f t="shared" ca="1" si="2"/>
        <v>0</v>
      </c>
      <c r="P62" s="79">
        <f t="shared" ca="1" si="3"/>
        <v>1853712.7086992969</v>
      </c>
      <c r="Q62" s="35"/>
      <c r="R62">
        <f t="shared" ca="1" si="22"/>
        <v>59</v>
      </c>
      <c r="S62" s="78">
        <f t="shared" ca="1" si="23"/>
        <v>66.64</v>
      </c>
      <c r="T62" s="55">
        <f t="shared" ca="1" si="24"/>
        <v>2.7282345997765578E-3</v>
      </c>
      <c r="U62" s="78">
        <f t="shared" ca="1" si="25"/>
        <v>0.88278741247165948</v>
      </c>
      <c r="V62" s="79">
        <f t="shared" ca="1" si="26"/>
        <v>1846133.5145747636</v>
      </c>
      <c r="W62" s="79">
        <f t="shared" ca="1" si="5"/>
        <v>12593.387522352365</v>
      </c>
      <c r="X62" s="80">
        <f t="shared" ca="1" si="6"/>
        <v>-17.655748249433188</v>
      </c>
      <c r="Y62" s="80">
        <f t="shared" ca="1" si="27"/>
        <v>-1538.4445954789699</v>
      </c>
      <c r="Z62" s="80">
        <f t="shared" ca="1" si="7"/>
        <v>0</v>
      </c>
      <c r="AA62" s="80">
        <f t="shared" ca="1" si="28"/>
        <v>0</v>
      </c>
      <c r="AB62" s="81">
        <f t="shared" ca="1" si="8"/>
        <v>0</v>
      </c>
      <c r="AC62" s="79">
        <f t="shared" ca="1" si="9"/>
        <v>1857170.8017533876</v>
      </c>
      <c r="AD62" s="35"/>
      <c r="AE62" s="62">
        <f t="shared" ca="1" si="10"/>
        <v>0</v>
      </c>
      <c r="AF62" s="62">
        <f t="shared" ca="1" si="11"/>
        <v>2103757.6833516634</v>
      </c>
      <c r="AG62" s="35"/>
      <c r="AH62" s="35"/>
      <c r="AI62" s="35"/>
      <c r="AJ62" s="65">
        <v>76</v>
      </c>
      <c r="AK62" s="66">
        <f>'SA85-90'!F68*(1+$AH$22)</f>
        <v>7.0521E-2</v>
      </c>
      <c r="AL62" s="66">
        <f>'SA85-90 (light)'!F68*(1+$AH$22)</f>
        <v>7.0598000000000008E-2</v>
      </c>
      <c r="AM62" s="66">
        <f t="shared" si="36"/>
        <v>120</v>
      </c>
      <c r="AN62" s="66">
        <f t="shared" si="37"/>
        <v>0</v>
      </c>
      <c r="AO62" s="67">
        <f t="shared" si="38"/>
        <v>2.3591494769026569E-5</v>
      </c>
      <c r="AP62" s="68">
        <f t="shared" ca="1" si="47"/>
        <v>2.0788858545777731E-7</v>
      </c>
      <c r="AR62" s="69">
        <f t="shared" si="30"/>
        <v>5</v>
      </c>
      <c r="AS62" s="70">
        <f t="shared" si="39"/>
        <v>59</v>
      </c>
      <c r="AT62" s="71">
        <f t="shared" si="40"/>
        <v>0.66774621177701965</v>
      </c>
      <c r="AU62" s="72">
        <f t="shared" si="12"/>
        <v>6.8214933659622723E-3</v>
      </c>
      <c r="AV62" s="73">
        <f t="shared" si="31"/>
        <v>1.0068214933659623</v>
      </c>
      <c r="AW62" s="74">
        <f>PRODUCT(AV$4:AV62)</f>
        <v>1.4934690012935357</v>
      </c>
      <c r="AY62" s="75">
        <f t="shared" si="41"/>
        <v>59</v>
      </c>
      <c r="AZ62" s="76">
        <f t="shared" ca="1" si="50"/>
        <v>1.0068214933659623</v>
      </c>
      <c r="BA62" s="76">
        <f t="shared" ca="1" si="50"/>
        <v>1.0068214933659623</v>
      </c>
      <c r="BB62" s="76">
        <f t="shared" ca="1" si="50"/>
        <v>1.0068214933659623</v>
      </c>
      <c r="BC62" s="76">
        <f t="shared" ca="1" si="50"/>
        <v>1.0068214933659623</v>
      </c>
      <c r="BD62" s="76">
        <f t="shared" ca="1" si="50"/>
        <v>1.0068214933659623</v>
      </c>
      <c r="BE62" s="76">
        <f t="shared" ca="1" si="50"/>
        <v>1.0068214933659623</v>
      </c>
      <c r="BF62" s="76">
        <f t="shared" ca="1" si="50"/>
        <v>1.0068214933659623</v>
      </c>
      <c r="BG62" s="76">
        <f t="shared" ca="1" si="50"/>
        <v>1.0068214933659623</v>
      </c>
      <c r="BH62" s="76">
        <f t="shared" ca="1" si="50"/>
        <v>1.0068214933659623</v>
      </c>
      <c r="BI62" s="76">
        <f t="shared" ca="1" si="50"/>
        <v>1.0068214933659623</v>
      </c>
      <c r="BJ62" s="76">
        <f t="shared" ca="1" si="50"/>
        <v>1.0068214933659623</v>
      </c>
      <c r="BK62" s="76">
        <f t="shared" ca="1" si="50"/>
        <v>1.0068214933659623</v>
      </c>
      <c r="BL62" s="76">
        <f t="shared" ca="1" si="46"/>
        <v>8.5000000000000853E-2</v>
      </c>
      <c r="BM62" s="77">
        <f t="shared" ca="1" si="48"/>
        <v>123.12735578064056</v>
      </c>
    </row>
    <row r="63" spans="5:65">
      <c r="E63">
        <f t="shared" si="34"/>
        <v>60</v>
      </c>
      <c r="F63" s="64">
        <f t="shared" si="35"/>
        <v>66.916666666666558</v>
      </c>
      <c r="G63" s="55">
        <f t="shared" si="15"/>
        <v>2.7282345997765578E-3</v>
      </c>
      <c r="H63" s="78">
        <f t="shared" si="42"/>
        <v>0.87889291439419259</v>
      </c>
      <c r="I63" s="79">
        <f t="shared" ca="1" si="16"/>
        <v>1848655.3455493781</v>
      </c>
      <c r="J63" s="79">
        <f t="shared" ca="1" si="17"/>
        <v>12610.590175615775</v>
      </c>
      <c r="K63" s="80">
        <f t="shared" ca="1" si="18"/>
        <v>-17.577858287883853</v>
      </c>
      <c r="L63" s="80">
        <f t="shared" ca="1" si="19"/>
        <v>-1540.5461212911484</v>
      </c>
      <c r="M63" s="80">
        <f t="shared" ca="1" si="20"/>
        <v>0</v>
      </c>
      <c r="N63" s="80">
        <f t="shared" ca="1" si="21"/>
        <v>0</v>
      </c>
      <c r="O63" s="81">
        <f t="shared" ca="1" si="2"/>
        <v>-116244.75492290137</v>
      </c>
      <c r="P63" s="79">
        <f t="shared" ca="1" si="3"/>
        <v>1743463.0568225137</v>
      </c>
      <c r="Q63" s="35"/>
      <c r="R63">
        <f t="shared" ca="1" si="22"/>
        <v>60</v>
      </c>
      <c r="S63" s="78">
        <f t="shared" ca="1" si="23"/>
        <v>66.72</v>
      </c>
      <c r="T63" s="55">
        <f t="shared" ca="1" si="24"/>
        <v>2.7282345997765578E-3</v>
      </c>
      <c r="U63" s="78">
        <f t="shared" ca="1" si="25"/>
        <v>0.88037896130870708</v>
      </c>
      <c r="V63" s="79">
        <f t="shared" ca="1" si="26"/>
        <v>1852104.0041143491</v>
      </c>
      <c r="W63" s="79">
        <f t="shared" ca="1" si="5"/>
        <v>12634.115177138194</v>
      </c>
      <c r="X63" s="80">
        <f t="shared" ca="1" si="6"/>
        <v>-17.607579226174142</v>
      </c>
      <c r="Y63" s="80">
        <f t="shared" ca="1" si="27"/>
        <v>-1543.4200034286243</v>
      </c>
      <c r="Z63" s="80">
        <f t="shared" ca="1" si="7"/>
        <v>0</v>
      </c>
      <c r="AA63" s="80">
        <f t="shared" ca="1" si="28"/>
        <v>0</v>
      </c>
      <c r="AB63" s="81">
        <f t="shared" ca="1" si="8"/>
        <v>-116244.75492290137</v>
      </c>
      <c r="AC63" s="79">
        <f t="shared" ca="1" si="9"/>
        <v>1746932.3367859314</v>
      </c>
      <c r="AD63" s="35"/>
      <c r="AE63" s="62">
        <f t="shared" ca="1" si="10"/>
        <v>-132039.45122689029</v>
      </c>
      <c r="AF63" s="62">
        <f t="shared" ca="1" si="11"/>
        <v>1984295.8698025555</v>
      </c>
      <c r="AG63" s="35"/>
      <c r="AH63" s="35"/>
      <c r="AI63" s="35"/>
      <c r="AJ63" s="65">
        <v>77</v>
      </c>
      <c r="AK63" s="66">
        <f>'SA85-90'!F69*(1+$AH$22)</f>
        <v>7.6714000000000004E-2</v>
      </c>
      <c r="AL63" s="66">
        <f>'SA85-90 (light)'!F69*(1+$AH$22)</f>
        <v>7.6790999999999998E-2</v>
      </c>
      <c r="AM63" s="66">
        <f t="shared" si="36"/>
        <v>121</v>
      </c>
      <c r="AN63" s="66">
        <f t="shared" si="37"/>
        <v>0</v>
      </c>
      <c r="AO63" s="67">
        <f t="shared" si="38"/>
        <v>2.3591494769026569E-5</v>
      </c>
      <c r="AP63" s="68">
        <f t="shared" ca="1" si="47"/>
        <v>1.9160238291039369E-7</v>
      </c>
      <c r="AR63" s="69">
        <f t="shared" si="30"/>
        <v>5</v>
      </c>
      <c r="AS63" s="70">
        <f t="shared" si="39"/>
        <v>60</v>
      </c>
      <c r="AT63" s="71">
        <f t="shared" si="40"/>
        <v>0.6631911854232363</v>
      </c>
      <c r="AU63" s="72">
        <f t="shared" si="12"/>
        <v>6.8214933659622723E-3</v>
      </c>
      <c r="AV63" s="73">
        <f t="shared" si="31"/>
        <v>1.0068214933659623</v>
      </c>
      <c r="AW63" s="74">
        <f>PRODUCT(AV$4:AV63)</f>
        <v>1.5036566901781299</v>
      </c>
      <c r="AY63" s="75">
        <f t="shared" si="41"/>
        <v>60</v>
      </c>
      <c r="AZ63" s="76">
        <f t="shared" ca="1" si="50"/>
        <v>1.0068214933659623</v>
      </c>
      <c r="BA63" s="76">
        <f t="shared" ca="1" si="50"/>
        <v>1.0068214933659623</v>
      </c>
      <c r="BB63" s="76">
        <f t="shared" ca="1" si="50"/>
        <v>1.0068214933659623</v>
      </c>
      <c r="BC63" s="76">
        <f t="shared" ca="1" si="50"/>
        <v>1.0068214933659623</v>
      </c>
      <c r="BD63" s="76">
        <f t="shared" ca="1" si="50"/>
        <v>1.0068214933659623</v>
      </c>
      <c r="BE63" s="76">
        <f t="shared" ca="1" si="50"/>
        <v>1.0068214933659623</v>
      </c>
      <c r="BF63" s="76">
        <f t="shared" ca="1" si="50"/>
        <v>1.0068214933659623</v>
      </c>
      <c r="BG63" s="76">
        <f t="shared" ca="1" si="50"/>
        <v>1.0068214933659623</v>
      </c>
      <c r="BH63" s="76">
        <f t="shared" ca="1" si="50"/>
        <v>1.0068214933659623</v>
      </c>
      <c r="BI63" s="76">
        <f t="shared" ca="1" si="50"/>
        <v>1.0068214933659623</v>
      </c>
      <c r="BJ63" s="76">
        <f t="shared" ca="1" si="50"/>
        <v>1.0068214933659623</v>
      </c>
      <c r="BK63" s="76">
        <f t="shared" ca="1" si="50"/>
        <v>1.0068214933659623</v>
      </c>
      <c r="BL63" s="76">
        <f t="shared" ca="1" si="46"/>
        <v>8.5000000000000853E-2</v>
      </c>
      <c r="BM63" s="77">
        <f t="shared" ca="1" si="48"/>
        <v>133.59318102199512</v>
      </c>
    </row>
    <row r="64" spans="5:65">
      <c r="E64">
        <f t="shared" si="34"/>
        <v>61</v>
      </c>
      <c r="F64" s="64">
        <f t="shared" si="35"/>
        <v>66.999999999999886</v>
      </c>
      <c r="G64" s="55">
        <f t="shared" si="15"/>
        <v>2.7282345997765578E-3</v>
      </c>
      <c r="H64" s="78">
        <f t="shared" si="42"/>
        <v>0.87649508833564393</v>
      </c>
      <c r="I64" s="79">
        <f t="shared" ca="1" si="16"/>
        <v>1738706.4805874582</v>
      </c>
      <c r="J64" s="79">
        <f t="shared" ca="1" si="17"/>
        <v>11860.574722682957</v>
      </c>
      <c r="K64" s="80">
        <f t="shared" ca="1" si="18"/>
        <v>-17.529901766712879</v>
      </c>
      <c r="L64" s="80">
        <f t="shared" ca="1" si="19"/>
        <v>-1448.9220671562152</v>
      </c>
      <c r="M64" s="80">
        <f t="shared" ca="1" si="20"/>
        <v>-13040.298604405936</v>
      </c>
      <c r="N64" s="80">
        <f t="shared" ca="1" si="21"/>
        <v>0</v>
      </c>
      <c r="O64" s="81">
        <f t="shared" ca="1" si="2"/>
        <v>0</v>
      </c>
      <c r="P64" s="79">
        <f t="shared" ca="1" si="3"/>
        <v>1736060.3047368124</v>
      </c>
      <c r="Q64" s="35"/>
      <c r="R64">
        <f t="shared" ca="1" si="22"/>
        <v>61</v>
      </c>
      <c r="S64" s="78">
        <f t="shared" ca="1" si="23"/>
        <v>66.8</v>
      </c>
      <c r="T64" s="55">
        <f t="shared" ca="1" si="24"/>
        <v>2.7282345997765578E-3</v>
      </c>
      <c r="U64" s="78">
        <f t="shared" ca="1" si="25"/>
        <v>0.87797708096554927</v>
      </c>
      <c r="V64" s="79">
        <f t="shared" ca="1" si="26"/>
        <v>1742166.2955412434</v>
      </c>
      <c r="W64" s="79">
        <f t="shared" ca="1" si="5"/>
        <v>11884.175827437659</v>
      </c>
      <c r="X64" s="80">
        <f t="shared" ca="1" si="6"/>
        <v>-17.559541619310984</v>
      </c>
      <c r="Y64" s="80">
        <f t="shared" ca="1" si="27"/>
        <v>-1451.8052462843696</v>
      </c>
      <c r="Z64" s="80">
        <f t="shared" ca="1" si="7"/>
        <v>-13066.247216559324</v>
      </c>
      <c r="AA64" s="80">
        <f t="shared" ca="1" si="28"/>
        <v>0</v>
      </c>
      <c r="AB64" s="81">
        <f t="shared" ca="1" si="8"/>
        <v>0</v>
      </c>
      <c r="AC64" s="79">
        <f t="shared" ca="1" si="9"/>
        <v>1739514.8593642178</v>
      </c>
      <c r="AD64" s="35"/>
      <c r="AE64" s="62">
        <f t="shared" ca="1" si="10"/>
        <v>0</v>
      </c>
      <c r="AF64" s="62">
        <f t="shared" ca="1" si="11"/>
        <v>1981275.9319994985</v>
      </c>
      <c r="AG64" s="35"/>
      <c r="AH64" s="35"/>
      <c r="AI64" s="35"/>
      <c r="AJ64" s="65">
        <v>78</v>
      </c>
      <c r="AK64" s="66">
        <f>'SA85-90'!F70*(1+$AH$22)</f>
        <v>8.3468000000000014E-2</v>
      </c>
      <c r="AL64" s="66">
        <f>'SA85-90 (light)'!F70*(1+$AH$22)</f>
        <v>8.3545000000000008E-2</v>
      </c>
      <c r="AM64" s="66">
        <f t="shared" si="36"/>
        <v>122</v>
      </c>
      <c r="AN64" s="66">
        <f t="shared" si="37"/>
        <v>0</v>
      </c>
      <c r="AO64" s="67">
        <f t="shared" si="38"/>
        <v>2.3591494769026569E-5</v>
      </c>
      <c r="AP64" s="68">
        <f t="shared" ca="1" si="47"/>
        <v>1.7659205798192953E-7</v>
      </c>
      <c r="AR64" s="69">
        <f t="shared" si="30"/>
        <v>6</v>
      </c>
      <c r="AS64" s="70">
        <f t="shared" si="39"/>
        <v>61</v>
      </c>
      <c r="AT64" s="71">
        <f t="shared" si="40"/>
        <v>0.65866723115150705</v>
      </c>
      <c r="AU64" s="72">
        <f t="shared" si="12"/>
        <v>6.8214933659622723E-3</v>
      </c>
      <c r="AV64" s="73">
        <f t="shared" si="31"/>
        <v>1.0068214933659623</v>
      </c>
      <c r="AW64" s="74">
        <f>PRODUCT(AV$4:AV64)</f>
        <v>1.5139138743148648</v>
      </c>
      <c r="AY64" s="75">
        <f t="shared" si="41"/>
        <v>61</v>
      </c>
      <c r="AZ64" s="76">
        <f t="shared" ca="1" si="50"/>
        <v>1.0068214933659623</v>
      </c>
      <c r="BA64" s="76">
        <f t="shared" ca="1" si="50"/>
        <v>1.0068214933659623</v>
      </c>
      <c r="BB64" s="76">
        <f t="shared" ca="1" si="50"/>
        <v>1.0068214933659623</v>
      </c>
      <c r="BC64" s="76">
        <f t="shared" ca="1" si="50"/>
        <v>1.0068214933659623</v>
      </c>
      <c r="BD64" s="76">
        <f t="shared" ca="1" si="50"/>
        <v>1.0068214933659623</v>
      </c>
      <c r="BE64" s="76">
        <f t="shared" ca="1" si="50"/>
        <v>1.0068214933659623</v>
      </c>
      <c r="BF64" s="76">
        <f t="shared" ca="1" si="50"/>
        <v>1.0068214933659623</v>
      </c>
      <c r="BG64" s="76">
        <f t="shared" ca="1" si="50"/>
        <v>1.0068214933659623</v>
      </c>
      <c r="BH64" s="76">
        <f t="shared" ca="1" si="50"/>
        <v>1.0068214933659623</v>
      </c>
      <c r="BI64" s="76">
        <f t="shared" ca="1" si="50"/>
        <v>1.0068214933659623</v>
      </c>
      <c r="BJ64" s="76">
        <f t="shared" ca="1" si="50"/>
        <v>1.0068214933659623</v>
      </c>
      <c r="BK64" s="76">
        <f t="shared" ca="1" si="50"/>
        <v>1.0068214933659623</v>
      </c>
      <c r="BL64" s="76">
        <f t="shared" ca="1" si="46"/>
        <v>8.5000000000000853E-2</v>
      </c>
      <c r="BM64" s="77">
        <f t="shared" ca="1" si="48"/>
        <v>144.94860140886482</v>
      </c>
    </row>
    <row r="65" spans="5:65">
      <c r="E65">
        <f t="shared" si="34"/>
        <v>62</v>
      </c>
      <c r="F65" s="64">
        <f t="shared" si="35"/>
        <v>67.083333333333215</v>
      </c>
      <c r="G65" s="55">
        <f t="shared" si="15"/>
        <v>2.7282345997765578E-3</v>
      </c>
      <c r="H65" s="78">
        <f t="shared" si="42"/>
        <v>0.87410380410911237</v>
      </c>
      <c r="I65" s="79">
        <f t="shared" ca="1" si="16"/>
        <v>1731323.9249461307</v>
      </c>
      <c r="J65" s="79">
        <f t="shared" ca="1" si="17"/>
        <v>11810.214668351793</v>
      </c>
      <c r="K65" s="80">
        <f t="shared" ca="1" si="18"/>
        <v>-17.482076082182246</v>
      </c>
      <c r="L65" s="80">
        <f t="shared" ca="1" si="19"/>
        <v>-1442.7699374551091</v>
      </c>
      <c r="M65" s="80">
        <f t="shared" ca="1" si="20"/>
        <v>0</v>
      </c>
      <c r="N65" s="80">
        <f t="shared" ca="1" si="21"/>
        <v>0</v>
      </c>
      <c r="O65" s="81">
        <f t="shared" ca="1" si="2"/>
        <v>0</v>
      </c>
      <c r="P65" s="79">
        <f t="shared" ca="1" si="3"/>
        <v>1741673.8876009451</v>
      </c>
      <c r="Q65" s="35"/>
      <c r="R65">
        <f t="shared" ca="1" si="22"/>
        <v>62</v>
      </c>
      <c r="S65" s="78">
        <f t="shared" ca="1" si="23"/>
        <v>66.88</v>
      </c>
      <c r="T65" s="55">
        <f t="shared" ca="1" si="24"/>
        <v>2.7282345997765578E-3</v>
      </c>
      <c r="U65" s="78">
        <f t="shared" ca="1" si="25"/>
        <v>0.8755817535154482</v>
      </c>
      <c r="V65" s="79">
        <f t="shared" ca="1" si="26"/>
        <v>1734769.054738075</v>
      </c>
      <c r="W65" s="79">
        <f t="shared" ca="1" si="5"/>
        <v>11833.715598372421</v>
      </c>
      <c r="X65" s="80">
        <f t="shared" ca="1" si="6"/>
        <v>-17.511635070308962</v>
      </c>
      <c r="Y65" s="80">
        <f t="shared" ca="1" si="27"/>
        <v>-1445.640878948396</v>
      </c>
      <c r="Z65" s="80">
        <f t="shared" ca="1" si="7"/>
        <v>0</v>
      </c>
      <c r="AA65" s="80">
        <f t="shared" ca="1" si="28"/>
        <v>0</v>
      </c>
      <c r="AB65" s="81">
        <f t="shared" ca="1" si="8"/>
        <v>0</v>
      </c>
      <c r="AC65" s="79">
        <f t="shared" ca="1" si="9"/>
        <v>1745139.6178224289</v>
      </c>
      <c r="AD65" s="35"/>
      <c r="AE65" s="62">
        <f t="shared" ca="1" si="10"/>
        <v>0</v>
      </c>
      <c r="AF65" s="62">
        <f t="shared" ca="1" si="11"/>
        <v>1993120.1293491081</v>
      </c>
      <c r="AG65" s="35"/>
      <c r="AH65" s="35"/>
      <c r="AI65" s="35"/>
      <c r="AJ65" s="65">
        <v>79</v>
      </c>
      <c r="AK65" s="66">
        <f>'SA85-90'!F71*(1+$AH$22)</f>
        <v>9.0848999999999999E-2</v>
      </c>
      <c r="AL65" s="66">
        <f>'SA85-90 (light)'!F71*(1+$AH$22)</f>
        <v>9.0926000000000007E-2</v>
      </c>
      <c r="AM65" s="66">
        <f t="shared" si="36"/>
        <v>123</v>
      </c>
      <c r="AN65" s="66">
        <f t="shared" si="37"/>
        <v>0</v>
      </c>
      <c r="AO65" s="67">
        <f t="shared" si="38"/>
        <v>2.3591494769026569E-5</v>
      </c>
      <c r="AP65" s="68">
        <f t="shared" ca="1" si="47"/>
        <v>1.627576571262022E-7</v>
      </c>
      <c r="AR65" s="69">
        <f t="shared" si="30"/>
        <v>6</v>
      </c>
      <c r="AS65" s="70">
        <f t="shared" si="39"/>
        <v>62</v>
      </c>
      <c r="AT65" s="71">
        <f t="shared" si="40"/>
        <v>0.65417413700383031</v>
      </c>
      <c r="AU65" s="72">
        <f t="shared" si="12"/>
        <v>6.8214933659622723E-3</v>
      </c>
      <c r="AV65" s="73">
        <f t="shared" si="31"/>
        <v>1.0068214933659623</v>
      </c>
      <c r="AW65" s="74">
        <f>PRODUCT(AV$4:AV65)</f>
        <v>1.5242410277651419</v>
      </c>
      <c r="AY65" s="75">
        <f t="shared" si="41"/>
        <v>62</v>
      </c>
      <c r="AZ65" s="76">
        <f t="shared" ref="AZ65:BK74" ca="1" si="51">OFFSET($AV$3,($AY65*12-12)+AZ$3,0)</f>
        <v>1.0068214933659623</v>
      </c>
      <c r="BA65" s="76">
        <f t="shared" ca="1" si="51"/>
        <v>1.0068214933659623</v>
      </c>
      <c r="BB65" s="76">
        <f t="shared" ca="1" si="51"/>
        <v>1.0068214933659623</v>
      </c>
      <c r="BC65" s="76">
        <f t="shared" ca="1" si="51"/>
        <v>1.0068214933659623</v>
      </c>
      <c r="BD65" s="76">
        <f t="shared" ca="1" si="51"/>
        <v>1.0068214933659623</v>
      </c>
      <c r="BE65" s="76">
        <f t="shared" ca="1" si="51"/>
        <v>1.0068214933659623</v>
      </c>
      <c r="BF65" s="76">
        <f t="shared" ca="1" si="51"/>
        <v>1.0068214933659623</v>
      </c>
      <c r="BG65" s="76">
        <f t="shared" ca="1" si="51"/>
        <v>1.0068214933659623</v>
      </c>
      <c r="BH65" s="76">
        <f t="shared" ca="1" si="51"/>
        <v>1.0068214933659623</v>
      </c>
      <c r="BI65" s="76">
        <f t="shared" ca="1" si="51"/>
        <v>1.0068214933659623</v>
      </c>
      <c r="BJ65" s="76">
        <f t="shared" ca="1" si="51"/>
        <v>1.0068214933659623</v>
      </c>
      <c r="BK65" s="76">
        <f t="shared" ca="1" si="51"/>
        <v>1.0068214933659623</v>
      </c>
      <c r="BL65" s="76">
        <f t="shared" ca="1" si="46"/>
        <v>8.5000000000000853E-2</v>
      </c>
      <c r="BM65" s="77">
        <f t="shared" ca="1" si="48"/>
        <v>157.26923252861846</v>
      </c>
    </row>
    <row r="66" spans="5:65">
      <c r="E66">
        <f t="shared" si="34"/>
        <v>63</v>
      </c>
      <c r="F66" s="64">
        <f t="shared" si="35"/>
        <v>67.166666666666544</v>
      </c>
      <c r="G66" s="55">
        <f t="shared" si="15"/>
        <v>2.7282345997765578E-3</v>
      </c>
      <c r="H66" s="78">
        <f t="shared" si="42"/>
        <v>0.87171904386694554</v>
      </c>
      <c r="I66" s="79">
        <f t="shared" ca="1" si="16"/>
        <v>1736922.1926392647</v>
      </c>
      <c r="J66" s="79">
        <f t="shared" ca="1" si="17"/>
        <v>11848.403214281389</v>
      </c>
      <c r="K66" s="80">
        <f t="shared" ca="1" si="18"/>
        <v>-17.43438087733891</v>
      </c>
      <c r="L66" s="80">
        <f t="shared" ca="1" si="19"/>
        <v>-1447.4351605327206</v>
      </c>
      <c r="M66" s="80">
        <f t="shared" ca="1" si="20"/>
        <v>0</v>
      </c>
      <c r="N66" s="80">
        <f t="shared" ca="1" si="21"/>
        <v>0</v>
      </c>
      <c r="O66" s="81">
        <f t="shared" ca="1" si="2"/>
        <v>0</v>
      </c>
      <c r="P66" s="79">
        <f t="shared" ca="1" si="3"/>
        <v>1747305.726312136</v>
      </c>
      <c r="Q66" s="35"/>
      <c r="R66">
        <f t="shared" ca="1" si="22"/>
        <v>63</v>
      </c>
      <c r="S66" s="78">
        <f t="shared" ca="1" si="23"/>
        <v>66.959999999999994</v>
      </c>
      <c r="T66" s="55">
        <f t="shared" ca="1" si="24"/>
        <v>2.7282345997765578E-3</v>
      </c>
      <c r="U66" s="78">
        <f t="shared" ca="1" si="25"/>
        <v>0.87319296108057431</v>
      </c>
      <c r="V66" s="79">
        <f t="shared" ca="1" si="26"/>
        <v>1740378.467535645</v>
      </c>
      <c r="W66" s="79">
        <f t="shared" ca="1" si="5"/>
        <v>11871.980170557988</v>
      </c>
      <c r="X66" s="80">
        <f t="shared" ca="1" si="6"/>
        <v>-17.463859221611486</v>
      </c>
      <c r="Y66" s="80">
        <f t="shared" ca="1" si="27"/>
        <v>-1450.3153896130375</v>
      </c>
      <c r="Z66" s="80">
        <f t="shared" ca="1" si="7"/>
        <v>0</v>
      </c>
      <c r="AA66" s="80">
        <f t="shared" ca="1" si="28"/>
        <v>0</v>
      </c>
      <c r="AB66" s="81">
        <f t="shared" ca="1" si="8"/>
        <v>0</v>
      </c>
      <c r="AC66" s="79">
        <f t="shared" ca="1" si="9"/>
        <v>1750782.6684573684</v>
      </c>
      <c r="AD66" s="35"/>
      <c r="AE66" s="62">
        <f t="shared" ca="1" si="10"/>
        <v>0</v>
      </c>
      <c r="AF66" s="62">
        <f t="shared" ca="1" si="11"/>
        <v>2005035.2516479047</v>
      </c>
      <c r="AG66" s="35"/>
      <c r="AH66" s="35"/>
      <c r="AI66" s="35"/>
      <c r="AJ66" s="65">
        <v>80</v>
      </c>
      <c r="AK66" s="66">
        <f>'SA85-90'!F72*(1+$AH$22)</f>
        <v>9.8912000000000014E-2</v>
      </c>
      <c r="AL66" s="66">
        <f>'SA85-90 (light)'!F72*(1+$AH$22)</f>
        <v>9.9000000000000005E-2</v>
      </c>
      <c r="AM66" s="66">
        <f t="shared" si="36"/>
        <v>124</v>
      </c>
      <c r="AN66" s="66">
        <f t="shared" si="37"/>
        <v>0</v>
      </c>
      <c r="AO66" s="67">
        <f t="shared" si="38"/>
        <v>2.3591494769026569E-5</v>
      </c>
      <c r="AP66" s="68">
        <f t="shared" ca="1" si="47"/>
        <v>1.5000705725917241E-7</v>
      </c>
      <c r="AR66" s="69">
        <f t="shared" si="30"/>
        <v>6</v>
      </c>
      <c r="AS66" s="70">
        <f t="shared" si="39"/>
        <v>63</v>
      </c>
      <c r="AT66" s="71">
        <f t="shared" si="40"/>
        <v>0.64971169246807459</v>
      </c>
      <c r="AU66" s="72">
        <f t="shared" si="12"/>
        <v>6.8214933659622723E-3</v>
      </c>
      <c r="AV66" s="73">
        <f t="shared" si="31"/>
        <v>1.0068214933659623</v>
      </c>
      <c r="AW66" s="74">
        <f>PRODUCT(AV$4:AV66)</f>
        <v>1.5346386278241693</v>
      </c>
      <c r="AY66" s="75">
        <f t="shared" si="41"/>
        <v>63</v>
      </c>
      <c r="AZ66" s="76">
        <f t="shared" ca="1" si="51"/>
        <v>1.0068214933659623</v>
      </c>
      <c r="BA66" s="76">
        <f t="shared" ca="1" si="51"/>
        <v>1.0068214933659623</v>
      </c>
      <c r="BB66" s="76">
        <f t="shared" ca="1" si="51"/>
        <v>1.0068214933659623</v>
      </c>
      <c r="BC66" s="76">
        <f t="shared" ca="1" si="51"/>
        <v>1.0068214933659623</v>
      </c>
      <c r="BD66" s="76">
        <f t="shared" ca="1" si="51"/>
        <v>1.0068214933659623</v>
      </c>
      <c r="BE66" s="76">
        <f t="shared" ca="1" si="51"/>
        <v>1.0068214933659623</v>
      </c>
      <c r="BF66" s="76">
        <f t="shared" ca="1" si="51"/>
        <v>1.0068214933659623</v>
      </c>
      <c r="BG66" s="76">
        <f t="shared" ca="1" si="51"/>
        <v>1.0068214933659623</v>
      </c>
      <c r="BH66" s="76">
        <f t="shared" ca="1" si="51"/>
        <v>1.0068214933659623</v>
      </c>
      <c r="BI66" s="76">
        <f t="shared" ca="1" si="51"/>
        <v>1.0068214933659623</v>
      </c>
      <c r="BJ66" s="76">
        <f t="shared" ca="1" si="51"/>
        <v>1.0068214933659623</v>
      </c>
      <c r="BK66" s="76">
        <f t="shared" ca="1" si="51"/>
        <v>1.0068214933659623</v>
      </c>
      <c r="BL66" s="76">
        <f t="shared" ca="1" si="46"/>
        <v>8.5000000000000853E-2</v>
      </c>
      <c r="BM66" s="77">
        <f t="shared" ca="1" si="48"/>
        <v>170.63711729355117</v>
      </c>
    </row>
    <row r="67" spans="5:65">
      <c r="E67">
        <f t="shared" si="34"/>
        <v>64</v>
      </c>
      <c r="F67" s="64">
        <f t="shared" si="35"/>
        <v>67.249999999999872</v>
      </c>
      <c r="G67" s="55">
        <f t="shared" si="15"/>
        <v>2.7282345997765578E-3</v>
      </c>
      <c r="H67" s="78">
        <f t="shared" si="42"/>
        <v>0.86934078981018359</v>
      </c>
      <c r="I67" s="79">
        <f t="shared" ca="1" si="16"/>
        <v>1742538.6663732235</v>
      </c>
      <c r="J67" s="79">
        <f t="shared" ca="1" si="17"/>
        <v>11886.715952597689</v>
      </c>
      <c r="K67" s="80">
        <f t="shared" ca="1" si="18"/>
        <v>-17.38681579620367</v>
      </c>
      <c r="L67" s="80">
        <f t="shared" ca="1" si="19"/>
        <v>-1452.1155553110198</v>
      </c>
      <c r="M67" s="80">
        <f t="shared" ca="1" si="20"/>
        <v>0</v>
      </c>
      <c r="N67" s="80">
        <f t="shared" ca="1" si="21"/>
        <v>0</v>
      </c>
      <c r="O67" s="81">
        <f t="shared" ca="1" si="2"/>
        <v>0</v>
      </c>
      <c r="P67" s="79">
        <f t="shared" ca="1" si="3"/>
        <v>1752955.8799547141</v>
      </c>
      <c r="Q67" s="35"/>
      <c r="R67">
        <f t="shared" ca="1" si="22"/>
        <v>64</v>
      </c>
      <c r="S67" s="78">
        <f t="shared" ca="1" si="23"/>
        <v>67.040000000000006</v>
      </c>
      <c r="T67" s="55">
        <f t="shared" ca="1" si="24"/>
        <v>2.7282345997765578E-3</v>
      </c>
      <c r="U67" s="78">
        <f t="shared" ca="1" si="25"/>
        <v>0.87081068583187293</v>
      </c>
      <c r="V67" s="79">
        <f t="shared" ca="1" si="26"/>
        <v>1746006.1226045939</v>
      </c>
      <c r="W67" s="79">
        <f t="shared" ca="1" si="5"/>
        <v>11910.369182276747</v>
      </c>
      <c r="X67" s="80">
        <f t="shared" ca="1" si="6"/>
        <v>-17.416213716637458</v>
      </c>
      <c r="Y67" s="80">
        <f t="shared" ca="1" si="27"/>
        <v>-1455.0051021704951</v>
      </c>
      <c r="Z67" s="80">
        <f t="shared" ca="1" si="7"/>
        <v>0</v>
      </c>
      <c r="AA67" s="80">
        <f t="shared" ca="1" si="28"/>
        <v>0</v>
      </c>
      <c r="AB67" s="81">
        <f t="shared" ca="1" si="8"/>
        <v>0</v>
      </c>
      <c r="AC67" s="79">
        <f t="shared" ca="1" si="9"/>
        <v>1756444.0704709836</v>
      </c>
      <c r="AD67" s="35"/>
      <c r="AE67" s="62">
        <f t="shared" ca="1" si="10"/>
        <v>0</v>
      </c>
      <c r="AF67" s="62">
        <f t="shared" ca="1" si="11"/>
        <v>2017021.7236058351</v>
      </c>
      <c r="AG67" s="35"/>
      <c r="AH67" s="35"/>
      <c r="AI67" s="35"/>
      <c r="AJ67" s="65">
        <v>81</v>
      </c>
      <c r="AK67" s="66">
        <f>'SA85-90'!F73*(1+$AH$22)</f>
        <v>0.107712</v>
      </c>
      <c r="AL67" s="66">
        <f>'SA85-90 (light)'!F73*(1+$AH$22)</f>
        <v>0.107822</v>
      </c>
      <c r="AM67" s="66">
        <f t="shared" si="36"/>
        <v>125</v>
      </c>
      <c r="AN67" s="66">
        <f t="shared" si="37"/>
        <v>0</v>
      </c>
      <c r="AO67" s="67">
        <f t="shared" si="38"/>
        <v>2.3591494769026569E-5</v>
      </c>
      <c r="AP67" s="68">
        <f t="shared" ca="1" si="47"/>
        <v>1.3825535231260118E-7</v>
      </c>
      <c r="AR67" s="69">
        <f t="shared" si="30"/>
        <v>6</v>
      </c>
      <c r="AS67" s="70">
        <f t="shared" si="39"/>
        <v>64</v>
      </c>
      <c r="AT67" s="71">
        <f t="shared" si="40"/>
        <v>0.64527968846811545</v>
      </c>
      <c r="AU67" s="72">
        <f t="shared" si="12"/>
        <v>6.8214933659622723E-3</v>
      </c>
      <c r="AV67" s="73">
        <f t="shared" si="31"/>
        <v>1.0068214933659623</v>
      </c>
      <c r="AW67" s="74">
        <f>PRODUCT(AV$4:AV67)</f>
        <v>1.5451071550430213</v>
      </c>
      <c r="AY67" s="75">
        <f t="shared" si="41"/>
        <v>64</v>
      </c>
      <c r="AZ67" s="76">
        <f t="shared" ca="1" si="51"/>
        <v>1.0068214933659623</v>
      </c>
      <c r="BA67" s="76">
        <f t="shared" ca="1" si="51"/>
        <v>1.0068214933659623</v>
      </c>
      <c r="BB67" s="76">
        <f t="shared" ca="1" si="51"/>
        <v>1.0068214933659623</v>
      </c>
      <c r="BC67" s="76">
        <f t="shared" ca="1" si="51"/>
        <v>1.0068214933659623</v>
      </c>
      <c r="BD67" s="76">
        <f t="shared" ca="1" si="51"/>
        <v>1.0068214933659623</v>
      </c>
      <c r="BE67" s="76">
        <f t="shared" ca="1" si="51"/>
        <v>1.0068214933659623</v>
      </c>
      <c r="BF67" s="76">
        <f t="shared" ca="1" si="51"/>
        <v>1.0068214933659623</v>
      </c>
      <c r="BG67" s="76">
        <f t="shared" ca="1" si="51"/>
        <v>1.0068214933659623</v>
      </c>
      <c r="BH67" s="76">
        <f t="shared" ca="1" si="51"/>
        <v>1.0068214933659623</v>
      </c>
      <c r="BI67" s="76">
        <f t="shared" ca="1" si="51"/>
        <v>1.0068214933659623</v>
      </c>
      <c r="BJ67" s="76">
        <f t="shared" ca="1" si="51"/>
        <v>1.0068214933659623</v>
      </c>
      <c r="BK67" s="76">
        <f t="shared" ca="1" si="51"/>
        <v>1.0068214933659623</v>
      </c>
      <c r="BL67" s="76">
        <f t="shared" ca="1" si="46"/>
        <v>8.5000000000000853E-2</v>
      </c>
      <c r="BM67" s="77">
        <f t="shared" ca="1" si="48"/>
        <v>185.14127226350317</v>
      </c>
    </row>
    <row r="68" spans="5:65">
      <c r="E68">
        <f t="shared" si="34"/>
        <v>65</v>
      </c>
      <c r="F68" s="64">
        <f t="shared" si="35"/>
        <v>67.333333333333201</v>
      </c>
      <c r="G68" s="55">
        <f t="shared" si="15"/>
        <v>2.7282345997765578E-3</v>
      </c>
      <c r="H68" s="78">
        <f t="shared" si="42"/>
        <v>0.86696902418842636</v>
      </c>
      <c r="I68" s="79">
        <f t="shared" ca="1" si="16"/>
        <v>1748173.4050711398</v>
      </c>
      <c r="J68" s="79">
        <f t="shared" ca="1" si="17"/>
        <v>11925.153285244456</v>
      </c>
      <c r="K68" s="80">
        <f t="shared" ca="1" si="18"/>
        <v>-17.339380483768526</v>
      </c>
      <c r="L68" s="80">
        <f t="shared" ca="1" si="19"/>
        <v>-1456.8111708926167</v>
      </c>
      <c r="M68" s="80">
        <f t="shared" ca="1" si="20"/>
        <v>0</v>
      </c>
      <c r="N68" s="80">
        <f t="shared" ca="1" si="21"/>
        <v>0</v>
      </c>
      <c r="O68" s="81">
        <f t="shared" ref="O68:O131" ca="1" si="52">-MIN(IF(MOD(R68,IF($C$5="Annual",12,1))=0,1,0)*$C$33*U68/IF($C$5="Monthly",12,1),I68)</f>
        <v>0</v>
      </c>
      <c r="P68" s="79">
        <f t="shared" ref="P68:P131" ca="1" si="53">SUM(I68:O68)</f>
        <v>1758624.4078050079</v>
      </c>
      <c r="Q68" s="35"/>
      <c r="R68">
        <f t="shared" ca="1" si="22"/>
        <v>65</v>
      </c>
      <c r="S68" s="78">
        <f t="shared" ca="1" si="23"/>
        <v>67.12</v>
      </c>
      <c r="T68" s="55">
        <f t="shared" ca="1" si="24"/>
        <v>2.7282345997765578E-3</v>
      </c>
      <c r="U68" s="78">
        <f t="shared" ca="1" si="25"/>
        <v>0.86843490998893125</v>
      </c>
      <c r="V68" s="79">
        <f t="shared" ca="1" si="26"/>
        <v>1751652.0789853523</v>
      </c>
      <c r="W68" s="79">
        <f t="shared" ref="W68:W131" ca="1" si="54">(V68)*$AU68</f>
        <v>11948.883036272602</v>
      </c>
      <c r="X68" s="80">
        <f t="shared" ref="X68:X131" ca="1" si="55">IF(V68=0,0,-$C$19)*U68</f>
        <v>-17.368698199778624</v>
      </c>
      <c r="Y68" s="80">
        <f t="shared" ca="1" si="27"/>
        <v>-1459.710065821127</v>
      </c>
      <c r="Z68" s="80">
        <f t="shared" ref="Z68:Z131" ca="1" si="56">-IF(MOD(R68-1,12)=0,1,0)*V68*($C$17)</f>
        <v>0</v>
      </c>
      <c r="AA68" s="80">
        <f t="shared" ca="1" si="28"/>
        <v>0</v>
      </c>
      <c r="AB68" s="81">
        <f t="shared" ref="AB68:AB131" ca="1" si="57">-MIN(IF(MOD(R68,IF($C$5="Annual",12,1))=0,1,0)*$C$33*U68/IF($C$5="Monthly",12,1),V68)</f>
        <v>0</v>
      </c>
      <c r="AC68" s="79">
        <f t="shared" ref="AC68:AC131" ca="1" si="58">SUM(V68:AB68)</f>
        <v>1762123.883257604</v>
      </c>
      <c r="AD68" s="35"/>
      <c r="AE68" s="62">
        <f t="shared" ref="AE68:AE131" ca="1" si="59">AB68/U68</f>
        <v>0</v>
      </c>
      <c r="AF68" s="62">
        <f t="shared" ref="AF68:AF131" ca="1" si="60">AC68/U68</f>
        <v>2029079.9724760759</v>
      </c>
      <c r="AG68" s="35"/>
      <c r="AH68" s="35"/>
      <c r="AI68" s="35"/>
      <c r="AJ68" s="65">
        <v>82</v>
      </c>
      <c r="AK68" s="66">
        <f>'SA85-90'!F74*(1+$AH$22)</f>
        <v>0.11730400000000001</v>
      </c>
      <c r="AL68" s="66">
        <f>'SA85-90 (light)'!F74*(1+$AH$22)</f>
        <v>0.11744700000000001</v>
      </c>
      <c r="AM68" s="66">
        <f t="shared" si="36"/>
        <v>126</v>
      </c>
      <c r="AN68" s="66">
        <f t="shared" si="37"/>
        <v>0</v>
      </c>
      <c r="AO68" s="67">
        <f t="shared" si="38"/>
        <v>2.3591494769026569E-5</v>
      </c>
      <c r="AP68" s="68">
        <f t="shared" ca="1" si="47"/>
        <v>1.2742428784571528E-7</v>
      </c>
      <c r="AR68" s="69">
        <f t="shared" si="30"/>
        <v>6</v>
      </c>
      <c r="AS68" s="70">
        <f t="shared" si="39"/>
        <v>65</v>
      </c>
      <c r="AT68" s="71">
        <f t="shared" si="40"/>
        <v>0.64087791735403998</v>
      </c>
      <c r="AU68" s="72">
        <f t="shared" ref="AU68:AU131" si="61">((1+$AH$21)^(1/12))-1</f>
        <v>6.8214933659622723E-3</v>
      </c>
      <c r="AV68" s="73">
        <f t="shared" si="31"/>
        <v>1.0068214933659623</v>
      </c>
      <c r="AW68" s="74">
        <f>PRODUCT(AV$4:AV68)</f>
        <v>1.5556470932508482</v>
      </c>
      <c r="AY68" s="75">
        <f t="shared" si="41"/>
        <v>65</v>
      </c>
      <c r="AZ68" s="76">
        <f t="shared" ca="1" si="51"/>
        <v>1.0068214933659623</v>
      </c>
      <c r="BA68" s="76">
        <f t="shared" ca="1" si="51"/>
        <v>1.0068214933659623</v>
      </c>
      <c r="BB68" s="76">
        <f t="shared" ca="1" si="51"/>
        <v>1.0068214933659623</v>
      </c>
      <c r="BC68" s="76">
        <f t="shared" ca="1" si="51"/>
        <v>1.0068214933659623</v>
      </c>
      <c r="BD68" s="76">
        <f t="shared" ca="1" si="51"/>
        <v>1.0068214933659623</v>
      </c>
      <c r="BE68" s="76">
        <f t="shared" ca="1" si="51"/>
        <v>1.0068214933659623</v>
      </c>
      <c r="BF68" s="76">
        <f t="shared" ca="1" si="51"/>
        <v>1.0068214933659623</v>
      </c>
      <c r="BG68" s="76">
        <f t="shared" ca="1" si="51"/>
        <v>1.0068214933659623</v>
      </c>
      <c r="BH68" s="76">
        <f t="shared" ca="1" si="51"/>
        <v>1.0068214933659623</v>
      </c>
      <c r="BI68" s="76">
        <f t="shared" ca="1" si="51"/>
        <v>1.0068214933659623</v>
      </c>
      <c r="BJ68" s="76">
        <f t="shared" ca="1" si="51"/>
        <v>1.0068214933659623</v>
      </c>
      <c r="BK68" s="76">
        <f t="shared" ca="1" si="51"/>
        <v>1.0068214933659623</v>
      </c>
      <c r="BL68" s="76">
        <f t="shared" ref="BL68:BL99" ca="1" si="62">PRODUCT(AZ68:BK68)-1</f>
        <v>8.5000000000000853E-2</v>
      </c>
      <c r="BM68" s="77">
        <f t="shared" ca="1" si="48"/>
        <v>200.87828040590111</v>
      </c>
    </row>
    <row r="69" spans="5:65">
      <c r="E69">
        <f t="shared" si="34"/>
        <v>66</v>
      </c>
      <c r="F69" s="64">
        <f t="shared" si="35"/>
        <v>67.416666666666529</v>
      </c>
      <c r="G69" s="55">
        <f t="shared" ref="G69:G132" si="63">(1-(1-IF(F69&gt;$AJ$90,0,VLOOKUP(ROUND(F69,0),$AJ$4:$AK$90,2,FALSE)))^(1/12))</f>
        <v>2.7282345997765578E-3</v>
      </c>
      <c r="H69" s="78">
        <f t="shared" si="42"/>
        <v>0.86460372929970097</v>
      </c>
      <c r="I69" s="79">
        <f t="shared" ref="I69:I132" ca="1" si="64">MAX(P68,0)*(1-G69)</f>
        <v>1753826.4678476227</v>
      </c>
      <c r="J69" s="79">
        <f t="shared" ref="J69:J132" ca="1" si="65">(I69)*$AU69</f>
        <v>11963.715615471603</v>
      </c>
      <c r="K69" s="80">
        <f t="shared" ref="K69:K132" ca="1" si="66">IF(I69=0,0,-$C$19)*H69</f>
        <v>-17.292074585994019</v>
      </c>
      <c r="L69" s="80">
        <f t="shared" ref="L69:L132" ca="1" si="67">IF(OR(I68+O68=0,K68=0),0,-I69*($C$16/12))</f>
        <v>-1461.5220565396858</v>
      </c>
      <c r="M69" s="80">
        <f t="shared" ref="M69:M132" ca="1" si="68">IF(OR(I68+O68=0,K68=0),0,-IF(MOD(E69-1,12)=0,1,0)*I69*($C$17))</f>
        <v>0</v>
      </c>
      <c r="N69" s="80">
        <f t="shared" ref="N69:N132" ca="1" si="69">IF(OR(I68+O68=0,K68=0),0,-I69*($C$18*(1+$C$20))/12)</f>
        <v>0</v>
      </c>
      <c r="O69" s="81">
        <f t="shared" ca="1" si="52"/>
        <v>0</v>
      </c>
      <c r="P69" s="79">
        <f t="shared" ca="1" si="53"/>
        <v>1764311.3693319685</v>
      </c>
      <c r="Q69" s="35"/>
      <c r="R69">
        <f t="shared" ref="R69:R132" ca="1" si="70">R68+1</f>
        <v>66</v>
      </c>
      <c r="S69" s="78">
        <f t="shared" ref="S69:S132" ca="1" si="71">ROUND((R69-R68)/12+S68,2)</f>
        <v>67.2</v>
      </c>
      <c r="T69" s="55">
        <f t="shared" ref="T69:T132" ca="1" si="72">(1-(1-IF(S69&gt;$AJ$90,0,VLOOKUP(ROUND(S69,0),$AJ$4:$AK$90,2,FALSE)))^(1/12))</f>
        <v>2.7282345997765578E-3</v>
      </c>
      <c r="U69" s="78">
        <f t="shared" ref="U69:U132" ca="1" si="73">U68*(1-T69)</f>
        <v>0.86606561581984565</v>
      </c>
      <c r="V69" s="79">
        <f t="shared" ref="V69:V132" ca="1" si="74">MAX(AC68,0)*(1-T69)</f>
        <v>1757316.3959102079</v>
      </c>
      <c r="W69" s="79">
        <f t="shared" ca="1" si="54"/>
        <v>11987.522136598212</v>
      </c>
      <c r="X69" s="80">
        <f t="shared" ca="1" si="55"/>
        <v>-17.321312316396913</v>
      </c>
      <c r="Y69" s="80">
        <f t="shared" ref="Y69:Y132" ca="1" si="75">IF(OR(V68+AB68=0,X68=0),0,-V69*($C$16/12))</f>
        <v>-1464.4303299251733</v>
      </c>
      <c r="Z69" s="80">
        <f t="shared" ca="1" si="56"/>
        <v>0</v>
      </c>
      <c r="AA69" s="80">
        <f t="shared" ref="AA69:AA132" ca="1" si="76">IF(OR(V68+AB68=0,X68=0),0,-V69*($C$18*(1+$C$20))/12)</f>
        <v>0</v>
      </c>
      <c r="AB69" s="81">
        <f t="shared" ca="1" si="57"/>
        <v>0</v>
      </c>
      <c r="AC69" s="79">
        <f t="shared" ca="1" si="58"/>
        <v>1767822.1664045644</v>
      </c>
      <c r="AD69" s="35"/>
      <c r="AE69" s="62">
        <f t="shared" ca="1" si="59"/>
        <v>0</v>
      </c>
      <c r="AF69" s="62">
        <f t="shared" ca="1" si="60"/>
        <v>2041210.4280702646</v>
      </c>
      <c r="AG69" s="35"/>
      <c r="AH69" s="35"/>
      <c r="AI69" s="35"/>
      <c r="AJ69" s="65">
        <v>83</v>
      </c>
      <c r="AK69" s="66">
        <f>'SA85-90'!F75*(1+$AH$22)</f>
        <v>0.127743</v>
      </c>
      <c r="AL69" s="66">
        <f>'SA85-90 (light)'!F75*(1+$AH$22)</f>
        <v>0.12795200000000001</v>
      </c>
      <c r="AM69" s="66">
        <f t="shared" si="36"/>
        <v>127</v>
      </c>
      <c r="AN69" s="66">
        <f t="shared" si="37"/>
        <v>0</v>
      </c>
      <c r="AO69" s="67">
        <f t="shared" si="38"/>
        <v>2.3591494769026569E-5</v>
      </c>
      <c r="AP69" s="68">
        <f t="shared" ref="AP69:AP90" ca="1" si="77">AO69/BM68</f>
        <v>1.1744173994996789E-7</v>
      </c>
      <c r="AR69" s="69">
        <f t="shared" ref="AR69:AR132" si="78">ROUNDDOWN((AS69-1)/12,0)+1</f>
        <v>6</v>
      </c>
      <c r="AS69" s="70">
        <f t="shared" si="39"/>
        <v>66</v>
      </c>
      <c r="AT69" s="71">
        <f t="shared" si="40"/>
        <v>0.63650617289241773</v>
      </c>
      <c r="AU69" s="72">
        <f t="shared" si="61"/>
        <v>6.8214933659622723E-3</v>
      </c>
      <c r="AV69" s="73">
        <f t="shared" ref="AV69:AV132" si="79">(1+AU69)</f>
        <v>1.0068214933659623</v>
      </c>
      <c r="AW69" s="74">
        <f>PRODUCT(AV$4:AV69)</f>
        <v>1.5662589295772373</v>
      </c>
      <c r="AY69" s="75">
        <f t="shared" si="41"/>
        <v>66</v>
      </c>
      <c r="AZ69" s="76">
        <f t="shared" ca="1" si="51"/>
        <v>1.0068214933659623</v>
      </c>
      <c r="BA69" s="76">
        <f t="shared" ca="1" si="51"/>
        <v>1.0068214933659623</v>
      </c>
      <c r="BB69" s="76">
        <f t="shared" ca="1" si="51"/>
        <v>1.0068214933659623</v>
      </c>
      <c r="BC69" s="76">
        <f t="shared" ca="1" si="51"/>
        <v>1.0068214933659623</v>
      </c>
      <c r="BD69" s="76">
        <f t="shared" ca="1" si="51"/>
        <v>1.0068214933659623</v>
      </c>
      <c r="BE69" s="76">
        <f t="shared" ca="1" si="51"/>
        <v>1.0068214933659623</v>
      </c>
      <c r="BF69" s="76">
        <f t="shared" ca="1" si="51"/>
        <v>1.0068214933659623</v>
      </c>
      <c r="BG69" s="76">
        <f t="shared" ca="1" si="51"/>
        <v>1.0068214933659623</v>
      </c>
      <c r="BH69" s="76">
        <f t="shared" ca="1" si="51"/>
        <v>1.0068214933659623</v>
      </c>
      <c r="BI69" s="76">
        <f t="shared" ca="1" si="51"/>
        <v>1.0068214933659623</v>
      </c>
      <c r="BJ69" s="76">
        <f t="shared" ca="1" si="51"/>
        <v>1.0068214933659623</v>
      </c>
      <c r="BK69" s="76">
        <f t="shared" ca="1" si="51"/>
        <v>1.0068214933659623</v>
      </c>
      <c r="BL69" s="76">
        <f t="shared" ca="1" si="62"/>
        <v>8.5000000000000853E-2</v>
      </c>
      <c r="BM69" s="77">
        <f t="shared" ref="BM69:BM100" ca="1" si="80">PRODUCT(AZ69:BK69)*BM68</f>
        <v>217.95293424040287</v>
      </c>
    </row>
    <row r="70" spans="5:65">
      <c r="E70">
        <f t="shared" ref="E70:E133" si="81">E69+1</f>
        <v>67</v>
      </c>
      <c r="F70" s="64">
        <f t="shared" ref="F70:F133" si="82">(E70-E69)/12+F69</f>
        <v>67.499999999999858</v>
      </c>
      <c r="G70" s="55">
        <f t="shared" si="63"/>
        <v>2.7282345997765578E-3</v>
      </c>
      <c r="H70" s="78">
        <f t="shared" si="42"/>
        <v>0.86224488749032968</v>
      </c>
      <c r="I70" s="79">
        <f t="shared" ca="1" si="64"/>
        <v>1759497.9140093778</v>
      </c>
      <c r="J70" s="79">
        <f t="shared" ca="1" si="65"/>
        <v>12002.403347839427</v>
      </c>
      <c r="K70" s="80">
        <f t="shared" ca="1" si="66"/>
        <v>-17.244897749806594</v>
      </c>
      <c r="L70" s="80">
        <f t="shared" ca="1" si="67"/>
        <v>-1466.2482616744817</v>
      </c>
      <c r="M70" s="80">
        <f t="shared" ca="1" si="68"/>
        <v>0</v>
      </c>
      <c r="N70" s="80">
        <f t="shared" ca="1" si="69"/>
        <v>0</v>
      </c>
      <c r="O70" s="81">
        <f t="shared" ca="1" si="52"/>
        <v>0</v>
      </c>
      <c r="P70" s="79">
        <f t="shared" ca="1" si="53"/>
        <v>1770016.8241977929</v>
      </c>
      <c r="Q70" s="35"/>
      <c r="R70">
        <f t="shared" ca="1" si="70"/>
        <v>67</v>
      </c>
      <c r="S70" s="78">
        <f t="shared" ca="1" si="71"/>
        <v>67.28</v>
      </c>
      <c r="T70" s="55">
        <f t="shared" ca="1" si="72"/>
        <v>2.7282345997765578E-3</v>
      </c>
      <c r="U70" s="78">
        <f t="shared" ca="1" si="73"/>
        <v>0.86370278564108915</v>
      </c>
      <c r="V70" s="79">
        <f t="shared" ca="1" si="74"/>
        <v>1762999.1328039274</v>
      </c>
      <c r="W70" s="79">
        <f t="shared" ca="1" si="54"/>
        <v>12026.28688861923</v>
      </c>
      <c r="X70" s="80">
        <f t="shared" ca="1" si="55"/>
        <v>-17.274055712821784</v>
      </c>
      <c r="Y70" s="80">
        <f t="shared" ca="1" si="75"/>
        <v>-1469.1659440032729</v>
      </c>
      <c r="Z70" s="80">
        <f t="shared" ca="1" si="56"/>
        <v>0</v>
      </c>
      <c r="AA70" s="80">
        <f t="shared" ca="1" si="76"/>
        <v>0</v>
      </c>
      <c r="AB70" s="81">
        <f t="shared" ca="1" si="57"/>
        <v>0</v>
      </c>
      <c r="AC70" s="79">
        <f t="shared" ca="1" si="58"/>
        <v>1773538.9796928305</v>
      </c>
      <c r="AD70" s="35"/>
      <c r="AE70" s="62">
        <f t="shared" ca="1" si="59"/>
        <v>0</v>
      </c>
      <c r="AF70" s="62">
        <f t="shared" ca="1" si="60"/>
        <v>2053413.52277382</v>
      </c>
      <c r="AG70" s="35"/>
      <c r="AH70" s="35"/>
      <c r="AI70" s="35"/>
      <c r="AJ70" s="65">
        <v>84</v>
      </c>
      <c r="AK70" s="66">
        <f>'SA85-90'!F76*(1+$AH$22)</f>
        <v>0.13909500000000002</v>
      </c>
      <c r="AL70" s="66">
        <f>'SA85-90 (light)'!F76*(1+$AH$22)</f>
        <v>0.13937000000000002</v>
      </c>
      <c r="AM70" s="66">
        <f t="shared" ref="AM70:AM90" si="83">$C$3+E70-1</f>
        <v>128</v>
      </c>
      <c r="AN70" s="66">
        <f t="shared" ref="AN70:AN90" si="84">IF(AM70&gt;$AJ$90,0,VLOOKUP($C$3+E70-1,$AJ$4:$AK$90,2,FALSE))</f>
        <v>0</v>
      </c>
      <c r="AO70" s="67">
        <f t="shared" ref="AO70:AO90" si="85">(1-IFERROR(AN70,1))*AO69</f>
        <v>2.3591494769026569E-5</v>
      </c>
      <c r="AP70" s="68">
        <f t="shared" ca="1" si="77"/>
        <v>1.0824123497692885E-7</v>
      </c>
      <c r="AR70" s="69">
        <f t="shared" si="78"/>
        <v>6</v>
      </c>
      <c r="AS70" s="70">
        <f t="shared" ref="AS70:AS133" si="86">AS69+1</f>
        <v>67</v>
      </c>
      <c r="AT70" s="71">
        <f t="shared" ref="AT70:AT133" si="87">(1-AU70)*AT69</f>
        <v>0.63216425025663803</v>
      </c>
      <c r="AU70" s="72">
        <f t="shared" si="61"/>
        <v>6.8214933659622723E-3</v>
      </c>
      <c r="AV70" s="73">
        <f t="shared" si="79"/>
        <v>1.0068214933659623</v>
      </c>
      <c r="AW70" s="74">
        <f>PRODUCT(AV$4:AV70)</f>
        <v>1.5769431544747277</v>
      </c>
      <c r="AY70" s="75">
        <f t="shared" ref="AY70:AY133" si="88">AY69+1</f>
        <v>67</v>
      </c>
      <c r="AZ70" s="76">
        <f t="shared" ca="1" si="51"/>
        <v>1.0068214933659623</v>
      </c>
      <c r="BA70" s="76">
        <f t="shared" ca="1" si="51"/>
        <v>1.0068214933659623</v>
      </c>
      <c r="BB70" s="76">
        <f t="shared" ca="1" si="51"/>
        <v>1.0068214933659623</v>
      </c>
      <c r="BC70" s="76">
        <f t="shared" ca="1" si="51"/>
        <v>1.0068214933659623</v>
      </c>
      <c r="BD70" s="76">
        <f t="shared" ca="1" si="51"/>
        <v>1.0068214933659623</v>
      </c>
      <c r="BE70" s="76">
        <f t="shared" ca="1" si="51"/>
        <v>1.0068214933659623</v>
      </c>
      <c r="BF70" s="76">
        <f t="shared" ca="1" si="51"/>
        <v>1.0068214933659623</v>
      </c>
      <c r="BG70" s="76">
        <f t="shared" ca="1" si="51"/>
        <v>1.0068214933659623</v>
      </c>
      <c r="BH70" s="76">
        <f t="shared" ca="1" si="51"/>
        <v>1.0068214933659623</v>
      </c>
      <c r="BI70" s="76">
        <f t="shared" ca="1" si="51"/>
        <v>1.0068214933659623</v>
      </c>
      <c r="BJ70" s="76">
        <f t="shared" ca="1" si="51"/>
        <v>1.0068214933659623</v>
      </c>
      <c r="BK70" s="76">
        <f t="shared" ca="1" si="51"/>
        <v>1.0068214933659623</v>
      </c>
      <c r="BL70" s="76">
        <f t="shared" ca="1" si="62"/>
        <v>8.5000000000000853E-2</v>
      </c>
      <c r="BM70" s="77">
        <f t="shared" ca="1" si="80"/>
        <v>236.47893365083729</v>
      </c>
    </row>
    <row r="71" spans="5:65">
      <c r="E71">
        <f t="shared" si="81"/>
        <v>68</v>
      </c>
      <c r="F71" s="64">
        <f t="shared" si="82"/>
        <v>67.583333333333186</v>
      </c>
      <c r="G71" s="55">
        <f t="shared" si="63"/>
        <v>2.9921707961534372E-3</v>
      </c>
      <c r="H71" s="78">
        <f t="shared" ref="H71:H134" si="89">H70*(1-G71)</f>
        <v>0.8596649035188485</v>
      </c>
      <c r="I71" s="79">
        <f t="shared" ca="1" si="64"/>
        <v>1764720.6315477281</v>
      </c>
      <c r="J71" s="79">
        <f t="shared" ca="1" si="65"/>
        <v>12038.030080879578</v>
      </c>
      <c r="K71" s="80">
        <f t="shared" ca="1" si="66"/>
        <v>-17.193298070376969</v>
      </c>
      <c r="L71" s="80">
        <f t="shared" ca="1" si="67"/>
        <v>-1470.6005262897736</v>
      </c>
      <c r="M71" s="80">
        <f t="shared" ca="1" si="68"/>
        <v>0</v>
      </c>
      <c r="N71" s="80">
        <f t="shared" ca="1" si="69"/>
        <v>0</v>
      </c>
      <c r="O71" s="81">
        <f t="shared" ca="1" si="52"/>
        <v>0</v>
      </c>
      <c r="P71" s="79">
        <f t="shared" ca="1" si="53"/>
        <v>1775270.8678042474</v>
      </c>
      <c r="Q71" s="35"/>
      <c r="R71">
        <f t="shared" ca="1" si="70"/>
        <v>68</v>
      </c>
      <c r="S71" s="78">
        <f t="shared" ca="1" si="71"/>
        <v>67.36</v>
      </c>
      <c r="T71" s="55">
        <f t="shared" ca="1" si="72"/>
        <v>2.7282345997765578E-3</v>
      </c>
      <c r="U71" s="78">
        <f t="shared" ca="1" si="73"/>
        <v>0.86134640181737976</v>
      </c>
      <c r="V71" s="79">
        <f t="shared" ca="1" si="74"/>
        <v>1768700.34928438</v>
      </c>
      <c r="W71" s="79">
        <f t="shared" ca="1" si="54"/>
        <v>12065.177699018552</v>
      </c>
      <c r="X71" s="80">
        <f t="shared" ca="1" si="55"/>
        <v>-17.226928036347594</v>
      </c>
      <c r="Y71" s="80">
        <f t="shared" ca="1" si="75"/>
        <v>-1473.9169577369835</v>
      </c>
      <c r="Z71" s="80">
        <f t="shared" ca="1" si="56"/>
        <v>0</v>
      </c>
      <c r="AA71" s="80">
        <f t="shared" ca="1" si="76"/>
        <v>0</v>
      </c>
      <c r="AB71" s="81">
        <f t="shared" ca="1" si="57"/>
        <v>0</v>
      </c>
      <c r="AC71" s="79">
        <f t="shared" ca="1" si="58"/>
        <v>1779274.3830976251</v>
      </c>
      <c r="AD71" s="35"/>
      <c r="AE71" s="62">
        <f t="shared" ca="1" si="59"/>
        <v>0</v>
      </c>
      <c r="AF71" s="62">
        <f t="shared" ca="1" si="60"/>
        <v>2065689.6915613539</v>
      </c>
      <c r="AG71" s="35"/>
      <c r="AH71" s="35"/>
      <c r="AI71" s="35"/>
      <c r="AJ71" s="65">
        <v>85</v>
      </c>
      <c r="AK71" s="66">
        <f>'SA85-90'!F77*(1+$AH$22)</f>
        <v>0.15140400000000004</v>
      </c>
      <c r="AL71" s="66">
        <f>'SA85-90 (light)'!F77*(1+$AH$22)</f>
        <v>0.15178900000000001</v>
      </c>
      <c r="AM71" s="66">
        <f t="shared" si="83"/>
        <v>129</v>
      </c>
      <c r="AN71" s="66">
        <f t="shared" si="84"/>
        <v>0</v>
      </c>
      <c r="AO71" s="67">
        <f t="shared" si="85"/>
        <v>2.3591494769026569E-5</v>
      </c>
      <c r="AP71" s="68">
        <f t="shared" ca="1" si="77"/>
        <v>9.9761506891178595E-8</v>
      </c>
      <c r="AR71" s="69">
        <f t="shared" si="78"/>
        <v>6</v>
      </c>
      <c r="AS71" s="70">
        <f t="shared" si="86"/>
        <v>68</v>
      </c>
      <c r="AT71" s="71">
        <f t="shared" si="87"/>
        <v>0.62785194601731387</v>
      </c>
      <c r="AU71" s="72">
        <f t="shared" si="61"/>
        <v>6.8214933659622723E-3</v>
      </c>
      <c r="AV71" s="73">
        <f t="shared" si="79"/>
        <v>1.0068214933659623</v>
      </c>
      <c r="AW71" s="74">
        <f>PRODUCT(AV$4:AV71)</f>
        <v>1.5877002617414766</v>
      </c>
      <c r="AY71" s="75">
        <f t="shared" si="88"/>
        <v>68</v>
      </c>
      <c r="AZ71" s="76">
        <f t="shared" ca="1" si="51"/>
        <v>1.0068214933659623</v>
      </c>
      <c r="BA71" s="76">
        <f t="shared" ca="1" si="51"/>
        <v>1.0068214933659623</v>
      </c>
      <c r="BB71" s="76">
        <f t="shared" ca="1" si="51"/>
        <v>1.0068214933659623</v>
      </c>
      <c r="BC71" s="76">
        <f t="shared" ca="1" si="51"/>
        <v>1.0068214933659623</v>
      </c>
      <c r="BD71" s="76">
        <f t="shared" ca="1" si="51"/>
        <v>1.0068214933659623</v>
      </c>
      <c r="BE71" s="76">
        <f t="shared" ca="1" si="51"/>
        <v>1.0068214933659623</v>
      </c>
      <c r="BF71" s="76">
        <f t="shared" ca="1" si="51"/>
        <v>1.0068214933659623</v>
      </c>
      <c r="BG71" s="76">
        <f t="shared" ca="1" si="51"/>
        <v>1.0068214933659623</v>
      </c>
      <c r="BH71" s="76">
        <f t="shared" ca="1" si="51"/>
        <v>1.0068214933659623</v>
      </c>
      <c r="BI71" s="76">
        <f t="shared" ca="1" si="51"/>
        <v>1.0068214933659623</v>
      </c>
      <c r="BJ71" s="76">
        <f t="shared" ca="1" si="51"/>
        <v>1.0068214933659623</v>
      </c>
      <c r="BK71" s="76">
        <f t="shared" ca="1" si="51"/>
        <v>1.0068214933659623</v>
      </c>
      <c r="BL71" s="76">
        <f t="shared" ca="1" si="62"/>
        <v>8.5000000000000853E-2</v>
      </c>
      <c r="BM71" s="77">
        <f t="shared" ca="1" si="80"/>
        <v>256.57964301115868</v>
      </c>
    </row>
    <row r="72" spans="5:65">
      <c r="E72">
        <f t="shared" si="81"/>
        <v>69</v>
      </c>
      <c r="F72" s="64">
        <f t="shared" si="82"/>
        <v>67.666666666666515</v>
      </c>
      <c r="G72" s="55">
        <f t="shared" si="63"/>
        <v>2.9921707961534372E-3</v>
      </c>
      <c r="H72" s="78">
        <f t="shared" si="89"/>
        <v>0.8570926393000613</v>
      </c>
      <c r="I72" s="79">
        <f t="shared" ca="1" si="64"/>
        <v>1769958.9541583415</v>
      </c>
      <c r="J72" s="79">
        <f t="shared" ca="1" si="65"/>
        <v>12073.763263816649</v>
      </c>
      <c r="K72" s="80">
        <f t="shared" ca="1" si="66"/>
        <v>-17.141852786001227</v>
      </c>
      <c r="L72" s="80">
        <f t="shared" ca="1" si="67"/>
        <v>-1474.9657951319514</v>
      </c>
      <c r="M72" s="80">
        <f t="shared" ca="1" si="68"/>
        <v>0</v>
      </c>
      <c r="N72" s="80">
        <f t="shared" ca="1" si="69"/>
        <v>0</v>
      </c>
      <c r="O72" s="81">
        <f t="shared" ca="1" si="52"/>
        <v>0</v>
      </c>
      <c r="P72" s="79">
        <f t="shared" ca="1" si="53"/>
        <v>1780540.6097742403</v>
      </c>
      <c r="Q72" s="35"/>
      <c r="R72">
        <f t="shared" ca="1" si="70"/>
        <v>69</v>
      </c>
      <c r="S72" s="78">
        <f t="shared" ca="1" si="71"/>
        <v>67.44</v>
      </c>
      <c r="T72" s="55">
        <f t="shared" ca="1" si="72"/>
        <v>2.7282345997765578E-3</v>
      </c>
      <c r="U72" s="78">
        <f t="shared" ca="1" si="73"/>
        <v>0.85899644676154852</v>
      </c>
      <c r="V72" s="79">
        <f t="shared" ca="1" si="74"/>
        <v>1774420.1051631621</v>
      </c>
      <c r="W72" s="79">
        <f t="shared" ca="1" si="54"/>
        <v>12104.194975800589</v>
      </c>
      <c r="X72" s="80">
        <f t="shared" ca="1" si="55"/>
        <v>-17.179928935230969</v>
      </c>
      <c r="Y72" s="80">
        <f t="shared" ca="1" si="75"/>
        <v>-1478.6834209693018</v>
      </c>
      <c r="Z72" s="80">
        <f t="shared" ca="1" si="56"/>
        <v>0</v>
      </c>
      <c r="AA72" s="80">
        <f t="shared" ca="1" si="76"/>
        <v>0</v>
      </c>
      <c r="AB72" s="81">
        <f t="shared" ca="1" si="57"/>
        <v>0</v>
      </c>
      <c r="AC72" s="79">
        <f t="shared" ca="1" si="58"/>
        <v>1785028.4367890581</v>
      </c>
      <c r="AD72" s="35"/>
      <c r="AE72" s="62">
        <f t="shared" ca="1" si="59"/>
        <v>0</v>
      </c>
      <c r="AF72" s="62">
        <f t="shared" ca="1" si="60"/>
        <v>2078039.3720121752</v>
      </c>
      <c r="AG72" s="35"/>
      <c r="AH72" s="35"/>
      <c r="AI72" s="35"/>
      <c r="AJ72" s="65">
        <v>86</v>
      </c>
      <c r="AK72" s="66">
        <f>'SA85-90'!F78*(1+$AH$22)</f>
        <v>0.16473600000000002</v>
      </c>
      <c r="AL72" s="66">
        <f>'SA85-90 (light)'!F78*(1+$AH$22)</f>
        <v>0.16525300000000001</v>
      </c>
      <c r="AM72" s="66">
        <f t="shared" si="83"/>
        <v>130</v>
      </c>
      <c r="AN72" s="66">
        <f t="shared" si="84"/>
        <v>0</v>
      </c>
      <c r="AO72" s="67">
        <f t="shared" si="85"/>
        <v>2.3591494769026569E-5</v>
      </c>
      <c r="AP72" s="68">
        <f t="shared" ca="1" si="77"/>
        <v>9.1946089300625347E-8</v>
      </c>
      <c r="AR72" s="69">
        <f t="shared" si="78"/>
        <v>6</v>
      </c>
      <c r="AS72" s="70">
        <f t="shared" si="86"/>
        <v>69</v>
      </c>
      <c r="AT72" s="71">
        <f t="shared" si="87"/>
        <v>0.62356905813275021</v>
      </c>
      <c r="AU72" s="72">
        <f t="shared" si="61"/>
        <v>6.8214933659622723E-3</v>
      </c>
      <c r="AV72" s="73">
        <f t="shared" si="79"/>
        <v>1.0068214933659623</v>
      </c>
      <c r="AW72" s="74">
        <f>PRODUCT(AV$4:AV72)</f>
        <v>1.5985307485440827</v>
      </c>
      <c r="AY72" s="75">
        <f t="shared" si="88"/>
        <v>69</v>
      </c>
      <c r="AZ72" s="76">
        <f t="shared" ca="1" si="51"/>
        <v>1.0068214933659623</v>
      </c>
      <c r="BA72" s="76">
        <f t="shared" ca="1" si="51"/>
        <v>1.0068214933659623</v>
      </c>
      <c r="BB72" s="76">
        <f t="shared" ca="1" si="51"/>
        <v>1.0068214933659623</v>
      </c>
      <c r="BC72" s="76">
        <f t="shared" ca="1" si="51"/>
        <v>1.0068214933659623</v>
      </c>
      <c r="BD72" s="76">
        <f t="shared" ca="1" si="51"/>
        <v>1.0068214933659623</v>
      </c>
      <c r="BE72" s="76">
        <f t="shared" ca="1" si="51"/>
        <v>1.0068214933659623</v>
      </c>
      <c r="BF72" s="76">
        <f t="shared" ca="1" si="51"/>
        <v>1.0068214933659623</v>
      </c>
      <c r="BG72" s="76">
        <f t="shared" ca="1" si="51"/>
        <v>1.0068214933659623</v>
      </c>
      <c r="BH72" s="76">
        <f t="shared" ca="1" si="51"/>
        <v>1.0068214933659623</v>
      </c>
      <c r="BI72" s="76">
        <f t="shared" ca="1" si="51"/>
        <v>1.0068214933659623</v>
      </c>
      <c r="BJ72" s="76">
        <f t="shared" ca="1" si="51"/>
        <v>1.0068214933659623</v>
      </c>
      <c r="BK72" s="76">
        <f t="shared" ca="1" si="51"/>
        <v>1.0068214933659623</v>
      </c>
      <c r="BL72" s="76">
        <f t="shared" ca="1" si="62"/>
        <v>8.5000000000000853E-2</v>
      </c>
      <c r="BM72" s="77">
        <f t="shared" ca="1" si="80"/>
        <v>278.38891266710738</v>
      </c>
    </row>
    <row r="73" spans="5:65">
      <c r="E73">
        <f t="shared" si="81"/>
        <v>70</v>
      </c>
      <c r="F73" s="64">
        <f t="shared" si="82"/>
        <v>67.749999999999844</v>
      </c>
      <c r="G73" s="55">
        <f t="shared" si="63"/>
        <v>2.9921707961534372E-3</v>
      </c>
      <c r="H73" s="78">
        <f t="shared" si="89"/>
        <v>0.85452807173514955</v>
      </c>
      <c r="I73" s="79">
        <f t="shared" ca="1" si="64"/>
        <v>1775212.9281603086</v>
      </c>
      <c r="J73" s="79">
        <f t="shared" ca="1" si="65"/>
        <v>12109.603212616004</v>
      </c>
      <c r="K73" s="80">
        <f t="shared" ca="1" si="66"/>
        <v>-17.090561434702991</v>
      </c>
      <c r="L73" s="80">
        <f t="shared" ca="1" si="67"/>
        <v>-1479.3441068002574</v>
      </c>
      <c r="M73" s="80">
        <f t="shared" ca="1" si="68"/>
        <v>0</v>
      </c>
      <c r="N73" s="80">
        <f t="shared" ca="1" si="69"/>
        <v>0</v>
      </c>
      <c r="O73" s="81">
        <f t="shared" ca="1" si="52"/>
        <v>0</v>
      </c>
      <c r="P73" s="79">
        <f t="shared" ca="1" si="53"/>
        <v>1785826.0967046898</v>
      </c>
      <c r="Q73" s="35"/>
      <c r="R73">
        <f t="shared" ca="1" si="70"/>
        <v>70</v>
      </c>
      <c r="S73" s="78">
        <f t="shared" ca="1" si="71"/>
        <v>67.52</v>
      </c>
      <c r="T73" s="55">
        <f t="shared" ca="1" si="72"/>
        <v>2.9921707961534372E-3</v>
      </c>
      <c r="U73" s="78">
        <f t="shared" ca="1" si="73"/>
        <v>0.85642618267954906</v>
      </c>
      <c r="V73" s="79">
        <f t="shared" ca="1" si="74"/>
        <v>1779687.3268301946</v>
      </c>
      <c r="W73" s="79">
        <f t="shared" ca="1" si="54"/>
        <v>12140.125293459303</v>
      </c>
      <c r="X73" s="80">
        <f t="shared" ca="1" si="55"/>
        <v>-17.128523653590982</v>
      </c>
      <c r="Y73" s="80">
        <f t="shared" ca="1" si="75"/>
        <v>-1483.0727723584955</v>
      </c>
      <c r="Z73" s="80">
        <f t="shared" ca="1" si="56"/>
        <v>0</v>
      </c>
      <c r="AA73" s="80">
        <f t="shared" ca="1" si="76"/>
        <v>0</v>
      </c>
      <c r="AB73" s="81">
        <f t="shared" ca="1" si="57"/>
        <v>0</v>
      </c>
      <c r="AC73" s="79">
        <f t="shared" ca="1" si="58"/>
        <v>1790327.2508276417</v>
      </c>
      <c r="AD73" s="35"/>
      <c r="AE73" s="62">
        <f t="shared" ca="1" si="59"/>
        <v>0</v>
      </c>
      <c r="AF73" s="62">
        <f t="shared" ca="1" si="60"/>
        <v>2090463.0043258877</v>
      </c>
      <c r="AG73" s="35"/>
      <c r="AH73" s="35"/>
      <c r="AI73" s="35"/>
      <c r="AJ73" s="65">
        <v>87</v>
      </c>
      <c r="AK73" s="66">
        <f>'SA85-90'!F79*(1+$AH$22)</f>
        <v>0.17914600000000003</v>
      </c>
      <c r="AL73" s="66">
        <f>'SA85-90 (light)'!F79*(1+$AH$22)</f>
        <v>0.17982799999999999</v>
      </c>
      <c r="AM73" s="66">
        <f t="shared" si="83"/>
        <v>131</v>
      </c>
      <c r="AN73" s="66">
        <f t="shared" si="84"/>
        <v>0</v>
      </c>
      <c r="AO73" s="67">
        <f t="shared" si="85"/>
        <v>2.3591494769026569E-5</v>
      </c>
      <c r="AP73" s="68">
        <f t="shared" ca="1" si="77"/>
        <v>8.4742939447580902E-8</v>
      </c>
      <c r="AR73" s="69">
        <f t="shared" si="78"/>
        <v>6</v>
      </c>
      <c r="AS73" s="70">
        <f t="shared" si="86"/>
        <v>70</v>
      </c>
      <c r="AT73" s="71">
        <f t="shared" si="87"/>
        <v>0.61931538593947832</v>
      </c>
      <c r="AU73" s="72">
        <f t="shared" si="61"/>
        <v>6.8214933659622723E-3</v>
      </c>
      <c r="AV73" s="73">
        <f t="shared" si="79"/>
        <v>1.0068214933659623</v>
      </c>
      <c r="AW73" s="74">
        <f>PRODUCT(AV$4:AV73)</f>
        <v>1.6094351154405628</v>
      </c>
      <c r="AY73" s="75">
        <f t="shared" si="88"/>
        <v>70</v>
      </c>
      <c r="AZ73" s="76">
        <f t="shared" ca="1" si="51"/>
        <v>1.0068214933659623</v>
      </c>
      <c r="BA73" s="76">
        <f t="shared" ca="1" si="51"/>
        <v>1.0068214933659623</v>
      </c>
      <c r="BB73" s="76">
        <f t="shared" ca="1" si="51"/>
        <v>1.0068214933659623</v>
      </c>
      <c r="BC73" s="76">
        <f t="shared" ca="1" si="51"/>
        <v>1.0068214933659623</v>
      </c>
      <c r="BD73" s="76">
        <f t="shared" ca="1" si="51"/>
        <v>1.0068214933659623</v>
      </c>
      <c r="BE73" s="76">
        <f t="shared" ca="1" si="51"/>
        <v>1.0068214933659623</v>
      </c>
      <c r="BF73" s="76">
        <f t="shared" ca="1" si="51"/>
        <v>1.0068214933659623</v>
      </c>
      <c r="BG73" s="76">
        <f t="shared" ca="1" si="51"/>
        <v>1.0068214933659623</v>
      </c>
      <c r="BH73" s="76">
        <f t="shared" ca="1" si="51"/>
        <v>1.0068214933659623</v>
      </c>
      <c r="BI73" s="76">
        <f t="shared" ca="1" si="51"/>
        <v>1.0068214933659623</v>
      </c>
      <c r="BJ73" s="76">
        <f t="shared" ca="1" si="51"/>
        <v>1.0068214933659623</v>
      </c>
      <c r="BK73" s="76">
        <f t="shared" ca="1" si="51"/>
        <v>1.0068214933659623</v>
      </c>
      <c r="BL73" s="76">
        <f t="shared" ca="1" si="62"/>
        <v>8.5000000000000853E-2</v>
      </c>
      <c r="BM73" s="77">
        <f t="shared" ca="1" si="80"/>
        <v>302.05197024381175</v>
      </c>
    </row>
    <row r="74" spans="5:65">
      <c r="E74">
        <f t="shared" si="81"/>
        <v>71</v>
      </c>
      <c r="F74" s="64">
        <f t="shared" si="82"/>
        <v>67.833333333333172</v>
      </c>
      <c r="G74" s="55">
        <f t="shared" si="63"/>
        <v>2.9921707961534372E-3</v>
      </c>
      <c r="H74" s="78">
        <f t="shared" si="89"/>
        <v>0.85197117779441034</v>
      </c>
      <c r="I74" s="79">
        <f t="shared" ca="1" si="64"/>
        <v>1780482.6000111212</v>
      </c>
      <c r="J74" s="79">
        <f t="shared" ca="1" si="65"/>
        <v>12145.550244187121</v>
      </c>
      <c r="K74" s="80">
        <f t="shared" ca="1" si="66"/>
        <v>-17.039423555888206</v>
      </c>
      <c r="L74" s="80">
        <f t="shared" ca="1" si="67"/>
        <v>-1483.7355000092678</v>
      </c>
      <c r="M74" s="80">
        <f t="shared" ca="1" si="68"/>
        <v>0</v>
      </c>
      <c r="N74" s="80">
        <f t="shared" ca="1" si="69"/>
        <v>0</v>
      </c>
      <c r="O74" s="81">
        <f t="shared" ca="1" si="52"/>
        <v>0</v>
      </c>
      <c r="P74" s="79">
        <f t="shared" ca="1" si="53"/>
        <v>1791127.3753317434</v>
      </c>
      <c r="Q74" s="35"/>
      <c r="R74">
        <f t="shared" ca="1" si="70"/>
        <v>71</v>
      </c>
      <c r="S74" s="78">
        <f t="shared" ca="1" si="71"/>
        <v>67.599999999999994</v>
      </c>
      <c r="T74" s="55">
        <f t="shared" ca="1" si="72"/>
        <v>2.9921707961534372E-3</v>
      </c>
      <c r="U74" s="78">
        <f t="shared" ca="1" si="73"/>
        <v>0.85386360926667415</v>
      </c>
      <c r="V74" s="79">
        <f t="shared" ca="1" si="74"/>
        <v>1784970.2859121575</v>
      </c>
      <c r="W74" s="79">
        <f t="shared" ca="1" si="54"/>
        <v>12176.162963789562</v>
      </c>
      <c r="X74" s="80">
        <f t="shared" ca="1" si="55"/>
        <v>-17.077272185333484</v>
      </c>
      <c r="Y74" s="80">
        <f t="shared" ca="1" si="75"/>
        <v>-1487.4752382601314</v>
      </c>
      <c r="Z74" s="80">
        <f t="shared" ca="1" si="56"/>
        <v>0</v>
      </c>
      <c r="AA74" s="80">
        <f t="shared" ca="1" si="76"/>
        <v>0</v>
      </c>
      <c r="AB74" s="81">
        <f t="shared" ca="1" si="57"/>
        <v>0</v>
      </c>
      <c r="AC74" s="79">
        <f t="shared" ca="1" si="58"/>
        <v>1795641.8963655017</v>
      </c>
      <c r="AD74" s="35"/>
      <c r="AE74" s="62">
        <f t="shared" ca="1" si="59"/>
        <v>0</v>
      </c>
      <c r="AF74" s="62">
        <f t="shared" ca="1" si="60"/>
        <v>2102961.0313380817</v>
      </c>
      <c r="AG74" s="35"/>
      <c r="AH74" s="35"/>
      <c r="AI74" s="35"/>
      <c r="AJ74" s="65">
        <v>88</v>
      </c>
      <c r="AK74" s="66">
        <f>'SA85-90'!F80*(1+$AH$22)</f>
        <v>0.19468900000000003</v>
      </c>
      <c r="AL74" s="66">
        <f>'SA85-90 (light)'!F80*(1+$AH$22)</f>
        <v>0.19556900000000002</v>
      </c>
      <c r="AM74" s="66">
        <f t="shared" si="83"/>
        <v>132</v>
      </c>
      <c r="AN74" s="66">
        <f t="shared" si="84"/>
        <v>0</v>
      </c>
      <c r="AO74" s="67">
        <f t="shared" si="85"/>
        <v>2.3591494769026569E-5</v>
      </c>
      <c r="AP74" s="68">
        <f t="shared" ca="1" si="77"/>
        <v>7.8104091656756533E-8</v>
      </c>
      <c r="AR74" s="69">
        <f t="shared" si="78"/>
        <v>6</v>
      </c>
      <c r="AS74" s="70">
        <f t="shared" si="86"/>
        <v>71</v>
      </c>
      <c r="AT74" s="71">
        <f t="shared" si="87"/>
        <v>0.61509073014285376</v>
      </c>
      <c r="AU74" s="72">
        <f t="shared" si="61"/>
        <v>6.8214933659622723E-3</v>
      </c>
      <c r="AV74" s="73">
        <f t="shared" si="79"/>
        <v>1.0068214933659623</v>
      </c>
      <c r="AW74" s="74">
        <f>PRODUCT(AV$4:AV74)</f>
        <v>1.6204138664034873</v>
      </c>
      <c r="AY74" s="75">
        <f t="shared" si="88"/>
        <v>71</v>
      </c>
      <c r="AZ74" s="76">
        <f t="shared" ca="1" si="51"/>
        <v>1.0068214933659623</v>
      </c>
      <c r="BA74" s="76">
        <f t="shared" ca="1" si="51"/>
        <v>1.0068214933659623</v>
      </c>
      <c r="BB74" s="76">
        <f t="shared" ca="1" si="51"/>
        <v>1.0068214933659623</v>
      </c>
      <c r="BC74" s="76">
        <f t="shared" ca="1" si="51"/>
        <v>1.0068214933659623</v>
      </c>
      <c r="BD74" s="76">
        <f t="shared" ca="1" si="51"/>
        <v>1.0068214933659623</v>
      </c>
      <c r="BE74" s="76">
        <f t="shared" ca="1" si="51"/>
        <v>1.0068214933659623</v>
      </c>
      <c r="BF74" s="76">
        <f t="shared" ca="1" si="51"/>
        <v>1.0068214933659623</v>
      </c>
      <c r="BG74" s="76">
        <f t="shared" ca="1" si="51"/>
        <v>1.0068214933659623</v>
      </c>
      <c r="BH74" s="76">
        <f t="shared" ca="1" si="51"/>
        <v>1.0068214933659623</v>
      </c>
      <c r="BI74" s="76">
        <f t="shared" ca="1" si="51"/>
        <v>1.0068214933659623</v>
      </c>
      <c r="BJ74" s="76">
        <f t="shared" ca="1" si="51"/>
        <v>1.0068214933659623</v>
      </c>
      <c r="BK74" s="76">
        <f t="shared" ca="1" si="51"/>
        <v>1.0068214933659623</v>
      </c>
      <c r="BL74" s="76">
        <f t="shared" ca="1" si="62"/>
        <v>8.5000000000000853E-2</v>
      </c>
      <c r="BM74" s="77">
        <f t="shared" ca="1" si="80"/>
        <v>327.72638771453603</v>
      </c>
    </row>
    <row r="75" spans="5:65">
      <c r="E75">
        <f t="shared" si="81"/>
        <v>72</v>
      </c>
      <c r="F75" s="64">
        <f t="shared" si="82"/>
        <v>67.916666666666501</v>
      </c>
      <c r="G75" s="55">
        <f t="shared" si="63"/>
        <v>2.9921707961534372E-3</v>
      </c>
      <c r="H75" s="78">
        <f t="shared" si="89"/>
        <v>0.8494219345170495</v>
      </c>
      <c r="I75" s="79">
        <f t="shared" ca="1" si="64"/>
        <v>1785768.0163070848</v>
      </c>
      <c r="J75" s="79">
        <f t="shared" ca="1" si="65"/>
        <v>12181.604676386385</v>
      </c>
      <c r="K75" s="80">
        <f t="shared" ca="1" si="66"/>
        <v>-16.988438690340992</v>
      </c>
      <c r="L75" s="80">
        <f t="shared" ca="1" si="67"/>
        <v>-1488.1400135892375</v>
      </c>
      <c r="M75" s="80">
        <f t="shared" ca="1" si="68"/>
        <v>0</v>
      </c>
      <c r="N75" s="80">
        <f t="shared" ca="1" si="69"/>
        <v>0</v>
      </c>
      <c r="O75" s="81">
        <f t="shared" ca="1" si="52"/>
        <v>-112406.33403628482</v>
      </c>
      <c r="P75" s="79">
        <f t="shared" ca="1" si="53"/>
        <v>1684038.1584949067</v>
      </c>
      <c r="Q75" s="35"/>
      <c r="R75">
        <f t="shared" ca="1" si="70"/>
        <v>72</v>
      </c>
      <c r="S75" s="78">
        <f t="shared" ca="1" si="71"/>
        <v>67.680000000000007</v>
      </c>
      <c r="T75" s="55">
        <f t="shared" ca="1" si="72"/>
        <v>2.9921707961534372E-3</v>
      </c>
      <c r="U75" s="78">
        <f t="shared" ca="1" si="73"/>
        <v>0.8513087035111282</v>
      </c>
      <c r="V75" s="79">
        <f t="shared" ca="1" si="74"/>
        <v>1790269.0291228474</v>
      </c>
      <c r="W75" s="79">
        <f t="shared" ca="1" si="54"/>
        <v>12212.308305449222</v>
      </c>
      <c r="X75" s="80">
        <f t="shared" ca="1" si="55"/>
        <v>-17.026174070222563</v>
      </c>
      <c r="Y75" s="80">
        <f t="shared" ca="1" si="75"/>
        <v>-1491.890857602373</v>
      </c>
      <c r="Z75" s="80">
        <f t="shared" ca="1" si="56"/>
        <v>0</v>
      </c>
      <c r="AA75" s="80">
        <f t="shared" ca="1" si="76"/>
        <v>0</v>
      </c>
      <c r="AB75" s="81">
        <f t="shared" ca="1" si="57"/>
        <v>-112406.33403628482</v>
      </c>
      <c r="AC75" s="79">
        <f t="shared" ca="1" si="58"/>
        <v>1688566.0863603391</v>
      </c>
      <c r="AD75" s="35"/>
      <c r="AE75" s="62">
        <f t="shared" ca="1" si="59"/>
        <v>-132039.45122689029</v>
      </c>
      <c r="AF75" s="62">
        <f t="shared" ca="1" si="60"/>
        <v>1983494.447309226</v>
      </c>
      <c r="AG75" s="35"/>
      <c r="AH75" s="35"/>
      <c r="AI75" s="35"/>
      <c r="AJ75" s="65">
        <v>89</v>
      </c>
      <c r="AK75" s="66">
        <f>'SA85-90'!F81*(1+$AH$22)</f>
        <v>0.21142000000000002</v>
      </c>
      <c r="AL75" s="66">
        <f>'SA85-90 (light)'!F81*(1+$AH$22)</f>
        <v>0.212531</v>
      </c>
      <c r="AM75" s="66">
        <f t="shared" si="83"/>
        <v>133</v>
      </c>
      <c r="AN75" s="66">
        <f t="shared" si="84"/>
        <v>0</v>
      </c>
      <c r="AO75" s="67">
        <f t="shared" si="85"/>
        <v>2.3591494769026569E-5</v>
      </c>
      <c r="AP75" s="68">
        <f t="shared" ca="1" si="77"/>
        <v>7.198533793249444E-8</v>
      </c>
      <c r="AR75" s="69">
        <f t="shared" si="78"/>
        <v>6</v>
      </c>
      <c r="AS75" s="70">
        <f t="shared" si="86"/>
        <v>72</v>
      </c>
      <c r="AT75" s="71">
        <f t="shared" si="87"/>
        <v>0.61089489280771936</v>
      </c>
      <c r="AU75" s="72">
        <f t="shared" si="61"/>
        <v>6.8214933659622723E-3</v>
      </c>
      <c r="AV75" s="73">
        <f t="shared" si="79"/>
        <v>1.0068214933659623</v>
      </c>
      <c r="AW75" s="74">
        <f>PRODUCT(AV$4:AV75)</f>
        <v>1.631467508843272</v>
      </c>
      <c r="AY75" s="75">
        <f t="shared" si="88"/>
        <v>72</v>
      </c>
      <c r="AZ75" s="76">
        <f t="shared" ref="AZ75:BK84" ca="1" si="90">OFFSET($AV$3,($AY75*12-12)+AZ$3,0)</f>
        <v>1.0068214933659623</v>
      </c>
      <c r="BA75" s="76">
        <f t="shared" ca="1" si="90"/>
        <v>1.0068214933659623</v>
      </c>
      <c r="BB75" s="76">
        <f t="shared" ca="1" si="90"/>
        <v>1.0068214933659623</v>
      </c>
      <c r="BC75" s="76">
        <f t="shared" ca="1" si="90"/>
        <v>1.0068214933659623</v>
      </c>
      <c r="BD75" s="76">
        <f t="shared" ca="1" si="90"/>
        <v>1.0068214933659623</v>
      </c>
      <c r="BE75" s="76">
        <f t="shared" ca="1" si="90"/>
        <v>1.0068214933659623</v>
      </c>
      <c r="BF75" s="76">
        <f t="shared" ca="1" si="90"/>
        <v>1.0068214933659623</v>
      </c>
      <c r="BG75" s="76">
        <f t="shared" ca="1" si="90"/>
        <v>1.0068214933659623</v>
      </c>
      <c r="BH75" s="76">
        <f t="shared" ca="1" si="90"/>
        <v>1.0068214933659623</v>
      </c>
      <c r="BI75" s="76">
        <f t="shared" ca="1" si="90"/>
        <v>1.0068214933659623</v>
      </c>
      <c r="BJ75" s="76">
        <f t="shared" ca="1" si="90"/>
        <v>1.0068214933659623</v>
      </c>
      <c r="BK75" s="76">
        <f t="shared" ca="1" si="90"/>
        <v>1.0068214933659623</v>
      </c>
      <c r="BL75" s="76">
        <f t="shared" ca="1" si="62"/>
        <v>8.5000000000000853E-2</v>
      </c>
      <c r="BM75" s="77">
        <f t="shared" ca="1" si="80"/>
        <v>355.58313067027188</v>
      </c>
    </row>
    <row r="76" spans="5:65">
      <c r="E76">
        <f t="shared" si="81"/>
        <v>73</v>
      </c>
      <c r="F76" s="64">
        <f t="shared" si="82"/>
        <v>67.999999999999829</v>
      </c>
      <c r="G76" s="55">
        <f t="shared" si="63"/>
        <v>2.9921707961534372E-3</v>
      </c>
      <c r="H76" s="78">
        <f t="shared" si="89"/>
        <v>0.84688031901097538</v>
      </c>
      <c r="I76" s="79">
        <f t="shared" ca="1" si="64"/>
        <v>1678999.2286974504</v>
      </c>
      <c r="J76" s="79">
        <f t="shared" ca="1" si="65"/>
        <v>11453.282100015429</v>
      </c>
      <c r="K76" s="80">
        <f t="shared" ca="1" si="66"/>
        <v>-16.937606380219506</v>
      </c>
      <c r="L76" s="80">
        <f t="shared" ca="1" si="67"/>
        <v>-1399.1660239145422</v>
      </c>
      <c r="M76" s="80">
        <f t="shared" ca="1" si="68"/>
        <v>-12592.494215230878</v>
      </c>
      <c r="N76" s="80">
        <f t="shared" ca="1" si="69"/>
        <v>0</v>
      </c>
      <c r="O76" s="81">
        <f t="shared" ca="1" si="52"/>
        <v>0</v>
      </c>
      <c r="P76" s="79">
        <f t="shared" ca="1" si="53"/>
        <v>1676443.91295194</v>
      </c>
      <c r="Q76" s="35"/>
      <c r="R76">
        <f t="shared" ca="1" si="70"/>
        <v>73</v>
      </c>
      <c r="S76" s="78">
        <f t="shared" ca="1" si="71"/>
        <v>67.760000000000005</v>
      </c>
      <c r="T76" s="55">
        <f t="shared" ca="1" si="72"/>
        <v>2.9921707961534372E-3</v>
      </c>
      <c r="U76" s="78">
        <f t="shared" ca="1" si="73"/>
        <v>0.84876144246997098</v>
      </c>
      <c r="V76" s="79">
        <f t="shared" ca="1" si="74"/>
        <v>1683513.6082293566</v>
      </c>
      <c r="W76" s="79">
        <f t="shared" ca="1" si="54"/>
        <v>11484.076910043765</v>
      </c>
      <c r="X76" s="80">
        <f t="shared" ca="1" si="55"/>
        <v>-16.975228849399421</v>
      </c>
      <c r="Y76" s="80">
        <f t="shared" ca="1" si="75"/>
        <v>-1402.9280068577973</v>
      </c>
      <c r="Z76" s="80">
        <f t="shared" ca="1" si="56"/>
        <v>-12626.352061720174</v>
      </c>
      <c r="AA76" s="80">
        <f t="shared" ca="1" si="76"/>
        <v>0</v>
      </c>
      <c r="AB76" s="81">
        <f t="shared" ca="1" si="57"/>
        <v>0</v>
      </c>
      <c r="AC76" s="79">
        <f t="shared" ca="1" si="58"/>
        <v>1680951.4298419731</v>
      </c>
      <c r="AD76" s="35"/>
      <c r="AE76" s="62">
        <f t="shared" ca="1" si="59"/>
        <v>0</v>
      </c>
      <c r="AF76" s="62">
        <f t="shared" ca="1" si="60"/>
        <v>1980475.7211287257</v>
      </c>
      <c r="AG76" s="35"/>
      <c r="AH76" s="35"/>
      <c r="AI76" s="35"/>
      <c r="AJ76" s="65">
        <v>90</v>
      </c>
      <c r="AK76" s="66">
        <f>'SA85-90'!F82*(1+$AH$22)</f>
        <v>0.22926200000000002</v>
      </c>
      <c r="AL76" s="66">
        <f>'SA85-90 (light)'!F82*(1+$AH$22)</f>
        <v>0.230549</v>
      </c>
      <c r="AM76" s="66">
        <f t="shared" si="83"/>
        <v>134</v>
      </c>
      <c r="AN76" s="66">
        <f t="shared" si="84"/>
        <v>0</v>
      </c>
      <c r="AO76" s="67">
        <f t="shared" si="85"/>
        <v>2.3591494769026569E-5</v>
      </c>
      <c r="AP76" s="68">
        <f t="shared" ca="1" si="77"/>
        <v>6.6345933578335831E-8</v>
      </c>
      <c r="AR76" s="69">
        <f t="shared" si="78"/>
        <v>7</v>
      </c>
      <c r="AS76" s="70">
        <f t="shared" si="86"/>
        <v>73</v>
      </c>
      <c r="AT76" s="71">
        <f t="shared" si="87"/>
        <v>0.60672767734913124</v>
      </c>
      <c r="AU76" s="72">
        <f t="shared" si="61"/>
        <v>6.8214933659622723E-3</v>
      </c>
      <c r="AV76" s="73">
        <f t="shared" si="79"/>
        <v>1.0068214933659623</v>
      </c>
      <c r="AW76" s="74">
        <f>PRODUCT(AV$4:AV76)</f>
        <v>1.6425965536316294</v>
      </c>
      <c r="AY76" s="75">
        <f t="shared" si="88"/>
        <v>73</v>
      </c>
      <c r="AZ76" s="76">
        <f t="shared" ca="1" si="90"/>
        <v>1.0068214933659623</v>
      </c>
      <c r="BA76" s="76">
        <f t="shared" ca="1" si="90"/>
        <v>1.0068214933659623</v>
      </c>
      <c r="BB76" s="76">
        <f t="shared" ca="1" si="90"/>
        <v>1.0068214933659623</v>
      </c>
      <c r="BC76" s="76">
        <f t="shared" ca="1" si="90"/>
        <v>1.0068214933659623</v>
      </c>
      <c r="BD76" s="76">
        <f t="shared" ca="1" si="90"/>
        <v>1.0068214933659623</v>
      </c>
      <c r="BE76" s="76">
        <f t="shared" ca="1" si="90"/>
        <v>1.0068214933659623</v>
      </c>
      <c r="BF76" s="76">
        <f t="shared" ca="1" si="90"/>
        <v>1.0068214933659623</v>
      </c>
      <c r="BG76" s="76">
        <f t="shared" ca="1" si="90"/>
        <v>1.0068214933659623</v>
      </c>
      <c r="BH76" s="76">
        <f t="shared" ca="1" si="90"/>
        <v>1.0068214933659623</v>
      </c>
      <c r="BI76" s="76">
        <f t="shared" ca="1" si="90"/>
        <v>1.0068214933659623</v>
      </c>
      <c r="BJ76" s="76">
        <f t="shared" ca="1" si="90"/>
        <v>1.0068214933659623</v>
      </c>
      <c r="BK76" s="76">
        <f t="shared" ca="1" si="90"/>
        <v>1.0068214933659623</v>
      </c>
      <c r="BL76" s="76">
        <f t="shared" ca="1" si="62"/>
        <v>8.5000000000000853E-2</v>
      </c>
      <c r="BM76" s="77">
        <f t="shared" ca="1" si="80"/>
        <v>385.80769677724533</v>
      </c>
    </row>
    <row r="77" spans="5:65">
      <c r="E77">
        <f t="shared" si="81"/>
        <v>74</v>
      </c>
      <c r="F77" s="64">
        <f t="shared" si="82"/>
        <v>68.083333333333158</v>
      </c>
      <c r="G77" s="55">
        <f t="shared" si="63"/>
        <v>2.9921707961534372E-3</v>
      </c>
      <c r="H77" s="78">
        <f t="shared" si="89"/>
        <v>0.84434630845259362</v>
      </c>
      <c r="I77" s="79">
        <f t="shared" ca="1" si="64"/>
        <v>1671427.7064342159</v>
      </c>
      <c r="J77" s="79">
        <f t="shared" ca="1" si="65"/>
        <v>11401.63301112654</v>
      </c>
      <c r="K77" s="80">
        <f t="shared" ca="1" si="66"/>
        <v>-16.886926169051872</v>
      </c>
      <c r="L77" s="80">
        <f t="shared" ca="1" si="67"/>
        <v>-1392.8564220285134</v>
      </c>
      <c r="M77" s="80">
        <f t="shared" ca="1" si="68"/>
        <v>0</v>
      </c>
      <c r="N77" s="80">
        <f t="shared" ca="1" si="69"/>
        <v>0</v>
      </c>
      <c r="O77" s="81">
        <f t="shared" ca="1" si="52"/>
        <v>0</v>
      </c>
      <c r="P77" s="79">
        <f t="shared" ca="1" si="53"/>
        <v>1681419.5960971448</v>
      </c>
      <c r="Q77" s="35"/>
      <c r="R77">
        <f t="shared" ca="1" si="70"/>
        <v>74</v>
      </c>
      <c r="S77" s="78">
        <f t="shared" ca="1" si="71"/>
        <v>67.84</v>
      </c>
      <c r="T77" s="55">
        <f t="shared" ca="1" si="72"/>
        <v>2.9921707961534372E-3</v>
      </c>
      <c r="U77" s="78">
        <f t="shared" ca="1" si="73"/>
        <v>0.84622180326891128</v>
      </c>
      <c r="V77" s="79">
        <f t="shared" ca="1" si="74"/>
        <v>1675921.7360638476</v>
      </c>
      <c r="W77" s="79">
        <f t="shared" ca="1" si="54"/>
        <v>11432.28900443151</v>
      </c>
      <c r="X77" s="80">
        <f t="shared" ca="1" si="55"/>
        <v>-16.924436065378224</v>
      </c>
      <c r="Y77" s="80">
        <f t="shared" ca="1" si="75"/>
        <v>-1396.6014467198731</v>
      </c>
      <c r="Z77" s="80">
        <f t="shared" ca="1" si="56"/>
        <v>0</v>
      </c>
      <c r="AA77" s="80">
        <f t="shared" ca="1" si="76"/>
        <v>0</v>
      </c>
      <c r="AB77" s="81">
        <f t="shared" ca="1" si="57"/>
        <v>0</v>
      </c>
      <c r="AC77" s="79">
        <f t="shared" ca="1" si="58"/>
        <v>1685940.4991854939</v>
      </c>
      <c r="AD77" s="35"/>
      <c r="AE77" s="62">
        <f t="shared" ca="1" si="59"/>
        <v>0</v>
      </c>
      <c r="AF77" s="62">
        <f t="shared" ca="1" si="60"/>
        <v>1992315.1266875807</v>
      </c>
      <c r="AG77" s="35"/>
      <c r="AH77" s="35"/>
      <c r="AI77" s="35"/>
      <c r="AJ77" s="65">
        <v>91</v>
      </c>
      <c r="AK77" s="66">
        <f>'SA85-90'!F83*(1+$AH$22)</f>
        <v>0.24838000000000002</v>
      </c>
      <c r="AL77" s="66">
        <f>'SA85-90 (light)'!F83*(1+$AH$22)</f>
        <v>0.24985400000000002</v>
      </c>
      <c r="AM77" s="66">
        <f t="shared" si="83"/>
        <v>135</v>
      </c>
      <c r="AN77" s="66">
        <f t="shared" si="84"/>
        <v>0</v>
      </c>
      <c r="AO77" s="67">
        <f t="shared" si="85"/>
        <v>2.3591494769026569E-5</v>
      </c>
      <c r="AP77" s="68">
        <f t="shared" ca="1" si="77"/>
        <v>6.1148325878650477E-8</v>
      </c>
      <c r="AR77" s="69">
        <f t="shared" si="78"/>
        <v>7</v>
      </c>
      <c r="AS77" s="70">
        <f t="shared" si="86"/>
        <v>74</v>
      </c>
      <c r="AT77" s="71">
        <f t="shared" si="87"/>
        <v>0.6025888885231484</v>
      </c>
      <c r="AU77" s="72">
        <f t="shared" si="61"/>
        <v>6.8214933659622723E-3</v>
      </c>
      <c r="AV77" s="73">
        <f t="shared" si="79"/>
        <v>1.0068214933659623</v>
      </c>
      <c r="AW77" s="74">
        <f>PRODUCT(AV$4:AV77)</f>
        <v>1.6538015151251799</v>
      </c>
      <c r="AY77" s="75">
        <f t="shared" si="88"/>
        <v>74</v>
      </c>
      <c r="AZ77" s="76">
        <f t="shared" ca="1" si="90"/>
        <v>1.0068214933659623</v>
      </c>
      <c r="BA77" s="76">
        <f t="shared" ca="1" si="90"/>
        <v>1.0068214933659623</v>
      </c>
      <c r="BB77" s="76">
        <f t="shared" ca="1" si="90"/>
        <v>1.0068214933659623</v>
      </c>
      <c r="BC77" s="76">
        <f t="shared" ca="1" si="90"/>
        <v>1.0068214933659623</v>
      </c>
      <c r="BD77" s="76">
        <f t="shared" ca="1" si="90"/>
        <v>1.0068214933659623</v>
      </c>
      <c r="BE77" s="76">
        <f t="shared" ca="1" si="90"/>
        <v>1.0068214933659623</v>
      </c>
      <c r="BF77" s="76">
        <f t="shared" ca="1" si="90"/>
        <v>1.0068214933659623</v>
      </c>
      <c r="BG77" s="76">
        <f t="shared" ca="1" si="90"/>
        <v>1.0068214933659623</v>
      </c>
      <c r="BH77" s="76">
        <f t="shared" ca="1" si="90"/>
        <v>1.0068214933659623</v>
      </c>
      <c r="BI77" s="76">
        <f t="shared" ca="1" si="90"/>
        <v>1.0068214933659623</v>
      </c>
      <c r="BJ77" s="76">
        <f t="shared" ca="1" si="90"/>
        <v>1.0068214933659623</v>
      </c>
      <c r="BK77" s="76">
        <f t="shared" ca="1" si="90"/>
        <v>1.0068214933659623</v>
      </c>
      <c r="BL77" s="76">
        <f t="shared" ca="1" si="62"/>
        <v>8.5000000000000853E-2</v>
      </c>
      <c r="BM77" s="77">
        <f t="shared" ca="1" si="80"/>
        <v>418.60135100331149</v>
      </c>
    </row>
    <row r="78" spans="5:65">
      <c r="E78">
        <f t="shared" si="81"/>
        <v>75</v>
      </c>
      <c r="F78" s="64">
        <f t="shared" si="82"/>
        <v>68.166666666666487</v>
      </c>
      <c r="G78" s="55">
        <f t="shared" si="63"/>
        <v>2.9921707961534372E-3</v>
      </c>
      <c r="H78" s="78">
        <f t="shared" si="89"/>
        <v>0.8418198800866018</v>
      </c>
      <c r="I78" s="79">
        <f t="shared" ca="1" si="64"/>
        <v>1676388.5014856227</v>
      </c>
      <c r="J78" s="79">
        <f t="shared" ca="1" si="65"/>
        <v>11435.47304165961</v>
      </c>
      <c r="K78" s="80">
        <f t="shared" ca="1" si="66"/>
        <v>-16.836397601732035</v>
      </c>
      <c r="L78" s="80">
        <f t="shared" ca="1" si="67"/>
        <v>-1396.9904179046857</v>
      </c>
      <c r="M78" s="80">
        <f t="shared" ca="1" si="68"/>
        <v>0</v>
      </c>
      <c r="N78" s="80">
        <f t="shared" ca="1" si="69"/>
        <v>0</v>
      </c>
      <c r="O78" s="81">
        <f t="shared" ca="1" si="52"/>
        <v>0</v>
      </c>
      <c r="P78" s="79">
        <f t="shared" ca="1" si="53"/>
        <v>1686410.147711776</v>
      </c>
      <c r="Q78" s="35"/>
      <c r="R78">
        <f t="shared" ca="1" si="70"/>
        <v>75</v>
      </c>
      <c r="S78" s="78">
        <f t="shared" ca="1" si="71"/>
        <v>67.92</v>
      </c>
      <c r="T78" s="55">
        <f t="shared" ca="1" si="72"/>
        <v>2.9921707961534372E-3</v>
      </c>
      <c r="U78" s="78">
        <f t="shared" ca="1" si="73"/>
        <v>0.84368976310210175</v>
      </c>
      <c r="V78" s="79">
        <f t="shared" ca="1" si="74"/>
        <v>1680895.8772597788</v>
      </c>
      <c r="W78" s="79">
        <f t="shared" ca="1" si="54"/>
        <v>11466.220075600915</v>
      </c>
      <c r="X78" s="80">
        <f t="shared" ca="1" si="55"/>
        <v>-16.873795262042034</v>
      </c>
      <c r="Y78" s="80">
        <f t="shared" ca="1" si="75"/>
        <v>-1400.746564383149</v>
      </c>
      <c r="Z78" s="80">
        <f t="shared" ca="1" si="56"/>
        <v>0</v>
      </c>
      <c r="AA78" s="80">
        <f t="shared" ca="1" si="76"/>
        <v>0</v>
      </c>
      <c r="AB78" s="81">
        <f t="shared" ca="1" si="57"/>
        <v>0</v>
      </c>
      <c r="AC78" s="79">
        <f t="shared" ca="1" si="58"/>
        <v>1690944.4769757346</v>
      </c>
      <c r="AD78" s="35"/>
      <c r="AE78" s="62">
        <f t="shared" ca="1" si="59"/>
        <v>0</v>
      </c>
      <c r="AF78" s="62">
        <f t="shared" ca="1" si="60"/>
        <v>2004225.4285016134</v>
      </c>
      <c r="AG78" s="35"/>
      <c r="AH78" s="35"/>
      <c r="AI78" s="35"/>
      <c r="AJ78" s="65">
        <v>92</v>
      </c>
      <c r="AK78" s="66">
        <f>'SA85-90'!F84*(1+$AH$22)</f>
        <v>0.26884000000000002</v>
      </c>
      <c r="AL78" s="66">
        <f>'SA85-90 (light)'!F84*(1+$AH$22)</f>
        <v>0.27052300000000001</v>
      </c>
      <c r="AM78" s="66">
        <f t="shared" si="83"/>
        <v>136</v>
      </c>
      <c r="AN78" s="66">
        <f t="shared" si="84"/>
        <v>0</v>
      </c>
      <c r="AO78" s="67">
        <f t="shared" si="85"/>
        <v>2.3591494769026569E-5</v>
      </c>
      <c r="AP78" s="68">
        <f t="shared" ca="1" si="77"/>
        <v>5.6357904035622523E-8</v>
      </c>
      <c r="AR78" s="69">
        <f t="shared" si="78"/>
        <v>7</v>
      </c>
      <c r="AS78" s="70">
        <f t="shared" si="86"/>
        <v>75</v>
      </c>
      <c r="AT78" s="71">
        <f t="shared" si="87"/>
        <v>0.59847833241768522</v>
      </c>
      <c r="AU78" s="72">
        <f t="shared" si="61"/>
        <v>6.8214933659622723E-3</v>
      </c>
      <c r="AV78" s="73">
        <f t="shared" si="79"/>
        <v>1.0068214933659623</v>
      </c>
      <c r="AW78" s="74">
        <f>PRODUCT(AV$4:AV78)</f>
        <v>1.6650829111892247</v>
      </c>
      <c r="AY78" s="75">
        <f t="shared" si="88"/>
        <v>75</v>
      </c>
      <c r="AZ78" s="76">
        <f t="shared" ca="1" si="90"/>
        <v>1.0068214933659623</v>
      </c>
      <c r="BA78" s="76">
        <f t="shared" ca="1" si="90"/>
        <v>1.0068214933659623</v>
      </c>
      <c r="BB78" s="76">
        <f t="shared" ca="1" si="90"/>
        <v>1.0068214933659623</v>
      </c>
      <c r="BC78" s="76">
        <f t="shared" ca="1" si="90"/>
        <v>1.0068214933659623</v>
      </c>
      <c r="BD78" s="76">
        <f t="shared" ca="1" si="90"/>
        <v>1.0068214933659623</v>
      </c>
      <c r="BE78" s="76">
        <f t="shared" ca="1" si="90"/>
        <v>1.0068214933659623</v>
      </c>
      <c r="BF78" s="76">
        <f t="shared" ca="1" si="90"/>
        <v>1.0068214933659623</v>
      </c>
      <c r="BG78" s="76">
        <f t="shared" ca="1" si="90"/>
        <v>1.0068214933659623</v>
      </c>
      <c r="BH78" s="76">
        <f t="shared" ca="1" si="90"/>
        <v>1.0068214933659623</v>
      </c>
      <c r="BI78" s="76">
        <f t="shared" ca="1" si="90"/>
        <v>1.0068214933659623</v>
      </c>
      <c r="BJ78" s="76">
        <f t="shared" ca="1" si="90"/>
        <v>1.0068214933659623</v>
      </c>
      <c r="BK78" s="76">
        <f t="shared" ca="1" si="90"/>
        <v>1.0068214933659623</v>
      </c>
      <c r="BL78" s="76">
        <f t="shared" ca="1" si="62"/>
        <v>8.5000000000000853E-2</v>
      </c>
      <c r="BM78" s="77">
        <f t="shared" ca="1" si="80"/>
        <v>454.18246583859332</v>
      </c>
    </row>
    <row r="79" spans="5:65">
      <c r="E79">
        <f t="shared" si="81"/>
        <v>76</v>
      </c>
      <c r="F79" s="64">
        <f t="shared" si="82"/>
        <v>68.249999999999815</v>
      </c>
      <c r="G79" s="55">
        <f t="shared" si="63"/>
        <v>2.9921707961534372E-3</v>
      </c>
      <c r="H79" s="78">
        <f t="shared" si="89"/>
        <v>0.83930101122578527</v>
      </c>
      <c r="I79" s="79">
        <f t="shared" ca="1" si="64"/>
        <v>1681364.120517456</v>
      </c>
      <c r="J79" s="79">
        <f t="shared" ca="1" si="65"/>
        <v>11469.414193876817</v>
      </c>
      <c r="K79" s="80">
        <f t="shared" ca="1" si="66"/>
        <v>-16.786020224515706</v>
      </c>
      <c r="L79" s="80">
        <f t="shared" ca="1" si="67"/>
        <v>-1401.13676709788</v>
      </c>
      <c r="M79" s="80">
        <f t="shared" ca="1" si="68"/>
        <v>0</v>
      </c>
      <c r="N79" s="80">
        <f t="shared" ca="1" si="69"/>
        <v>0</v>
      </c>
      <c r="O79" s="81">
        <f t="shared" ca="1" si="52"/>
        <v>0</v>
      </c>
      <c r="P79" s="79">
        <f t="shared" ca="1" si="53"/>
        <v>1691415.6119240103</v>
      </c>
      <c r="Q79" s="35"/>
      <c r="R79">
        <f t="shared" ca="1" si="70"/>
        <v>76</v>
      </c>
      <c r="S79" s="78">
        <f t="shared" ca="1" si="71"/>
        <v>68</v>
      </c>
      <c r="T79" s="55">
        <f t="shared" ca="1" si="72"/>
        <v>2.9921707961534372E-3</v>
      </c>
      <c r="U79" s="78">
        <f t="shared" ca="1" si="73"/>
        <v>0.84116529923193406</v>
      </c>
      <c r="V79" s="79">
        <f t="shared" ca="1" si="74"/>
        <v>1685884.8822938108</v>
      </c>
      <c r="W79" s="79">
        <f t="shared" ca="1" si="54"/>
        <v>11500.252540343317</v>
      </c>
      <c r="X79" s="80">
        <f t="shared" ca="1" si="55"/>
        <v>-16.823305984638679</v>
      </c>
      <c r="Y79" s="80">
        <f t="shared" ca="1" si="75"/>
        <v>-1404.9040685781758</v>
      </c>
      <c r="Z79" s="80">
        <f t="shared" ca="1" si="56"/>
        <v>0</v>
      </c>
      <c r="AA79" s="80">
        <f t="shared" ca="1" si="76"/>
        <v>0</v>
      </c>
      <c r="AB79" s="81">
        <f t="shared" ca="1" si="57"/>
        <v>0</v>
      </c>
      <c r="AC79" s="79">
        <f t="shared" ca="1" si="58"/>
        <v>1695963.407459591</v>
      </c>
      <c r="AD79" s="35"/>
      <c r="AE79" s="62">
        <f t="shared" ca="1" si="59"/>
        <v>0</v>
      </c>
      <c r="AF79" s="62">
        <f t="shared" ca="1" si="60"/>
        <v>2016207.0511089449</v>
      </c>
      <c r="AG79" s="35"/>
      <c r="AH79" s="35"/>
      <c r="AI79" s="35"/>
      <c r="AJ79" s="65">
        <v>93</v>
      </c>
      <c r="AK79" s="66">
        <f>'SA85-90'!F85*(1+$AH$22)</f>
        <v>0.29067500000000002</v>
      </c>
      <c r="AL79" s="66">
        <f>'SA85-90 (light)'!F85*(1+$AH$22)</f>
        <v>0.292578</v>
      </c>
      <c r="AM79" s="66">
        <f t="shared" si="83"/>
        <v>137</v>
      </c>
      <c r="AN79" s="66">
        <f t="shared" si="84"/>
        <v>0</v>
      </c>
      <c r="AO79" s="67">
        <f t="shared" si="85"/>
        <v>2.3591494769026569E-5</v>
      </c>
      <c r="AP79" s="68">
        <f t="shared" ca="1" si="77"/>
        <v>5.194276869642625E-8</v>
      </c>
      <c r="AR79" s="69">
        <f t="shared" si="78"/>
        <v>7</v>
      </c>
      <c r="AS79" s="70">
        <f t="shared" si="86"/>
        <v>76</v>
      </c>
      <c r="AT79" s="71">
        <f t="shared" si="87"/>
        <v>0.59439581644342587</v>
      </c>
      <c r="AU79" s="72">
        <f t="shared" si="61"/>
        <v>6.8214933659622723E-3</v>
      </c>
      <c r="AV79" s="73">
        <f t="shared" si="79"/>
        <v>1.0068214933659623</v>
      </c>
      <c r="AW79" s="74">
        <f>PRODUCT(AV$4:AV79)</f>
        <v>1.6764412632216792</v>
      </c>
      <c r="AY79" s="75">
        <f t="shared" si="88"/>
        <v>76</v>
      </c>
      <c r="AZ79" s="76">
        <f t="shared" ca="1" si="90"/>
        <v>1.0068214933659623</v>
      </c>
      <c r="BA79" s="76">
        <f t="shared" ca="1" si="90"/>
        <v>1.0068214933659623</v>
      </c>
      <c r="BB79" s="76">
        <f t="shared" ca="1" si="90"/>
        <v>1.0068214933659623</v>
      </c>
      <c r="BC79" s="76">
        <f t="shared" ca="1" si="90"/>
        <v>1.0068214933659623</v>
      </c>
      <c r="BD79" s="76">
        <f t="shared" ca="1" si="90"/>
        <v>1.0068214933659623</v>
      </c>
      <c r="BE79" s="76">
        <f t="shared" ca="1" si="90"/>
        <v>1.0068214933659623</v>
      </c>
      <c r="BF79" s="76">
        <f t="shared" ca="1" si="90"/>
        <v>1.0068214933659623</v>
      </c>
      <c r="BG79" s="76">
        <f t="shared" ca="1" si="90"/>
        <v>1.0068214933659623</v>
      </c>
      <c r="BH79" s="76">
        <f t="shared" ca="1" si="90"/>
        <v>1.0068214933659623</v>
      </c>
      <c r="BI79" s="76">
        <f t="shared" ca="1" si="90"/>
        <v>1.0068214933659623</v>
      </c>
      <c r="BJ79" s="76">
        <f t="shared" ca="1" si="90"/>
        <v>1.0068214933659623</v>
      </c>
      <c r="BK79" s="76">
        <f t="shared" ca="1" si="90"/>
        <v>1.0068214933659623</v>
      </c>
      <c r="BL79" s="76">
        <f t="shared" ca="1" si="62"/>
        <v>8.5000000000000853E-2</v>
      </c>
      <c r="BM79" s="77">
        <f t="shared" ca="1" si="80"/>
        <v>492.78797543487411</v>
      </c>
    </row>
    <row r="80" spans="5:65">
      <c r="E80">
        <f t="shared" si="81"/>
        <v>77</v>
      </c>
      <c r="F80" s="64">
        <f t="shared" si="82"/>
        <v>68.333333333333144</v>
      </c>
      <c r="G80" s="55">
        <f t="shared" si="63"/>
        <v>2.9921707961534372E-3</v>
      </c>
      <c r="H80" s="78">
        <f t="shared" si="89"/>
        <v>0.83678967925081338</v>
      </c>
      <c r="I80" s="79">
        <f t="shared" ca="1" si="64"/>
        <v>1686354.6075258532</v>
      </c>
      <c r="J80" s="79">
        <f t="shared" ca="1" si="65"/>
        <v>11503.456767897518</v>
      </c>
      <c r="K80" s="80">
        <f t="shared" ca="1" si="66"/>
        <v>-16.735793585016268</v>
      </c>
      <c r="L80" s="80">
        <f t="shared" ca="1" si="67"/>
        <v>-1405.2955062715444</v>
      </c>
      <c r="M80" s="80">
        <f t="shared" ca="1" si="68"/>
        <v>0</v>
      </c>
      <c r="N80" s="80">
        <f t="shared" ca="1" si="69"/>
        <v>0</v>
      </c>
      <c r="O80" s="81">
        <f t="shared" ca="1" si="52"/>
        <v>0</v>
      </c>
      <c r="P80" s="79">
        <f t="shared" ca="1" si="53"/>
        <v>1696436.0329938943</v>
      </c>
      <c r="Q80" s="35"/>
      <c r="R80">
        <f t="shared" ca="1" si="70"/>
        <v>77</v>
      </c>
      <c r="S80" s="78">
        <f t="shared" ca="1" si="71"/>
        <v>68.08</v>
      </c>
      <c r="T80" s="55">
        <f t="shared" ca="1" si="72"/>
        <v>2.9921707961534372E-3</v>
      </c>
      <c r="U80" s="78">
        <f t="shared" ca="1" si="73"/>
        <v>0.83864838898883465</v>
      </c>
      <c r="V80" s="79">
        <f t="shared" ca="1" si="74"/>
        <v>1690888.7952804456</v>
      </c>
      <c r="W80" s="79">
        <f t="shared" ca="1" si="54"/>
        <v>11534.386699585499</v>
      </c>
      <c r="X80" s="80">
        <f t="shared" ca="1" si="55"/>
        <v>-16.772967779776693</v>
      </c>
      <c r="Y80" s="80">
        <f t="shared" ca="1" si="75"/>
        <v>-1409.073996067038</v>
      </c>
      <c r="Z80" s="80">
        <f t="shared" ca="1" si="56"/>
        <v>0</v>
      </c>
      <c r="AA80" s="80">
        <f t="shared" ca="1" si="76"/>
        <v>0</v>
      </c>
      <c r="AB80" s="81">
        <f t="shared" ca="1" si="57"/>
        <v>0</v>
      </c>
      <c r="AC80" s="79">
        <f t="shared" ca="1" si="58"/>
        <v>1700997.3350161843</v>
      </c>
      <c r="AD80" s="35"/>
      <c r="AE80" s="62">
        <f t="shared" ca="1" si="59"/>
        <v>0</v>
      </c>
      <c r="AF80" s="62">
        <f t="shared" ca="1" si="60"/>
        <v>2028260.4215899</v>
      </c>
      <c r="AG80" s="35"/>
      <c r="AH80" s="35"/>
      <c r="AI80" s="35"/>
      <c r="AJ80" s="65">
        <v>94</v>
      </c>
      <c r="AK80" s="66">
        <f>'SA85-90'!F86*(1+$AH$22)</f>
        <v>0.31391800000000003</v>
      </c>
      <c r="AL80" s="66">
        <f>'SA85-90 (light)'!F86*(1+$AH$22)</f>
        <v>0.31607400000000002</v>
      </c>
      <c r="AM80" s="66">
        <f t="shared" si="83"/>
        <v>138</v>
      </c>
      <c r="AN80" s="66">
        <f t="shared" si="84"/>
        <v>0</v>
      </c>
      <c r="AO80" s="67">
        <f t="shared" si="85"/>
        <v>2.3591494769026569E-5</v>
      </c>
      <c r="AP80" s="68">
        <f t="shared" ca="1" si="77"/>
        <v>4.7873519535876689E-8</v>
      </c>
      <c r="AR80" s="69">
        <f t="shared" si="78"/>
        <v>7</v>
      </c>
      <c r="AS80" s="70">
        <f t="shared" si="86"/>
        <v>77</v>
      </c>
      <c r="AT80" s="71">
        <f t="shared" si="87"/>
        <v>0.59034114932480131</v>
      </c>
      <c r="AU80" s="72">
        <f t="shared" si="61"/>
        <v>6.8214933659622723E-3</v>
      </c>
      <c r="AV80" s="73">
        <f t="shared" si="79"/>
        <v>1.0068214933659623</v>
      </c>
      <c r="AW80" s="74">
        <f>PRODUCT(AV$4:AV80)</f>
        <v>1.6878770961771712</v>
      </c>
      <c r="AY80" s="75">
        <f t="shared" si="88"/>
        <v>77</v>
      </c>
      <c r="AZ80" s="76">
        <f t="shared" ca="1" si="90"/>
        <v>1.0068214933659623</v>
      </c>
      <c r="BA80" s="76">
        <f t="shared" ca="1" si="90"/>
        <v>1.0068214933659623</v>
      </c>
      <c r="BB80" s="76">
        <f t="shared" ca="1" si="90"/>
        <v>1.0068214933659623</v>
      </c>
      <c r="BC80" s="76">
        <f t="shared" ca="1" si="90"/>
        <v>1.0068214933659623</v>
      </c>
      <c r="BD80" s="76">
        <f t="shared" ca="1" si="90"/>
        <v>1.0068214933659623</v>
      </c>
      <c r="BE80" s="76">
        <f t="shared" ca="1" si="90"/>
        <v>1.0068214933659623</v>
      </c>
      <c r="BF80" s="76">
        <f t="shared" ca="1" si="90"/>
        <v>1.0068214933659623</v>
      </c>
      <c r="BG80" s="76">
        <f t="shared" ca="1" si="90"/>
        <v>1.0068214933659623</v>
      </c>
      <c r="BH80" s="76">
        <f t="shared" ca="1" si="90"/>
        <v>1.0068214933659623</v>
      </c>
      <c r="BI80" s="76">
        <f t="shared" ca="1" si="90"/>
        <v>1.0068214933659623</v>
      </c>
      <c r="BJ80" s="76">
        <f t="shared" ca="1" si="90"/>
        <v>1.0068214933659623</v>
      </c>
      <c r="BK80" s="76">
        <f t="shared" ca="1" si="90"/>
        <v>1.0068214933659623</v>
      </c>
      <c r="BL80" s="76">
        <f t="shared" ca="1" si="62"/>
        <v>8.5000000000000853E-2</v>
      </c>
      <c r="BM80" s="77">
        <f t="shared" ca="1" si="80"/>
        <v>534.67495334683883</v>
      </c>
    </row>
    <row r="81" spans="5:65">
      <c r="E81">
        <f t="shared" si="81"/>
        <v>78</v>
      </c>
      <c r="F81" s="64">
        <f t="shared" si="82"/>
        <v>68.416666666666472</v>
      </c>
      <c r="G81" s="55">
        <f t="shared" si="63"/>
        <v>2.9921707961534372E-3</v>
      </c>
      <c r="H81" s="78">
        <f t="shared" si="89"/>
        <v>0.83428586161003648</v>
      </c>
      <c r="I81" s="79">
        <f t="shared" ca="1" si="64"/>
        <v>1691360.0066384275</v>
      </c>
      <c r="J81" s="79">
        <f t="shared" ca="1" si="65"/>
        <v>11537.601064737937</v>
      </c>
      <c r="K81" s="80">
        <f t="shared" ca="1" si="66"/>
        <v>-16.68571723220073</v>
      </c>
      <c r="L81" s="80">
        <f t="shared" ca="1" si="67"/>
        <v>-1409.4666721986896</v>
      </c>
      <c r="M81" s="80">
        <f t="shared" ca="1" si="68"/>
        <v>0</v>
      </c>
      <c r="N81" s="80">
        <f t="shared" ca="1" si="69"/>
        <v>0</v>
      </c>
      <c r="O81" s="81">
        <f t="shared" ca="1" si="52"/>
        <v>0</v>
      </c>
      <c r="P81" s="79">
        <f t="shared" ca="1" si="53"/>
        <v>1701471.4553137345</v>
      </c>
      <c r="Q81" s="35"/>
      <c r="R81">
        <f t="shared" ca="1" si="70"/>
        <v>78</v>
      </c>
      <c r="S81" s="78">
        <f t="shared" ca="1" si="71"/>
        <v>68.16</v>
      </c>
      <c r="T81" s="55">
        <f t="shared" ca="1" si="72"/>
        <v>2.9921707961534372E-3</v>
      </c>
      <c r="U81" s="78">
        <f t="shared" ca="1" si="73"/>
        <v>0.83613900977106115</v>
      </c>
      <c r="V81" s="79">
        <f t="shared" ca="1" si="74"/>
        <v>1695907.6604660139</v>
      </c>
      <c r="W81" s="79">
        <f t="shared" ca="1" si="54"/>
        <v>11568.622855153511</v>
      </c>
      <c r="X81" s="80">
        <f t="shared" ca="1" si="55"/>
        <v>-16.722780195421223</v>
      </c>
      <c r="Y81" s="80">
        <f t="shared" ca="1" si="75"/>
        <v>-1413.2563837216783</v>
      </c>
      <c r="Z81" s="80">
        <f t="shared" ca="1" si="56"/>
        <v>0</v>
      </c>
      <c r="AA81" s="80">
        <f t="shared" ca="1" si="76"/>
        <v>0</v>
      </c>
      <c r="AB81" s="81">
        <f t="shared" ca="1" si="57"/>
        <v>0</v>
      </c>
      <c r="AC81" s="79">
        <f t="shared" ca="1" si="58"/>
        <v>1706046.3041572501</v>
      </c>
      <c r="AD81" s="35"/>
      <c r="AE81" s="62">
        <f t="shared" ca="1" si="59"/>
        <v>0</v>
      </c>
      <c r="AF81" s="62">
        <f t="shared" ca="1" si="60"/>
        <v>2040385.9695822273</v>
      </c>
      <c r="AG81" s="35"/>
      <c r="AH81" s="35"/>
      <c r="AI81" s="35"/>
      <c r="AJ81" s="65">
        <v>95</v>
      </c>
      <c r="AK81" s="66">
        <f>'SA85-90'!F87*(1+$AH$22)</f>
        <v>0.33862400000000004</v>
      </c>
      <c r="AL81" s="66">
        <f>'SA85-90 (light)'!F87*(1+$AH$22)</f>
        <v>0.34103299999999998</v>
      </c>
      <c r="AM81" s="66">
        <f t="shared" si="83"/>
        <v>139</v>
      </c>
      <c r="AN81" s="66">
        <f t="shared" si="84"/>
        <v>0</v>
      </c>
      <c r="AO81" s="67">
        <f t="shared" si="85"/>
        <v>2.3591494769026569E-5</v>
      </c>
      <c r="AP81" s="68">
        <f t="shared" ca="1" si="77"/>
        <v>4.4123059480070646E-8</v>
      </c>
      <c r="AR81" s="69">
        <f t="shared" si="78"/>
        <v>7</v>
      </c>
      <c r="AS81" s="70">
        <f t="shared" si="86"/>
        <v>78</v>
      </c>
      <c r="AT81" s="71">
        <f t="shared" si="87"/>
        <v>0.58631414109102764</v>
      </c>
      <c r="AU81" s="72">
        <f t="shared" si="61"/>
        <v>6.8214933659622723E-3</v>
      </c>
      <c r="AV81" s="73">
        <f t="shared" si="79"/>
        <v>1.0068214933659623</v>
      </c>
      <c r="AW81" s="74">
        <f>PRODUCT(AV$4:AV81)</f>
        <v>1.6993909385913035</v>
      </c>
      <c r="AY81" s="75">
        <f t="shared" si="88"/>
        <v>78</v>
      </c>
      <c r="AZ81" s="76">
        <f t="shared" ca="1" si="90"/>
        <v>1.0068214933659623</v>
      </c>
      <c r="BA81" s="76">
        <f t="shared" ca="1" si="90"/>
        <v>1.0068214933659623</v>
      </c>
      <c r="BB81" s="76">
        <f t="shared" ca="1" si="90"/>
        <v>1.0068214933659623</v>
      </c>
      <c r="BC81" s="76">
        <f t="shared" ca="1" si="90"/>
        <v>1.0068214933659623</v>
      </c>
      <c r="BD81" s="76">
        <f t="shared" ca="1" si="90"/>
        <v>1.0068214933659623</v>
      </c>
      <c r="BE81" s="76">
        <f t="shared" ca="1" si="90"/>
        <v>1.0068214933659623</v>
      </c>
      <c r="BF81" s="76">
        <f t="shared" ca="1" si="90"/>
        <v>1.0068214933659623</v>
      </c>
      <c r="BG81" s="76">
        <f t="shared" ca="1" si="90"/>
        <v>1.0068214933659623</v>
      </c>
      <c r="BH81" s="76">
        <f t="shared" ca="1" si="90"/>
        <v>1.0068214933659623</v>
      </c>
      <c r="BI81" s="76">
        <f t="shared" ca="1" si="90"/>
        <v>1.0068214933659623</v>
      </c>
      <c r="BJ81" s="76">
        <f t="shared" ca="1" si="90"/>
        <v>1.0068214933659623</v>
      </c>
      <c r="BK81" s="76">
        <f t="shared" ca="1" si="90"/>
        <v>1.0068214933659623</v>
      </c>
      <c r="BL81" s="76">
        <f t="shared" ca="1" si="62"/>
        <v>8.5000000000000853E-2</v>
      </c>
      <c r="BM81" s="77">
        <f t="shared" ca="1" si="80"/>
        <v>580.1223243813206</v>
      </c>
    </row>
    <row r="82" spans="5:65">
      <c r="E82">
        <f t="shared" si="81"/>
        <v>79</v>
      </c>
      <c r="F82" s="64">
        <f t="shared" si="82"/>
        <v>68.499999999999801</v>
      </c>
      <c r="G82" s="55">
        <f t="shared" si="63"/>
        <v>2.9921707961534372E-3</v>
      </c>
      <c r="H82" s="78">
        <f t="shared" si="89"/>
        <v>0.83178953581928328</v>
      </c>
      <c r="I82" s="79">
        <f t="shared" ca="1" si="64"/>
        <v>1696380.362114656</v>
      </c>
      <c r="J82" s="79">
        <f t="shared" ca="1" si="65"/>
        <v>11571.847386313802</v>
      </c>
      <c r="K82" s="80">
        <f t="shared" ca="1" si="66"/>
        <v>-16.635790716385664</v>
      </c>
      <c r="L82" s="80">
        <f t="shared" ca="1" si="67"/>
        <v>-1413.6503017622135</v>
      </c>
      <c r="M82" s="80">
        <f t="shared" ca="1" si="68"/>
        <v>0</v>
      </c>
      <c r="N82" s="80">
        <f t="shared" ca="1" si="69"/>
        <v>0</v>
      </c>
      <c r="O82" s="81">
        <f t="shared" ca="1" si="52"/>
        <v>0</v>
      </c>
      <c r="P82" s="79">
        <f t="shared" ca="1" si="53"/>
        <v>1706521.9234084913</v>
      </c>
      <c r="Q82" s="35"/>
      <c r="R82">
        <f t="shared" ca="1" si="70"/>
        <v>79</v>
      </c>
      <c r="S82" s="78">
        <f t="shared" ca="1" si="71"/>
        <v>68.239999999999995</v>
      </c>
      <c r="T82" s="55">
        <f t="shared" ca="1" si="72"/>
        <v>2.9921707961534372E-3</v>
      </c>
      <c r="U82" s="78">
        <f t="shared" ca="1" si="73"/>
        <v>0.83363713904449954</v>
      </c>
      <c r="V82" s="79">
        <f t="shared" ca="1" si="74"/>
        <v>1700941.5222290652</v>
      </c>
      <c r="W82" s="79">
        <f t="shared" ca="1" si="54"/>
        <v>11602.961309775337</v>
      </c>
      <c r="X82" s="80">
        <f t="shared" ca="1" si="55"/>
        <v>-16.67274278088999</v>
      </c>
      <c r="Y82" s="80">
        <f t="shared" ca="1" si="75"/>
        <v>-1417.4512685242212</v>
      </c>
      <c r="Z82" s="80">
        <f t="shared" ca="1" si="56"/>
        <v>0</v>
      </c>
      <c r="AA82" s="80">
        <f t="shared" ca="1" si="76"/>
        <v>0</v>
      </c>
      <c r="AB82" s="81">
        <f t="shared" ca="1" si="57"/>
        <v>0</v>
      </c>
      <c r="AC82" s="79">
        <f t="shared" ca="1" si="58"/>
        <v>1711110.3595275353</v>
      </c>
      <c r="AD82" s="35"/>
      <c r="AE82" s="62">
        <f t="shared" ca="1" si="59"/>
        <v>0</v>
      </c>
      <c r="AF82" s="62">
        <f t="shared" ca="1" si="60"/>
        <v>2052584.1272964163</v>
      </c>
      <c r="AG82" s="35"/>
      <c r="AH82" s="35"/>
      <c r="AI82" s="35"/>
      <c r="AJ82" s="65">
        <v>96</v>
      </c>
      <c r="AK82" s="66">
        <f>'SA85-90'!F88*(1+$AH$22)</f>
        <v>0.36477100000000007</v>
      </c>
      <c r="AL82" s="66">
        <f>'SA85-90 (light)'!F88*(1+$AH$22)</f>
        <v>0.36745500000000003</v>
      </c>
      <c r="AM82" s="66">
        <f t="shared" si="83"/>
        <v>140</v>
      </c>
      <c r="AN82" s="66">
        <f t="shared" si="84"/>
        <v>0</v>
      </c>
      <c r="AO82" s="67">
        <f t="shared" si="85"/>
        <v>2.3591494769026569E-5</v>
      </c>
      <c r="AP82" s="68">
        <f t="shared" ca="1" si="77"/>
        <v>4.0666414267346185E-8</v>
      </c>
      <c r="AR82" s="69">
        <f t="shared" si="78"/>
        <v>7</v>
      </c>
      <c r="AS82" s="70">
        <f t="shared" si="86"/>
        <v>79</v>
      </c>
      <c r="AT82" s="71">
        <f t="shared" si="87"/>
        <v>0.58231460306720528</v>
      </c>
      <c r="AU82" s="72">
        <f t="shared" si="61"/>
        <v>6.8214933659622723E-3</v>
      </c>
      <c r="AV82" s="73">
        <f t="shared" si="79"/>
        <v>1.0068214933659623</v>
      </c>
      <c r="AW82" s="74">
        <f>PRODUCT(AV$4:AV82)</f>
        <v>1.7109833226050806</v>
      </c>
      <c r="AY82" s="75">
        <f t="shared" si="88"/>
        <v>79</v>
      </c>
      <c r="AZ82" s="76">
        <f t="shared" ca="1" si="90"/>
        <v>1.0068214933659623</v>
      </c>
      <c r="BA82" s="76">
        <f t="shared" ca="1" si="90"/>
        <v>1.0068214933659623</v>
      </c>
      <c r="BB82" s="76">
        <f t="shared" ca="1" si="90"/>
        <v>1.0068214933659623</v>
      </c>
      <c r="BC82" s="76">
        <f t="shared" ca="1" si="90"/>
        <v>1.0068214933659623</v>
      </c>
      <c r="BD82" s="76">
        <f t="shared" ca="1" si="90"/>
        <v>1.0068214933659623</v>
      </c>
      <c r="BE82" s="76">
        <f t="shared" ca="1" si="90"/>
        <v>1.0068214933659623</v>
      </c>
      <c r="BF82" s="76">
        <f t="shared" ca="1" si="90"/>
        <v>1.0068214933659623</v>
      </c>
      <c r="BG82" s="76">
        <f t="shared" ca="1" si="90"/>
        <v>1.0068214933659623</v>
      </c>
      <c r="BH82" s="76">
        <f t="shared" ca="1" si="90"/>
        <v>1.0068214933659623</v>
      </c>
      <c r="BI82" s="76">
        <f t="shared" ca="1" si="90"/>
        <v>1.0068214933659623</v>
      </c>
      <c r="BJ82" s="76">
        <f t="shared" ca="1" si="90"/>
        <v>1.0068214933659623</v>
      </c>
      <c r="BK82" s="76">
        <f t="shared" ca="1" si="90"/>
        <v>1.0068214933659623</v>
      </c>
      <c r="BL82" s="76">
        <f t="shared" ca="1" si="62"/>
        <v>8.5000000000000853E-2</v>
      </c>
      <c r="BM82" s="77">
        <f t="shared" ca="1" si="80"/>
        <v>629.43272195373333</v>
      </c>
    </row>
    <row r="83" spans="5:65">
      <c r="E83">
        <f t="shared" si="81"/>
        <v>80</v>
      </c>
      <c r="F83" s="64">
        <f t="shared" si="82"/>
        <v>68.58333333333313</v>
      </c>
      <c r="G83" s="55">
        <f t="shared" si="63"/>
        <v>3.2787340871175408E-3</v>
      </c>
      <c r="H83" s="78">
        <f t="shared" si="89"/>
        <v>0.82906231911488493</v>
      </c>
      <c r="I83" s="79">
        <f t="shared" ca="1" si="64"/>
        <v>1700926.6918077986</v>
      </c>
      <c r="J83" s="79">
        <f t="shared" ca="1" si="65"/>
        <v>11602.860144155053</v>
      </c>
      <c r="K83" s="80">
        <f t="shared" ca="1" si="66"/>
        <v>-16.581246382297699</v>
      </c>
      <c r="L83" s="80">
        <f t="shared" ca="1" si="67"/>
        <v>-1417.4389098398321</v>
      </c>
      <c r="M83" s="80">
        <f t="shared" ca="1" si="68"/>
        <v>0</v>
      </c>
      <c r="N83" s="80">
        <f t="shared" ca="1" si="69"/>
        <v>0</v>
      </c>
      <c r="O83" s="81">
        <f t="shared" ca="1" si="52"/>
        <v>0</v>
      </c>
      <c r="P83" s="79">
        <f t="shared" ca="1" si="53"/>
        <v>1711095.5317957315</v>
      </c>
      <c r="Q83" s="35"/>
      <c r="R83">
        <f t="shared" ca="1" si="70"/>
        <v>80</v>
      </c>
      <c r="S83" s="78">
        <f t="shared" ca="1" si="71"/>
        <v>68.319999999999993</v>
      </c>
      <c r="T83" s="55">
        <f t="shared" ca="1" si="72"/>
        <v>2.9921707961534372E-3</v>
      </c>
      <c r="U83" s="78">
        <f t="shared" ca="1" si="73"/>
        <v>0.83114275434246165</v>
      </c>
      <c r="V83" s="79">
        <f t="shared" ca="1" si="74"/>
        <v>1705990.4250807613</v>
      </c>
      <c r="W83" s="79">
        <f t="shared" ca="1" si="54"/>
        <v>11637.40236708357</v>
      </c>
      <c r="X83" s="80">
        <f t="shared" ca="1" si="55"/>
        <v>-16.622855086849235</v>
      </c>
      <c r="Y83" s="80">
        <f t="shared" ca="1" si="75"/>
        <v>-1421.6586875673013</v>
      </c>
      <c r="Z83" s="80">
        <f t="shared" ca="1" si="56"/>
        <v>0</v>
      </c>
      <c r="AA83" s="80">
        <f t="shared" ca="1" si="76"/>
        <v>0</v>
      </c>
      <c r="AB83" s="81">
        <f t="shared" ca="1" si="57"/>
        <v>0</v>
      </c>
      <c r="AC83" s="79">
        <f t="shared" ca="1" si="58"/>
        <v>1716189.5459051908</v>
      </c>
      <c r="AD83" s="35"/>
      <c r="AE83" s="62">
        <f t="shared" ca="1" si="59"/>
        <v>0</v>
      </c>
      <c r="AF83" s="62">
        <f t="shared" ca="1" si="60"/>
        <v>2064855.3295311013</v>
      </c>
      <c r="AG83" s="35"/>
      <c r="AH83" s="35"/>
      <c r="AI83" s="35"/>
      <c r="AJ83" s="65">
        <v>97</v>
      </c>
      <c r="AK83" s="66">
        <f>'SA85-90'!F89*(1+$AH$22)</f>
        <v>0.39238100000000004</v>
      </c>
      <c r="AL83" s="66">
        <f>'SA85-90 (light)'!F89*(1+$AH$22)</f>
        <v>0.39535100000000006</v>
      </c>
      <c r="AM83" s="66">
        <f t="shared" si="83"/>
        <v>141</v>
      </c>
      <c r="AN83" s="66">
        <f t="shared" si="84"/>
        <v>0</v>
      </c>
      <c r="AO83" s="67">
        <f t="shared" si="85"/>
        <v>2.3591494769026569E-5</v>
      </c>
      <c r="AP83" s="68">
        <f t="shared" ca="1" si="77"/>
        <v>3.7480566145019496E-8</v>
      </c>
      <c r="AR83" s="69">
        <f t="shared" si="78"/>
        <v>7</v>
      </c>
      <c r="AS83" s="70">
        <f t="shared" si="86"/>
        <v>80</v>
      </c>
      <c r="AT83" s="71">
        <f t="shared" si="87"/>
        <v>0.57834234786547933</v>
      </c>
      <c r="AU83" s="72">
        <f t="shared" si="61"/>
        <v>6.8214933659622723E-3</v>
      </c>
      <c r="AV83" s="73">
        <f t="shared" si="79"/>
        <v>1.0068214933659623</v>
      </c>
      <c r="AW83" s="74">
        <f>PRODUCT(AV$4:AV83)</f>
        <v>1.7226547839895032</v>
      </c>
      <c r="AY83" s="75">
        <f t="shared" si="88"/>
        <v>80</v>
      </c>
      <c r="AZ83" s="76">
        <f t="shared" ca="1" si="90"/>
        <v>1.0068214933659623</v>
      </c>
      <c r="BA83" s="76">
        <f t="shared" ca="1" si="90"/>
        <v>1.0068214933659623</v>
      </c>
      <c r="BB83" s="76">
        <f t="shared" ca="1" si="90"/>
        <v>1.0068214933659623</v>
      </c>
      <c r="BC83" s="76">
        <f t="shared" ca="1" si="90"/>
        <v>1.0068214933659623</v>
      </c>
      <c r="BD83" s="76">
        <f t="shared" ca="1" si="90"/>
        <v>1.0068214933659623</v>
      </c>
      <c r="BE83" s="76">
        <f t="shared" ca="1" si="90"/>
        <v>1.0068214933659623</v>
      </c>
      <c r="BF83" s="76">
        <f t="shared" ca="1" si="90"/>
        <v>1.0068214933659623</v>
      </c>
      <c r="BG83" s="76">
        <f t="shared" ca="1" si="90"/>
        <v>1.0068214933659623</v>
      </c>
      <c r="BH83" s="76">
        <f t="shared" ca="1" si="90"/>
        <v>1.0068214933659623</v>
      </c>
      <c r="BI83" s="76">
        <f t="shared" ca="1" si="90"/>
        <v>1.0068214933659623</v>
      </c>
      <c r="BJ83" s="76">
        <f t="shared" ca="1" si="90"/>
        <v>1.0068214933659623</v>
      </c>
      <c r="BK83" s="76">
        <f t="shared" ca="1" si="90"/>
        <v>1.0068214933659623</v>
      </c>
      <c r="BL83" s="76">
        <f t="shared" ca="1" si="62"/>
        <v>8.5000000000000853E-2</v>
      </c>
      <c r="BM83" s="77">
        <f t="shared" ca="1" si="80"/>
        <v>682.93450331980125</v>
      </c>
    </row>
    <row r="84" spans="5:65">
      <c r="E84">
        <f t="shared" si="81"/>
        <v>81</v>
      </c>
      <c r="F84" s="64">
        <f t="shared" si="82"/>
        <v>68.666666666666458</v>
      </c>
      <c r="G84" s="55">
        <f t="shared" si="63"/>
        <v>3.2787340871175408E-3</v>
      </c>
      <c r="H84" s="78">
        <f t="shared" si="89"/>
        <v>0.82634404422885821</v>
      </c>
      <c r="I84" s="79">
        <f t="shared" ca="1" si="64"/>
        <v>1705485.3045493183</v>
      </c>
      <c r="J84" s="79">
        <f t="shared" ca="1" si="65"/>
        <v>11633.956690729321</v>
      </c>
      <c r="K84" s="80">
        <f t="shared" ca="1" si="66"/>
        <v>-16.526880884577164</v>
      </c>
      <c r="L84" s="80">
        <f t="shared" ca="1" si="67"/>
        <v>-1421.2377537910986</v>
      </c>
      <c r="M84" s="80">
        <f t="shared" ca="1" si="68"/>
        <v>0</v>
      </c>
      <c r="N84" s="80">
        <f t="shared" ca="1" si="69"/>
        <v>0</v>
      </c>
      <c r="O84" s="81">
        <f t="shared" ca="1" si="52"/>
        <v>0</v>
      </c>
      <c r="P84" s="79">
        <f t="shared" ca="1" si="53"/>
        <v>1715681.4966053721</v>
      </c>
      <c r="Q84" s="35"/>
      <c r="R84">
        <f t="shared" ca="1" si="70"/>
        <v>81</v>
      </c>
      <c r="S84" s="78">
        <f t="shared" ca="1" si="71"/>
        <v>68.400000000000006</v>
      </c>
      <c r="T84" s="55">
        <f t="shared" ca="1" si="72"/>
        <v>2.9921707961534372E-3</v>
      </c>
      <c r="U84" s="78">
        <f t="shared" ca="1" si="73"/>
        <v>0.82865583326548364</v>
      </c>
      <c r="V84" s="79">
        <f t="shared" ca="1" si="74"/>
        <v>1711054.4136652695</v>
      </c>
      <c r="W84" s="79">
        <f t="shared" ca="1" si="54"/>
        <v>11671.946331618101</v>
      </c>
      <c r="X84" s="80">
        <f t="shared" ca="1" si="55"/>
        <v>-16.573116665309673</v>
      </c>
      <c r="Y84" s="80">
        <f t="shared" ca="1" si="75"/>
        <v>-1425.8786780543912</v>
      </c>
      <c r="Z84" s="80">
        <f t="shared" ca="1" si="56"/>
        <v>0</v>
      </c>
      <c r="AA84" s="80">
        <f t="shared" ca="1" si="76"/>
        <v>0</v>
      </c>
      <c r="AB84" s="81">
        <f t="shared" ca="1" si="57"/>
        <v>0</v>
      </c>
      <c r="AC84" s="79">
        <f t="shared" ca="1" si="58"/>
        <v>1721283.9082021681</v>
      </c>
      <c r="AD84" s="35"/>
      <c r="AE84" s="62">
        <f t="shared" ca="1" si="59"/>
        <v>0</v>
      </c>
      <c r="AF84" s="62">
        <f t="shared" ca="1" si="60"/>
        <v>2077200.0136885603</v>
      </c>
      <c r="AG84" s="35"/>
      <c r="AH84" s="35"/>
      <c r="AI84" s="35"/>
      <c r="AJ84" s="65">
        <v>98</v>
      </c>
      <c r="AK84" s="66">
        <f>'SA85-90'!F90*(1+$AH$22)</f>
        <v>0.42142100000000005</v>
      </c>
      <c r="AL84" s="66">
        <f>'SA85-90 (light)'!F90*(1+$AH$22)</f>
        <v>0.42469900000000005</v>
      </c>
      <c r="AM84" s="66">
        <f t="shared" si="83"/>
        <v>142</v>
      </c>
      <c r="AN84" s="66">
        <f t="shared" si="84"/>
        <v>0</v>
      </c>
      <c r="AO84" s="67">
        <f t="shared" si="85"/>
        <v>2.3591494769026569E-5</v>
      </c>
      <c r="AP84" s="68">
        <f t="shared" ca="1" si="77"/>
        <v>3.4544300594487987E-8</v>
      </c>
      <c r="AR84" s="69">
        <f t="shared" si="78"/>
        <v>7</v>
      </c>
      <c r="AS84" s="70">
        <f t="shared" si="86"/>
        <v>81</v>
      </c>
      <c r="AT84" s="71">
        <f t="shared" si="87"/>
        <v>0.57439718937625994</v>
      </c>
      <c r="AU84" s="72">
        <f t="shared" si="61"/>
        <v>6.8214933659622723E-3</v>
      </c>
      <c r="AV84" s="73">
        <f t="shared" si="79"/>
        <v>1.0068214933659623</v>
      </c>
      <c r="AW84" s="74">
        <f>PRODUCT(AV$4:AV84)</f>
        <v>1.7344058621703309</v>
      </c>
      <c r="AY84" s="75">
        <f t="shared" si="88"/>
        <v>81</v>
      </c>
      <c r="AZ84" s="76">
        <f t="shared" ca="1" si="90"/>
        <v>1.0068214933659623</v>
      </c>
      <c r="BA84" s="76">
        <f t="shared" ca="1" si="90"/>
        <v>1.0068214933659623</v>
      </c>
      <c r="BB84" s="76">
        <f t="shared" ca="1" si="90"/>
        <v>1.0068214933659623</v>
      </c>
      <c r="BC84" s="76">
        <f t="shared" ca="1" si="90"/>
        <v>1.0068214933659623</v>
      </c>
      <c r="BD84" s="76">
        <f t="shared" ca="1" si="90"/>
        <v>1.0068214933659623</v>
      </c>
      <c r="BE84" s="76">
        <f t="shared" ca="1" si="90"/>
        <v>1.0068214933659623</v>
      </c>
      <c r="BF84" s="76">
        <f t="shared" ca="1" si="90"/>
        <v>1.0068214933659623</v>
      </c>
      <c r="BG84" s="76">
        <f t="shared" ca="1" si="90"/>
        <v>1.0068214933659623</v>
      </c>
      <c r="BH84" s="76">
        <f t="shared" ca="1" si="90"/>
        <v>1.0068214933659623</v>
      </c>
      <c r="BI84" s="76">
        <f t="shared" ca="1" si="90"/>
        <v>1.0068214933659623</v>
      </c>
      <c r="BJ84" s="76">
        <f t="shared" ca="1" si="90"/>
        <v>1.0068214933659623</v>
      </c>
      <c r="BK84" s="76">
        <f t="shared" ca="1" si="90"/>
        <v>1.0068214933659623</v>
      </c>
      <c r="BL84" s="76">
        <f t="shared" ca="1" si="62"/>
        <v>8.5000000000000853E-2</v>
      </c>
      <c r="BM84" s="77">
        <f t="shared" ca="1" si="80"/>
        <v>740.98393610198491</v>
      </c>
    </row>
    <row r="85" spans="5:65">
      <c r="E85">
        <f t="shared" si="81"/>
        <v>82</v>
      </c>
      <c r="F85" s="64">
        <f t="shared" si="82"/>
        <v>68.749999999999787</v>
      </c>
      <c r="G85" s="55">
        <f t="shared" si="63"/>
        <v>3.2787340871175408E-3</v>
      </c>
      <c r="H85" s="78">
        <f t="shared" si="89"/>
        <v>0.82363468184335853</v>
      </c>
      <c r="I85" s="79">
        <f t="shared" ca="1" si="64"/>
        <v>1710056.2331998153</v>
      </c>
      <c r="J85" s="79">
        <f t="shared" ca="1" si="65"/>
        <v>11665.137250194972</v>
      </c>
      <c r="K85" s="80">
        <f t="shared" ca="1" si="66"/>
        <v>-16.47269363686717</v>
      </c>
      <c r="L85" s="80">
        <f t="shared" ca="1" si="67"/>
        <v>-1425.0468609998461</v>
      </c>
      <c r="M85" s="80">
        <f t="shared" ca="1" si="68"/>
        <v>0</v>
      </c>
      <c r="N85" s="80">
        <f t="shared" ca="1" si="69"/>
        <v>0</v>
      </c>
      <c r="O85" s="81">
        <f t="shared" ca="1" si="52"/>
        <v>0</v>
      </c>
      <c r="P85" s="79">
        <f t="shared" ca="1" si="53"/>
        <v>1720279.8508953736</v>
      </c>
      <c r="Q85" s="35"/>
      <c r="R85">
        <f t="shared" ca="1" si="70"/>
        <v>82</v>
      </c>
      <c r="S85" s="78">
        <f t="shared" ca="1" si="71"/>
        <v>68.48</v>
      </c>
      <c r="T85" s="55">
        <f t="shared" ca="1" si="72"/>
        <v>2.9921707961534372E-3</v>
      </c>
      <c r="U85" s="78">
        <f t="shared" ca="1" si="73"/>
        <v>0.8261763534811245</v>
      </c>
      <c r="V85" s="79">
        <f t="shared" ca="1" si="74"/>
        <v>1716133.5327601568</v>
      </c>
      <c r="W85" s="79">
        <f t="shared" ca="1" si="54"/>
        <v>11706.593508828808</v>
      </c>
      <c r="X85" s="80">
        <f t="shared" ca="1" si="55"/>
        <v>-16.523527069622489</v>
      </c>
      <c r="Y85" s="80">
        <f t="shared" ca="1" si="75"/>
        <v>-1430.1112773001307</v>
      </c>
      <c r="Z85" s="80">
        <f t="shared" ca="1" si="56"/>
        <v>0</v>
      </c>
      <c r="AA85" s="80">
        <f t="shared" ca="1" si="76"/>
        <v>0</v>
      </c>
      <c r="AB85" s="81">
        <f t="shared" ca="1" si="57"/>
        <v>0</v>
      </c>
      <c r="AC85" s="79">
        <f t="shared" ca="1" si="58"/>
        <v>1726393.4914646158</v>
      </c>
      <c r="AD85" s="35"/>
      <c r="AE85" s="62">
        <f t="shared" ca="1" si="59"/>
        <v>0</v>
      </c>
      <c r="AF85" s="62">
        <f t="shared" ca="1" si="60"/>
        <v>2089618.6197903065</v>
      </c>
      <c r="AG85" s="35"/>
      <c r="AH85" s="35"/>
      <c r="AI85" s="35"/>
      <c r="AJ85" s="65">
        <v>99</v>
      </c>
      <c r="AK85" s="66">
        <f>'SA85-90'!F91*(1+$AH$22)</f>
        <v>0.45185800000000004</v>
      </c>
      <c r="AL85" s="66">
        <f>'SA85-90 (light)'!F91*(1+$AH$22)</f>
        <v>0.45544400000000007</v>
      </c>
      <c r="AM85" s="66">
        <f t="shared" si="83"/>
        <v>143</v>
      </c>
      <c r="AN85" s="66">
        <f t="shared" si="84"/>
        <v>0</v>
      </c>
      <c r="AO85" s="67">
        <f t="shared" si="85"/>
        <v>2.3591494769026569E-5</v>
      </c>
      <c r="AP85" s="68">
        <f t="shared" ca="1" si="77"/>
        <v>3.1838065064044202E-8</v>
      </c>
      <c r="AR85" s="69">
        <f t="shared" si="78"/>
        <v>7</v>
      </c>
      <c r="AS85" s="70">
        <f t="shared" si="86"/>
        <v>82</v>
      </c>
      <c r="AT85" s="71">
        <f t="shared" si="87"/>
        <v>0.57047894275950239</v>
      </c>
      <c r="AU85" s="72">
        <f t="shared" si="61"/>
        <v>6.8214933659622723E-3</v>
      </c>
      <c r="AV85" s="73">
        <f t="shared" si="79"/>
        <v>1.0068214933659623</v>
      </c>
      <c r="AW85" s="74">
        <f>PRODUCT(AV$4:AV85)</f>
        <v>1.7462371002530119</v>
      </c>
      <c r="AY85" s="75">
        <f t="shared" si="88"/>
        <v>82</v>
      </c>
      <c r="AZ85" s="76">
        <f t="shared" ref="AZ85:BK94" ca="1" si="91">OFFSET($AV$3,($AY85*12-12)+AZ$3,0)</f>
        <v>1.0068214933659623</v>
      </c>
      <c r="BA85" s="76">
        <f t="shared" ca="1" si="91"/>
        <v>1.0068214933659623</v>
      </c>
      <c r="BB85" s="76">
        <f t="shared" ca="1" si="91"/>
        <v>1.0068214933659623</v>
      </c>
      <c r="BC85" s="76">
        <f t="shared" ca="1" si="91"/>
        <v>1.0068214933659623</v>
      </c>
      <c r="BD85" s="76">
        <f t="shared" ca="1" si="91"/>
        <v>1.0068214933659623</v>
      </c>
      <c r="BE85" s="76">
        <f t="shared" ca="1" si="91"/>
        <v>1.0068214933659623</v>
      </c>
      <c r="BF85" s="76">
        <f t="shared" ca="1" si="91"/>
        <v>1.0068214933659623</v>
      </c>
      <c r="BG85" s="76">
        <f t="shared" ca="1" si="91"/>
        <v>1.0068214933659623</v>
      </c>
      <c r="BH85" s="76">
        <f t="shared" ca="1" si="91"/>
        <v>1.0068214933659623</v>
      </c>
      <c r="BI85" s="76">
        <f t="shared" ca="1" si="91"/>
        <v>1.0068214933659623</v>
      </c>
      <c r="BJ85" s="76">
        <f t="shared" ca="1" si="91"/>
        <v>1.0068214933659623</v>
      </c>
      <c r="BK85" s="76">
        <f t="shared" ca="1" si="91"/>
        <v>1.0068214933659623</v>
      </c>
      <c r="BL85" s="76">
        <f t="shared" ca="1" si="62"/>
        <v>8.5000000000000853E-2</v>
      </c>
      <c r="BM85" s="77">
        <f t="shared" ca="1" si="80"/>
        <v>803.96757067065425</v>
      </c>
    </row>
    <row r="86" spans="5:65">
      <c r="E86">
        <f t="shared" si="81"/>
        <v>83</v>
      </c>
      <c r="F86" s="64">
        <f t="shared" si="82"/>
        <v>68.833333333333115</v>
      </c>
      <c r="G86" s="55">
        <f t="shared" si="63"/>
        <v>3.2787340871175408E-3</v>
      </c>
      <c r="H86" s="78">
        <f t="shared" si="89"/>
        <v>0.82093420273666651</v>
      </c>
      <c r="I86" s="79">
        <f t="shared" ca="1" si="64"/>
        <v>1714639.5107088615</v>
      </c>
      <c r="J86" s="79">
        <f t="shared" ca="1" si="65"/>
        <v>11696.402047317295</v>
      </c>
      <c r="K86" s="80">
        <f t="shared" ca="1" si="66"/>
        <v>-16.41868405473333</v>
      </c>
      <c r="L86" s="80">
        <f t="shared" ca="1" si="67"/>
        <v>-1428.8662589240514</v>
      </c>
      <c r="M86" s="80">
        <f t="shared" ca="1" si="68"/>
        <v>0</v>
      </c>
      <c r="N86" s="80">
        <f t="shared" ca="1" si="69"/>
        <v>0</v>
      </c>
      <c r="O86" s="81">
        <f t="shared" ca="1" si="52"/>
        <v>0</v>
      </c>
      <c r="P86" s="79">
        <f t="shared" ca="1" si="53"/>
        <v>1724890.6278132</v>
      </c>
      <c r="Q86" s="35"/>
      <c r="R86">
        <f t="shared" ca="1" si="70"/>
        <v>83</v>
      </c>
      <c r="S86" s="78">
        <f t="shared" ca="1" si="71"/>
        <v>68.56</v>
      </c>
      <c r="T86" s="55">
        <f t="shared" ca="1" si="72"/>
        <v>3.2787340871175408E-3</v>
      </c>
      <c r="U86" s="78">
        <f t="shared" ca="1" si="73"/>
        <v>0.82346754090899543</v>
      </c>
      <c r="V86" s="79">
        <f t="shared" ca="1" si="74"/>
        <v>1720733.1062763729</v>
      </c>
      <c r="W86" s="79">
        <f t="shared" ca="1" si="54"/>
        <v>11737.969469055932</v>
      </c>
      <c r="X86" s="80">
        <f t="shared" ca="1" si="55"/>
        <v>-16.469350818179908</v>
      </c>
      <c r="Y86" s="80">
        <f t="shared" ca="1" si="75"/>
        <v>-1433.9442552303108</v>
      </c>
      <c r="Z86" s="80">
        <f t="shared" ca="1" si="56"/>
        <v>0</v>
      </c>
      <c r="AA86" s="80">
        <f t="shared" ca="1" si="76"/>
        <v>0</v>
      </c>
      <c r="AB86" s="81">
        <f t="shared" ca="1" si="57"/>
        <v>0</v>
      </c>
      <c r="AC86" s="79">
        <f t="shared" ca="1" si="58"/>
        <v>1731020.6621393806</v>
      </c>
      <c r="AD86" s="35"/>
      <c r="AE86" s="62">
        <f t="shared" ca="1" si="59"/>
        <v>0</v>
      </c>
      <c r="AF86" s="62">
        <f t="shared" ca="1" si="60"/>
        <v>2102111.5904927724</v>
      </c>
      <c r="AG86" s="35"/>
      <c r="AH86" s="35"/>
      <c r="AI86" s="35"/>
      <c r="AJ86" s="65">
        <v>100</v>
      </c>
      <c r="AK86" s="66">
        <f>'SA85-90'!F92*(1+$AH$22)</f>
        <v>0.48362600000000006</v>
      </c>
      <c r="AL86" s="66">
        <f>'SA85-90 (light)'!F92*(1+$AH$22)</f>
        <v>0.48752000000000001</v>
      </c>
      <c r="AM86" s="66">
        <f t="shared" si="83"/>
        <v>144</v>
      </c>
      <c r="AN86" s="66">
        <f t="shared" si="84"/>
        <v>0</v>
      </c>
      <c r="AO86" s="67">
        <f t="shared" si="85"/>
        <v>2.3591494769026569E-5</v>
      </c>
      <c r="AP86" s="68">
        <f t="shared" ca="1" si="77"/>
        <v>2.9343838768704313E-8</v>
      </c>
      <c r="AR86" s="69">
        <f t="shared" si="78"/>
        <v>7</v>
      </c>
      <c r="AS86" s="70">
        <f t="shared" si="86"/>
        <v>83</v>
      </c>
      <c r="AT86" s="71">
        <f t="shared" si="87"/>
        <v>0.56658742443604726</v>
      </c>
      <c r="AU86" s="72">
        <f t="shared" si="61"/>
        <v>6.8214933659622723E-3</v>
      </c>
      <c r="AV86" s="73">
        <f t="shared" si="79"/>
        <v>1.0068214933659623</v>
      </c>
      <c r="AW86" s="74">
        <f>PRODUCT(AV$4:AV86)</f>
        <v>1.758149045047785</v>
      </c>
      <c r="AY86" s="75">
        <f t="shared" si="88"/>
        <v>83</v>
      </c>
      <c r="AZ86" s="76">
        <f t="shared" ca="1" si="91"/>
        <v>1.0068214933659623</v>
      </c>
      <c r="BA86" s="76">
        <f t="shared" ca="1" si="91"/>
        <v>1.0068214933659623</v>
      </c>
      <c r="BB86" s="76">
        <f t="shared" ca="1" si="91"/>
        <v>1.0068214933659623</v>
      </c>
      <c r="BC86" s="76">
        <f t="shared" ca="1" si="91"/>
        <v>1.0068214933659623</v>
      </c>
      <c r="BD86" s="76">
        <f t="shared" ca="1" si="91"/>
        <v>1.0068214933659623</v>
      </c>
      <c r="BE86" s="76">
        <f t="shared" ca="1" si="91"/>
        <v>1.0068214933659623</v>
      </c>
      <c r="BF86" s="76">
        <f t="shared" ca="1" si="91"/>
        <v>1.0068214933659623</v>
      </c>
      <c r="BG86" s="76">
        <f t="shared" ca="1" si="91"/>
        <v>1.0068214933659623</v>
      </c>
      <c r="BH86" s="76">
        <f t="shared" ca="1" si="91"/>
        <v>1.0068214933659623</v>
      </c>
      <c r="BI86" s="76">
        <f t="shared" ca="1" si="91"/>
        <v>1.0068214933659623</v>
      </c>
      <c r="BJ86" s="76">
        <f t="shared" ca="1" si="91"/>
        <v>1.0068214933659623</v>
      </c>
      <c r="BK86" s="76">
        <f t="shared" ca="1" si="91"/>
        <v>1.0068214933659623</v>
      </c>
      <c r="BL86" s="76">
        <f t="shared" ca="1" si="62"/>
        <v>8.5000000000000853E-2</v>
      </c>
      <c r="BM86" s="77">
        <f t="shared" ca="1" si="80"/>
        <v>872.30481417766055</v>
      </c>
    </row>
    <row r="87" spans="5:65">
      <c r="E87">
        <f t="shared" si="81"/>
        <v>84</v>
      </c>
      <c r="F87" s="64">
        <f t="shared" si="82"/>
        <v>68.916666666666444</v>
      </c>
      <c r="G87" s="55">
        <f t="shared" si="63"/>
        <v>3.2787340871175408E-3</v>
      </c>
      <c r="H87" s="78">
        <f t="shared" si="89"/>
        <v>0.81824257778287313</v>
      </c>
      <c r="I87" s="79">
        <f t="shared" ca="1" si="64"/>
        <v>1719235.1701152392</v>
      </c>
      <c r="J87" s="79">
        <f t="shared" ca="1" si="65"/>
        <v>11727.751307470124</v>
      </c>
      <c r="K87" s="80">
        <f t="shared" ca="1" si="66"/>
        <v>-16.364851555657463</v>
      </c>
      <c r="L87" s="80">
        <f t="shared" ca="1" si="67"/>
        <v>-1432.6959750960327</v>
      </c>
      <c r="M87" s="80">
        <f t="shared" ca="1" si="68"/>
        <v>0</v>
      </c>
      <c r="N87" s="80">
        <f t="shared" ca="1" si="69"/>
        <v>0</v>
      </c>
      <c r="O87" s="81">
        <f t="shared" ca="1" si="52"/>
        <v>-108373.70478451259</v>
      </c>
      <c r="P87" s="79">
        <f t="shared" ca="1" si="53"/>
        <v>1621140.1558115452</v>
      </c>
      <c r="Q87" s="35"/>
      <c r="R87">
        <f t="shared" ca="1" si="70"/>
        <v>84</v>
      </c>
      <c r="S87" s="78">
        <f t="shared" ca="1" si="71"/>
        <v>68.64</v>
      </c>
      <c r="T87" s="55">
        <f t="shared" ca="1" si="72"/>
        <v>3.2787340871175408E-3</v>
      </c>
      <c r="U87" s="78">
        <f t="shared" ca="1" si="73"/>
        <v>0.82076760981298225</v>
      </c>
      <c r="V87" s="79">
        <f t="shared" ca="1" si="74"/>
        <v>1725345.1056889193</v>
      </c>
      <c r="W87" s="79">
        <f t="shared" ca="1" si="54"/>
        <v>11769.430192452439</v>
      </c>
      <c r="X87" s="80">
        <f t="shared" ca="1" si="55"/>
        <v>-16.415352196259644</v>
      </c>
      <c r="Y87" s="80">
        <f t="shared" ca="1" si="75"/>
        <v>-1437.7875880740996</v>
      </c>
      <c r="Z87" s="80">
        <f t="shared" ca="1" si="56"/>
        <v>0</v>
      </c>
      <c r="AA87" s="80">
        <f t="shared" ca="1" si="76"/>
        <v>0</v>
      </c>
      <c r="AB87" s="81">
        <f t="shared" ca="1" si="57"/>
        <v>-108373.70478451259</v>
      </c>
      <c r="AC87" s="79">
        <f t="shared" ca="1" si="58"/>
        <v>1627286.6281565889</v>
      </c>
      <c r="AD87" s="35"/>
      <c r="AE87" s="62">
        <f t="shared" ca="1" si="59"/>
        <v>-132039.45122689029</v>
      </c>
      <c r="AF87" s="62">
        <f t="shared" ca="1" si="60"/>
        <v>1982639.9198761971</v>
      </c>
      <c r="AG87" s="35"/>
      <c r="AH87" s="35"/>
      <c r="AI87" s="35"/>
      <c r="AJ87" s="65">
        <v>101</v>
      </c>
      <c r="AK87" s="66">
        <f>'SA85-90'!F93*(1+$AH$22)</f>
        <v>0.51662600000000003</v>
      </c>
      <c r="AL87" s="66">
        <f>'SA85-90 (light)'!F93*(1+$AH$22)</f>
        <v>0.52082800000000007</v>
      </c>
      <c r="AM87" s="66">
        <f t="shared" si="83"/>
        <v>145</v>
      </c>
      <c r="AN87" s="66">
        <f t="shared" si="84"/>
        <v>0</v>
      </c>
      <c r="AO87" s="67">
        <f t="shared" si="85"/>
        <v>2.3591494769026569E-5</v>
      </c>
      <c r="AP87" s="68">
        <f t="shared" ca="1" si="77"/>
        <v>2.7045012690050037E-8</v>
      </c>
      <c r="AR87" s="69">
        <f t="shared" si="78"/>
        <v>7</v>
      </c>
      <c r="AS87" s="70">
        <f t="shared" si="86"/>
        <v>84</v>
      </c>
      <c r="AT87" s="71">
        <f t="shared" si="87"/>
        <v>0.56272245207901916</v>
      </c>
      <c r="AU87" s="72">
        <f t="shared" si="61"/>
        <v>6.8214933659622723E-3</v>
      </c>
      <c r="AV87" s="73">
        <f t="shared" si="79"/>
        <v>1.0068214933659623</v>
      </c>
      <c r="AW87" s="74">
        <f>PRODUCT(AV$4:AV87)</f>
        <v>1.7701422470949515</v>
      </c>
      <c r="AY87" s="75">
        <f t="shared" si="88"/>
        <v>84</v>
      </c>
      <c r="AZ87" s="76">
        <f t="shared" ca="1" si="91"/>
        <v>1.0068214933659623</v>
      </c>
      <c r="BA87" s="76">
        <f t="shared" ca="1" si="91"/>
        <v>1.0068214933659623</v>
      </c>
      <c r="BB87" s="76">
        <f t="shared" ca="1" si="91"/>
        <v>1.0068214933659623</v>
      </c>
      <c r="BC87" s="76">
        <f t="shared" ca="1" si="91"/>
        <v>1.0068214933659623</v>
      </c>
      <c r="BD87" s="76">
        <f t="shared" ca="1" si="91"/>
        <v>1.0068214933659623</v>
      </c>
      <c r="BE87" s="76">
        <f t="shared" ca="1" si="91"/>
        <v>1.0068214933659623</v>
      </c>
      <c r="BF87" s="76">
        <f t="shared" ca="1" si="91"/>
        <v>1.0068214933659623</v>
      </c>
      <c r="BG87" s="76">
        <f t="shared" ca="1" si="91"/>
        <v>1.0068214933659623</v>
      </c>
      <c r="BH87" s="76">
        <f t="shared" ca="1" si="91"/>
        <v>1.0068214933659623</v>
      </c>
      <c r="BI87" s="76">
        <f t="shared" ca="1" si="91"/>
        <v>1.0068214933659623</v>
      </c>
      <c r="BJ87" s="76">
        <f t="shared" ca="1" si="91"/>
        <v>1.0068214933659623</v>
      </c>
      <c r="BK87" s="76">
        <f t="shared" ca="1" si="91"/>
        <v>1.0068214933659623</v>
      </c>
      <c r="BL87" s="76">
        <f t="shared" ca="1" si="62"/>
        <v>8.5000000000000853E-2</v>
      </c>
      <c r="BM87" s="77">
        <f t="shared" ca="1" si="80"/>
        <v>946.45072338276248</v>
      </c>
    </row>
    <row r="88" spans="5:65">
      <c r="E88">
        <f t="shared" si="81"/>
        <v>85</v>
      </c>
      <c r="F88" s="64">
        <f t="shared" si="82"/>
        <v>68.999999999999773</v>
      </c>
      <c r="G88" s="55">
        <f t="shared" si="63"/>
        <v>3.2787340871175408E-3</v>
      </c>
      <c r="H88" s="78">
        <f t="shared" si="89"/>
        <v>0.81555977795156553</v>
      </c>
      <c r="I88" s="79">
        <f t="shared" ca="1" si="64"/>
        <v>1615824.8683226909</v>
      </c>
      <c r="J88" s="79">
        <f t="shared" ca="1" si="65"/>
        <v>11022.338619820099</v>
      </c>
      <c r="K88" s="80">
        <f t="shared" ca="1" si="66"/>
        <v>-16.311195559031312</v>
      </c>
      <c r="L88" s="80">
        <f t="shared" ca="1" si="67"/>
        <v>-1346.5207236022425</v>
      </c>
      <c r="M88" s="80">
        <f t="shared" ca="1" si="68"/>
        <v>-12118.686512420181</v>
      </c>
      <c r="N88" s="80">
        <f t="shared" ca="1" si="69"/>
        <v>0</v>
      </c>
      <c r="O88" s="81">
        <f t="shared" ca="1" si="52"/>
        <v>0</v>
      </c>
      <c r="P88" s="79">
        <f t="shared" ca="1" si="53"/>
        <v>1613365.6885109295</v>
      </c>
      <c r="Q88" s="35"/>
      <c r="R88">
        <f t="shared" ca="1" si="70"/>
        <v>85</v>
      </c>
      <c r="S88" s="78">
        <f t="shared" ca="1" si="71"/>
        <v>68.72</v>
      </c>
      <c r="T88" s="55">
        <f t="shared" ca="1" si="72"/>
        <v>3.2787340871175408E-3</v>
      </c>
      <c r="U88" s="78">
        <f t="shared" ca="1" si="73"/>
        <v>0.81807653107308642</v>
      </c>
      <c r="V88" s="79">
        <f t="shared" ca="1" si="74"/>
        <v>1621951.1880193413</v>
      </c>
      <c r="W88" s="79">
        <f t="shared" ca="1" si="54"/>
        <v>11064.129268988563</v>
      </c>
      <c r="X88" s="80">
        <f t="shared" ca="1" si="55"/>
        <v>-16.361530621461728</v>
      </c>
      <c r="Y88" s="80">
        <f t="shared" ca="1" si="75"/>
        <v>-1351.6259900161178</v>
      </c>
      <c r="Z88" s="80">
        <f t="shared" ca="1" si="56"/>
        <v>-12164.633910145059</v>
      </c>
      <c r="AA88" s="80">
        <f t="shared" ca="1" si="76"/>
        <v>0</v>
      </c>
      <c r="AB88" s="81">
        <f t="shared" ca="1" si="57"/>
        <v>0</v>
      </c>
      <c r="AC88" s="79">
        <f t="shared" ca="1" si="58"/>
        <v>1619482.695857547</v>
      </c>
      <c r="AD88" s="35"/>
      <c r="AE88" s="62">
        <f t="shared" ca="1" si="59"/>
        <v>0</v>
      </c>
      <c r="AF88" s="62">
        <f t="shared" ca="1" si="60"/>
        <v>1979622.4856044226</v>
      </c>
      <c r="AG88" s="35"/>
      <c r="AH88" s="35"/>
      <c r="AI88" s="35"/>
      <c r="AJ88" s="65">
        <v>102</v>
      </c>
      <c r="AK88" s="66">
        <f>'SA85-90'!F94*(1+$AH$22)</f>
        <v>0.55073700000000003</v>
      </c>
      <c r="AL88" s="66">
        <f>'SA85-90 (light)'!F94*(1+$AH$22)</f>
        <v>0.55523600000000006</v>
      </c>
      <c r="AM88" s="66">
        <f t="shared" si="83"/>
        <v>146</v>
      </c>
      <c r="AN88" s="66">
        <f t="shared" si="84"/>
        <v>0</v>
      </c>
      <c r="AO88" s="67">
        <f t="shared" si="85"/>
        <v>2.3591494769026569E-5</v>
      </c>
      <c r="AP88" s="68">
        <f t="shared" ca="1" si="77"/>
        <v>2.4926278977004621E-8</v>
      </c>
      <c r="AR88" s="69">
        <f t="shared" si="78"/>
        <v>8</v>
      </c>
      <c r="AS88" s="70">
        <f t="shared" si="86"/>
        <v>85</v>
      </c>
      <c r="AT88" s="71">
        <f t="shared" si="87"/>
        <v>0.55888384460528406</v>
      </c>
      <c r="AU88" s="72">
        <f t="shared" si="61"/>
        <v>6.8214933659622723E-3</v>
      </c>
      <c r="AV88" s="73">
        <f t="shared" si="79"/>
        <v>1.0068214933659623</v>
      </c>
      <c r="AW88" s="74">
        <f>PRODUCT(AV$4:AV88)</f>
        <v>1.7822172606903193</v>
      </c>
      <c r="AY88" s="75">
        <f t="shared" si="88"/>
        <v>85</v>
      </c>
      <c r="AZ88" s="76">
        <f t="shared" ca="1" si="91"/>
        <v>1.0068214933659623</v>
      </c>
      <c r="BA88" s="76">
        <f t="shared" ca="1" si="91"/>
        <v>1.0068214933659623</v>
      </c>
      <c r="BB88" s="76">
        <f t="shared" ca="1" si="91"/>
        <v>1.0068214933659623</v>
      </c>
      <c r="BC88" s="76">
        <f t="shared" ca="1" si="91"/>
        <v>1.0068214933659623</v>
      </c>
      <c r="BD88" s="76">
        <f t="shared" ca="1" si="91"/>
        <v>1.0068214933659623</v>
      </c>
      <c r="BE88" s="76">
        <f t="shared" ca="1" si="91"/>
        <v>1.0068214933659623</v>
      </c>
      <c r="BF88" s="76">
        <f t="shared" ca="1" si="91"/>
        <v>1.0068214933659623</v>
      </c>
      <c r="BG88" s="76">
        <f t="shared" ca="1" si="91"/>
        <v>1.0068214933659623</v>
      </c>
      <c r="BH88" s="76">
        <f t="shared" ca="1" si="91"/>
        <v>1.0068214933659623</v>
      </c>
      <c r="BI88" s="76">
        <f t="shared" ca="1" si="91"/>
        <v>1.0068214933659623</v>
      </c>
      <c r="BJ88" s="76">
        <f t="shared" ca="1" si="91"/>
        <v>1.0068214933659623</v>
      </c>
      <c r="BK88" s="76">
        <f t="shared" ca="1" si="91"/>
        <v>1.0068214933659623</v>
      </c>
      <c r="BL88" s="76">
        <f t="shared" ca="1" si="62"/>
        <v>8.5000000000000853E-2</v>
      </c>
      <c r="BM88" s="77">
        <f t="shared" ca="1" si="80"/>
        <v>1026.899034870298</v>
      </c>
    </row>
    <row r="89" spans="5:65">
      <c r="E89">
        <f t="shared" si="81"/>
        <v>86</v>
      </c>
      <c r="F89" s="64">
        <f t="shared" si="82"/>
        <v>69.083333333333101</v>
      </c>
      <c r="G89" s="55">
        <f t="shared" si="63"/>
        <v>3.2787340871175408E-3</v>
      </c>
      <c r="H89" s="78">
        <f t="shared" si="89"/>
        <v>0.81288577430751374</v>
      </c>
      <c r="I89" s="79">
        <f t="shared" ca="1" si="64"/>
        <v>1608075.8914330229</v>
      </c>
      <c r="J89" s="79">
        <f t="shared" ca="1" si="65"/>
        <v>10969.479025374232</v>
      </c>
      <c r="K89" s="80">
        <f t="shared" ca="1" si="66"/>
        <v>-16.257715486150275</v>
      </c>
      <c r="L89" s="80">
        <f t="shared" ca="1" si="67"/>
        <v>-1340.0632428608526</v>
      </c>
      <c r="M89" s="80">
        <f t="shared" ca="1" si="68"/>
        <v>0</v>
      </c>
      <c r="N89" s="80">
        <f t="shared" ca="1" si="69"/>
        <v>0</v>
      </c>
      <c r="O89" s="81">
        <f t="shared" ca="1" si="52"/>
        <v>0</v>
      </c>
      <c r="P89" s="79">
        <f t="shared" ca="1" si="53"/>
        <v>1617689.04950005</v>
      </c>
      <c r="Q89" s="35"/>
      <c r="R89">
        <f t="shared" ca="1" si="70"/>
        <v>86</v>
      </c>
      <c r="S89" s="78">
        <f t="shared" ca="1" si="71"/>
        <v>68.8</v>
      </c>
      <c r="T89" s="55">
        <f t="shared" ca="1" si="72"/>
        <v>3.2787340871175408E-3</v>
      </c>
      <c r="U89" s="78">
        <f t="shared" ca="1" si="73"/>
        <v>0.81539427566478617</v>
      </c>
      <c r="V89" s="79">
        <f t="shared" ca="1" si="74"/>
        <v>1614172.8427391418</v>
      </c>
      <c r="W89" s="79">
        <f t="shared" ca="1" si="54"/>
        <v>11011.069338261517</v>
      </c>
      <c r="X89" s="80">
        <f t="shared" ca="1" si="55"/>
        <v>-16.307885513295723</v>
      </c>
      <c r="Y89" s="80">
        <f t="shared" ca="1" si="75"/>
        <v>-1345.1440356159517</v>
      </c>
      <c r="Z89" s="80">
        <f t="shared" ca="1" si="56"/>
        <v>0</v>
      </c>
      <c r="AA89" s="80">
        <f t="shared" ca="1" si="76"/>
        <v>0</v>
      </c>
      <c r="AB89" s="81">
        <f t="shared" ca="1" si="57"/>
        <v>0</v>
      </c>
      <c r="AC89" s="79">
        <f t="shared" ca="1" si="58"/>
        <v>1623822.460156274</v>
      </c>
      <c r="AD89" s="35"/>
      <c r="AE89" s="62">
        <f t="shared" ca="1" si="59"/>
        <v>0</v>
      </c>
      <c r="AF89" s="62">
        <f t="shared" ca="1" si="60"/>
        <v>1991456.7818524125</v>
      </c>
      <c r="AG89" s="35"/>
      <c r="AH89" s="35"/>
      <c r="AI89" s="35"/>
      <c r="AJ89" s="65">
        <v>103</v>
      </c>
      <c r="AK89" s="66">
        <f>'SA85-90'!F95*(1+$AH$22)</f>
        <v>0.58580500000000002</v>
      </c>
      <c r="AL89" s="66">
        <f>'SA85-90 (light)'!F95*(1+$AH$22)</f>
        <v>0.59060100000000004</v>
      </c>
      <c r="AM89" s="66">
        <f t="shared" si="83"/>
        <v>147</v>
      </c>
      <c r="AN89" s="66">
        <f t="shared" si="84"/>
        <v>0</v>
      </c>
      <c r="AO89" s="67">
        <f t="shared" si="85"/>
        <v>2.3591494769026569E-5</v>
      </c>
      <c r="AP89" s="68">
        <f t="shared" ca="1" si="77"/>
        <v>2.2973529011064153E-8</v>
      </c>
      <c r="AR89" s="69">
        <f t="shared" si="78"/>
        <v>8</v>
      </c>
      <c r="AS89" s="70">
        <f t="shared" si="86"/>
        <v>86</v>
      </c>
      <c r="AT89" s="71">
        <f t="shared" si="87"/>
        <v>0.55507142216696559</v>
      </c>
      <c r="AU89" s="72">
        <f t="shared" si="61"/>
        <v>6.8214933659622723E-3</v>
      </c>
      <c r="AV89" s="73">
        <f t="shared" si="79"/>
        <v>1.0068214933659623</v>
      </c>
      <c r="AW89" s="74">
        <f>PRODUCT(AV$4:AV89)</f>
        <v>1.7943746439108217</v>
      </c>
      <c r="AY89" s="75">
        <f t="shared" si="88"/>
        <v>86</v>
      </c>
      <c r="AZ89" s="76">
        <f t="shared" ca="1" si="91"/>
        <v>1.0068214933659623</v>
      </c>
      <c r="BA89" s="76">
        <f t="shared" ca="1" si="91"/>
        <v>1.0068214933659623</v>
      </c>
      <c r="BB89" s="76">
        <f t="shared" ca="1" si="91"/>
        <v>1.0068214933659623</v>
      </c>
      <c r="BC89" s="76">
        <f t="shared" ca="1" si="91"/>
        <v>1.0068214933659623</v>
      </c>
      <c r="BD89" s="76">
        <f t="shared" ca="1" si="91"/>
        <v>1.0068214933659623</v>
      </c>
      <c r="BE89" s="76">
        <f t="shared" ca="1" si="91"/>
        <v>1.0068214933659623</v>
      </c>
      <c r="BF89" s="76">
        <f t="shared" ca="1" si="91"/>
        <v>1.0068214933659623</v>
      </c>
      <c r="BG89" s="76">
        <f t="shared" ca="1" si="91"/>
        <v>1.0068214933659623</v>
      </c>
      <c r="BH89" s="76">
        <f t="shared" ca="1" si="91"/>
        <v>1.0068214933659623</v>
      </c>
      <c r="BI89" s="76">
        <f t="shared" ca="1" si="91"/>
        <v>1.0068214933659623</v>
      </c>
      <c r="BJ89" s="76">
        <f t="shared" ca="1" si="91"/>
        <v>1.0068214933659623</v>
      </c>
      <c r="BK89" s="76">
        <f t="shared" ca="1" si="91"/>
        <v>1.0068214933659623</v>
      </c>
      <c r="BL89" s="76">
        <f t="shared" ca="1" si="62"/>
        <v>8.5000000000000853E-2</v>
      </c>
      <c r="BM89" s="77">
        <f t="shared" ca="1" si="80"/>
        <v>1114.1854528342742</v>
      </c>
    </row>
    <row r="90" spans="5:65">
      <c r="E90">
        <f t="shared" si="81"/>
        <v>87</v>
      </c>
      <c r="F90" s="64">
        <f t="shared" si="82"/>
        <v>69.16666666666643</v>
      </c>
      <c r="G90" s="55">
        <f t="shared" si="63"/>
        <v>3.2787340871175408E-3</v>
      </c>
      <c r="H90" s="78">
        <f t="shared" si="89"/>
        <v>0.81022053801035876</v>
      </c>
      <c r="I90" s="79">
        <f t="shared" ca="1" si="64"/>
        <v>1612385.0772710973</v>
      </c>
      <c r="J90" s="79">
        <f t="shared" ca="1" si="65"/>
        <v>10998.874107981357</v>
      </c>
      <c r="K90" s="80">
        <f t="shared" ca="1" si="66"/>
        <v>-16.204410760207175</v>
      </c>
      <c r="L90" s="80">
        <f t="shared" ca="1" si="67"/>
        <v>-1343.6542310592479</v>
      </c>
      <c r="M90" s="80">
        <f t="shared" ca="1" si="68"/>
        <v>0</v>
      </c>
      <c r="N90" s="80">
        <f t="shared" ca="1" si="69"/>
        <v>0</v>
      </c>
      <c r="O90" s="81">
        <f t="shared" ca="1" si="52"/>
        <v>0</v>
      </c>
      <c r="P90" s="79">
        <f t="shared" ca="1" si="53"/>
        <v>1622024.0927372593</v>
      </c>
      <c r="Q90" s="35"/>
      <c r="R90">
        <f t="shared" ca="1" si="70"/>
        <v>87</v>
      </c>
      <c r="S90" s="78">
        <f t="shared" ca="1" si="71"/>
        <v>68.88</v>
      </c>
      <c r="T90" s="55">
        <f t="shared" ca="1" si="72"/>
        <v>3.2787340871175408E-3</v>
      </c>
      <c r="U90" s="78">
        <f t="shared" ca="1" si="73"/>
        <v>0.81272081465872348</v>
      </c>
      <c r="V90" s="79">
        <f t="shared" ca="1" si="74"/>
        <v>1618498.3781047326</v>
      </c>
      <c r="W90" s="79">
        <f t="shared" ca="1" si="54"/>
        <v>11040.575949062131</v>
      </c>
      <c r="X90" s="80">
        <f t="shared" ca="1" si="55"/>
        <v>-16.254416293174469</v>
      </c>
      <c r="Y90" s="80">
        <f t="shared" ca="1" si="75"/>
        <v>-1348.7486484206106</v>
      </c>
      <c r="Z90" s="80">
        <f t="shared" ca="1" si="56"/>
        <v>0</v>
      </c>
      <c r="AA90" s="80">
        <f t="shared" ca="1" si="76"/>
        <v>0</v>
      </c>
      <c r="AB90" s="81">
        <f t="shared" ca="1" si="57"/>
        <v>0</v>
      </c>
      <c r="AC90" s="79">
        <f t="shared" ca="1" si="58"/>
        <v>1628173.9509890808</v>
      </c>
      <c r="AD90" s="35"/>
      <c r="AE90" s="62">
        <f t="shared" ca="1" si="59"/>
        <v>0</v>
      </c>
      <c r="AF90" s="62">
        <f t="shared" ca="1" si="60"/>
        <v>2003361.943760209</v>
      </c>
      <c r="AG90" s="35"/>
      <c r="AH90" s="35"/>
      <c r="AI90" s="35"/>
      <c r="AJ90" s="127">
        <v>104</v>
      </c>
      <c r="AK90" s="129">
        <f>'SA85-90'!F96*(1+$AH$22)</f>
        <v>0.62164300000000006</v>
      </c>
      <c r="AL90" s="129">
        <f>'SA85-90 (light)'!F96*(1+$AH$22)</f>
        <v>0.62670300000000001</v>
      </c>
      <c r="AM90" s="66">
        <f t="shared" si="83"/>
        <v>148</v>
      </c>
      <c r="AN90" s="66">
        <f t="shared" si="84"/>
        <v>0</v>
      </c>
      <c r="AO90" s="130">
        <f t="shared" si="85"/>
        <v>2.3591494769026569E-5</v>
      </c>
      <c r="AP90" s="131">
        <f t="shared" ca="1" si="77"/>
        <v>2.1173759457201966E-8</v>
      </c>
      <c r="AR90" s="69">
        <f t="shared" si="78"/>
        <v>8</v>
      </c>
      <c r="AS90" s="70">
        <f t="shared" si="86"/>
        <v>87</v>
      </c>
      <c r="AT90" s="71">
        <f t="shared" si="87"/>
        <v>0.55128500614301834</v>
      </c>
      <c r="AU90" s="72">
        <f t="shared" si="61"/>
        <v>6.8214933659622723E-3</v>
      </c>
      <c r="AV90" s="73">
        <f t="shared" si="79"/>
        <v>1.0068214933659623</v>
      </c>
      <c r="AW90" s="74">
        <f>PRODUCT(AV$4:AV90)</f>
        <v>1.8066149586403102</v>
      </c>
      <c r="AY90" s="75">
        <f t="shared" si="88"/>
        <v>87</v>
      </c>
      <c r="AZ90" s="76">
        <f t="shared" ca="1" si="91"/>
        <v>1.0068214933659623</v>
      </c>
      <c r="BA90" s="76">
        <f t="shared" ca="1" si="91"/>
        <v>1.0068214933659623</v>
      </c>
      <c r="BB90" s="76">
        <f t="shared" ca="1" si="91"/>
        <v>1.0068214933659623</v>
      </c>
      <c r="BC90" s="76">
        <f t="shared" ca="1" si="91"/>
        <v>1.0068214933659623</v>
      </c>
      <c r="BD90" s="76">
        <f t="shared" ca="1" si="91"/>
        <v>1.0068214933659623</v>
      </c>
      <c r="BE90" s="76">
        <f t="shared" ca="1" si="91"/>
        <v>1.0068214933659623</v>
      </c>
      <c r="BF90" s="76">
        <f t="shared" ca="1" si="91"/>
        <v>1.0068214933659623</v>
      </c>
      <c r="BG90" s="76">
        <f t="shared" ca="1" si="91"/>
        <v>1.0068214933659623</v>
      </c>
      <c r="BH90" s="76">
        <f t="shared" ca="1" si="91"/>
        <v>1.0068214933659623</v>
      </c>
      <c r="BI90" s="76">
        <f t="shared" ca="1" si="91"/>
        <v>1.0068214933659623</v>
      </c>
      <c r="BJ90" s="76">
        <f t="shared" ca="1" si="91"/>
        <v>1.0068214933659623</v>
      </c>
      <c r="BK90" s="76">
        <f t="shared" ca="1" si="91"/>
        <v>1.0068214933659623</v>
      </c>
      <c r="BL90" s="76">
        <f t="shared" ca="1" si="62"/>
        <v>8.5000000000000853E-2</v>
      </c>
      <c r="BM90" s="77">
        <f t="shared" ca="1" si="80"/>
        <v>1208.8912163251885</v>
      </c>
    </row>
    <row r="91" spans="5:65">
      <c r="E91">
        <f t="shared" si="81"/>
        <v>88</v>
      </c>
      <c r="F91" s="64">
        <f t="shared" si="82"/>
        <v>69.249999999999758</v>
      </c>
      <c r="G91" s="55">
        <f t="shared" si="63"/>
        <v>3.2787340871175408E-3</v>
      </c>
      <c r="H91" s="78">
        <f t="shared" si="89"/>
        <v>0.80756404031430151</v>
      </c>
      <c r="I91" s="79">
        <f t="shared" ca="1" si="64"/>
        <v>1616705.9070542757</v>
      </c>
      <c r="J91" s="79">
        <f t="shared" ca="1" si="65"/>
        <v>11028.34861968276</v>
      </c>
      <c r="K91" s="80">
        <f t="shared" ca="1" si="66"/>
        <v>-16.151280806286032</v>
      </c>
      <c r="L91" s="80">
        <f t="shared" ca="1" si="67"/>
        <v>-1347.2549225452299</v>
      </c>
      <c r="M91" s="80">
        <f t="shared" ca="1" si="68"/>
        <v>0</v>
      </c>
      <c r="N91" s="80">
        <f t="shared" ca="1" si="69"/>
        <v>0</v>
      </c>
      <c r="O91" s="81">
        <f t="shared" ca="1" si="52"/>
        <v>0</v>
      </c>
      <c r="P91" s="79">
        <f t="shared" ca="1" si="53"/>
        <v>1626370.8494706068</v>
      </c>
      <c r="Q91" s="35"/>
      <c r="R91">
        <f t="shared" ca="1" si="70"/>
        <v>88</v>
      </c>
      <c r="S91" s="78">
        <f t="shared" ca="1" si="71"/>
        <v>68.959999999999994</v>
      </c>
      <c r="T91" s="55">
        <f t="shared" ca="1" si="72"/>
        <v>3.2787340871175408E-3</v>
      </c>
      <c r="U91" s="78">
        <f t="shared" ca="1" si="73"/>
        <v>0.810056119220392</v>
      </c>
      <c r="V91" s="79">
        <f t="shared" ca="1" si="74"/>
        <v>1622835.6015562161</v>
      </c>
      <c r="W91" s="79">
        <f t="shared" ca="1" si="54"/>
        <v>11070.162290063121</v>
      </c>
      <c r="X91" s="80">
        <f t="shared" ca="1" si="55"/>
        <v>-16.201122384407839</v>
      </c>
      <c r="Y91" s="80">
        <f t="shared" ca="1" si="75"/>
        <v>-1352.363001296847</v>
      </c>
      <c r="Z91" s="80">
        <f t="shared" ca="1" si="56"/>
        <v>0</v>
      </c>
      <c r="AA91" s="80">
        <f t="shared" ca="1" si="76"/>
        <v>0</v>
      </c>
      <c r="AB91" s="81">
        <f t="shared" ca="1" si="57"/>
        <v>0</v>
      </c>
      <c r="AC91" s="79">
        <f t="shared" ca="1" si="58"/>
        <v>1632537.1997225981</v>
      </c>
      <c r="AD91" s="35"/>
      <c r="AE91" s="62">
        <f t="shared" ca="1" si="59"/>
        <v>0</v>
      </c>
      <c r="AF91" s="62">
        <f t="shared" ca="1" si="60"/>
        <v>2015338.3956827237</v>
      </c>
      <c r="AG91" s="35"/>
      <c r="AH91" s="35"/>
      <c r="AK91" s="66"/>
      <c r="AL91" s="66"/>
      <c r="AM91" s="66"/>
      <c r="AN91" s="66"/>
      <c r="AR91" s="69">
        <f t="shared" si="78"/>
        <v>8</v>
      </c>
      <c r="AS91" s="70">
        <f t="shared" si="86"/>
        <v>88</v>
      </c>
      <c r="AT91" s="71">
        <f t="shared" si="87"/>
        <v>0.54752441913085925</v>
      </c>
      <c r="AU91" s="72">
        <f t="shared" si="61"/>
        <v>6.8214933659622723E-3</v>
      </c>
      <c r="AV91" s="73">
        <f t="shared" si="79"/>
        <v>1.0068214933659623</v>
      </c>
      <c r="AW91" s="74">
        <f>PRODUCT(AV$4:AV91)</f>
        <v>1.8189387705955233</v>
      </c>
      <c r="AY91" s="75">
        <f t="shared" si="88"/>
        <v>88</v>
      </c>
      <c r="AZ91" s="76">
        <f t="shared" ca="1" si="91"/>
        <v>1.0068214933659623</v>
      </c>
      <c r="BA91" s="76">
        <f t="shared" ca="1" si="91"/>
        <v>1.0068214933659623</v>
      </c>
      <c r="BB91" s="76">
        <f t="shared" ca="1" si="91"/>
        <v>1.0068214933659623</v>
      </c>
      <c r="BC91" s="76">
        <f t="shared" ca="1" si="91"/>
        <v>1.0068214933659623</v>
      </c>
      <c r="BD91" s="76">
        <f t="shared" ca="1" si="91"/>
        <v>1.0068214933659623</v>
      </c>
      <c r="BE91" s="76">
        <f t="shared" ca="1" si="91"/>
        <v>1.0068214933659623</v>
      </c>
      <c r="BF91" s="76">
        <f t="shared" ca="1" si="91"/>
        <v>1.0068214933659623</v>
      </c>
      <c r="BG91" s="76">
        <f t="shared" ca="1" si="91"/>
        <v>1.0068214933659623</v>
      </c>
      <c r="BH91" s="76">
        <f t="shared" ca="1" si="91"/>
        <v>1.0068214933659623</v>
      </c>
      <c r="BI91" s="76">
        <f t="shared" ca="1" si="91"/>
        <v>1.0068214933659623</v>
      </c>
      <c r="BJ91" s="76">
        <f t="shared" ca="1" si="91"/>
        <v>1.0068214933659623</v>
      </c>
      <c r="BK91" s="76">
        <f t="shared" ca="1" si="91"/>
        <v>1.0068214933659623</v>
      </c>
      <c r="BL91" s="76">
        <f t="shared" ca="1" si="62"/>
        <v>8.5000000000000853E-2</v>
      </c>
      <c r="BM91" s="77">
        <f t="shared" ca="1" si="80"/>
        <v>1311.6469697128305</v>
      </c>
    </row>
    <row r="92" spans="5:65">
      <c r="E92">
        <f t="shared" si="81"/>
        <v>89</v>
      </c>
      <c r="F92" s="64">
        <f t="shared" si="82"/>
        <v>69.333333333333087</v>
      </c>
      <c r="G92" s="55">
        <f t="shared" si="63"/>
        <v>3.2787340871175408E-3</v>
      </c>
      <c r="H92" s="78">
        <f t="shared" si="89"/>
        <v>0.80491625256779264</v>
      </c>
      <c r="I92" s="79">
        <f t="shared" ca="1" si="64"/>
        <v>1621038.4119281531</v>
      </c>
      <c r="J92" s="79">
        <f t="shared" ca="1" si="65"/>
        <v>11057.902772937914</v>
      </c>
      <c r="K92" s="80">
        <f t="shared" ca="1" si="66"/>
        <v>-16.098325051355854</v>
      </c>
      <c r="L92" s="80">
        <f t="shared" ca="1" si="67"/>
        <v>-1350.8653432734611</v>
      </c>
      <c r="M92" s="80">
        <f t="shared" ca="1" si="68"/>
        <v>0</v>
      </c>
      <c r="N92" s="80">
        <f t="shared" ca="1" si="69"/>
        <v>0</v>
      </c>
      <c r="O92" s="81">
        <f t="shared" ca="1" si="52"/>
        <v>0</v>
      </c>
      <c r="P92" s="79">
        <f t="shared" ca="1" si="53"/>
        <v>1630729.3510327663</v>
      </c>
      <c r="Q92" s="35"/>
      <c r="R92">
        <f t="shared" ca="1" si="70"/>
        <v>89</v>
      </c>
      <c r="S92" s="78">
        <f t="shared" ca="1" si="71"/>
        <v>69.040000000000006</v>
      </c>
      <c r="T92" s="55">
        <f t="shared" ca="1" si="72"/>
        <v>3.2787340871175408E-3</v>
      </c>
      <c r="U92" s="78">
        <f t="shared" ca="1" si="73"/>
        <v>0.807400160609826</v>
      </c>
      <c r="V92" s="79">
        <f t="shared" ca="1" si="74"/>
        <v>1627184.5443573801</v>
      </c>
      <c r="W92" s="79">
        <f t="shared" ca="1" si="54"/>
        <v>11099.828574530211</v>
      </c>
      <c r="X92" s="80">
        <f t="shared" ca="1" si="55"/>
        <v>-16.148003212196521</v>
      </c>
      <c r="Y92" s="80">
        <f t="shared" ca="1" si="75"/>
        <v>-1355.9871202978168</v>
      </c>
      <c r="Z92" s="80">
        <f t="shared" ca="1" si="56"/>
        <v>0</v>
      </c>
      <c r="AA92" s="80">
        <f t="shared" ca="1" si="76"/>
        <v>0</v>
      </c>
      <c r="AB92" s="81">
        <f t="shared" ca="1" si="57"/>
        <v>0</v>
      </c>
      <c r="AC92" s="79">
        <f t="shared" ca="1" si="58"/>
        <v>1636912.2378084005</v>
      </c>
      <c r="AD92" s="35"/>
      <c r="AE92" s="62">
        <f t="shared" ca="1" si="59"/>
        <v>0</v>
      </c>
      <c r="AF92" s="62">
        <f t="shared" ca="1" si="60"/>
        <v>2027386.5645159737</v>
      </c>
      <c r="AG92" s="35"/>
      <c r="AH92" s="35"/>
      <c r="AK92" s="66"/>
      <c r="AL92" s="66"/>
      <c r="AM92" s="66"/>
      <c r="AN92" s="66"/>
      <c r="AR92" s="69">
        <f t="shared" si="78"/>
        <v>8</v>
      </c>
      <c r="AS92" s="70">
        <f t="shared" si="86"/>
        <v>89</v>
      </c>
      <c r="AT92" s="71">
        <f t="shared" si="87"/>
        <v>0.54378948493805579</v>
      </c>
      <c r="AU92" s="72">
        <f t="shared" si="61"/>
        <v>6.8214933659622723E-3</v>
      </c>
      <c r="AV92" s="73">
        <f t="shared" si="79"/>
        <v>1.0068214933659623</v>
      </c>
      <c r="AW92" s="74">
        <f>PRODUCT(AV$4:AV92)</f>
        <v>1.8313466493522323</v>
      </c>
      <c r="AY92" s="75">
        <f t="shared" si="88"/>
        <v>89</v>
      </c>
      <c r="AZ92" s="76">
        <f t="shared" ca="1" si="91"/>
        <v>1.0068214933659623</v>
      </c>
      <c r="BA92" s="76">
        <f t="shared" ca="1" si="91"/>
        <v>1.0068214933659623</v>
      </c>
      <c r="BB92" s="76">
        <f t="shared" ca="1" si="91"/>
        <v>1.0068214933659623</v>
      </c>
      <c r="BC92" s="76">
        <f t="shared" ca="1" si="91"/>
        <v>1.0068214933659623</v>
      </c>
      <c r="BD92" s="76">
        <f t="shared" ca="1" si="91"/>
        <v>1.0068214933659623</v>
      </c>
      <c r="BE92" s="76">
        <f t="shared" ca="1" si="91"/>
        <v>1.0068214933659623</v>
      </c>
      <c r="BF92" s="76">
        <f t="shared" ca="1" si="91"/>
        <v>1.0068214933659623</v>
      </c>
      <c r="BG92" s="76">
        <f t="shared" ca="1" si="91"/>
        <v>1.0068214933659623</v>
      </c>
      <c r="BH92" s="76">
        <f t="shared" ca="1" si="91"/>
        <v>1.0068214933659623</v>
      </c>
      <c r="BI92" s="76">
        <f t="shared" ca="1" si="91"/>
        <v>1.0068214933659623</v>
      </c>
      <c r="BJ92" s="76">
        <f t="shared" ca="1" si="91"/>
        <v>1.0068214933659623</v>
      </c>
      <c r="BK92" s="76">
        <f t="shared" ca="1" si="91"/>
        <v>1.0068214933659623</v>
      </c>
      <c r="BL92" s="76">
        <f t="shared" ca="1" si="62"/>
        <v>8.5000000000000853E-2</v>
      </c>
      <c r="BM92" s="77">
        <f t="shared" ca="1" si="80"/>
        <v>1423.1369621384222</v>
      </c>
    </row>
    <row r="93" spans="5:65">
      <c r="E93">
        <f t="shared" si="81"/>
        <v>90</v>
      </c>
      <c r="F93" s="64">
        <f t="shared" si="82"/>
        <v>69.416666666666416</v>
      </c>
      <c r="G93" s="55">
        <f t="shared" si="63"/>
        <v>3.2787340871175408E-3</v>
      </c>
      <c r="H93" s="78">
        <f t="shared" si="89"/>
        <v>0.80227714621322366</v>
      </c>
      <c r="I93" s="79">
        <f t="shared" ca="1" si="64"/>
        <v>1625382.6231226721</v>
      </c>
      <c r="J93" s="79">
        <f t="shared" ca="1" si="65"/>
        <v>11087.536780781664</v>
      </c>
      <c r="K93" s="80">
        <f t="shared" ca="1" si="66"/>
        <v>-16.045542924264474</v>
      </c>
      <c r="L93" s="80">
        <f t="shared" ca="1" si="67"/>
        <v>-1354.4855192688935</v>
      </c>
      <c r="M93" s="80">
        <f t="shared" ca="1" si="68"/>
        <v>0</v>
      </c>
      <c r="N93" s="80">
        <f t="shared" ca="1" si="69"/>
        <v>0</v>
      </c>
      <c r="O93" s="81">
        <f t="shared" ca="1" si="52"/>
        <v>0</v>
      </c>
      <c r="P93" s="79">
        <f t="shared" ca="1" si="53"/>
        <v>1635099.6288412607</v>
      </c>
      <c r="Q93" s="35"/>
      <c r="R93">
        <f t="shared" ca="1" si="70"/>
        <v>90</v>
      </c>
      <c r="S93" s="78">
        <f t="shared" ca="1" si="71"/>
        <v>69.12</v>
      </c>
      <c r="T93" s="55">
        <f t="shared" ca="1" si="72"/>
        <v>3.2787340871175408E-3</v>
      </c>
      <c r="U93" s="78">
        <f t="shared" ca="1" si="73"/>
        <v>0.80475291018129036</v>
      </c>
      <c r="V93" s="79">
        <f t="shared" ca="1" si="74"/>
        <v>1631545.2378566782</v>
      </c>
      <c r="W93" s="79">
        <f t="shared" ca="1" si="54"/>
        <v>11129.575016306668</v>
      </c>
      <c r="X93" s="80">
        <f t="shared" ca="1" si="55"/>
        <v>-16.095058203625808</v>
      </c>
      <c r="Y93" s="80">
        <f t="shared" ca="1" si="75"/>
        <v>-1359.621031547232</v>
      </c>
      <c r="Z93" s="80">
        <f t="shared" ca="1" si="56"/>
        <v>0</v>
      </c>
      <c r="AA93" s="80">
        <f t="shared" ca="1" si="76"/>
        <v>0</v>
      </c>
      <c r="AB93" s="81">
        <f t="shared" ca="1" si="57"/>
        <v>0</v>
      </c>
      <c r="AC93" s="79">
        <f t="shared" ca="1" si="58"/>
        <v>1641299.096783234</v>
      </c>
      <c r="AD93" s="35"/>
      <c r="AE93" s="62">
        <f t="shared" ca="1" si="59"/>
        <v>0</v>
      </c>
      <c r="AF93" s="62">
        <f t="shared" ca="1" si="60"/>
        <v>2039506.8797122971</v>
      </c>
      <c r="AG93" s="35"/>
      <c r="AH93" s="35"/>
      <c r="AK93" s="66"/>
      <c r="AL93" s="66"/>
      <c r="AM93" s="66"/>
      <c r="AN93" s="66"/>
      <c r="AR93" s="69">
        <f t="shared" si="78"/>
        <v>8</v>
      </c>
      <c r="AS93" s="70">
        <f t="shared" si="86"/>
        <v>90</v>
      </c>
      <c r="AT93" s="71">
        <f t="shared" si="87"/>
        <v>0.54008002857407078</v>
      </c>
      <c r="AU93" s="72">
        <f t="shared" si="61"/>
        <v>6.8214933659622723E-3</v>
      </c>
      <c r="AV93" s="73">
        <f t="shared" si="79"/>
        <v>1.0068214933659623</v>
      </c>
      <c r="AW93" s="74">
        <f>PRODUCT(AV$4:AV93)</f>
        <v>1.8438391683715658</v>
      </c>
      <c r="AY93" s="75">
        <f t="shared" si="88"/>
        <v>90</v>
      </c>
      <c r="AZ93" s="76">
        <f t="shared" ca="1" si="91"/>
        <v>1.0068214933659623</v>
      </c>
      <c r="BA93" s="76">
        <f t="shared" ca="1" si="91"/>
        <v>1.0068214933659623</v>
      </c>
      <c r="BB93" s="76">
        <f t="shared" ca="1" si="91"/>
        <v>1.0068214933659623</v>
      </c>
      <c r="BC93" s="76">
        <f t="shared" ca="1" si="91"/>
        <v>1.0068214933659623</v>
      </c>
      <c r="BD93" s="76">
        <f t="shared" ca="1" si="91"/>
        <v>1.0068214933659623</v>
      </c>
      <c r="BE93" s="76">
        <f t="shared" ca="1" si="91"/>
        <v>1.0068214933659623</v>
      </c>
      <c r="BF93" s="76">
        <f t="shared" ca="1" si="91"/>
        <v>1.0068214933659623</v>
      </c>
      <c r="BG93" s="76">
        <f t="shared" ca="1" si="91"/>
        <v>1.0068214933659623</v>
      </c>
      <c r="BH93" s="76">
        <f t="shared" ca="1" si="91"/>
        <v>1.0068214933659623</v>
      </c>
      <c r="BI93" s="76">
        <f t="shared" ca="1" si="91"/>
        <v>1.0068214933659623</v>
      </c>
      <c r="BJ93" s="76">
        <f t="shared" ca="1" si="91"/>
        <v>1.0068214933659623</v>
      </c>
      <c r="BK93" s="76">
        <f t="shared" ca="1" si="91"/>
        <v>1.0068214933659623</v>
      </c>
      <c r="BL93" s="76">
        <f t="shared" ca="1" si="62"/>
        <v>8.5000000000000853E-2</v>
      </c>
      <c r="BM93" s="77">
        <f t="shared" ca="1" si="80"/>
        <v>1544.1036039201892</v>
      </c>
    </row>
    <row r="94" spans="5:65">
      <c r="E94">
        <f t="shared" si="81"/>
        <v>91</v>
      </c>
      <c r="F94" s="64">
        <f t="shared" si="82"/>
        <v>69.499999999999744</v>
      </c>
      <c r="G94" s="55">
        <f t="shared" si="63"/>
        <v>3.2787340871175408E-3</v>
      </c>
      <c r="H94" s="78">
        <f t="shared" si="89"/>
        <v>0.79964669278661893</v>
      </c>
      <c r="I94" s="79">
        <f t="shared" ca="1" si="64"/>
        <v>1629738.5719523455</v>
      </c>
      <c r="J94" s="79">
        <f t="shared" ca="1" si="65"/>
        <v>11117.250856825753</v>
      </c>
      <c r="K94" s="80">
        <f t="shared" ca="1" si="66"/>
        <v>-15.992933855732378</v>
      </c>
      <c r="L94" s="80">
        <f t="shared" ca="1" si="67"/>
        <v>-1358.1154766269547</v>
      </c>
      <c r="M94" s="80">
        <f t="shared" ca="1" si="68"/>
        <v>0</v>
      </c>
      <c r="N94" s="80">
        <f t="shared" ca="1" si="69"/>
        <v>0</v>
      </c>
      <c r="O94" s="81">
        <f t="shared" ca="1" si="52"/>
        <v>0</v>
      </c>
      <c r="P94" s="79">
        <f t="shared" ca="1" si="53"/>
        <v>1639481.7143986889</v>
      </c>
      <c r="Q94" s="35"/>
      <c r="R94">
        <f t="shared" ca="1" si="70"/>
        <v>91</v>
      </c>
      <c r="S94" s="78">
        <f t="shared" ca="1" si="71"/>
        <v>69.2</v>
      </c>
      <c r="T94" s="55">
        <f t="shared" ca="1" si="72"/>
        <v>3.2787340871175408E-3</v>
      </c>
      <c r="U94" s="78">
        <f t="shared" ca="1" si="73"/>
        <v>0.80211433938297194</v>
      </c>
      <c r="V94" s="79">
        <f t="shared" ca="1" si="74"/>
        <v>1635917.7134874556</v>
      </c>
      <c r="W94" s="79">
        <f t="shared" ca="1" si="54"/>
        <v>11159.401829814848</v>
      </c>
      <c r="X94" s="80">
        <f t="shared" ca="1" si="55"/>
        <v>-16.042286787659439</v>
      </c>
      <c r="Y94" s="80">
        <f t="shared" ca="1" si="75"/>
        <v>-1363.2647612395465</v>
      </c>
      <c r="Z94" s="80">
        <f t="shared" ca="1" si="56"/>
        <v>0</v>
      </c>
      <c r="AA94" s="80">
        <f t="shared" ca="1" si="76"/>
        <v>0</v>
      </c>
      <c r="AB94" s="81">
        <f t="shared" ca="1" si="57"/>
        <v>0</v>
      </c>
      <c r="AC94" s="79">
        <f t="shared" ca="1" si="58"/>
        <v>1645697.8082692432</v>
      </c>
      <c r="AD94" s="35"/>
      <c r="AE94" s="62">
        <f t="shared" ca="1" si="59"/>
        <v>0</v>
      </c>
      <c r="AF94" s="62">
        <f t="shared" ca="1" si="60"/>
        <v>2051699.7732956619</v>
      </c>
      <c r="AG94" s="35"/>
      <c r="AH94" s="35"/>
      <c r="AK94" s="66"/>
      <c r="AL94" s="66"/>
      <c r="AM94" s="66"/>
      <c r="AN94" s="66"/>
      <c r="AR94" s="69">
        <f t="shared" si="78"/>
        <v>8</v>
      </c>
      <c r="AS94" s="70">
        <f t="shared" si="86"/>
        <v>91</v>
      </c>
      <c r="AT94" s="71">
        <f t="shared" si="87"/>
        <v>0.53639587624206408</v>
      </c>
      <c r="AU94" s="72">
        <f t="shared" si="61"/>
        <v>6.8214933659622723E-3</v>
      </c>
      <c r="AV94" s="73">
        <f t="shared" si="79"/>
        <v>1.0068214933659623</v>
      </c>
      <c r="AW94" s="74">
        <f>PRODUCT(AV$4:AV94)</f>
        <v>1.8564169050265138</v>
      </c>
      <c r="AY94" s="75">
        <f t="shared" si="88"/>
        <v>91</v>
      </c>
      <c r="AZ94" s="76">
        <f t="shared" ca="1" si="91"/>
        <v>1.0068214933659623</v>
      </c>
      <c r="BA94" s="76">
        <f t="shared" ca="1" si="91"/>
        <v>1.0068214933659623</v>
      </c>
      <c r="BB94" s="76">
        <f t="shared" ca="1" si="91"/>
        <v>1.0068214933659623</v>
      </c>
      <c r="BC94" s="76">
        <f t="shared" ca="1" si="91"/>
        <v>1.0068214933659623</v>
      </c>
      <c r="BD94" s="76">
        <f t="shared" ca="1" si="91"/>
        <v>1.0068214933659623</v>
      </c>
      <c r="BE94" s="76">
        <f t="shared" ca="1" si="91"/>
        <v>1.0068214933659623</v>
      </c>
      <c r="BF94" s="76">
        <f t="shared" ca="1" si="91"/>
        <v>1.0068214933659623</v>
      </c>
      <c r="BG94" s="76">
        <f t="shared" ca="1" si="91"/>
        <v>1.0068214933659623</v>
      </c>
      <c r="BH94" s="76">
        <f t="shared" ca="1" si="91"/>
        <v>1.0068214933659623</v>
      </c>
      <c r="BI94" s="76">
        <f t="shared" ca="1" si="91"/>
        <v>1.0068214933659623</v>
      </c>
      <c r="BJ94" s="76">
        <f t="shared" ca="1" si="91"/>
        <v>1.0068214933659623</v>
      </c>
      <c r="BK94" s="76">
        <f t="shared" ca="1" si="91"/>
        <v>1.0068214933659623</v>
      </c>
      <c r="BL94" s="76">
        <f t="shared" ca="1" si="62"/>
        <v>8.5000000000000853E-2</v>
      </c>
      <c r="BM94" s="77">
        <f t="shared" ca="1" si="80"/>
        <v>1675.3524102534066</v>
      </c>
    </row>
    <row r="95" spans="5:65">
      <c r="E95">
        <f t="shared" si="81"/>
        <v>92</v>
      </c>
      <c r="F95" s="64">
        <f t="shared" si="82"/>
        <v>69.583333333333073</v>
      </c>
      <c r="G95" s="55">
        <f t="shared" si="63"/>
        <v>3.5900448504841975E-3</v>
      </c>
      <c r="H95" s="78">
        <f t="shared" si="89"/>
        <v>0.79677592529497365</v>
      </c>
      <c r="I95" s="79">
        <f t="shared" ca="1" si="64"/>
        <v>1633595.9015124489</v>
      </c>
      <c r="J95" s="79">
        <f t="shared" ca="1" si="65"/>
        <v>11143.563604830328</v>
      </c>
      <c r="K95" s="80">
        <f t="shared" ca="1" si="66"/>
        <v>-15.935518505899473</v>
      </c>
      <c r="L95" s="80">
        <f t="shared" ca="1" si="67"/>
        <v>-1361.3299179270409</v>
      </c>
      <c r="M95" s="80">
        <f t="shared" ca="1" si="68"/>
        <v>0</v>
      </c>
      <c r="N95" s="80">
        <f t="shared" ca="1" si="69"/>
        <v>0</v>
      </c>
      <c r="O95" s="81">
        <f t="shared" ca="1" si="52"/>
        <v>0</v>
      </c>
      <c r="P95" s="79">
        <f t="shared" ca="1" si="53"/>
        <v>1643362.1996808462</v>
      </c>
      <c r="Q95" s="35"/>
      <c r="R95">
        <f t="shared" ca="1" si="70"/>
        <v>92</v>
      </c>
      <c r="S95" s="78">
        <f t="shared" ca="1" si="71"/>
        <v>69.28</v>
      </c>
      <c r="T95" s="55">
        <f t="shared" ca="1" si="72"/>
        <v>3.2787340871175408E-3</v>
      </c>
      <c r="U95" s="78">
        <f t="shared" ca="1" si="73"/>
        <v>0.79948441975667117</v>
      </c>
      <c r="V95" s="79">
        <f t="shared" ca="1" si="74"/>
        <v>1640302.0027681761</v>
      </c>
      <c r="W95" s="79">
        <f t="shared" ca="1" si="54"/>
        <v>11189.309230057743</v>
      </c>
      <c r="X95" s="80">
        <f t="shared" ca="1" si="55"/>
        <v>-15.989688395133424</v>
      </c>
      <c r="Y95" s="80">
        <f t="shared" ca="1" si="75"/>
        <v>-1366.9183356401468</v>
      </c>
      <c r="Z95" s="80">
        <f t="shared" ca="1" si="56"/>
        <v>0</v>
      </c>
      <c r="AA95" s="80">
        <f t="shared" ca="1" si="76"/>
        <v>0</v>
      </c>
      <c r="AB95" s="81">
        <f t="shared" ca="1" si="57"/>
        <v>0</v>
      </c>
      <c r="AC95" s="79">
        <f t="shared" ca="1" si="58"/>
        <v>1650108.4039741987</v>
      </c>
      <c r="AD95" s="35"/>
      <c r="AE95" s="62">
        <f t="shared" ca="1" si="59"/>
        <v>0</v>
      </c>
      <c r="AF95" s="62">
        <f t="shared" ca="1" si="60"/>
        <v>2063965.6798770651</v>
      </c>
      <c r="AG95" s="35"/>
      <c r="AH95" s="35"/>
      <c r="AK95" s="66"/>
      <c r="AL95" s="66"/>
      <c r="AM95" s="66"/>
      <c r="AN95" s="66"/>
      <c r="AR95" s="69">
        <f t="shared" si="78"/>
        <v>8</v>
      </c>
      <c r="AS95" s="70">
        <f t="shared" si="86"/>
        <v>92</v>
      </c>
      <c r="AT95" s="71">
        <f t="shared" si="87"/>
        <v>0.53273685533074933</v>
      </c>
      <c r="AU95" s="72">
        <f t="shared" si="61"/>
        <v>6.8214933659622723E-3</v>
      </c>
      <c r="AV95" s="73">
        <f t="shared" si="79"/>
        <v>1.0068214933659623</v>
      </c>
      <c r="AW95" s="74">
        <f>PRODUCT(AV$4:AV95)</f>
        <v>1.8690804406286123</v>
      </c>
      <c r="AY95" s="75">
        <f t="shared" si="88"/>
        <v>92</v>
      </c>
      <c r="AZ95" s="76">
        <f t="shared" ref="AZ95:BK104" ca="1" si="92">OFFSET($AV$3,($AY95*12-12)+AZ$3,0)</f>
        <v>1.0068214933659623</v>
      </c>
      <c r="BA95" s="76">
        <f t="shared" ca="1" si="92"/>
        <v>1.0068214933659623</v>
      </c>
      <c r="BB95" s="76">
        <f t="shared" ca="1" si="92"/>
        <v>1.0068214933659623</v>
      </c>
      <c r="BC95" s="76">
        <f t="shared" ca="1" si="92"/>
        <v>1.0068214933659623</v>
      </c>
      <c r="BD95" s="76">
        <f t="shared" ca="1" si="92"/>
        <v>1.0068214933659623</v>
      </c>
      <c r="BE95" s="76">
        <f t="shared" ca="1" si="92"/>
        <v>1.0068214933659623</v>
      </c>
      <c r="BF95" s="76">
        <f t="shared" ca="1" si="92"/>
        <v>1.0068214933659623</v>
      </c>
      <c r="BG95" s="76">
        <f t="shared" ca="1" si="92"/>
        <v>1.0068214933659623</v>
      </c>
      <c r="BH95" s="76">
        <f t="shared" ca="1" si="92"/>
        <v>1.0068214933659623</v>
      </c>
      <c r="BI95" s="76">
        <f t="shared" ca="1" si="92"/>
        <v>1.0068214933659623</v>
      </c>
      <c r="BJ95" s="76">
        <f t="shared" ca="1" si="92"/>
        <v>1.0068214933659623</v>
      </c>
      <c r="BK95" s="76">
        <f t="shared" ca="1" si="92"/>
        <v>1.0068214933659623</v>
      </c>
      <c r="BL95" s="76">
        <f t="shared" ca="1" si="62"/>
        <v>8.5000000000000853E-2</v>
      </c>
      <c r="BM95" s="77">
        <f t="shared" ca="1" si="80"/>
        <v>1817.7573651249475</v>
      </c>
    </row>
    <row r="96" spans="5:65">
      <c r="E96">
        <f t="shared" si="81"/>
        <v>93</v>
      </c>
      <c r="F96" s="64">
        <f t="shared" si="82"/>
        <v>69.666666666666401</v>
      </c>
      <c r="G96" s="55">
        <f t="shared" si="63"/>
        <v>3.5900448504841975E-3</v>
      </c>
      <c r="H96" s="78">
        <f t="shared" si="89"/>
        <v>0.79391546398737867</v>
      </c>
      <c r="I96" s="79">
        <f t="shared" ca="1" si="64"/>
        <v>1637462.4556784015</v>
      </c>
      <c r="J96" s="79">
        <f t="shared" ca="1" si="65"/>
        <v>11169.939278422507</v>
      </c>
      <c r="K96" s="80">
        <f t="shared" ca="1" si="66"/>
        <v>-15.878309279747572</v>
      </c>
      <c r="L96" s="80">
        <f t="shared" ca="1" si="67"/>
        <v>-1364.5520463986679</v>
      </c>
      <c r="M96" s="80">
        <f t="shared" ca="1" si="68"/>
        <v>0</v>
      </c>
      <c r="N96" s="80">
        <f t="shared" ca="1" si="69"/>
        <v>0</v>
      </c>
      <c r="O96" s="81">
        <f t="shared" ca="1" si="52"/>
        <v>0</v>
      </c>
      <c r="P96" s="79">
        <f t="shared" ca="1" si="53"/>
        <v>1647251.9646011458</v>
      </c>
      <c r="Q96" s="35"/>
      <c r="R96">
        <f t="shared" ca="1" si="70"/>
        <v>93</v>
      </c>
      <c r="S96" s="78">
        <f t="shared" ca="1" si="71"/>
        <v>69.36</v>
      </c>
      <c r="T96" s="55">
        <f t="shared" ca="1" si="72"/>
        <v>3.2787340871175408E-3</v>
      </c>
      <c r="U96" s="78">
        <f t="shared" ca="1" si="73"/>
        <v>0.79686312293749562</v>
      </c>
      <c r="V96" s="79">
        <f t="shared" ca="1" si="74"/>
        <v>1644698.1373026494</v>
      </c>
      <c r="W96" s="79">
        <f t="shared" ca="1" si="54"/>
        <v>11219.297432620529</v>
      </c>
      <c r="X96" s="80">
        <f t="shared" ca="1" si="55"/>
        <v>-15.937262458749913</v>
      </c>
      <c r="Y96" s="80">
        <f t="shared" ca="1" si="75"/>
        <v>-1370.5817810855413</v>
      </c>
      <c r="Z96" s="80">
        <f t="shared" ca="1" si="56"/>
        <v>0</v>
      </c>
      <c r="AA96" s="80">
        <f t="shared" ca="1" si="76"/>
        <v>0</v>
      </c>
      <c r="AB96" s="81">
        <f t="shared" ca="1" si="57"/>
        <v>0</v>
      </c>
      <c r="AC96" s="79">
        <f t="shared" ca="1" si="58"/>
        <v>1654530.9156917257</v>
      </c>
      <c r="AD96" s="35"/>
      <c r="AE96" s="62">
        <f t="shared" ca="1" si="59"/>
        <v>0</v>
      </c>
      <c r="AF96" s="62">
        <f t="shared" ca="1" si="60"/>
        <v>2076305.0366700226</v>
      </c>
      <c r="AG96" s="35"/>
      <c r="AH96" s="35"/>
      <c r="AK96" s="66"/>
      <c r="AL96" s="66"/>
      <c r="AM96" s="66"/>
      <c r="AN96" s="66"/>
      <c r="AR96" s="69">
        <f t="shared" si="78"/>
        <v>8</v>
      </c>
      <c r="AS96" s="70">
        <f t="shared" si="86"/>
        <v>93</v>
      </c>
      <c r="AT96" s="71">
        <f t="shared" si="87"/>
        <v>0.52910279440630703</v>
      </c>
      <c r="AU96" s="72">
        <f t="shared" si="61"/>
        <v>6.8214933659622723E-3</v>
      </c>
      <c r="AV96" s="73">
        <f t="shared" si="79"/>
        <v>1.0068214933659623</v>
      </c>
      <c r="AW96" s="74">
        <f>PRODUCT(AV$4:AV96)</f>
        <v>1.8818303604548103</v>
      </c>
      <c r="AY96" s="75">
        <f t="shared" si="88"/>
        <v>93</v>
      </c>
      <c r="AZ96" s="76">
        <f t="shared" ca="1" si="92"/>
        <v>1.0068214933659623</v>
      </c>
      <c r="BA96" s="76">
        <f t="shared" ca="1" si="92"/>
        <v>1.0068214933659623</v>
      </c>
      <c r="BB96" s="76">
        <f t="shared" ca="1" si="92"/>
        <v>1.0068214933659623</v>
      </c>
      <c r="BC96" s="76">
        <f t="shared" ca="1" si="92"/>
        <v>1.0068214933659623</v>
      </c>
      <c r="BD96" s="76">
        <f t="shared" ca="1" si="92"/>
        <v>1.0068214933659623</v>
      </c>
      <c r="BE96" s="76">
        <f t="shared" ca="1" si="92"/>
        <v>1.0068214933659623</v>
      </c>
      <c r="BF96" s="76">
        <f t="shared" ca="1" si="92"/>
        <v>1.0068214933659623</v>
      </c>
      <c r="BG96" s="76">
        <f t="shared" ca="1" si="92"/>
        <v>1.0068214933659623</v>
      </c>
      <c r="BH96" s="76">
        <f t="shared" ca="1" si="92"/>
        <v>1.0068214933659623</v>
      </c>
      <c r="BI96" s="76">
        <f t="shared" ca="1" si="92"/>
        <v>1.0068214933659623</v>
      </c>
      <c r="BJ96" s="76">
        <f t="shared" ca="1" si="92"/>
        <v>1.0068214933659623</v>
      </c>
      <c r="BK96" s="76">
        <f t="shared" ca="1" si="92"/>
        <v>1.0068214933659623</v>
      </c>
      <c r="BL96" s="76">
        <f t="shared" ca="1" si="62"/>
        <v>8.5000000000000853E-2</v>
      </c>
      <c r="BM96" s="77">
        <f t="shared" ca="1" si="80"/>
        <v>1972.2667411605696</v>
      </c>
    </row>
    <row r="97" spans="5:65">
      <c r="E97">
        <f t="shared" si="81"/>
        <v>94</v>
      </c>
      <c r="F97" s="64">
        <f t="shared" si="82"/>
        <v>69.74999999999973</v>
      </c>
      <c r="G97" s="55">
        <f t="shared" si="63"/>
        <v>3.5900448504841975E-3</v>
      </c>
      <c r="H97" s="78">
        <f t="shared" si="89"/>
        <v>0.79106527186417097</v>
      </c>
      <c r="I97" s="79">
        <f t="shared" ca="1" si="64"/>
        <v>1641338.2561681794</v>
      </c>
      <c r="J97" s="79">
        <f t="shared" ca="1" si="65"/>
        <v>11196.378025751321</v>
      </c>
      <c r="K97" s="80">
        <f t="shared" ca="1" si="66"/>
        <v>-15.821305437283419</v>
      </c>
      <c r="L97" s="80">
        <f t="shared" ca="1" si="67"/>
        <v>-1367.7818801401497</v>
      </c>
      <c r="M97" s="80">
        <f t="shared" ca="1" si="68"/>
        <v>0</v>
      </c>
      <c r="N97" s="80">
        <f t="shared" ca="1" si="69"/>
        <v>0</v>
      </c>
      <c r="O97" s="81">
        <f t="shared" ca="1" si="52"/>
        <v>0</v>
      </c>
      <c r="P97" s="79">
        <f t="shared" ca="1" si="53"/>
        <v>1651151.0310083535</v>
      </c>
      <c r="Q97" s="35"/>
      <c r="R97">
        <f t="shared" ca="1" si="70"/>
        <v>94</v>
      </c>
      <c r="S97" s="78">
        <f t="shared" ca="1" si="71"/>
        <v>69.44</v>
      </c>
      <c r="T97" s="55">
        <f t="shared" ca="1" si="72"/>
        <v>3.2787340871175408E-3</v>
      </c>
      <c r="U97" s="78">
        <f t="shared" ca="1" si="73"/>
        <v>0.79425042065355356</v>
      </c>
      <c r="V97" s="79">
        <f t="shared" ca="1" si="74"/>
        <v>1649106.1487802574</v>
      </c>
      <c r="W97" s="79">
        <f t="shared" ca="1" si="54"/>
        <v>11249.366653672118</v>
      </c>
      <c r="X97" s="80">
        <f t="shared" ca="1" si="55"/>
        <v>-15.885008413071072</v>
      </c>
      <c r="Y97" s="80">
        <f t="shared" ca="1" si="75"/>
        <v>-1374.2551239835479</v>
      </c>
      <c r="Z97" s="80">
        <f t="shared" ca="1" si="56"/>
        <v>0</v>
      </c>
      <c r="AA97" s="80">
        <f t="shared" ca="1" si="76"/>
        <v>0</v>
      </c>
      <c r="AB97" s="81">
        <f t="shared" ca="1" si="57"/>
        <v>0</v>
      </c>
      <c r="AC97" s="79">
        <f t="shared" ca="1" si="58"/>
        <v>1658965.3753015329</v>
      </c>
      <c r="AD97" s="35"/>
      <c r="AE97" s="62">
        <f t="shared" ca="1" si="59"/>
        <v>0</v>
      </c>
      <c r="AF97" s="62">
        <f t="shared" ca="1" si="60"/>
        <v>2088718.2835061562</v>
      </c>
      <c r="AG97" s="35"/>
      <c r="AH97" s="35"/>
      <c r="AK97" s="66"/>
      <c r="AL97" s="66"/>
      <c r="AM97" s="66"/>
      <c r="AN97" s="66"/>
      <c r="AR97" s="69">
        <f t="shared" si="78"/>
        <v>8</v>
      </c>
      <c r="AS97" s="70">
        <f t="shared" si="86"/>
        <v>94</v>
      </c>
      <c r="AT97" s="71">
        <f t="shared" si="87"/>
        <v>0.52549352320435228</v>
      </c>
      <c r="AU97" s="72">
        <f t="shared" si="61"/>
        <v>6.8214933659622723E-3</v>
      </c>
      <c r="AV97" s="73">
        <f t="shared" si="79"/>
        <v>1.0068214933659623</v>
      </c>
      <c r="AW97" s="74">
        <f>PRODUCT(AV$4:AV97)</f>
        <v>1.8946672537745193</v>
      </c>
      <c r="AY97" s="75">
        <f t="shared" si="88"/>
        <v>94</v>
      </c>
      <c r="AZ97" s="76">
        <f t="shared" ca="1" si="92"/>
        <v>1.0068214933659623</v>
      </c>
      <c r="BA97" s="76">
        <f t="shared" ca="1" si="92"/>
        <v>1.0068214933659623</v>
      </c>
      <c r="BB97" s="76">
        <f t="shared" ca="1" si="92"/>
        <v>1.0068214933659623</v>
      </c>
      <c r="BC97" s="76">
        <f t="shared" ca="1" si="92"/>
        <v>1.0068214933659623</v>
      </c>
      <c r="BD97" s="76">
        <f t="shared" ca="1" si="92"/>
        <v>1.0068214933659623</v>
      </c>
      <c r="BE97" s="76">
        <f t="shared" ca="1" si="92"/>
        <v>1.0068214933659623</v>
      </c>
      <c r="BF97" s="76">
        <f t="shared" ca="1" si="92"/>
        <v>1.0068214933659623</v>
      </c>
      <c r="BG97" s="76">
        <f t="shared" ca="1" si="92"/>
        <v>1.0068214933659623</v>
      </c>
      <c r="BH97" s="76">
        <f t="shared" ca="1" si="92"/>
        <v>1.0068214933659623</v>
      </c>
      <c r="BI97" s="76">
        <f t="shared" ca="1" si="92"/>
        <v>1.0068214933659623</v>
      </c>
      <c r="BJ97" s="76">
        <f t="shared" ca="1" si="92"/>
        <v>1.0068214933659623</v>
      </c>
      <c r="BK97" s="76">
        <f t="shared" ca="1" si="92"/>
        <v>1.0068214933659623</v>
      </c>
      <c r="BL97" s="76">
        <f t="shared" ca="1" si="62"/>
        <v>8.5000000000000853E-2</v>
      </c>
      <c r="BM97" s="77">
        <f t="shared" ca="1" si="80"/>
        <v>2139.9094141592195</v>
      </c>
    </row>
    <row r="98" spans="5:65">
      <c r="E98">
        <f t="shared" si="81"/>
        <v>95</v>
      </c>
      <c r="F98" s="64">
        <f t="shared" si="82"/>
        <v>69.833333333333059</v>
      </c>
      <c r="G98" s="55">
        <f t="shared" si="63"/>
        <v>3.5900448504841975E-3</v>
      </c>
      <c r="H98" s="78">
        <f t="shared" si="89"/>
        <v>0.78822531205851809</v>
      </c>
      <c r="I98" s="79">
        <f t="shared" ca="1" si="64"/>
        <v>1645223.3247521103</v>
      </c>
      <c r="J98" s="79">
        <f t="shared" ca="1" si="65"/>
        <v>11222.879995322914</v>
      </c>
      <c r="K98" s="80">
        <f t="shared" ca="1" si="66"/>
        <v>-15.764506241170363</v>
      </c>
      <c r="L98" s="80">
        <f t="shared" ca="1" si="67"/>
        <v>-1371.0194372934254</v>
      </c>
      <c r="M98" s="80">
        <f t="shared" ca="1" si="68"/>
        <v>0</v>
      </c>
      <c r="N98" s="80">
        <f t="shared" ca="1" si="69"/>
        <v>0</v>
      </c>
      <c r="O98" s="81">
        <f t="shared" ca="1" si="52"/>
        <v>0</v>
      </c>
      <c r="P98" s="79">
        <f t="shared" ca="1" si="53"/>
        <v>1655059.4208038987</v>
      </c>
      <c r="Q98" s="35"/>
      <c r="R98">
        <f t="shared" ca="1" si="70"/>
        <v>95</v>
      </c>
      <c r="S98" s="78">
        <f t="shared" ca="1" si="71"/>
        <v>69.52</v>
      </c>
      <c r="T98" s="55">
        <f t="shared" ca="1" si="72"/>
        <v>3.5900448504841975E-3</v>
      </c>
      <c r="U98" s="78">
        <f t="shared" ca="1" si="73"/>
        <v>0.79139902602089141</v>
      </c>
      <c r="V98" s="79">
        <f t="shared" ca="1" si="74"/>
        <v>1653009.6151988001</v>
      </c>
      <c r="W98" s="79">
        <f t="shared" ca="1" si="54"/>
        <v>11275.994123950464</v>
      </c>
      <c r="X98" s="80">
        <f t="shared" ca="1" si="55"/>
        <v>-15.827980520417828</v>
      </c>
      <c r="Y98" s="80">
        <f t="shared" ca="1" si="75"/>
        <v>-1377.5080126656669</v>
      </c>
      <c r="Z98" s="80">
        <f t="shared" ca="1" si="56"/>
        <v>0</v>
      </c>
      <c r="AA98" s="80">
        <f t="shared" ca="1" si="76"/>
        <v>0</v>
      </c>
      <c r="AB98" s="81">
        <f t="shared" ca="1" si="57"/>
        <v>0</v>
      </c>
      <c r="AC98" s="79">
        <f t="shared" ca="1" si="58"/>
        <v>1662892.2733295644</v>
      </c>
      <c r="AD98" s="35"/>
      <c r="AE98" s="62">
        <f t="shared" ca="1" si="59"/>
        <v>0</v>
      </c>
      <c r="AF98" s="62">
        <f t="shared" ca="1" si="60"/>
        <v>2101205.8628508691</v>
      </c>
      <c r="AG98" s="35"/>
      <c r="AH98" s="35"/>
      <c r="AK98" s="66"/>
      <c r="AL98" s="66"/>
      <c r="AM98" s="66"/>
      <c r="AN98" s="66"/>
      <c r="AR98" s="69">
        <f t="shared" si="78"/>
        <v>8</v>
      </c>
      <c r="AS98" s="70">
        <f t="shared" si="86"/>
        <v>95</v>
      </c>
      <c r="AT98" s="71">
        <f t="shared" si="87"/>
        <v>0.52190887262195762</v>
      </c>
      <c r="AU98" s="72">
        <f t="shared" si="61"/>
        <v>6.8214933659622723E-3</v>
      </c>
      <c r="AV98" s="73">
        <f t="shared" si="79"/>
        <v>1.0068214933659623</v>
      </c>
      <c r="AW98" s="74">
        <f>PRODUCT(AV$4:AV98)</f>
        <v>1.9075917138768481</v>
      </c>
      <c r="AY98" s="75">
        <f t="shared" si="88"/>
        <v>95</v>
      </c>
      <c r="AZ98" s="76">
        <f t="shared" ca="1" si="92"/>
        <v>1.0068214933659623</v>
      </c>
      <c r="BA98" s="76">
        <f t="shared" ca="1" si="92"/>
        <v>1.0068214933659623</v>
      </c>
      <c r="BB98" s="76">
        <f t="shared" ca="1" si="92"/>
        <v>1.0068214933659623</v>
      </c>
      <c r="BC98" s="76">
        <f t="shared" ca="1" si="92"/>
        <v>1.0068214933659623</v>
      </c>
      <c r="BD98" s="76">
        <f t="shared" ca="1" si="92"/>
        <v>1.0068214933659623</v>
      </c>
      <c r="BE98" s="76">
        <f t="shared" ca="1" si="92"/>
        <v>1.0068214933659623</v>
      </c>
      <c r="BF98" s="76">
        <f t="shared" ca="1" si="92"/>
        <v>1.0068214933659623</v>
      </c>
      <c r="BG98" s="76">
        <f t="shared" ca="1" si="92"/>
        <v>1.0068214933659623</v>
      </c>
      <c r="BH98" s="76">
        <f t="shared" ca="1" si="92"/>
        <v>1.0068214933659623</v>
      </c>
      <c r="BI98" s="76">
        <f t="shared" ca="1" si="92"/>
        <v>1.0068214933659623</v>
      </c>
      <c r="BJ98" s="76">
        <f t="shared" ca="1" si="92"/>
        <v>1.0068214933659623</v>
      </c>
      <c r="BK98" s="76">
        <f t="shared" ca="1" si="92"/>
        <v>1.0068214933659623</v>
      </c>
      <c r="BL98" s="76">
        <f t="shared" ca="1" si="62"/>
        <v>8.5000000000000853E-2</v>
      </c>
      <c r="BM98" s="77">
        <f t="shared" ca="1" si="80"/>
        <v>2321.8017143627549</v>
      </c>
    </row>
    <row r="99" spans="5:65">
      <c r="E99">
        <f t="shared" si="81"/>
        <v>96</v>
      </c>
      <c r="F99" s="64">
        <f t="shared" si="82"/>
        <v>69.916666666666387</v>
      </c>
      <c r="G99" s="55">
        <f t="shared" si="63"/>
        <v>3.5900448504841975E-3</v>
      </c>
      <c r="H99" s="78">
        <f t="shared" si="89"/>
        <v>0.78539554783594112</v>
      </c>
      <c r="I99" s="79">
        <f t="shared" ca="1" si="64"/>
        <v>1649117.6832529963</v>
      </c>
      <c r="J99" s="79">
        <f t="shared" ca="1" si="65"/>
        <v>11249.445336001387</v>
      </c>
      <c r="K99" s="80">
        <f t="shared" ca="1" si="66"/>
        <v>-15.707910956718823</v>
      </c>
      <c r="L99" s="80">
        <f t="shared" ca="1" si="67"/>
        <v>-1374.2647360441638</v>
      </c>
      <c r="M99" s="80">
        <f t="shared" ca="1" si="68"/>
        <v>0</v>
      </c>
      <c r="N99" s="80">
        <f t="shared" ca="1" si="69"/>
        <v>0</v>
      </c>
      <c r="O99" s="81">
        <f t="shared" ca="1" si="52"/>
        <v>-104120.74815438328</v>
      </c>
      <c r="P99" s="79">
        <f t="shared" ca="1" si="53"/>
        <v>1554856.4077876133</v>
      </c>
      <c r="Q99" s="35"/>
      <c r="R99">
        <f t="shared" ca="1" si="70"/>
        <v>96</v>
      </c>
      <c r="S99" s="78">
        <f t="shared" ca="1" si="71"/>
        <v>69.599999999999994</v>
      </c>
      <c r="T99" s="55">
        <f t="shared" ca="1" si="72"/>
        <v>3.5900448504841975E-3</v>
      </c>
      <c r="U99" s="78">
        <f t="shared" ca="1" si="73"/>
        <v>0.78855786802284689</v>
      </c>
      <c r="V99" s="79">
        <f t="shared" ca="1" si="74"/>
        <v>1656922.4154867877</v>
      </c>
      <c r="W99" s="79">
        <f t="shared" ca="1" si="54"/>
        <v>11302.685265157306</v>
      </c>
      <c r="X99" s="80">
        <f t="shared" ca="1" si="55"/>
        <v>-15.771157360456938</v>
      </c>
      <c r="Y99" s="80">
        <f t="shared" ca="1" si="75"/>
        <v>-1380.7686795723232</v>
      </c>
      <c r="Z99" s="80">
        <f t="shared" ca="1" si="56"/>
        <v>0</v>
      </c>
      <c r="AA99" s="80">
        <f t="shared" ca="1" si="76"/>
        <v>0</v>
      </c>
      <c r="AB99" s="81">
        <f t="shared" ca="1" si="57"/>
        <v>-104120.74815438328</v>
      </c>
      <c r="AC99" s="79">
        <f t="shared" ca="1" si="58"/>
        <v>1562707.812760629</v>
      </c>
      <c r="AD99" s="35"/>
      <c r="AE99" s="62">
        <f t="shared" ca="1" si="59"/>
        <v>-132039.45122689029</v>
      </c>
      <c r="AF99" s="62">
        <f t="shared" ca="1" si="60"/>
        <v>1981728.7685922279</v>
      </c>
      <c r="AG99" s="35"/>
      <c r="AH99" s="35"/>
      <c r="AK99" s="66"/>
      <c r="AL99" s="66"/>
      <c r="AM99" s="66"/>
      <c r="AN99" s="66"/>
      <c r="AR99" s="69">
        <f t="shared" si="78"/>
        <v>8</v>
      </c>
      <c r="AS99" s="70">
        <f t="shared" si="86"/>
        <v>96</v>
      </c>
      <c r="AT99" s="71">
        <f t="shared" si="87"/>
        <v>0.51834867470973012</v>
      </c>
      <c r="AU99" s="72">
        <f t="shared" si="61"/>
        <v>6.8214933659622723E-3</v>
      </c>
      <c r="AV99" s="73">
        <f t="shared" si="79"/>
        <v>1.0068214933659623</v>
      </c>
      <c r="AW99" s="74">
        <f>PRODUCT(AV$4:AV99)</f>
        <v>1.9206043380980236</v>
      </c>
      <c r="AY99" s="75">
        <f t="shared" si="88"/>
        <v>96</v>
      </c>
      <c r="AZ99" s="76">
        <f t="shared" ca="1" si="92"/>
        <v>1.0068214933659623</v>
      </c>
      <c r="BA99" s="76">
        <f t="shared" ca="1" si="92"/>
        <v>1.0068214933659623</v>
      </c>
      <c r="BB99" s="76">
        <f t="shared" ca="1" si="92"/>
        <v>1.0068214933659623</v>
      </c>
      <c r="BC99" s="76">
        <f t="shared" ca="1" si="92"/>
        <v>1.0068214933659623</v>
      </c>
      <c r="BD99" s="76">
        <f t="shared" ca="1" si="92"/>
        <v>1.0068214933659623</v>
      </c>
      <c r="BE99" s="76">
        <f t="shared" ca="1" si="92"/>
        <v>1.0068214933659623</v>
      </c>
      <c r="BF99" s="76">
        <f t="shared" ca="1" si="92"/>
        <v>1.0068214933659623</v>
      </c>
      <c r="BG99" s="76">
        <f t="shared" ca="1" si="92"/>
        <v>1.0068214933659623</v>
      </c>
      <c r="BH99" s="76">
        <f t="shared" ca="1" si="92"/>
        <v>1.0068214933659623</v>
      </c>
      <c r="BI99" s="76">
        <f t="shared" ca="1" si="92"/>
        <v>1.0068214933659623</v>
      </c>
      <c r="BJ99" s="76">
        <f t="shared" ca="1" si="92"/>
        <v>1.0068214933659623</v>
      </c>
      <c r="BK99" s="76">
        <f t="shared" ca="1" si="92"/>
        <v>1.0068214933659623</v>
      </c>
      <c r="BL99" s="76">
        <f t="shared" ca="1" si="62"/>
        <v>8.5000000000000853E-2</v>
      </c>
      <c r="BM99" s="77">
        <f t="shared" ca="1" si="80"/>
        <v>2519.1548600835908</v>
      </c>
    </row>
    <row r="100" spans="5:65">
      <c r="E100">
        <f t="shared" si="81"/>
        <v>97</v>
      </c>
      <c r="F100" s="64">
        <f t="shared" si="82"/>
        <v>69.999999999999716</v>
      </c>
      <c r="G100" s="55">
        <f t="shared" si="63"/>
        <v>3.5900448504841975E-3</v>
      </c>
      <c r="H100" s="78">
        <f t="shared" si="89"/>
        <v>0.78257594259383945</v>
      </c>
      <c r="I100" s="79">
        <f t="shared" ca="1" si="64"/>
        <v>1549274.4035475932</v>
      </c>
      <c r="J100" s="79">
        <f t="shared" ca="1" si="65"/>
        <v>10568.365065855063</v>
      </c>
      <c r="K100" s="80">
        <f t="shared" ca="1" si="66"/>
        <v>-15.651518851876789</v>
      </c>
      <c r="L100" s="80">
        <f t="shared" ca="1" si="67"/>
        <v>-1291.0620029563277</v>
      </c>
      <c r="M100" s="80">
        <f t="shared" ca="1" si="68"/>
        <v>-11619.558026606948</v>
      </c>
      <c r="N100" s="80">
        <f t="shared" ca="1" si="69"/>
        <v>0</v>
      </c>
      <c r="O100" s="81">
        <f t="shared" ca="1" si="52"/>
        <v>0</v>
      </c>
      <c r="P100" s="79">
        <f t="shared" ca="1" si="53"/>
        <v>1546916.4970650328</v>
      </c>
      <c r="Q100" s="35"/>
      <c r="R100">
        <f t="shared" ca="1" si="70"/>
        <v>97</v>
      </c>
      <c r="S100" s="78">
        <f t="shared" ca="1" si="71"/>
        <v>69.680000000000007</v>
      </c>
      <c r="T100" s="55">
        <f t="shared" ca="1" si="72"/>
        <v>3.5900448504841975E-3</v>
      </c>
      <c r="U100" s="78">
        <f t="shared" ca="1" si="73"/>
        <v>0.78572690990944272</v>
      </c>
      <c r="V100" s="79">
        <f t="shared" ca="1" si="74"/>
        <v>1557097.6216246162</v>
      </c>
      <c r="W100" s="79">
        <f t="shared" ca="1" si="54"/>
        <v>10621.731096067952</v>
      </c>
      <c r="X100" s="80">
        <f t="shared" ca="1" si="55"/>
        <v>-15.714538198188855</v>
      </c>
      <c r="Y100" s="80">
        <f t="shared" ca="1" si="75"/>
        <v>-1297.5813513538469</v>
      </c>
      <c r="Z100" s="80">
        <f t="shared" ca="1" si="56"/>
        <v>-11678.23216218462</v>
      </c>
      <c r="AA100" s="80">
        <f t="shared" ca="1" si="76"/>
        <v>0</v>
      </c>
      <c r="AB100" s="81">
        <f t="shared" ca="1" si="57"/>
        <v>0</v>
      </c>
      <c r="AC100" s="79">
        <f t="shared" ca="1" si="58"/>
        <v>1554727.8246689476</v>
      </c>
      <c r="AD100" s="35"/>
      <c r="AE100" s="62">
        <f t="shared" ca="1" si="59"/>
        <v>0</v>
      </c>
      <c r="AF100" s="62">
        <f t="shared" ca="1" si="60"/>
        <v>1978712.7118353811</v>
      </c>
      <c r="AG100" s="35"/>
      <c r="AH100" s="35"/>
      <c r="AK100" s="66"/>
      <c r="AL100" s="66"/>
      <c r="AM100" s="66"/>
      <c r="AN100" s="66"/>
      <c r="AR100" s="69">
        <f t="shared" si="78"/>
        <v>9</v>
      </c>
      <c r="AS100" s="70">
        <f t="shared" si="86"/>
        <v>97</v>
      </c>
      <c r="AT100" s="71">
        <f t="shared" si="87"/>
        <v>0.51481276266394238</v>
      </c>
      <c r="AU100" s="72">
        <f t="shared" si="61"/>
        <v>6.8214933659622723E-3</v>
      </c>
      <c r="AV100" s="73">
        <f t="shared" si="79"/>
        <v>1.0068214933659623</v>
      </c>
      <c r="AW100" s="74">
        <f>PRODUCT(AV$4:AV100)</f>
        <v>1.9337057278489975</v>
      </c>
      <c r="AY100" s="75">
        <f t="shared" si="88"/>
        <v>97</v>
      </c>
      <c r="AZ100" s="76">
        <f t="shared" ca="1" si="92"/>
        <v>1.0068214933659623</v>
      </c>
      <c r="BA100" s="76">
        <f t="shared" ca="1" si="92"/>
        <v>1.0068214933659623</v>
      </c>
      <c r="BB100" s="76">
        <f t="shared" ca="1" si="92"/>
        <v>1.0068214933659623</v>
      </c>
      <c r="BC100" s="76">
        <f t="shared" ca="1" si="92"/>
        <v>1.0068214933659623</v>
      </c>
      <c r="BD100" s="76">
        <f t="shared" ca="1" si="92"/>
        <v>1.0068214933659623</v>
      </c>
      <c r="BE100" s="76">
        <f t="shared" ca="1" si="92"/>
        <v>1.0068214933659623</v>
      </c>
      <c r="BF100" s="76">
        <f t="shared" ca="1" si="92"/>
        <v>1.0068214933659623</v>
      </c>
      <c r="BG100" s="76">
        <f t="shared" ca="1" si="92"/>
        <v>1.0068214933659623</v>
      </c>
      <c r="BH100" s="76">
        <f t="shared" ca="1" si="92"/>
        <v>1.0068214933659623</v>
      </c>
      <c r="BI100" s="76">
        <f t="shared" ca="1" si="92"/>
        <v>1.0068214933659623</v>
      </c>
      <c r="BJ100" s="76">
        <f t="shared" ca="1" si="92"/>
        <v>1.0068214933659623</v>
      </c>
      <c r="BK100" s="76">
        <f t="shared" ca="1" si="92"/>
        <v>1.0068214933659623</v>
      </c>
      <c r="BL100" s="76">
        <f t="shared" ref="BL100:BL131" ca="1" si="93">PRODUCT(AZ100:BK100)-1</f>
        <v>8.5000000000000853E-2</v>
      </c>
      <c r="BM100" s="77">
        <f t="shared" ca="1" si="80"/>
        <v>2733.2830231906983</v>
      </c>
    </row>
    <row r="101" spans="5:65">
      <c r="E101">
        <f t="shared" si="81"/>
        <v>98</v>
      </c>
      <c r="F101" s="64">
        <f t="shared" si="82"/>
        <v>70.083333333333044</v>
      </c>
      <c r="G101" s="55">
        <f t="shared" si="63"/>
        <v>3.5900448504841975E-3</v>
      </c>
      <c r="H101" s="78">
        <f t="shared" si="89"/>
        <v>0.77976645986101767</v>
      </c>
      <c r="I101" s="79">
        <f t="shared" ca="1" si="64"/>
        <v>1541362.9974606154</v>
      </c>
      <c r="J101" s="79">
        <f t="shared" ca="1" si="65"/>
        <v>10514.39746171731</v>
      </c>
      <c r="K101" s="80">
        <f t="shared" ca="1" si="66"/>
        <v>-15.595329197220353</v>
      </c>
      <c r="L101" s="80">
        <f t="shared" ca="1" si="67"/>
        <v>-1284.4691645505129</v>
      </c>
      <c r="M101" s="80">
        <f t="shared" ca="1" si="68"/>
        <v>0</v>
      </c>
      <c r="N101" s="80">
        <f t="shared" ca="1" si="69"/>
        <v>0</v>
      </c>
      <c r="O101" s="81">
        <f t="shared" ca="1" si="52"/>
        <v>0</v>
      </c>
      <c r="P101" s="79">
        <f t="shared" ca="1" si="53"/>
        <v>1550577.3304285849</v>
      </c>
      <c r="Q101" s="35"/>
      <c r="R101">
        <f t="shared" ca="1" si="70"/>
        <v>98</v>
      </c>
      <c r="S101" s="78">
        <f t="shared" ca="1" si="71"/>
        <v>69.760000000000005</v>
      </c>
      <c r="T101" s="55">
        <f t="shared" ca="1" si="72"/>
        <v>3.5900448504841975E-3</v>
      </c>
      <c r="U101" s="78">
        <f t="shared" ca="1" si="73"/>
        <v>0.78290611506263541</v>
      </c>
      <c r="V101" s="79">
        <f t="shared" ca="1" si="74"/>
        <v>1549146.2820480904</v>
      </c>
      <c r="W101" s="79">
        <f t="shared" ca="1" si="54"/>
        <v>10567.491085896168</v>
      </c>
      <c r="X101" s="80">
        <f t="shared" ca="1" si="55"/>
        <v>-15.658122301252709</v>
      </c>
      <c r="Y101" s="80">
        <f t="shared" ca="1" si="75"/>
        <v>-1290.9552350400754</v>
      </c>
      <c r="Z101" s="80">
        <f t="shared" ca="1" si="56"/>
        <v>0</v>
      </c>
      <c r="AA101" s="80">
        <f t="shared" ca="1" si="76"/>
        <v>0</v>
      </c>
      <c r="AB101" s="81">
        <f t="shared" ca="1" si="57"/>
        <v>0</v>
      </c>
      <c r="AC101" s="79">
        <f t="shared" ca="1" si="58"/>
        <v>1558407.1597766452</v>
      </c>
      <c r="AD101" s="35"/>
      <c r="AE101" s="62">
        <f t="shared" ca="1" si="59"/>
        <v>0</v>
      </c>
      <c r="AF101" s="62">
        <f t="shared" ca="1" si="60"/>
        <v>1990541.5602124487</v>
      </c>
      <c r="AG101" s="35"/>
      <c r="AH101" s="35"/>
      <c r="AK101" s="66"/>
      <c r="AL101" s="66"/>
      <c r="AM101" s="66"/>
      <c r="AN101" s="66"/>
      <c r="AR101" s="69">
        <f t="shared" si="78"/>
        <v>9</v>
      </c>
      <c r="AS101" s="70">
        <f t="shared" si="86"/>
        <v>98</v>
      </c>
      <c r="AT101" s="71">
        <f t="shared" si="87"/>
        <v>0.51130097081871761</v>
      </c>
      <c r="AU101" s="72">
        <f t="shared" si="61"/>
        <v>6.8214933659622723E-3</v>
      </c>
      <c r="AV101" s="73">
        <f t="shared" si="79"/>
        <v>1.0068214933659623</v>
      </c>
      <c r="AW101" s="74">
        <f>PRODUCT(AV$4:AV101)</f>
        <v>1.9468964886432427</v>
      </c>
      <c r="AY101" s="75">
        <f t="shared" si="88"/>
        <v>98</v>
      </c>
      <c r="AZ101" s="76">
        <f t="shared" ca="1" si="92"/>
        <v>1.0068214933659623</v>
      </c>
      <c r="BA101" s="76">
        <f t="shared" ca="1" si="92"/>
        <v>1.0068214933659623</v>
      </c>
      <c r="BB101" s="76">
        <f t="shared" ca="1" si="92"/>
        <v>1.0068214933659623</v>
      </c>
      <c r="BC101" s="76">
        <f t="shared" ca="1" si="92"/>
        <v>1.0068214933659623</v>
      </c>
      <c r="BD101" s="76">
        <f t="shared" ca="1" si="92"/>
        <v>1.0068214933659623</v>
      </c>
      <c r="BE101" s="76">
        <f t="shared" ca="1" si="92"/>
        <v>1.0068214933659623</v>
      </c>
      <c r="BF101" s="76">
        <f t="shared" ca="1" si="92"/>
        <v>1.0068214933659623</v>
      </c>
      <c r="BG101" s="76">
        <f t="shared" ca="1" si="92"/>
        <v>1.0068214933659623</v>
      </c>
      <c r="BH101" s="76">
        <f t="shared" ca="1" si="92"/>
        <v>1.0068214933659623</v>
      </c>
      <c r="BI101" s="76">
        <f t="shared" ca="1" si="92"/>
        <v>1.0068214933659623</v>
      </c>
      <c r="BJ101" s="76">
        <f t="shared" ca="1" si="92"/>
        <v>1.0068214933659623</v>
      </c>
      <c r="BK101" s="76">
        <f t="shared" ca="1" si="92"/>
        <v>1.0068214933659623</v>
      </c>
      <c r="BL101" s="76">
        <f t="shared" ca="1" si="93"/>
        <v>8.5000000000000853E-2</v>
      </c>
      <c r="BM101" s="77">
        <f t="shared" ref="BM101:BM132" ca="1" si="94">PRODUCT(AZ101:BK101)*BM100</f>
        <v>2965.6120801619099</v>
      </c>
    </row>
    <row r="102" spans="5:65">
      <c r="E102">
        <f t="shared" si="81"/>
        <v>99</v>
      </c>
      <c r="F102" s="64">
        <f t="shared" si="82"/>
        <v>70.166666666666373</v>
      </c>
      <c r="G102" s="55">
        <f t="shared" si="63"/>
        <v>3.5900448504841975E-3</v>
      </c>
      <c r="H102" s="78">
        <f t="shared" si="89"/>
        <v>0.77696706329721332</v>
      </c>
      <c r="I102" s="79">
        <f t="shared" ca="1" si="64"/>
        <v>1545010.6882682024</v>
      </c>
      <c r="J102" s="79">
        <f t="shared" ca="1" si="65"/>
        <v>10539.280160362347</v>
      </c>
      <c r="K102" s="80">
        <f t="shared" ca="1" si="66"/>
        <v>-15.539341265944266</v>
      </c>
      <c r="L102" s="80">
        <f t="shared" ca="1" si="67"/>
        <v>-1287.5089068901686</v>
      </c>
      <c r="M102" s="80">
        <f t="shared" ca="1" si="68"/>
        <v>0</v>
      </c>
      <c r="N102" s="80">
        <f t="shared" ca="1" si="69"/>
        <v>0</v>
      </c>
      <c r="O102" s="81">
        <f t="shared" ca="1" si="52"/>
        <v>0</v>
      </c>
      <c r="P102" s="79">
        <f t="shared" ca="1" si="53"/>
        <v>1554246.9201804085</v>
      </c>
      <c r="Q102" s="35"/>
      <c r="R102">
        <f t="shared" ca="1" si="70"/>
        <v>99</v>
      </c>
      <c r="S102" s="78">
        <f t="shared" ca="1" si="71"/>
        <v>69.84</v>
      </c>
      <c r="T102" s="55">
        <f t="shared" ca="1" si="72"/>
        <v>3.5900448504841975E-3</v>
      </c>
      <c r="U102" s="78">
        <f t="shared" ca="1" si="73"/>
        <v>0.78009544699584221</v>
      </c>
      <c r="V102" s="79">
        <f t="shared" ca="1" si="74"/>
        <v>1552812.4081777313</v>
      </c>
      <c r="W102" s="79">
        <f t="shared" ca="1" si="54"/>
        <v>10592.499540968294</v>
      </c>
      <c r="X102" s="80">
        <f t="shared" ca="1" si="55"/>
        <v>-15.601908939916845</v>
      </c>
      <c r="Y102" s="80">
        <f t="shared" ca="1" si="75"/>
        <v>-1294.0103401481094</v>
      </c>
      <c r="Z102" s="80">
        <f t="shared" ca="1" si="56"/>
        <v>0</v>
      </c>
      <c r="AA102" s="80">
        <f t="shared" ca="1" si="76"/>
        <v>0</v>
      </c>
      <c r="AB102" s="81">
        <f t="shared" ca="1" si="57"/>
        <v>0</v>
      </c>
      <c r="AC102" s="79">
        <f t="shared" ca="1" si="58"/>
        <v>1562095.2954696117</v>
      </c>
      <c r="AD102" s="35"/>
      <c r="AE102" s="62">
        <f t="shared" ca="1" si="59"/>
        <v>0</v>
      </c>
      <c r="AF102" s="62">
        <f t="shared" ca="1" si="60"/>
        <v>2002441.2416265998</v>
      </c>
      <c r="AG102" s="35"/>
      <c r="AH102" s="35"/>
      <c r="AK102" s="66"/>
      <c r="AL102" s="66"/>
      <c r="AM102" s="66"/>
      <c r="AN102" s="66"/>
      <c r="AR102" s="69">
        <f t="shared" si="78"/>
        <v>9</v>
      </c>
      <c r="AS102" s="70">
        <f t="shared" si="86"/>
        <v>99</v>
      </c>
      <c r="AT102" s="71">
        <f t="shared" si="87"/>
        <v>0.50781313463826772</v>
      </c>
      <c r="AU102" s="72">
        <f t="shared" si="61"/>
        <v>6.8214933659622723E-3</v>
      </c>
      <c r="AV102" s="73">
        <f t="shared" si="79"/>
        <v>1.0068214933659623</v>
      </c>
      <c r="AW102" s="74">
        <f>PRODUCT(AV$4:AV102)</f>
        <v>1.9601772301247378</v>
      </c>
      <c r="AY102" s="75">
        <f t="shared" si="88"/>
        <v>99</v>
      </c>
      <c r="AZ102" s="76">
        <f t="shared" ca="1" si="92"/>
        <v>1.0068214933659623</v>
      </c>
      <c r="BA102" s="76">
        <f t="shared" ca="1" si="92"/>
        <v>1.0068214933659623</v>
      </c>
      <c r="BB102" s="76">
        <f t="shared" ca="1" si="92"/>
        <v>1.0068214933659623</v>
      </c>
      <c r="BC102" s="76">
        <f t="shared" ca="1" si="92"/>
        <v>1.0068214933659623</v>
      </c>
      <c r="BD102" s="76">
        <f t="shared" ca="1" si="92"/>
        <v>1.0068214933659623</v>
      </c>
      <c r="BE102" s="76">
        <f t="shared" ca="1" si="92"/>
        <v>1.0068214933659623</v>
      </c>
      <c r="BF102" s="76">
        <f t="shared" ca="1" si="92"/>
        <v>1.0068214933659623</v>
      </c>
      <c r="BG102" s="76">
        <f t="shared" ca="1" si="92"/>
        <v>1.0068214933659623</v>
      </c>
      <c r="BH102" s="76">
        <f t="shared" ca="1" si="92"/>
        <v>1.0068214933659623</v>
      </c>
      <c r="BI102" s="76">
        <f t="shared" ca="1" si="92"/>
        <v>1.0068214933659623</v>
      </c>
      <c r="BJ102" s="76">
        <f t="shared" ca="1" si="92"/>
        <v>1.0068214933659623</v>
      </c>
      <c r="BK102" s="76">
        <f t="shared" ca="1" si="92"/>
        <v>1.0068214933659623</v>
      </c>
      <c r="BL102" s="76">
        <f t="shared" ca="1" si="93"/>
        <v>8.5000000000000853E-2</v>
      </c>
      <c r="BM102" s="77">
        <f t="shared" ca="1" si="94"/>
        <v>3217.6891069756748</v>
      </c>
    </row>
    <row r="103" spans="5:65">
      <c r="E103">
        <f t="shared" si="81"/>
        <v>100</v>
      </c>
      <c r="F103" s="64">
        <f t="shared" si="82"/>
        <v>70.249999999999702</v>
      </c>
      <c r="G103" s="55">
        <f t="shared" si="63"/>
        <v>3.5900448504841975E-3</v>
      </c>
      <c r="H103" s="78">
        <f t="shared" si="89"/>
        <v>0.77417771669262736</v>
      </c>
      <c r="I103" s="79">
        <f t="shared" ca="1" si="64"/>
        <v>1548667.104028234</v>
      </c>
      <c r="J103" s="79">
        <f t="shared" ca="1" si="65"/>
        <v>10564.222376212603</v>
      </c>
      <c r="K103" s="80">
        <f t="shared" ca="1" si="66"/>
        <v>-15.483554333852547</v>
      </c>
      <c r="L103" s="80">
        <f t="shared" ca="1" si="67"/>
        <v>-1290.5559200235284</v>
      </c>
      <c r="M103" s="80">
        <f t="shared" ca="1" si="68"/>
        <v>0</v>
      </c>
      <c r="N103" s="80">
        <f t="shared" ca="1" si="69"/>
        <v>0</v>
      </c>
      <c r="O103" s="81">
        <f t="shared" ca="1" si="52"/>
        <v>0</v>
      </c>
      <c r="P103" s="79">
        <f t="shared" ca="1" si="53"/>
        <v>1557925.2869300894</v>
      </c>
      <c r="Q103" s="35"/>
      <c r="R103">
        <f t="shared" ca="1" si="70"/>
        <v>100</v>
      </c>
      <c r="S103" s="78">
        <f t="shared" ca="1" si="71"/>
        <v>69.92</v>
      </c>
      <c r="T103" s="55">
        <f t="shared" ca="1" si="72"/>
        <v>3.5900448504841975E-3</v>
      </c>
      <c r="U103" s="78">
        <f t="shared" ca="1" si="73"/>
        <v>0.77729486935346859</v>
      </c>
      <c r="V103" s="79">
        <f t="shared" ca="1" si="74"/>
        <v>1556487.3032981453</v>
      </c>
      <c r="W103" s="79">
        <f t="shared" ca="1" si="54"/>
        <v>10617.567813652806</v>
      </c>
      <c r="X103" s="80">
        <f t="shared" ca="1" si="55"/>
        <v>-15.545897387069372</v>
      </c>
      <c r="Y103" s="80">
        <f t="shared" ca="1" si="75"/>
        <v>-1297.0727527484546</v>
      </c>
      <c r="Z103" s="80">
        <f t="shared" ca="1" si="56"/>
        <v>0</v>
      </c>
      <c r="AA103" s="80">
        <f t="shared" ca="1" si="76"/>
        <v>0</v>
      </c>
      <c r="AB103" s="81">
        <f t="shared" ca="1" si="57"/>
        <v>0</v>
      </c>
      <c r="AC103" s="79">
        <f t="shared" ca="1" si="58"/>
        <v>1565792.2524616627</v>
      </c>
      <c r="AD103" s="35"/>
      <c r="AE103" s="62">
        <f t="shared" ca="1" si="59"/>
        <v>0</v>
      </c>
      <c r="AF103" s="62">
        <f t="shared" ca="1" si="60"/>
        <v>2014412.1802373962</v>
      </c>
      <c r="AG103" s="35"/>
      <c r="AH103" s="35"/>
      <c r="AK103" s="66"/>
      <c r="AL103" s="66"/>
      <c r="AM103" s="66"/>
      <c r="AN103" s="66"/>
      <c r="AR103" s="69">
        <f t="shared" si="78"/>
        <v>9</v>
      </c>
      <c r="AS103" s="70">
        <f t="shared" si="86"/>
        <v>100</v>
      </c>
      <c r="AT103" s="71">
        <f t="shared" si="87"/>
        <v>0.50434909070918421</v>
      </c>
      <c r="AU103" s="72">
        <f t="shared" si="61"/>
        <v>6.8214933659622723E-3</v>
      </c>
      <c r="AV103" s="73">
        <f t="shared" si="79"/>
        <v>1.0068214933659623</v>
      </c>
      <c r="AW103" s="74">
        <f>PRODUCT(AV$4:AV103)</f>
        <v>1.973548566096144</v>
      </c>
      <c r="AY103" s="75">
        <f t="shared" si="88"/>
        <v>100</v>
      </c>
      <c r="AZ103" s="76">
        <f t="shared" ca="1" si="92"/>
        <v>1.0068214933659623</v>
      </c>
      <c r="BA103" s="76">
        <f t="shared" ca="1" si="92"/>
        <v>1.0068214933659623</v>
      </c>
      <c r="BB103" s="76">
        <f t="shared" ca="1" si="92"/>
        <v>1.0068214933659623</v>
      </c>
      <c r="BC103" s="76">
        <f t="shared" ca="1" si="92"/>
        <v>1.0068214933659623</v>
      </c>
      <c r="BD103" s="76">
        <f t="shared" ca="1" si="92"/>
        <v>1.0068214933659623</v>
      </c>
      <c r="BE103" s="76">
        <f t="shared" ca="1" si="92"/>
        <v>1.0068214933659623</v>
      </c>
      <c r="BF103" s="76">
        <f t="shared" ca="1" si="92"/>
        <v>1.0068214933659623</v>
      </c>
      <c r="BG103" s="76">
        <f t="shared" ca="1" si="92"/>
        <v>1.0068214933659623</v>
      </c>
      <c r="BH103" s="76">
        <f t="shared" ca="1" si="92"/>
        <v>1.0068214933659623</v>
      </c>
      <c r="BI103" s="76">
        <f t="shared" ca="1" si="92"/>
        <v>1.0068214933659623</v>
      </c>
      <c r="BJ103" s="76">
        <f t="shared" ca="1" si="92"/>
        <v>1.0068214933659623</v>
      </c>
      <c r="BK103" s="76">
        <f t="shared" ca="1" si="92"/>
        <v>1.0068214933659623</v>
      </c>
      <c r="BL103" s="76">
        <f t="shared" ca="1" si="93"/>
        <v>8.5000000000000853E-2</v>
      </c>
      <c r="BM103" s="77">
        <f t="shared" ca="1" si="94"/>
        <v>3491.19268106861</v>
      </c>
    </row>
    <row r="104" spans="5:65">
      <c r="E104">
        <f t="shared" si="81"/>
        <v>101</v>
      </c>
      <c r="F104" s="64">
        <f t="shared" si="82"/>
        <v>70.33333333333303</v>
      </c>
      <c r="G104" s="55">
        <f t="shared" si="63"/>
        <v>3.5900448504841975E-3</v>
      </c>
      <c r="H104" s="78">
        <f t="shared" si="89"/>
        <v>0.77139838396745541</v>
      </c>
      <c r="I104" s="79">
        <f t="shared" ca="1" si="64"/>
        <v>1552332.2652763068</v>
      </c>
      <c r="J104" s="79">
        <f t="shared" ca="1" si="65"/>
        <v>10589.224249351513</v>
      </c>
      <c r="K104" s="80">
        <f t="shared" ca="1" si="66"/>
        <v>-15.427967679349109</v>
      </c>
      <c r="L104" s="80">
        <f t="shared" ca="1" si="67"/>
        <v>-1293.6102210635891</v>
      </c>
      <c r="M104" s="80">
        <f t="shared" ca="1" si="68"/>
        <v>0</v>
      </c>
      <c r="N104" s="80">
        <f t="shared" ca="1" si="69"/>
        <v>0</v>
      </c>
      <c r="O104" s="81">
        <f t="shared" ca="1" si="52"/>
        <v>0</v>
      </c>
      <c r="P104" s="79">
        <f t="shared" ca="1" si="53"/>
        <v>1561612.4513369154</v>
      </c>
      <c r="Q104" s="35"/>
      <c r="R104">
        <f t="shared" ca="1" si="70"/>
        <v>101</v>
      </c>
      <c r="S104" s="78">
        <f t="shared" ca="1" si="71"/>
        <v>70</v>
      </c>
      <c r="T104" s="55">
        <f t="shared" ca="1" si="72"/>
        <v>3.5900448504841975E-3</v>
      </c>
      <c r="U104" s="78">
        <f t="shared" ca="1" si="73"/>
        <v>0.77450434591043837</v>
      </c>
      <c r="V104" s="79">
        <f t="shared" ca="1" si="74"/>
        <v>1560170.9880487847</v>
      </c>
      <c r="W104" s="79">
        <f t="shared" ca="1" si="54"/>
        <v>10642.696044741588</v>
      </c>
      <c r="X104" s="80">
        <f t="shared" ca="1" si="55"/>
        <v>-15.490086918208767</v>
      </c>
      <c r="Y104" s="80">
        <f t="shared" ca="1" si="75"/>
        <v>-1300.1424900406539</v>
      </c>
      <c r="Z104" s="80">
        <f t="shared" ca="1" si="56"/>
        <v>0</v>
      </c>
      <c r="AA104" s="80">
        <f t="shared" ca="1" si="76"/>
        <v>0</v>
      </c>
      <c r="AB104" s="81">
        <f t="shared" ca="1" si="57"/>
        <v>0</v>
      </c>
      <c r="AC104" s="79">
        <f t="shared" ca="1" si="58"/>
        <v>1569498.0515165674</v>
      </c>
      <c r="AD104" s="35"/>
      <c r="AE104" s="62">
        <f t="shared" ca="1" si="59"/>
        <v>0</v>
      </c>
      <c r="AF104" s="62">
        <f t="shared" ca="1" si="60"/>
        <v>2026454.8027443348</v>
      </c>
      <c r="AG104" s="35"/>
      <c r="AH104" s="35"/>
      <c r="AK104" s="66"/>
      <c r="AL104" s="66"/>
      <c r="AM104" s="66"/>
      <c r="AN104" s="66"/>
      <c r="AR104" s="69">
        <f t="shared" si="78"/>
        <v>9</v>
      </c>
      <c r="AS104" s="70">
        <f t="shared" si="86"/>
        <v>101</v>
      </c>
      <c r="AT104" s="71">
        <f t="shared" si="87"/>
        <v>0.50090867673278239</v>
      </c>
      <c r="AU104" s="72">
        <f t="shared" si="61"/>
        <v>6.8214933659622723E-3</v>
      </c>
      <c r="AV104" s="73">
        <f t="shared" si="79"/>
        <v>1.0068214933659623</v>
      </c>
      <c r="AW104" s="74">
        <f>PRODUCT(AV$4:AV104)</f>
        <v>1.9870111145471732</v>
      </c>
      <c r="AY104" s="75">
        <f t="shared" si="88"/>
        <v>101</v>
      </c>
      <c r="AZ104" s="76">
        <f t="shared" ca="1" si="92"/>
        <v>1.0068214933659623</v>
      </c>
      <c r="BA104" s="76">
        <f t="shared" ca="1" si="92"/>
        <v>1.0068214933659623</v>
      </c>
      <c r="BB104" s="76">
        <f t="shared" ca="1" si="92"/>
        <v>1.0068214933659623</v>
      </c>
      <c r="BC104" s="76">
        <f t="shared" ca="1" si="92"/>
        <v>1.0068214933659623</v>
      </c>
      <c r="BD104" s="76">
        <f t="shared" ca="1" si="92"/>
        <v>1.0068214933659623</v>
      </c>
      <c r="BE104" s="76">
        <f t="shared" ca="1" si="92"/>
        <v>1.0068214933659623</v>
      </c>
      <c r="BF104" s="76">
        <f t="shared" ca="1" si="92"/>
        <v>1.0068214933659623</v>
      </c>
      <c r="BG104" s="76">
        <f t="shared" ca="1" si="92"/>
        <v>1.0068214933659623</v>
      </c>
      <c r="BH104" s="76">
        <f t="shared" ca="1" si="92"/>
        <v>1.0068214933659623</v>
      </c>
      <c r="BI104" s="76">
        <f t="shared" ca="1" si="92"/>
        <v>1.0068214933659623</v>
      </c>
      <c r="BJ104" s="76">
        <f t="shared" ca="1" si="92"/>
        <v>1.0068214933659623</v>
      </c>
      <c r="BK104" s="76">
        <f t="shared" ca="1" si="92"/>
        <v>1.0068214933659623</v>
      </c>
      <c r="BL104" s="76">
        <f t="shared" ca="1" si="93"/>
        <v>8.5000000000000853E-2</v>
      </c>
      <c r="BM104" s="77">
        <f t="shared" ca="1" si="94"/>
        <v>3787.9440589594446</v>
      </c>
    </row>
    <row r="105" spans="5:65">
      <c r="E105">
        <f t="shared" si="81"/>
        <v>102</v>
      </c>
      <c r="F105" s="64">
        <f t="shared" si="82"/>
        <v>70.416666666666359</v>
      </c>
      <c r="G105" s="55">
        <f t="shared" si="63"/>
        <v>3.5900448504841975E-3</v>
      </c>
      <c r="H105" s="78">
        <f t="shared" si="89"/>
        <v>0.76862902917142117</v>
      </c>
      <c r="I105" s="79">
        <f t="shared" ca="1" si="64"/>
        <v>1556006.1925975413</v>
      </c>
      <c r="J105" s="79">
        <f t="shared" ca="1" si="65"/>
        <v>10614.285920200342</v>
      </c>
      <c r="K105" s="80">
        <f t="shared" ca="1" si="66"/>
        <v>-15.372580583428423</v>
      </c>
      <c r="L105" s="80">
        <f t="shared" ca="1" si="67"/>
        <v>-1296.6718271646178</v>
      </c>
      <c r="M105" s="80">
        <f t="shared" ca="1" si="68"/>
        <v>0</v>
      </c>
      <c r="N105" s="80">
        <f t="shared" ca="1" si="69"/>
        <v>0</v>
      </c>
      <c r="O105" s="81">
        <f t="shared" ca="1" si="52"/>
        <v>0</v>
      </c>
      <c r="P105" s="79">
        <f t="shared" ca="1" si="53"/>
        <v>1565308.4341099935</v>
      </c>
      <c r="Q105" s="35"/>
      <c r="R105">
        <f t="shared" ca="1" si="70"/>
        <v>102</v>
      </c>
      <c r="S105" s="78">
        <f t="shared" ca="1" si="71"/>
        <v>70.08</v>
      </c>
      <c r="T105" s="55">
        <f t="shared" ca="1" si="72"/>
        <v>3.5900448504841975E-3</v>
      </c>
      <c r="U105" s="78">
        <f t="shared" ca="1" si="73"/>
        <v>0.77172384057172494</v>
      </c>
      <c r="V105" s="79">
        <f t="shared" ca="1" si="74"/>
        <v>1563863.4831188754</v>
      </c>
      <c r="W105" s="79">
        <f t="shared" ca="1" si="54"/>
        <v>10667.88437536606</v>
      </c>
      <c r="X105" s="80">
        <f t="shared" ca="1" si="55"/>
        <v>-15.434476811434498</v>
      </c>
      <c r="Y105" s="80">
        <f t="shared" ca="1" si="75"/>
        <v>-1303.2195692657297</v>
      </c>
      <c r="Z105" s="80">
        <f t="shared" ca="1" si="56"/>
        <v>0</v>
      </c>
      <c r="AA105" s="80">
        <f t="shared" ca="1" si="76"/>
        <v>0</v>
      </c>
      <c r="AB105" s="81">
        <f t="shared" ca="1" si="57"/>
        <v>0</v>
      </c>
      <c r="AC105" s="79">
        <f t="shared" ca="1" si="58"/>
        <v>1573212.7134481643</v>
      </c>
      <c r="AD105" s="35"/>
      <c r="AE105" s="62">
        <f t="shared" ca="1" si="59"/>
        <v>0</v>
      </c>
      <c r="AF105" s="62">
        <f t="shared" ca="1" si="60"/>
        <v>2038569.5384020575</v>
      </c>
      <c r="AG105" s="35"/>
      <c r="AH105" s="35"/>
      <c r="AK105" s="66"/>
      <c r="AL105" s="66"/>
      <c r="AM105" s="66"/>
      <c r="AN105" s="66"/>
      <c r="AR105" s="69">
        <f t="shared" si="78"/>
        <v>9</v>
      </c>
      <c r="AS105" s="70">
        <f t="shared" si="86"/>
        <v>102</v>
      </c>
      <c r="AT105" s="71">
        <f t="shared" si="87"/>
        <v>0.49749173151749676</v>
      </c>
      <c r="AU105" s="72">
        <f t="shared" si="61"/>
        <v>6.8214933659622723E-3</v>
      </c>
      <c r="AV105" s="73">
        <f t="shared" si="79"/>
        <v>1.0068214933659623</v>
      </c>
      <c r="AW105" s="74">
        <f>PRODUCT(AV$4:AV105)</f>
        <v>2.0005654976831502</v>
      </c>
      <c r="AY105" s="75">
        <f t="shared" si="88"/>
        <v>102</v>
      </c>
      <c r="AZ105" s="76">
        <f t="shared" ref="AZ105:BK114" ca="1" si="95">OFFSET($AV$3,($AY105*12-12)+AZ$3,0)</f>
        <v>1.0068214933659623</v>
      </c>
      <c r="BA105" s="76">
        <f t="shared" ca="1" si="95"/>
        <v>1.0068214933659623</v>
      </c>
      <c r="BB105" s="76">
        <f t="shared" ca="1" si="95"/>
        <v>1.0068214933659623</v>
      </c>
      <c r="BC105" s="76">
        <f t="shared" ca="1" si="95"/>
        <v>1.0068214933659623</v>
      </c>
      <c r="BD105" s="76">
        <f t="shared" ca="1" si="95"/>
        <v>1.0068214933659623</v>
      </c>
      <c r="BE105" s="76">
        <f t="shared" ca="1" si="95"/>
        <v>1.0068214933659623</v>
      </c>
      <c r="BF105" s="76">
        <f t="shared" ca="1" si="95"/>
        <v>1.0068214933659623</v>
      </c>
      <c r="BG105" s="76">
        <f t="shared" ca="1" si="95"/>
        <v>1.0068214933659623</v>
      </c>
      <c r="BH105" s="76">
        <f t="shared" ca="1" si="95"/>
        <v>1.0068214933659623</v>
      </c>
      <c r="BI105" s="76">
        <f t="shared" ca="1" si="95"/>
        <v>1.0068214933659623</v>
      </c>
      <c r="BJ105" s="76">
        <f t="shared" ca="1" si="95"/>
        <v>1.0068214933659623</v>
      </c>
      <c r="BK105" s="76">
        <f t="shared" ca="1" si="95"/>
        <v>1.0068214933659623</v>
      </c>
      <c r="BL105" s="76">
        <f t="shared" ca="1" si="93"/>
        <v>8.5000000000000853E-2</v>
      </c>
      <c r="BM105" s="77">
        <f t="shared" ca="1" si="94"/>
        <v>4109.9193039710008</v>
      </c>
    </row>
    <row r="106" spans="5:65">
      <c r="E106">
        <f t="shared" si="81"/>
        <v>103</v>
      </c>
      <c r="F106" s="64">
        <f t="shared" si="82"/>
        <v>70.499999999999687</v>
      </c>
      <c r="G106" s="55">
        <f t="shared" si="63"/>
        <v>3.5900448504841975E-3</v>
      </c>
      <c r="H106" s="78">
        <f t="shared" si="89"/>
        <v>0.76586961648331164</v>
      </c>
      <c r="I106" s="79">
        <f t="shared" ca="1" si="64"/>
        <v>1559688.9066266974</v>
      </c>
      <c r="J106" s="79">
        <f t="shared" ca="1" si="65"/>
        <v>10639.407529518967</v>
      </c>
      <c r="K106" s="80">
        <f t="shared" ca="1" si="66"/>
        <v>-15.317392329666234</v>
      </c>
      <c r="L106" s="80">
        <f t="shared" ca="1" si="67"/>
        <v>-1299.7407555222478</v>
      </c>
      <c r="M106" s="80">
        <f t="shared" ca="1" si="68"/>
        <v>0</v>
      </c>
      <c r="N106" s="80">
        <f t="shared" ca="1" si="69"/>
        <v>0</v>
      </c>
      <c r="O106" s="81">
        <f t="shared" ca="1" si="52"/>
        <v>0</v>
      </c>
      <c r="P106" s="79">
        <f t="shared" ca="1" si="53"/>
        <v>1569013.2560083645</v>
      </c>
      <c r="Q106" s="35"/>
      <c r="R106">
        <f t="shared" ca="1" si="70"/>
        <v>103</v>
      </c>
      <c r="S106" s="78">
        <f t="shared" ca="1" si="71"/>
        <v>70.16</v>
      </c>
      <c r="T106" s="55">
        <f t="shared" ca="1" si="72"/>
        <v>3.5900448504841975E-3</v>
      </c>
      <c r="U106" s="78">
        <f t="shared" ca="1" si="73"/>
        <v>0.76895331737188455</v>
      </c>
      <c r="V106" s="79">
        <f t="shared" ca="1" si="74"/>
        <v>1567564.8092475333</v>
      </c>
      <c r="W106" s="79">
        <f t="shared" ca="1" si="54"/>
        <v>10693.132946997963</v>
      </c>
      <c r="X106" s="80">
        <f t="shared" ca="1" si="55"/>
        <v>-15.379066347437691</v>
      </c>
      <c r="Y106" s="80">
        <f t="shared" ca="1" si="75"/>
        <v>-1306.3040077062778</v>
      </c>
      <c r="Z106" s="80">
        <f t="shared" ca="1" si="56"/>
        <v>0</v>
      </c>
      <c r="AA106" s="80">
        <f t="shared" ca="1" si="76"/>
        <v>0</v>
      </c>
      <c r="AB106" s="81">
        <f t="shared" ca="1" si="57"/>
        <v>0</v>
      </c>
      <c r="AC106" s="79">
        <f t="shared" ca="1" si="58"/>
        <v>1576936.2591204776</v>
      </c>
      <c r="AD106" s="35"/>
      <c r="AE106" s="62">
        <f t="shared" ca="1" si="59"/>
        <v>0</v>
      </c>
      <c r="AF106" s="62">
        <f t="shared" ca="1" si="60"/>
        <v>2050756.8190356514</v>
      </c>
      <c r="AG106" s="35"/>
      <c r="AH106" s="35"/>
      <c r="AK106" s="66"/>
      <c r="AL106" s="66"/>
      <c r="AM106" s="66"/>
      <c r="AN106" s="66"/>
      <c r="AR106" s="69">
        <f t="shared" si="78"/>
        <v>9</v>
      </c>
      <c r="AS106" s="70">
        <f t="shared" si="86"/>
        <v>103</v>
      </c>
      <c r="AT106" s="71">
        <f t="shared" si="87"/>
        <v>0.49409809497132906</v>
      </c>
      <c r="AU106" s="72">
        <f t="shared" si="61"/>
        <v>6.8214933659622723E-3</v>
      </c>
      <c r="AV106" s="73">
        <f t="shared" si="79"/>
        <v>1.0068214933659623</v>
      </c>
      <c r="AW106" s="74">
        <f>PRODUCT(AV$4:AV106)</f>
        <v>2.014212341953769</v>
      </c>
      <c r="AY106" s="75">
        <f t="shared" si="88"/>
        <v>103</v>
      </c>
      <c r="AZ106" s="76">
        <f t="shared" ca="1" si="95"/>
        <v>1.0068214933659623</v>
      </c>
      <c r="BA106" s="76">
        <f t="shared" ca="1" si="95"/>
        <v>1.0068214933659623</v>
      </c>
      <c r="BB106" s="76">
        <f t="shared" ca="1" si="95"/>
        <v>1.0068214933659623</v>
      </c>
      <c r="BC106" s="76">
        <f t="shared" ca="1" si="95"/>
        <v>1.0068214933659623</v>
      </c>
      <c r="BD106" s="76">
        <f t="shared" ca="1" si="95"/>
        <v>1.0068214933659623</v>
      </c>
      <c r="BE106" s="76">
        <f t="shared" ca="1" si="95"/>
        <v>1.0068214933659623</v>
      </c>
      <c r="BF106" s="76">
        <f t="shared" ca="1" si="95"/>
        <v>1.0068214933659623</v>
      </c>
      <c r="BG106" s="76">
        <f t="shared" ca="1" si="95"/>
        <v>1.0068214933659623</v>
      </c>
      <c r="BH106" s="76">
        <f t="shared" ca="1" si="95"/>
        <v>1.0068214933659623</v>
      </c>
      <c r="BI106" s="76">
        <f t="shared" ca="1" si="95"/>
        <v>1.0068214933659623</v>
      </c>
      <c r="BJ106" s="76">
        <f t="shared" ca="1" si="95"/>
        <v>1.0068214933659623</v>
      </c>
      <c r="BK106" s="76">
        <f t="shared" ca="1" si="95"/>
        <v>1.0068214933659623</v>
      </c>
      <c r="BL106" s="76">
        <f t="shared" ca="1" si="93"/>
        <v>8.5000000000000853E-2</v>
      </c>
      <c r="BM106" s="77">
        <f t="shared" ca="1" si="94"/>
        <v>4459.2624448085389</v>
      </c>
    </row>
    <row r="107" spans="5:65">
      <c r="E107">
        <f t="shared" si="81"/>
        <v>104</v>
      </c>
      <c r="F107" s="64">
        <f t="shared" si="82"/>
        <v>70.583333333333016</v>
      </c>
      <c r="G107" s="55">
        <f t="shared" si="63"/>
        <v>3.9263561977341821E-3</v>
      </c>
      <c r="H107" s="78">
        <f t="shared" si="89"/>
        <v>0.76286253956797612</v>
      </c>
      <c r="I107" s="79">
        <f t="shared" ca="1" si="64"/>
        <v>1562852.7510863089</v>
      </c>
      <c r="J107" s="79">
        <f t="shared" ca="1" si="65"/>
        <v>10660.989673511142</v>
      </c>
      <c r="K107" s="80">
        <f t="shared" ca="1" si="66"/>
        <v>-15.257250791359523</v>
      </c>
      <c r="L107" s="80">
        <f t="shared" ca="1" si="67"/>
        <v>-1302.377292571924</v>
      </c>
      <c r="M107" s="80">
        <f t="shared" ca="1" si="68"/>
        <v>0</v>
      </c>
      <c r="N107" s="80">
        <f t="shared" ca="1" si="69"/>
        <v>0</v>
      </c>
      <c r="O107" s="81">
        <f t="shared" ca="1" si="52"/>
        <v>0</v>
      </c>
      <c r="P107" s="79">
        <f t="shared" ca="1" si="53"/>
        <v>1572196.1062164567</v>
      </c>
      <c r="Q107" s="35"/>
      <c r="R107">
        <f t="shared" ca="1" si="70"/>
        <v>104</v>
      </c>
      <c r="S107" s="78">
        <f t="shared" ca="1" si="71"/>
        <v>70.239999999999995</v>
      </c>
      <c r="T107" s="55">
        <f t="shared" ca="1" si="72"/>
        <v>3.5900448504841975E-3</v>
      </c>
      <c r="U107" s="78">
        <f t="shared" ca="1" si="73"/>
        <v>0.76619274047459085</v>
      </c>
      <c r="V107" s="79">
        <f t="shared" ca="1" si="74"/>
        <v>1571274.9872238804</v>
      </c>
      <c r="W107" s="79">
        <f t="shared" ca="1" si="54"/>
        <v>10718.441901450155</v>
      </c>
      <c r="X107" s="80">
        <f t="shared" ca="1" si="55"/>
        <v>-15.323854809491817</v>
      </c>
      <c r="Y107" s="80">
        <f t="shared" ca="1" si="75"/>
        <v>-1309.395822686567</v>
      </c>
      <c r="Z107" s="80">
        <f t="shared" ca="1" si="56"/>
        <v>0</v>
      </c>
      <c r="AA107" s="80">
        <f t="shared" ca="1" si="76"/>
        <v>0</v>
      </c>
      <c r="AB107" s="81">
        <f t="shared" ca="1" si="57"/>
        <v>0</v>
      </c>
      <c r="AC107" s="79">
        <f t="shared" ca="1" si="58"/>
        <v>1580668.7094478344</v>
      </c>
      <c r="AD107" s="35"/>
      <c r="AE107" s="62">
        <f t="shared" ca="1" si="59"/>
        <v>0</v>
      </c>
      <c r="AF107" s="62">
        <f t="shared" ca="1" si="60"/>
        <v>2063017.079056042</v>
      </c>
      <c r="AG107" s="35"/>
      <c r="AH107" s="35"/>
      <c r="AK107" s="66"/>
      <c r="AL107" s="66"/>
      <c r="AM107" s="66"/>
      <c r="AN107" s="66"/>
      <c r="AR107" s="69">
        <f t="shared" si="78"/>
        <v>9</v>
      </c>
      <c r="AS107" s="70">
        <f t="shared" si="86"/>
        <v>104</v>
      </c>
      <c r="AT107" s="71">
        <f t="shared" si="87"/>
        <v>0.49072760809434757</v>
      </c>
      <c r="AU107" s="72">
        <f t="shared" si="61"/>
        <v>6.8214933659622723E-3</v>
      </c>
      <c r="AV107" s="73">
        <f t="shared" si="79"/>
        <v>1.0068214933659623</v>
      </c>
      <c r="AW107" s="74">
        <f>PRODUCT(AV$4:AV107)</f>
        <v>2.0279522780820458</v>
      </c>
      <c r="AY107" s="75">
        <f t="shared" si="88"/>
        <v>104</v>
      </c>
      <c r="AZ107" s="76">
        <f t="shared" ca="1" si="95"/>
        <v>1.0068214933659623</v>
      </c>
      <c r="BA107" s="76">
        <f t="shared" ca="1" si="95"/>
        <v>1.0068214933659623</v>
      </c>
      <c r="BB107" s="76">
        <f t="shared" ca="1" si="95"/>
        <v>1.0068214933659623</v>
      </c>
      <c r="BC107" s="76">
        <f t="shared" ca="1" si="95"/>
        <v>1.0068214933659623</v>
      </c>
      <c r="BD107" s="76">
        <f t="shared" ca="1" si="95"/>
        <v>1.0068214933659623</v>
      </c>
      <c r="BE107" s="76">
        <f t="shared" ca="1" si="95"/>
        <v>1.0068214933659623</v>
      </c>
      <c r="BF107" s="76">
        <f t="shared" ca="1" si="95"/>
        <v>1.0068214933659623</v>
      </c>
      <c r="BG107" s="76">
        <f t="shared" ca="1" si="95"/>
        <v>1.0068214933659623</v>
      </c>
      <c r="BH107" s="76">
        <f t="shared" ca="1" si="95"/>
        <v>1.0068214933659623</v>
      </c>
      <c r="BI107" s="76">
        <f t="shared" ca="1" si="95"/>
        <v>1.0068214933659623</v>
      </c>
      <c r="BJ107" s="76">
        <f t="shared" ca="1" si="95"/>
        <v>1.0068214933659623</v>
      </c>
      <c r="BK107" s="76">
        <f t="shared" ca="1" si="95"/>
        <v>1.0068214933659623</v>
      </c>
      <c r="BL107" s="76">
        <f t="shared" ca="1" si="93"/>
        <v>8.5000000000000853E-2</v>
      </c>
      <c r="BM107" s="77">
        <f t="shared" ca="1" si="94"/>
        <v>4838.2997526172685</v>
      </c>
    </row>
    <row r="108" spans="5:65">
      <c r="E108">
        <f t="shared" si="81"/>
        <v>105</v>
      </c>
      <c r="F108" s="64">
        <f t="shared" si="82"/>
        <v>70.666666666666345</v>
      </c>
      <c r="G108" s="55">
        <f t="shared" si="63"/>
        <v>3.9263561977341821E-3</v>
      </c>
      <c r="H108" s="78">
        <f t="shared" si="89"/>
        <v>0.75986726950772421</v>
      </c>
      <c r="I108" s="79">
        <f t="shared" ca="1" si="64"/>
        <v>1566023.1042907601</v>
      </c>
      <c r="J108" s="79">
        <f t="shared" ca="1" si="65"/>
        <v>10682.616216863064</v>
      </c>
      <c r="K108" s="80">
        <f t="shared" ca="1" si="66"/>
        <v>-15.197345390154485</v>
      </c>
      <c r="L108" s="80">
        <f t="shared" ca="1" si="67"/>
        <v>-1305.0192535756335</v>
      </c>
      <c r="M108" s="80">
        <f t="shared" ca="1" si="68"/>
        <v>0</v>
      </c>
      <c r="N108" s="80">
        <f t="shared" ca="1" si="69"/>
        <v>0</v>
      </c>
      <c r="O108" s="81">
        <f t="shared" ca="1" si="52"/>
        <v>0</v>
      </c>
      <c r="P108" s="79">
        <f t="shared" ca="1" si="53"/>
        <v>1575385.5039086572</v>
      </c>
      <c r="Q108" s="35"/>
      <c r="R108">
        <f t="shared" ca="1" si="70"/>
        <v>105</v>
      </c>
      <c r="S108" s="78">
        <f t="shared" ca="1" si="71"/>
        <v>70.319999999999993</v>
      </c>
      <c r="T108" s="55">
        <f t="shared" ca="1" si="72"/>
        <v>3.5900448504841975E-3</v>
      </c>
      <c r="U108" s="78">
        <f t="shared" ca="1" si="73"/>
        <v>0.76344207417217169</v>
      </c>
      <c r="V108" s="79">
        <f t="shared" ca="1" si="74"/>
        <v>1574994.0378871597</v>
      </c>
      <c r="W108" s="79">
        <f t="shared" ca="1" si="54"/>
        <v>10743.811380877392</v>
      </c>
      <c r="X108" s="80">
        <f t="shared" ca="1" si="55"/>
        <v>-15.268841483443435</v>
      </c>
      <c r="Y108" s="80">
        <f t="shared" ca="1" si="75"/>
        <v>-1312.4950315726333</v>
      </c>
      <c r="Z108" s="80">
        <f t="shared" ca="1" si="56"/>
        <v>0</v>
      </c>
      <c r="AA108" s="80">
        <f t="shared" ca="1" si="76"/>
        <v>0</v>
      </c>
      <c r="AB108" s="81">
        <f t="shared" ca="1" si="57"/>
        <v>0</v>
      </c>
      <c r="AC108" s="79">
        <f t="shared" ca="1" si="58"/>
        <v>1584410.0853949811</v>
      </c>
      <c r="AD108" s="35"/>
      <c r="AE108" s="62">
        <f t="shared" ca="1" si="59"/>
        <v>0</v>
      </c>
      <c r="AF108" s="62">
        <f t="shared" ca="1" si="60"/>
        <v>2075350.7554754762</v>
      </c>
      <c r="AG108" s="35"/>
      <c r="AH108" s="35"/>
      <c r="AK108" s="66"/>
      <c r="AL108" s="66"/>
      <c r="AM108" s="66"/>
      <c r="AN108" s="66"/>
      <c r="AR108" s="69">
        <f t="shared" si="78"/>
        <v>9</v>
      </c>
      <c r="AS108" s="70">
        <f t="shared" si="86"/>
        <v>105</v>
      </c>
      <c r="AT108" s="71">
        <f t="shared" si="87"/>
        <v>0.48738011297123746</v>
      </c>
      <c r="AU108" s="72">
        <f t="shared" si="61"/>
        <v>6.8214933659622723E-3</v>
      </c>
      <c r="AV108" s="73">
        <f t="shared" si="79"/>
        <v>1.0068214933659623</v>
      </c>
      <c r="AW108" s="74">
        <f>PRODUCT(AV$4:AV108)</f>
        <v>2.0417859410934707</v>
      </c>
      <c r="AY108" s="75">
        <f t="shared" si="88"/>
        <v>105</v>
      </c>
      <c r="AZ108" s="76">
        <f t="shared" ca="1" si="95"/>
        <v>1.0068214933659623</v>
      </c>
      <c r="BA108" s="76">
        <f t="shared" ca="1" si="95"/>
        <v>1.0068214933659623</v>
      </c>
      <c r="BB108" s="76">
        <f t="shared" ca="1" si="95"/>
        <v>1.0068214933659623</v>
      </c>
      <c r="BC108" s="76">
        <f t="shared" ca="1" si="95"/>
        <v>1.0068214933659623</v>
      </c>
      <c r="BD108" s="76">
        <f t="shared" ca="1" si="95"/>
        <v>1.0068214933659623</v>
      </c>
      <c r="BE108" s="76">
        <f t="shared" ca="1" si="95"/>
        <v>1.0068214933659623</v>
      </c>
      <c r="BF108" s="76">
        <f t="shared" ca="1" si="95"/>
        <v>1.0068214933659623</v>
      </c>
      <c r="BG108" s="76">
        <f t="shared" ca="1" si="95"/>
        <v>1.0068214933659623</v>
      </c>
      <c r="BH108" s="76">
        <f t="shared" ca="1" si="95"/>
        <v>1.0068214933659623</v>
      </c>
      <c r="BI108" s="76">
        <f t="shared" ca="1" si="95"/>
        <v>1.0068214933659623</v>
      </c>
      <c r="BJ108" s="76">
        <f t="shared" ca="1" si="95"/>
        <v>1.0068214933659623</v>
      </c>
      <c r="BK108" s="76">
        <f t="shared" ca="1" si="95"/>
        <v>1.0068214933659623</v>
      </c>
      <c r="BL108" s="76">
        <f t="shared" ca="1" si="93"/>
        <v>8.5000000000000853E-2</v>
      </c>
      <c r="BM108" s="77">
        <f t="shared" ca="1" si="94"/>
        <v>5249.5552315897403</v>
      </c>
    </row>
    <row r="109" spans="5:65">
      <c r="E109">
        <f t="shared" si="81"/>
        <v>106</v>
      </c>
      <c r="F109" s="64">
        <f t="shared" si="82"/>
        <v>70.749999999999673</v>
      </c>
      <c r="G109" s="55">
        <f t="shared" si="63"/>
        <v>3.9263561977341821E-3</v>
      </c>
      <c r="H109" s="78">
        <f t="shared" si="89"/>
        <v>0.75688375994463719</v>
      </c>
      <c r="I109" s="79">
        <f t="shared" ca="1" si="64"/>
        <v>1569199.9792715649</v>
      </c>
      <c r="J109" s="79">
        <f t="shared" ca="1" si="65"/>
        <v>10704.287248469114</v>
      </c>
      <c r="K109" s="80">
        <f t="shared" ca="1" si="66"/>
        <v>-15.137675198892744</v>
      </c>
      <c r="L109" s="80">
        <f t="shared" ca="1" si="67"/>
        <v>-1307.6666493929708</v>
      </c>
      <c r="M109" s="80">
        <f t="shared" ca="1" si="68"/>
        <v>0</v>
      </c>
      <c r="N109" s="80">
        <f t="shared" ca="1" si="69"/>
        <v>0</v>
      </c>
      <c r="O109" s="81">
        <f t="shared" ca="1" si="52"/>
        <v>0</v>
      </c>
      <c r="P109" s="79">
        <f t="shared" ca="1" si="53"/>
        <v>1578581.4621954421</v>
      </c>
      <c r="Q109" s="35"/>
      <c r="R109">
        <f t="shared" ca="1" si="70"/>
        <v>106</v>
      </c>
      <c r="S109" s="78">
        <f t="shared" ca="1" si="71"/>
        <v>70.400000000000006</v>
      </c>
      <c r="T109" s="55">
        <f t="shared" ca="1" si="72"/>
        <v>3.5900448504841975E-3</v>
      </c>
      <c r="U109" s="78">
        <f t="shared" ca="1" si="73"/>
        <v>0.76070128288514693</v>
      </c>
      <c r="V109" s="79">
        <f t="shared" ca="1" si="74"/>
        <v>1578721.9821268537</v>
      </c>
      <c r="W109" s="79">
        <f t="shared" ca="1" si="54"/>
        <v>10769.241527777142</v>
      </c>
      <c r="X109" s="80">
        <f t="shared" ca="1" si="55"/>
        <v>-15.214025657702939</v>
      </c>
      <c r="Y109" s="80">
        <f t="shared" ca="1" si="75"/>
        <v>-1315.6016517723781</v>
      </c>
      <c r="Z109" s="80">
        <f t="shared" ca="1" si="56"/>
        <v>0</v>
      </c>
      <c r="AA109" s="80">
        <f t="shared" ca="1" si="76"/>
        <v>0</v>
      </c>
      <c r="AB109" s="81">
        <f t="shared" ca="1" si="57"/>
        <v>0</v>
      </c>
      <c r="AC109" s="79">
        <f t="shared" ca="1" si="58"/>
        <v>1588160.4079772008</v>
      </c>
      <c r="AD109" s="35"/>
      <c r="AE109" s="62">
        <f t="shared" ca="1" si="59"/>
        <v>0</v>
      </c>
      <c r="AF109" s="62">
        <f t="shared" ca="1" si="60"/>
        <v>2087758.2879231009</v>
      </c>
      <c r="AG109" s="35"/>
      <c r="AH109" s="35"/>
      <c r="AK109" s="66"/>
      <c r="AL109" s="66"/>
      <c r="AM109" s="66"/>
      <c r="AN109" s="66"/>
      <c r="AR109" s="69">
        <f t="shared" si="78"/>
        <v>9</v>
      </c>
      <c r="AS109" s="70">
        <f t="shared" si="86"/>
        <v>106</v>
      </c>
      <c r="AT109" s="71">
        <f t="shared" si="87"/>
        <v>0.48405545276390222</v>
      </c>
      <c r="AU109" s="72">
        <f t="shared" si="61"/>
        <v>6.8214933659622723E-3</v>
      </c>
      <c r="AV109" s="73">
        <f t="shared" si="79"/>
        <v>1.0068214933659623</v>
      </c>
      <c r="AW109" s="74">
        <f>PRODUCT(AV$4:AV109)</f>
        <v>2.0557139703453546</v>
      </c>
      <c r="AY109" s="75">
        <f t="shared" si="88"/>
        <v>106</v>
      </c>
      <c r="AZ109" s="76">
        <f t="shared" ca="1" si="95"/>
        <v>1.0068214933659623</v>
      </c>
      <c r="BA109" s="76">
        <f t="shared" ca="1" si="95"/>
        <v>1.0068214933659623</v>
      </c>
      <c r="BB109" s="76">
        <f t="shared" ca="1" si="95"/>
        <v>1.0068214933659623</v>
      </c>
      <c r="BC109" s="76">
        <f t="shared" ca="1" si="95"/>
        <v>1.0068214933659623</v>
      </c>
      <c r="BD109" s="76">
        <f t="shared" ca="1" si="95"/>
        <v>1.0068214933659623</v>
      </c>
      <c r="BE109" s="76">
        <f t="shared" ca="1" si="95"/>
        <v>1.0068214933659623</v>
      </c>
      <c r="BF109" s="76">
        <f t="shared" ca="1" si="95"/>
        <v>1.0068214933659623</v>
      </c>
      <c r="BG109" s="76">
        <f t="shared" ca="1" si="95"/>
        <v>1.0068214933659623</v>
      </c>
      <c r="BH109" s="76">
        <f t="shared" ca="1" si="95"/>
        <v>1.0068214933659623</v>
      </c>
      <c r="BI109" s="76">
        <f t="shared" ca="1" si="95"/>
        <v>1.0068214933659623</v>
      </c>
      <c r="BJ109" s="76">
        <f t="shared" ca="1" si="95"/>
        <v>1.0068214933659623</v>
      </c>
      <c r="BK109" s="76">
        <f t="shared" ca="1" si="95"/>
        <v>1.0068214933659623</v>
      </c>
      <c r="BL109" s="76">
        <f t="shared" ca="1" si="93"/>
        <v>8.5000000000000853E-2</v>
      </c>
      <c r="BM109" s="77">
        <f t="shared" ca="1" si="94"/>
        <v>5695.7674262748724</v>
      </c>
    </row>
    <row r="110" spans="5:65">
      <c r="E110">
        <f t="shared" si="81"/>
        <v>107</v>
      </c>
      <c r="F110" s="64">
        <f t="shared" si="82"/>
        <v>70.833333333333002</v>
      </c>
      <c r="G110" s="55">
        <f t="shared" si="63"/>
        <v>3.9263561977341821E-3</v>
      </c>
      <c r="H110" s="78">
        <f t="shared" si="89"/>
        <v>0.75391196470281419</v>
      </c>
      <c r="I110" s="79">
        <f t="shared" ca="1" si="64"/>
        <v>1572383.3890877226</v>
      </c>
      <c r="J110" s="79">
        <f t="shared" ca="1" si="65"/>
        <v>10726.002857411175</v>
      </c>
      <c r="K110" s="80">
        <f t="shared" ca="1" si="66"/>
        <v>-15.078239294056283</v>
      </c>
      <c r="L110" s="80">
        <f t="shared" ca="1" si="67"/>
        <v>-1310.3194909064357</v>
      </c>
      <c r="M110" s="80">
        <f t="shared" ca="1" si="68"/>
        <v>0</v>
      </c>
      <c r="N110" s="80">
        <f t="shared" ca="1" si="69"/>
        <v>0</v>
      </c>
      <c r="O110" s="81">
        <f t="shared" ca="1" si="52"/>
        <v>0</v>
      </c>
      <c r="P110" s="79">
        <f t="shared" ca="1" si="53"/>
        <v>1581783.9942149334</v>
      </c>
      <c r="Q110" s="35"/>
      <c r="R110">
        <f t="shared" ca="1" si="70"/>
        <v>107</v>
      </c>
      <c r="S110" s="78">
        <f t="shared" ca="1" si="71"/>
        <v>70.48</v>
      </c>
      <c r="T110" s="55">
        <f t="shared" ca="1" si="72"/>
        <v>3.5900448504841975E-3</v>
      </c>
      <c r="U110" s="78">
        <f t="shared" ca="1" si="73"/>
        <v>0.75797033116176837</v>
      </c>
      <c r="V110" s="79">
        <f t="shared" ca="1" si="74"/>
        <v>1582458.8408827994</v>
      </c>
      <c r="W110" s="79">
        <f t="shared" ca="1" si="54"/>
        <v>10794.732484990363</v>
      </c>
      <c r="X110" s="80">
        <f t="shared" ca="1" si="55"/>
        <v>-15.159406623235368</v>
      </c>
      <c r="Y110" s="80">
        <f t="shared" ca="1" si="75"/>
        <v>-1318.7157007356661</v>
      </c>
      <c r="Z110" s="80">
        <f t="shared" ca="1" si="56"/>
        <v>0</v>
      </c>
      <c r="AA110" s="80">
        <f t="shared" ca="1" si="76"/>
        <v>0</v>
      </c>
      <c r="AB110" s="81">
        <f t="shared" ca="1" si="57"/>
        <v>0</v>
      </c>
      <c r="AC110" s="79">
        <f t="shared" ca="1" si="58"/>
        <v>1591919.6982604307</v>
      </c>
      <c r="AD110" s="35"/>
      <c r="AE110" s="62">
        <f t="shared" ca="1" si="59"/>
        <v>0</v>
      </c>
      <c r="AF110" s="62">
        <f t="shared" ca="1" si="60"/>
        <v>2100240.1186606316</v>
      </c>
      <c r="AG110" s="35"/>
      <c r="AH110" s="35"/>
      <c r="AK110" s="66"/>
      <c r="AL110" s="66"/>
      <c r="AM110" s="66"/>
      <c r="AN110" s="66"/>
      <c r="AR110" s="69">
        <f t="shared" si="78"/>
        <v>9</v>
      </c>
      <c r="AS110" s="70">
        <f t="shared" si="86"/>
        <v>107</v>
      </c>
      <c r="AT110" s="71">
        <f t="shared" si="87"/>
        <v>0.48075347170411542</v>
      </c>
      <c r="AU110" s="72">
        <f t="shared" si="61"/>
        <v>6.8214933659622723E-3</v>
      </c>
      <c r="AV110" s="73">
        <f t="shared" si="79"/>
        <v>1.0068214933659623</v>
      </c>
      <c r="AW110" s="74">
        <f>PRODUCT(AV$4:AV110)</f>
        <v>2.0697370095563814</v>
      </c>
      <c r="AY110" s="75">
        <f t="shared" si="88"/>
        <v>107</v>
      </c>
      <c r="AZ110" s="76">
        <f t="shared" ca="1" si="95"/>
        <v>1.0068214933659623</v>
      </c>
      <c r="BA110" s="76">
        <f t="shared" ca="1" si="95"/>
        <v>1.0068214933659623</v>
      </c>
      <c r="BB110" s="76">
        <f t="shared" ca="1" si="95"/>
        <v>1.0068214933659623</v>
      </c>
      <c r="BC110" s="76">
        <f t="shared" ca="1" si="95"/>
        <v>1.0068214933659623</v>
      </c>
      <c r="BD110" s="76">
        <f t="shared" ca="1" si="95"/>
        <v>1.0068214933659623</v>
      </c>
      <c r="BE110" s="76">
        <f t="shared" ca="1" si="95"/>
        <v>1.0068214933659623</v>
      </c>
      <c r="BF110" s="76">
        <f t="shared" ca="1" si="95"/>
        <v>1.0068214933659623</v>
      </c>
      <c r="BG110" s="76">
        <f t="shared" ca="1" si="95"/>
        <v>1.0068214933659623</v>
      </c>
      <c r="BH110" s="76">
        <f t="shared" ca="1" si="95"/>
        <v>1.0068214933659623</v>
      </c>
      <c r="BI110" s="76">
        <f t="shared" ca="1" si="95"/>
        <v>1.0068214933659623</v>
      </c>
      <c r="BJ110" s="76">
        <f t="shared" ca="1" si="95"/>
        <v>1.0068214933659623</v>
      </c>
      <c r="BK110" s="76">
        <f t="shared" ca="1" si="95"/>
        <v>1.0068214933659623</v>
      </c>
      <c r="BL110" s="76">
        <f t="shared" ca="1" si="93"/>
        <v>8.5000000000000853E-2</v>
      </c>
      <c r="BM110" s="77">
        <f t="shared" ca="1" si="94"/>
        <v>6179.9076575082418</v>
      </c>
    </row>
    <row r="111" spans="5:65">
      <c r="E111">
        <f t="shared" si="81"/>
        <v>108</v>
      </c>
      <c r="F111" s="64">
        <f t="shared" si="82"/>
        <v>70.91666666666633</v>
      </c>
      <c r="G111" s="55">
        <f t="shared" si="63"/>
        <v>3.9263561977341821E-3</v>
      </c>
      <c r="H111" s="78">
        <f t="shared" si="89"/>
        <v>0.75095183778765728</v>
      </c>
      <c r="I111" s="79">
        <f t="shared" ca="1" si="64"/>
        <v>1575573.3468257708</v>
      </c>
      <c r="J111" s="79">
        <f t="shared" ca="1" si="65"/>
        <v>10747.763132958969</v>
      </c>
      <c r="K111" s="80">
        <f t="shared" ca="1" si="66"/>
        <v>-15.019036755753145</v>
      </c>
      <c r="L111" s="80">
        <f t="shared" ca="1" si="67"/>
        <v>-1312.9777890214757</v>
      </c>
      <c r="M111" s="80">
        <f t="shared" ca="1" si="68"/>
        <v>0</v>
      </c>
      <c r="N111" s="80">
        <f t="shared" ca="1" si="69"/>
        <v>0</v>
      </c>
      <c r="O111" s="81">
        <f t="shared" ca="1" si="52"/>
        <v>-99689.029044602285</v>
      </c>
      <c r="P111" s="79">
        <f t="shared" ca="1" si="53"/>
        <v>1485304.0840883502</v>
      </c>
      <c r="Q111" s="35"/>
      <c r="R111">
        <f t="shared" ca="1" si="70"/>
        <v>108</v>
      </c>
      <c r="S111" s="78">
        <f t="shared" ca="1" si="71"/>
        <v>70.56</v>
      </c>
      <c r="T111" s="55">
        <f t="shared" ca="1" si="72"/>
        <v>3.9263561977341821E-3</v>
      </c>
      <c r="U111" s="78">
        <f t="shared" ca="1" si="73"/>
        <v>0.75499426965431271</v>
      </c>
      <c r="V111" s="79">
        <f t="shared" ca="1" si="74"/>
        <v>1585669.2544868707</v>
      </c>
      <c r="W111" s="79">
        <f t="shared" ca="1" si="54"/>
        <v>10816.632300092531</v>
      </c>
      <c r="X111" s="80">
        <f t="shared" ca="1" si="55"/>
        <v>-15.099885393086254</v>
      </c>
      <c r="Y111" s="80">
        <f t="shared" ca="1" si="75"/>
        <v>-1321.3910454057257</v>
      </c>
      <c r="Z111" s="80">
        <f t="shared" ca="1" si="56"/>
        <v>0</v>
      </c>
      <c r="AA111" s="80">
        <f t="shared" ca="1" si="76"/>
        <v>0</v>
      </c>
      <c r="AB111" s="81">
        <f t="shared" ca="1" si="57"/>
        <v>-99689.029044602285</v>
      </c>
      <c r="AC111" s="79">
        <f t="shared" ca="1" si="58"/>
        <v>1495460.3668115621</v>
      </c>
      <c r="AD111" s="35"/>
      <c r="AE111" s="62">
        <f t="shared" ca="1" si="59"/>
        <v>-132039.45122689029</v>
      </c>
      <c r="AF111" s="62">
        <f t="shared" ca="1" si="60"/>
        <v>1980757.2413712288</v>
      </c>
      <c r="AG111" s="35"/>
      <c r="AH111" s="35"/>
      <c r="AK111" s="66"/>
      <c r="AL111" s="66"/>
      <c r="AM111" s="66"/>
      <c r="AN111" s="66"/>
      <c r="AR111" s="69">
        <f t="shared" si="78"/>
        <v>9</v>
      </c>
      <c r="AS111" s="70">
        <f t="shared" si="86"/>
        <v>108</v>
      </c>
      <c r="AT111" s="71">
        <f t="shared" si="87"/>
        <v>0.47747401508622245</v>
      </c>
      <c r="AU111" s="72">
        <f t="shared" si="61"/>
        <v>6.8214933659622723E-3</v>
      </c>
      <c r="AV111" s="73">
        <f t="shared" si="79"/>
        <v>1.0068214933659623</v>
      </c>
      <c r="AW111" s="74">
        <f>PRODUCT(AV$4:AV111)</f>
        <v>2.0838557068363568</v>
      </c>
      <c r="AY111" s="75">
        <f t="shared" si="88"/>
        <v>108</v>
      </c>
      <c r="AZ111" s="76">
        <f t="shared" ca="1" si="95"/>
        <v>1.0068214933659623</v>
      </c>
      <c r="BA111" s="76">
        <f t="shared" ca="1" si="95"/>
        <v>1.0068214933659623</v>
      </c>
      <c r="BB111" s="76">
        <f t="shared" ca="1" si="95"/>
        <v>1.0068214933659623</v>
      </c>
      <c r="BC111" s="76">
        <f t="shared" ca="1" si="95"/>
        <v>1.0068214933659623</v>
      </c>
      <c r="BD111" s="76">
        <f t="shared" ca="1" si="95"/>
        <v>1.0068214933659623</v>
      </c>
      <c r="BE111" s="76">
        <f t="shared" ca="1" si="95"/>
        <v>1.0068214933659623</v>
      </c>
      <c r="BF111" s="76">
        <f t="shared" ca="1" si="95"/>
        <v>1.0068214933659623</v>
      </c>
      <c r="BG111" s="76">
        <f t="shared" ca="1" si="95"/>
        <v>1.0068214933659623</v>
      </c>
      <c r="BH111" s="76">
        <f t="shared" ca="1" si="95"/>
        <v>1.0068214933659623</v>
      </c>
      <c r="BI111" s="76">
        <f t="shared" ca="1" si="95"/>
        <v>1.0068214933659623</v>
      </c>
      <c r="BJ111" s="76">
        <f t="shared" ca="1" si="95"/>
        <v>1.0068214933659623</v>
      </c>
      <c r="BK111" s="76">
        <f t="shared" ca="1" si="95"/>
        <v>1.0068214933659623</v>
      </c>
      <c r="BL111" s="76">
        <f t="shared" ca="1" si="93"/>
        <v>8.5000000000000853E-2</v>
      </c>
      <c r="BM111" s="77">
        <f t="shared" ca="1" si="94"/>
        <v>6705.1998083964472</v>
      </c>
    </row>
    <row r="112" spans="5:65">
      <c r="E112">
        <f t="shared" si="81"/>
        <v>109</v>
      </c>
      <c r="F112" s="64">
        <f t="shared" si="82"/>
        <v>70.999999999999659</v>
      </c>
      <c r="G112" s="55">
        <f t="shared" si="63"/>
        <v>3.9263561977341821E-3</v>
      </c>
      <c r="H112" s="78">
        <f t="shared" si="89"/>
        <v>0.7480033333851599</v>
      </c>
      <c r="I112" s="79">
        <f t="shared" ca="1" si="64"/>
        <v>1479472.2511922701</v>
      </c>
      <c r="J112" s="79">
        <f t="shared" ca="1" si="65"/>
        <v>10092.210146633339</v>
      </c>
      <c r="K112" s="80">
        <f t="shared" ca="1" si="66"/>
        <v>-14.960066667703199</v>
      </c>
      <c r="L112" s="80">
        <f t="shared" ca="1" si="67"/>
        <v>-1232.8935426602252</v>
      </c>
      <c r="M112" s="80">
        <f t="shared" ca="1" si="68"/>
        <v>-11096.041883942025</v>
      </c>
      <c r="N112" s="80">
        <f t="shared" ca="1" si="69"/>
        <v>0</v>
      </c>
      <c r="O112" s="81">
        <f t="shared" ca="1" si="52"/>
        <v>0</v>
      </c>
      <c r="P112" s="79">
        <f t="shared" ca="1" si="53"/>
        <v>1477220.5658456336</v>
      </c>
      <c r="Q112" s="35"/>
      <c r="R112">
        <f t="shared" ca="1" si="70"/>
        <v>109</v>
      </c>
      <c r="S112" s="78">
        <f t="shared" ca="1" si="71"/>
        <v>70.64</v>
      </c>
      <c r="T112" s="55">
        <f t="shared" ca="1" si="72"/>
        <v>3.9263561977341821E-3</v>
      </c>
      <c r="U112" s="78">
        <f t="shared" ca="1" si="73"/>
        <v>0.75202989322440172</v>
      </c>
      <c r="V112" s="79">
        <f t="shared" ca="1" si="74"/>
        <v>1489588.6567318656</v>
      </c>
      <c r="W112" s="79">
        <f t="shared" ca="1" si="54"/>
        <v>10161.219139909073</v>
      </c>
      <c r="X112" s="80">
        <f t="shared" ca="1" si="55"/>
        <v>-15.040597864488035</v>
      </c>
      <c r="Y112" s="80">
        <f t="shared" ca="1" si="75"/>
        <v>-1241.3238806098882</v>
      </c>
      <c r="Z112" s="80">
        <f t="shared" ca="1" si="56"/>
        <v>-11171.914925488991</v>
      </c>
      <c r="AA112" s="80">
        <f t="shared" ca="1" si="76"/>
        <v>0</v>
      </c>
      <c r="AB112" s="81">
        <f t="shared" ca="1" si="57"/>
        <v>0</v>
      </c>
      <c r="AC112" s="79">
        <f t="shared" ca="1" si="58"/>
        <v>1487321.5964678116</v>
      </c>
      <c r="AD112" s="35"/>
      <c r="AE112" s="62">
        <f t="shared" ca="1" si="59"/>
        <v>0</v>
      </c>
      <c r="AF112" s="62">
        <f t="shared" ca="1" si="60"/>
        <v>1977742.6534080645</v>
      </c>
      <c r="AG112" s="35"/>
      <c r="AH112" s="35"/>
      <c r="AK112" s="66"/>
      <c r="AL112" s="66"/>
      <c r="AM112" s="66"/>
      <c r="AN112" s="66"/>
      <c r="AR112" s="69">
        <f t="shared" si="78"/>
        <v>10</v>
      </c>
      <c r="AS112" s="70">
        <f t="shared" si="86"/>
        <v>109</v>
      </c>
      <c r="AT112" s="71">
        <f t="shared" si="87"/>
        <v>0.47421692925989239</v>
      </c>
      <c r="AU112" s="72">
        <f t="shared" si="61"/>
        <v>6.8214933659622723E-3</v>
      </c>
      <c r="AV112" s="73">
        <f t="shared" si="79"/>
        <v>1.0068214933659623</v>
      </c>
      <c r="AW112" s="74">
        <f>PRODUCT(AV$4:AV112)</f>
        <v>2.0980707147161635</v>
      </c>
      <c r="AY112" s="75">
        <f t="shared" si="88"/>
        <v>109</v>
      </c>
      <c r="AZ112" s="76">
        <f t="shared" ca="1" si="95"/>
        <v>1.0068214933659623</v>
      </c>
      <c r="BA112" s="76">
        <f t="shared" ca="1" si="95"/>
        <v>1.0068214933659623</v>
      </c>
      <c r="BB112" s="76">
        <f t="shared" ca="1" si="95"/>
        <v>1.0068214933659623</v>
      </c>
      <c r="BC112" s="76">
        <f t="shared" ca="1" si="95"/>
        <v>1.0068214933659623</v>
      </c>
      <c r="BD112" s="76">
        <f t="shared" ca="1" si="95"/>
        <v>1.0068214933659623</v>
      </c>
      <c r="BE112" s="76">
        <f t="shared" ca="1" si="95"/>
        <v>1.0068214933659623</v>
      </c>
      <c r="BF112" s="76">
        <f t="shared" ca="1" si="95"/>
        <v>1.0068214933659623</v>
      </c>
      <c r="BG112" s="76">
        <f t="shared" ca="1" si="95"/>
        <v>1.0068214933659623</v>
      </c>
      <c r="BH112" s="76">
        <f t="shared" ca="1" si="95"/>
        <v>1.0068214933659623</v>
      </c>
      <c r="BI112" s="76">
        <f t="shared" ca="1" si="95"/>
        <v>1.0068214933659623</v>
      </c>
      <c r="BJ112" s="76">
        <f t="shared" ca="1" si="95"/>
        <v>1.0068214933659623</v>
      </c>
      <c r="BK112" s="76">
        <f t="shared" ca="1" si="95"/>
        <v>1.0068214933659623</v>
      </c>
      <c r="BL112" s="76">
        <f t="shared" ca="1" si="93"/>
        <v>8.5000000000000853E-2</v>
      </c>
      <c r="BM112" s="77">
        <f t="shared" ca="1" si="94"/>
        <v>7275.1417921101511</v>
      </c>
    </row>
    <row r="113" spans="5:65">
      <c r="E113">
        <f t="shared" si="81"/>
        <v>110</v>
      </c>
      <c r="F113" s="64">
        <f t="shared" si="82"/>
        <v>71.083333333332988</v>
      </c>
      <c r="G113" s="55">
        <f t="shared" si="63"/>
        <v>3.9263561977341821E-3</v>
      </c>
      <c r="H113" s="78">
        <f t="shared" si="89"/>
        <v>0.74506640586119721</v>
      </c>
      <c r="I113" s="79">
        <f t="shared" ca="1" si="64"/>
        <v>1471420.4717215053</v>
      </c>
      <c r="J113" s="79">
        <f t="shared" ca="1" si="65"/>
        <v>10037.284986389326</v>
      </c>
      <c r="K113" s="80">
        <f t="shared" ca="1" si="66"/>
        <v>-14.901328117223944</v>
      </c>
      <c r="L113" s="80">
        <f t="shared" ca="1" si="67"/>
        <v>-1226.1837264345879</v>
      </c>
      <c r="M113" s="80">
        <f t="shared" ca="1" si="68"/>
        <v>0</v>
      </c>
      <c r="N113" s="80">
        <f t="shared" ca="1" si="69"/>
        <v>0</v>
      </c>
      <c r="O113" s="81">
        <f t="shared" ca="1" si="52"/>
        <v>0</v>
      </c>
      <c r="P113" s="79">
        <f t="shared" ca="1" si="53"/>
        <v>1480216.6716533429</v>
      </c>
      <c r="Q113" s="35"/>
      <c r="R113">
        <f t="shared" ca="1" si="70"/>
        <v>110</v>
      </c>
      <c r="S113" s="78">
        <f t="shared" ca="1" si="71"/>
        <v>70.72</v>
      </c>
      <c r="T113" s="55">
        <f t="shared" ca="1" si="72"/>
        <v>3.9263561977341821E-3</v>
      </c>
      <c r="U113" s="78">
        <f t="shared" ca="1" si="73"/>
        <v>0.74907715599225877</v>
      </c>
      <c r="V113" s="79">
        <f t="shared" ca="1" si="74"/>
        <v>1481481.8420994964</v>
      </c>
      <c r="W113" s="79">
        <f t="shared" ca="1" si="54"/>
        <v>10105.918557675281</v>
      </c>
      <c r="X113" s="80">
        <f t="shared" ca="1" si="55"/>
        <v>-14.981543119845176</v>
      </c>
      <c r="Y113" s="80">
        <f t="shared" ca="1" si="75"/>
        <v>-1234.5682017495803</v>
      </c>
      <c r="Z113" s="80">
        <f t="shared" ca="1" si="56"/>
        <v>0</v>
      </c>
      <c r="AA113" s="80">
        <f t="shared" ca="1" si="76"/>
        <v>0</v>
      </c>
      <c r="AB113" s="81">
        <f t="shared" ca="1" si="57"/>
        <v>0</v>
      </c>
      <c r="AC113" s="79">
        <f t="shared" ca="1" si="58"/>
        <v>1490338.2109123024</v>
      </c>
      <c r="AD113" s="35"/>
      <c r="AE113" s="62">
        <f t="shared" ca="1" si="59"/>
        <v>0</v>
      </c>
      <c r="AF113" s="62">
        <f t="shared" ca="1" si="60"/>
        <v>1989565.6929200282</v>
      </c>
      <c r="AG113" s="35"/>
      <c r="AH113" s="35"/>
      <c r="AK113" s="66"/>
      <c r="AL113" s="66"/>
      <c r="AM113" s="66"/>
      <c r="AN113" s="66"/>
      <c r="AR113" s="69">
        <f t="shared" si="78"/>
        <v>10</v>
      </c>
      <c r="AS113" s="70">
        <f t="shared" si="86"/>
        <v>110</v>
      </c>
      <c r="AT113" s="71">
        <f t="shared" si="87"/>
        <v>0.47098206162291906</v>
      </c>
      <c r="AU113" s="72">
        <f t="shared" si="61"/>
        <v>6.8214933659622723E-3</v>
      </c>
      <c r="AV113" s="73">
        <f t="shared" si="79"/>
        <v>1.0068214933659623</v>
      </c>
      <c r="AW113" s="74">
        <f>PRODUCT(AV$4:AV113)</f>
        <v>2.1123826901779195</v>
      </c>
      <c r="AY113" s="75">
        <f t="shared" si="88"/>
        <v>110</v>
      </c>
      <c r="AZ113" s="76">
        <f t="shared" ca="1" si="95"/>
        <v>1.0068214933659623</v>
      </c>
      <c r="BA113" s="76">
        <f t="shared" ca="1" si="95"/>
        <v>1.0068214933659623</v>
      </c>
      <c r="BB113" s="76">
        <f t="shared" ca="1" si="95"/>
        <v>1.0068214933659623</v>
      </c>
      <c r="BC113" s="76">
        <f t="shared" ca="1" si="95"/>
        <v>1.0068214933659623</v>
      </c>
      <c r="BD113" s="76">
        <f t="shared" ca="1" si="95"/>
        <v>1.0068214933659623</v>
      </c>
      <c r="BE113" s="76">
        <f t="shared" ca="1" si="95"/>
        <v>1.0068214933659623</v>
      </c>
      <c r="BF113" s="76">
        <f t="shared" ca="1" si="95"/>
        <v>1.0068214933659623</v>
      </c>
      <c r="BG113" s="76">
        <f t="shared" ca="1" si="95"/>
        <v>1.0068214933659623</v>
      </c>
      <c r="BH113" s="76">
        <f t="shared" ca="1" si="95"/>
        <v>1.0068214933659623</v>
      </c>
      <c r="BI113" s="76">
        <f t="shared" ca="1" si="95"/>
        <v>1.0068214933659623</v>
      </c>
      <c r="BJ113" s="76">
        <f t="shared" ca="1" si="95"/>
        <v>1.0068214933659623</v>
      </c>
      <c r="BK113" s="76">
        <f t="shared" ca="1" si="95"/>
        <v>1.0068214933659623</v>
      </c>
      <c r="BL113" s="76">
        <f t="shared" ca="1" si="93"/>
        <v>8.5000000000000853E-2</v>
      </c>
      <c r="BM113" s="77">
        <f t="shared" ca="1" si="94"/>
        <v>7893.5288444395201</v>
      </c>
    </row>
    <row r="114" spans="5:65">
      <c r="E114">
        <f t="shared" si="81"/>
        <v>111</v>
      </c>
      <c r="F114" s="64">
        <f t="shared" si="82"/>
        <v>71.166666666666316</v>
      </c>
      <c r="G114" s="55">
        <f t="shared" si="63"/>
        <v>3.9263561977341821E-3</v>
      </c>
      <c r="H114" s="78">
        <f t="shared" si="89"/>
        <v>0.74214100976082054</v>
      </c>
      <c r="I114" s="79">
        <f t="shared" ca="1" si="64"/>
        <v>1474404.8137506074</v>
      </c>
      <c r="J114" s="79">
        <f t="shared" ca="1" si="65"/>
        <v>10057.642655742608</v>
      </c>
      <c r="K114" s="80">
        <f t="shared" ca="1" si="66"/>
        <v>-14.842820195216412</v>
      </c>
      <c r="L114" s="80">
        <f t="shared" ca="1" si="67"/>
        <v>-1228.6706781255064</v>
      </c>
      <c r="M114" s="80">
        <f t="shared" ca="1" si="68"/>
        <v>0</v>
      </c>
      <c r="N114" s="80">
        <f t="shared" ca="1" si="69"/>
        <v>0</v>
      </c>
      <c r="O114" s="81">
        <f t="shared" ca="1" si="52"/>
        <v>0</v>
      </c>
      <c r="P114" s="79">
        <f t="shared" ca="1" si="53"/>
        <v>1483218.9429080293</v>
      </c>
      <c r="Q114" s="35"/>
      <c r="R114">
        <f t="shared" ca="1" si="70"/>
        <v>111</v>
      </c>
      <c r="S114" s="78">
        <f t="shared" ca="1" si="71"/>
        <v>70.8</v>
      </c>
      <c r="T114" s="55">
        <f t="shared" ca="1" si="72"/>
        <v>3.9263561977341821E-3</v>
      </c>
      <c r="U114" s="78">
        <f t="shared" ca="1" si="73"/>
        <v>0.74613601225824744</v>
      </c>
      <c r="V114" s="79">
        <f t="shared" ca="1" si="74"/>
        <v>1484486.6122411669</v>
      </c>
      <c r="W114" s="79">
        <f t="shared" ca="1" si="54"/>
        <v>10126.415577262927</v>
      </c>
      <c r="X114" s="80">
        <f t="shared" ca="1" si="55"/>
        <v>-14.92272024516495</v>
      </c>
      <c r="Y114" s="80">
        <f t="shared" ca="1" si="75"/>
        <v>-1237.0721768676392</v>
      </c>
      <c r="Z114" s="80">
        <f t="shared" ca="1" si="56"/>
        <v>0</v>
      </c>
      <c r="AA114" s="80">
        <f t="shared" ca="1" si="76"/>
        <v>0</v>
      </c>
      <c r="AB114" s="81">
        <f t="shared" ca="1" si="57"/>
        <v>0</v>
      </c>
      <c r="AC114" s="79">
        <f t="shared" ca="1" si="58"/>
        <v>1493361.032921317</v>
      </c>
      <c r="AD114" s="35"/>
      <c r="AE114" s="62">
        <f t="shared" ca="1" si="59"/>
        <v>0</v>
      </c>
      <c r="AF114" s="62">
        <f t="shared" ca="1" si="60"/>
        <v>2001459.5306846618</v>
      </c>
      <c r="AG114" s="35"/>
      <c r="AH114" s="35"/>
      <c r="AK114" s="66"/>
      <c r="AL114" s="66"/>
      <c r="AM114" s="66"/>
      <c r="AN114" s="66"/>
      <c r="AR114" s="69">
        <f t="shared" si="78"/>
        <v>10</v>
      </c>
      <c r="AS114" s="70">
        <f t="shared" si="86"/>
        <v>111</v>
      </c>
      <c r="AT114" s="71">
        <f t="shared" si="87"/>
        <v>0.46776926061407109</v>
      </c>
      <c r="AU114" s="72">
        <f t="shared" si="61"/>
        <v>6.8214933659622723E-3</v>
      </c>
      <c r="AV114" s="73">
        <f t="shared" si="79"/>
        <v>1.0068214933659623</v>
      </c>
      <c r="AW114" s="74">
        <f>PRODUCT(AV$4:AV114)</f>
        <v>2.1267922946853415</v>
      </c>
      <c r="AY114" s="75">
        <f t="shared" si="88"/>
        <v>111</v>
      </c>
      <c r="AZ114" s="76">
        <f t="shared" ca="1" si="95"/>
        <v>1.0068214933659623</v>
      </c>
      <c r="BA114" s="76">
        <f t="shared" ca="1" si="95"/>
        <v>1.0068214933659623</v>
      </c>
      <c r="BB114" s="76">
        <f t="shared" ca="1" si="95"/>
        <v>1.0068214933659623</v>
      </c>
      <c r="BC114" s="76">
        <f t="shared" ca="1" si="95"/>
        <v>1.0068214933659623</v>
      </c>
      <c r="BD114" s="76">
        <f t="shared" ca="1" si="95"/>
        <v>1.0068214933659623</v>
      </c>
      <c r="BE114" s="76">
        <f t="shared" ca="1" si="95"/>
        <v>1.0068214933659623</v>
      </c>
      <c r="BF114" s="76">
        <f t="shared" ca="1" si="95"/>
        <v>1.0068214933659623</v>
      </c>
      <c r="BG114" s="76">
        <f t="shared" ca="1" si="95"/>
        <v>1.0068214933659623</v>
      </c>
      <c r="BH114" s="76">
        <f t="shared" ca="1" si="95"/>
        <v>1.0068214933659623</v>
      </c>
      <c r="BI114" s="76">
        <f t="shared" ca="1" si="95"/>
        <v>1.0068214933659623</v>
      </c>
      <c r="BJ114" s="76">
        <f t="shared" ca="1" si="95"/>
        <v>1.0068214933659623</v>
      </c>
      <c r="BK114" s="76">
        <f t="shared" ca="1" si="95"/>
        <v>1.0068214933659623</v>
      </c>
      <c r="BL114" s="76">
        <f t="shared" ca="1" si="93"/>
        <v>8.5000000000000853E-2</v>
      </c>
      <c r="BM114" s="77">
        <f t="shared" ca="1" si="94"/>
        <v>8564.4787962168866</v>
      </c>
    </row>
    <row r="115" spans="5:65">
      <c r="E115">
        <f t="shared" si="81"/>
        <v>112</v>
      </c>
      <c r="F115" s="64">
        <f t="shared" si="82"/>
        <v>71.249999999999645</v>
      </c>
      <c r="G115" s="55">
        <f t="shared" si="63"/>
        <v>3.9263561977341821E-3</v>
      </c>
      <c r="H115" s="78">
        <f t="shared" si="89"/>
        <v>0.73922709980755341</v>
      </c>
      <c r="I115" s="79">
        <f t="shared" ca="1" si="64"/>
        <v>1477395.2970189457</v>
      </c>
      <c r="J115" s="79">
        <f t="shared" ca="1" si="65"/>
        <v>10078.0422175186</v>
      </c>
      <c r="K115" s="80">
        <f t="shared" ca="1" si="66"/>
        <v>-14.784541996151068</v>
      </c>
      <c r="L115" s="80">
        <f t="shared" ca="1" si="67"/>
        <v>-1231.1627475157882</v>
      </c>
      <c r="M115" s="80">
        <f t="shared" ca="1" si="68"/>
        <v>0</v>
      </c>
      <c r="N115" s="80">
        <f t="shared" ca="1" si="69"/>
        <v>0</v>
      </c>
      <c r="O115" s="81">
        <f t="shared" ca="1" si="52"/>
        <v>0</v>
      </c>
      <c r="P115" s="79">
        <f t="shared" ca="1" si="53"/>
        <v>1486227.3919469523</v>
      </c>
      <c r="Q115" s="35"/>
      <c r="R115">
        <f t="shared" ca="1" si="70"/>
        <v>112</v>
      </c>
      <c r="S115" s="78">
        <f t="shared" ca="1" si="71"/>
        <v>70.88</v>
      </c>
      <c r="T115" s="55">
        <f t="shared" ca="1" si="72"/>
        <v>3.9263561977341821E-3</v>
      </c>
      <c r="U115" s="78">
        <f t="shared" ca="1" si="73"/>
        <v>0.74320641650216457</v>
      </c>
      <c r="V115" s="79">
        <f t="shared" ca="1" si="74"/>
        <v>1487497.5655742518</v>
      </c>
      <c r="W115" s="79">
        <f t="shared" ca="1" si="54"/>
        <v>10146.954775449789</v>
      </c>
      <c r="X115" s="80">
        <f t="shared" ca="1" si="55"/>
        <v>-14.864128330043291</v>
      </c>
      <c r="Y115" s="80">
        <f t="shared" ca="1" si="75"/>
        <v>-1239.5813046452099</v>
      </c>
      <c r="Z115" s="80">
        <f t="shared" ca="1" si="56"/>
        <v>0</v>
      </c>
      <c r="AA115" s="80">
        <f t="shared" ca="1" si="76"/>
        <v>0</v>
      </c>
      <c r="AB115" s="81">
        <f t="shared" ca="1" si="57"/>
        <v>0</v>
      </c>
      <c r="AC115" s="79">
        <f t="shared" ca="1" si="58"/>
        <v>1496390.0749167264</v>
      </c>
      <c r="AD115" s="35"/>
      <c r="AE115" s="62">
        <f t="shared" ca="1" si="59"/>
        <v>0</v>
      </c>
      <c r="AF115" s="62">
        <f t="shared" ca="1" si="60"/>
        <v>2013424.5906532323</v>
      </c>
      <c r="AG115" s="35"/>
      <c r="AH115" s="35"/>
      <c r="AK115" s="66"/>
      <c r="AL115" s="66"/>
      <c r="AM115" s="66"/>
      <c r="AN115" s="66"/>
      <c r="AR115" s="69">
        <f t="shared" si="78"/>
        <v>10</v>
      </c>
      <c r="AS115" s="70">
        <f t="shared" si="86"/>
        <v>112</v>
      </c>
      <c r="AT115" s="71">
        <f t="shared" si="87"/>
        <v>0.46457837570599114</v>
      </c>
      <c r="AU115" s="72">
        <f t="shared" si="61"/>
        <v>6.8214933659622723E-3</v>
      </c>
      <c r="AV115" s="73">
        <f t="shared" si="79"/>
        <v>1.0068214933659623</v>
      </c>
      <c r="AW115" s="74">
        <f>PRODUCT(AV$4:AV115)</f>
        <v>2.1413001942143173</v>
      </c>
      <c r="AY115" s="75">
        <f t="shared" si="88"/>
        <v>112</v>
      </c>
      <c r="AZ115" s="76">
        <f t="shared" ref="AZ115:BK124" ca="1" si="96">OFFSET($AV$3,($AY115*12-12)+AZ$3,0)</f>
        <v>1.0068214933659623</v>
      </c>
      <c r="BA115" s="76">
        <f t="shared" ca="1" si="96"/>
        <v>1.0068214933659623</v>
      </c>
      <c r="BB115" s="76">
        <f t="shared" ca="1" si="96"/>
        <v>1.0068214933659623</v>
      </c>
      <c r="BC115" s="76">
        <f t="shared" ca="1" si="96"/>
        <v>1.0068214933659623</v>
      </c>
      <c r="BD115" s="76">
        <f t="shared" ca="1" si="96"/>
        <v>1.0068214933659623</v>
      </c>
      <c r="BE115" s="76">
        <f t="shared" ca="1" si="96"/>
        <v>1.0068214933659623</v>
      </c>
      <c r="BF115" s="76">
        <f t="shared" ca="1" si="96"/>
        <v>1.0068214933659623</v>
      </c>
      <c r="BG115" s="76">
        <f t="shared" ca="1" si="96"/>
        <v>1.0068214933659623</v>
      </c>
      <c r="BH115" s="76">
        <f t="shared" ca="1" si="96"/>
        <v>1.0068214933659623</v>
      </c>
      <c r="BI115" s="76">
        <f t="shared" ca="1" si="96"/>
        <v>1.0068214933659623</v>
      </c>
      <c r="BJ115" s="76">
        <f t="shared" ca="1" si="96"/>
        <v>1.0068214933659623</v>
      </c>
      <c r="BK115" s="76">
        <f t="shared" ca="1" si="96"/>
        <v>1.0068214933659623</v>
      </c>
      <c r="BL115" s="76">
        <f t="shared" ca="1" si="93"/>
        <v>8.5000000000000853E-2</v>
      </c>
      <c r="BM115" s="77">
        <f t="shared" ca="1" si="94"/>
        <v>9292.4594938953287</v>
      </c>
    </row>
    <row r="116" spans="5:65">
      <c r="E116">
        <f t="shared" si="81"/>
        <v>113</v>
      </c>
      <c r="F116" s="64">
        <f t="shared" si="82"/>
        <v>71.333333333332973</v>
      </c>
      <c r="G116" s="55">
        <f t="shared" si="63"/>
        <v>3.9263561977341821E-3</v>
      </c>
      <c r="H116" s="78">
        <f t="shared" si="89"/>
        <v>0.73632463090269096</v>
      </c>
      <c r="I116" s="79">
        <f t="shared" ca="1" si="64"/>
        <v>1480391.9338153391</v>
      </c>
      <c r="J116" s="79">
        <f t="shared" ca="1" si="65"/>
        <v>10098.483755545394</v>
      </c>
      <c r="K116" s="80">
        <f t="shared" ca="1" si="66"/>
        <v>-14.726492618053818</v>
      </c>
      <c r="L116" s="80">
        <f t="shared" ca="1" si="67"/>
        <v>-1233.6599448461161</v>
      </c>
      <c r="M116" s="80">
        <f t="shared" ca="1" si="68"/>
        <v>0</v>
      </c>
      <c r="N116" s="80">
        <f t="shared" ca="1" si="69"/>
        <v>0</v>
      </c>
      <c r="O116" s="81">
        <f t="shared" ca="1" si="52"/>
        <v>0</v>
      </c>
      <c r="P116" s="79">
        <f t="shared" ca="1" si="53"/>
        <v>1489242.0311334205</v>
      </c>
      <c r="Q116" s="35"/>
      <c r="R116">
        <f t="shared" ca="1" si="70"/>
        <v>113</v>
      </c>
      <c r="S116" s="78">
        <f t="shared" ca="1" si="71"/>
        <v>70.959999999999994</v>
      </c>
      <c r="T116" s="55">
        <f t="shared" ca="1" si="72"/>
        <v>3.9263561977341821E-3</v>
      </c>
      <c r="U116" s="78">
        <f t="shared" ca="1" si="73"/>
        <v>0.74028832338253547</v>
      </c>
      <c r="V116" s="79">
        <f t="shared" ca="1" si="74"/>
        <v>1490514.7144718491</v>
      </c>
      <c r="W116" s="79">
        <f t="shared" ca="1" si="54"/>
        <v>10167.536236638869</v>
      </c>
      <c r="X116" s="80">
        <f t="shared" ca="1" si="55"/>
        <v>-14.805766467650709</v>
      </c>
      <c r="Y116" s="80">
        <f t="shared" ca="1" si="75"/>
        <v>-1242.0955953932078</v>
      </c>
      <c r="Z116" s="80">
        <f t="shared" ca="1" si="56"/>
        <v>0</v>
      </c>
      <c r="AA116" s="80">
        <f t="shared" ca="1" si="76"/>
        <v>0</v>
      </c>
      <c r="AB116" s="81">
        <f t="shared" ca="1" si="57"/>
        <v>0</v>
      </c>
      <c r="AC116" s="79">
        <f t="shared" ca="1" si="58"/>
        <v>1499425.3493466272</v>
      </c>
      <c r="AD116" s="35"/>
      <c r="AE116" s="62">
        <f t="shared" ca="1" si="59"/>
        <v>0</v>
      </c>
      <c r="AF116" s="62">
        <f t="shared" ca="1" si="60"/>
        <v>2025461.2993156945</v>
      </c>
      <c r="AG116" s="35"/>
      <c r="AH116" s="35"/>
      <c r="AK116" s="66"/>
      <c r="AL116" s="66"/>
      <c r="AM116" s="66"/>
      <c r="AN116" s="66"/>
      <c r="AR116" s="69">
        <f t="shared" si="78"/>
        <v>10</v>
      </c>
      <c r="AS116" s="70">
        <f t="shared" si="86"/>
        <v>113</v>
      </c>
      <c r="AT116" s="71">
        <f t="shared" si="87"/>
        <v>0.4614092573981432</v>
      </c>
      <c r="AU116" s="72">
        <f t="shared" si="61"/>
        <v>6.8214933659622723E-3</v>
      </c>
      <c r="AV116" s="73">
        <f t="shared" si="79"/>
        <v>1.0068214933659623</v>
      </c>
      <c r="AW116" s="74">
        <f>PRODUCT(AV$4:AV116)</f>
        <v>2.1559070592836838</v>
      </c>
      <c r="AY116" s="75">
        <f t="shared" si="88"/>
        <v>113</v>
      </c>
      <c r="AZ116" s="76">
        <f t="shared" ca="1" si="96"/>
        <v>1.0068214933659623</v>
      </c>
      <c r="BA116" s="76">
        <f t="shared" ca="1" si="96"/>
        <v>1.0068214933659623</v>
      </c>
      <c r="BB116" s="76">
        <f t="shared" ca="1" si="96"/>
        <v>1.0068214933659623</v>
      </c>
      <c r="BC116" s="76">
        <f t="shared" ca="1" si="96"/>
        <v>1.0068214933659623</v>
      </c>
      <c r="BD116" s="76">
        <f t="shared" ca="1" si="96"/>
        <v>1.0068214933659623</v>
      </c>
      <c r="BE116" s="76">
        <f t="shared" ca="1" si="96"/>
        <v>1.0068214933659623</v>
      </c>
      <c r="BF116" s="76">
        <f t="shared" ca="1" si="96"/>
        <v>1.0068214933659623</v>
      </c>
      <c r="BG116" s="76">
        <f t="shared" ca="1" si="96"/>
        <v>1.0068214933659623</v>
      </c>
      <c r="BH116" s="76">
        <f t="shared" ca="1" si="96"/>
        <v>1.0068214933659623</v>
      </c>
      <c r="BI116" s="76">
        <f t="shared" ca="1" si="96"/>
        <v>1.0068214933659623</v>
      </c>
      <c r="BJ116" s="76">
        <f t="shared" ca="1" si="96"/>
        <v>1.0068214933659623</v>
      </c>
      <c r="BK116" s="76">
        <f t="shared" ca="1" si="96"/>
        <v>1.0068214933659623</v>
      </c>
      <c r="BL116" s="76">
        <f t="shared" ca="1" si="93"/>
        <v>8.5000000000000853E-2</v>
      </c>
      <c r="BM116" s="77">
        <f t="shared" ca="1" si="94"/>
        <v>10082.31855087644</v>
      </c>
    </row>
    <row r="117" spans="5:65">
      <c r="E117">
        <f t="shared" si="81"/>
        <v>114</v>
      </c>
      <c r="F117" s="64">
        <f t="shared" si="82"/>
        <v>71.416666666666302</v>
      </c>
      <c r="G117" s="55">
        <f t="shared" si="63"/>
        <v>3.9263561977341821E-3</v>
      </c>
      <c r="H117" s="78">
        <f t="shared" si="89"/>
        <v>0.73343355812460187</v>
      </c>
      <c r="I117" s="79">
        <f t="shared" ca="1" si="64"/>
        <v>1483394.7364545537</v>
      </c>
      <c r="J117" s="79">
        <f t="shared" ca="1" si="65"/>
        <v>10118.967353828091</v>
      </c>
      <c r="K117" s="80">
        <f t="shared" ca="1" si="66"/>
        <v>-14.668671162492037</v>
      </c>
      <c r="L117" s="80">
        <f t="shared" ca="1" si="67"/>
        <v>-1236.1622803787948</v>
      </c>
      <c r="M117" s="80">
        <f t="shared" ca="1" si="68"/>
        <v>0</v>
      </c>
      <c r="N117" s="80">
        <f t="shared" ca="1" si="69"/>
        <v>0</v>
      </c>
      <c r="O117" s="81">
        <f t="shared" ca="1" si="52"/>
        <v>0</v>
      </c>
      <c r="P117" s="79">
        <f t="shared" ca="1" si="53"/>
        <v>1492262.8728568403</v>
      </c>
      <c r="Q117" s="35"/>
      <c r="R117">
        <f t="shared" ca="1" si="70"/>
        <v>114</v>
      </c>
      <c r="S117" s="78">
        <f t="shared" ca="1" si="71"/>
        <v>71.040000000000006</v>
      </c>
      <c r="T117" s="55">
        <f t="shared" ca="1" si="72"/>
        <v>3.9263561977341821E-3</v>
      </c>
      <c r="U117" s="78">
        <f t="shared" ca="1" si="73"/>
        <v>0.73738168773591217</v>
      </c>
      <c r="V117" s="79">
        <f t="shared" ca="1" si="74"/>
        <v>1493538.0713331804</v>
      </c>
      <c r="W117" s="79">
        <f t="shared" ca="1" si="54"/>
        <v>10188.160045411378</v>
      </c>
      <c r="X117" s="80">
        <f t="shared" ca="1" si="55"/>
        <v>-14.747633754718244</v>
      </c>
      <c r="Y117" s="80">
        <f t="shared" ca="1" si="75"/>
        <v>-1244.615059444317</v>
      </c>
      <c r="Z117" s="80">
        <f t="shared" ca="1" si="56"/>
        <v>0</v>
      </c>
      <c r="AA117" s="80">
        <f t="shared" ca="1" si="76"/>
        <v>0</v>
      </c>
      <c r="AB117" s="81">
        <f t="shared" ca="1" si="57"/>
        <v>0</v>
      </c>
      <c r="AC117" s="79">
        <f t="shared" ca="1" si="58"/>
        <v>1502466.8686853929</v>
      </c>
      <c r="AD117" s="35"/>
      <c r="AE117" s="62">
        <f t="shared" ca="1" si="59"/>
        <v>0</v>
      </c>
      <c r="AF117" s="62">
        <f t="shared" ca="1" si="60"/>
        <v>2037570.0857158937</v>
      </c>
      <c r="AG117" s="35"/>
      <c r="AH117" s="35"/>
      <c r="AK117" s="66"/>
      <c r="AL117" s="66"/>
      <c r="AM117" s="66"/>
      <c r="AN117" s="66"/>
      <c r="AR117" s="69">
        <f t="shared" si="78"/>
        <v>10</v>
      </c>
      <c r="AS117" s="70">
        <f t="shared" si="86"/>
        <v>114</v>
      </c>
      <c r="AT117" s="71">
        <f t="shared" si="87"/>
        <v>0.45826175720980816</v>
      </c>
      <c r="AU117" s="72">
        <f t="shared" si="61"/>
        <v>6.8214933659622723E-3</v>
      </c>
      <c r="AV117" s="73">
        <f t="shared" si="79"/>
        <v>1.0068214933659623</v>
      </c>
      <c r="AW117" s="74">
        <f>PRODUCT(AV$4:AV117)</f>
        <v>2.1706135649862186</v>
      </c>
      <c r="AY117" s="75">
        <f t="shared" si="88"/>
        <v>114</v>
      </c>
      <c r="AZ117" s="76">
        <f t="shared" ca="1" si="96"/>
        <v>1.0068214933659623</v>
      </c>
      <c r="BA117" s="76">
        <f t="shared" ca="1" si="96"/>
        <v>1.0068214933659623</v>
      </c>
      <c r="BB117" s="76">
        <f t="shared" ca="1" si="96"/>
        <v>1.0068214933659623</v>
      </c>
      <c r="BC117" s="76">
        <f t="shared" ca="1" si="96"/>
        <v>1.0068214933659623</v>
      </c>
      <c r="BD117" s="76">
        <f t="shared" ca="1" si="96"/>
        <v>1.0068214933659623</v>
      </c>
      <c r="BE117" s="76">
        <f t="shared" ca="1" si="96"/>
        <v>1.0068214933659623</v>
      </c>
      <c r="BF117" s="76">
        <f t="shared" ca="1" si="96"/>
        <v>1.0068214933659623</v>
      </c>
      <c r="BG117" s="76">
        <f t="shared" ca="1" si="96"/>
        <v>1.0068214933659623</v>
      </c>
      <c r="BH117" s="76">
        <f t="shared" ca="1" si="96"/>
        <v>1.0068214933659623</v>
      </c>
      <c r="BI117" s="76">
        <f t="shared" ca="1" si="96"/>
        <v>1.0068214933659623</v>
      </c>
      <c r="BJ117" s="76">
        <f t="shared" ca="1" si="96"/>
        <v>1.0068214933659623</v>
      </c>
      <c r="BK117" s="76">
        <f t="shared" ca="1" si="96"/>
        <v>1.0068214933659623</v>
      </c>
      <c r="BL117" s="76">
        <f t="shared" ca="1" si="93"/>
        <v>8.5000000000000853E-2</v>
      </c>
      <c r="BM117" s="77">
        <f t="shared" ca="1" si="94"/>
        <v>10939.315627700946</v>
      </c>
    </row>
    <row r="118" spans="5:65">
      <c r="E118">
        <f t="shared" si="81"/>
        <v>115</v>
      </c>
      <c r="F118" s="64">
        <f t="shared" si="82"/>
        <v>71.499999999999631</v>
      </c>
      <c r="G118" s="55">
        <f t="shared" si="63"/>
        <v>3.9263561977341821E-3</v>
      </c>
      <c r="H118" s="78">
        <f t="shared" si="89"/>
        <v>0.73055383672803309</v>
      </c>
      <c r="I118" s="79">
        <f t="shared" ca="1" si="64"/>
        <v>1486403.7172773501</v>
      </c>
      <c r="J118" s="79">
        <f t="shared" ca="1" si="65"/>
        <v>10139.493096549106</v>
      </c>
      <c r="K118" s="80">
        <f t="shared" ca="1" si="66"/>
        <v>-14.611076734560662</v>
      </c>
      <c r="L118" s="80">
        <f t="shared" ca="1" si="67"/>
        <v>-1238.6697643977918</v>
      </c>
      <c r="M118" s="80">
        <f t="shared" ca="1" si="68"/>
        <v>0</v>
      </c>
      <c r="N118" s="80">
        <f t="shared" ca="1" si="69"/>
        <v>0</v>
      </c>
      <c r="O118" s="81">
        <f t="shared" ca="1" si="52"/>
        <v>0</v>
      </c>
      <c r="P118" s="79">
        <f t="shared" ca="1" si="53"/>
        <v>1495289.9295327668</v>
      </c>
      <c r="Q118" s="35"/>
      <c r="R118">
        <f t="shared" ca="1" si="70"/>
        <v>115</v>
      </c>
      <c r="S118" s="78">
        <f t="shared" ca="1" si="71"/>
        <v>71.12</v>
      </c>
      <c r="T118" s="55">
        <f t="shared" ca="1" si="72"/>
        <v>3.9263561977341821E-3</v>
      </c>
      <c r="U118" s="78">
        <f t="shared" ca="1" si="73"/>
        <v>0.73448646457617461</v>
      </c>
      <c r="V118" s="79">
        <f t="shared" ca="1" si="74"/>
        <v>1496567.6485836396</v>
      </c>
      <c r="W118" s="79">
        <f t="shared" ca="1" si="54"/>
        <v>10208.826286527055</v>
      </c>
      <c r="X118" s="80">
        <f t="shared" ca="1" si="55"/>
        <v>-14.689729291523491</v>
      </c>
      <c r="Y118" s="80">
        <f t="shared" ca="1" si="75"/>
        <v>-1247.1397071530332</v>
      </c>
      <c r="Z118" s="80">
        <f t="shared" ca="1" si="56"/>
        <v>0</v>
      </c>
      <c r="AA118" s="80">
        <f t="shared" ca="1" si="76"/>
        <v>0</v>
      </c>
      <c r="AB118" s="81">
        <f t="shared" ca="1" si="57"/>
        <v>0</v>
      </c>
      <c r="AC118" s="79">
        <f t="shared" ca="1" si="58"/>
        <v>1505514.6454337223</v>
      </c>
      <c r="AD118" s="35"/>
      <c r="AE118" s="62">
        <f t="shared" ca="1" si="59"/>
        <v>0</v>
      </c>
      <c r="AF118" s="62">
        <f t="shared" ca="1" si="60"/>
        <v>2049751.3814668579</v>
      </c>
      <c r="AG118" s="35"/>
      <c r="AH118" s="35"/>
      <c r="AK118" s="66"/>
      <c r="AL118" s="66"/>
      <c r="AM118" s="66"/>
      <c r="AN118" s="66"/>
      <c r="AR118" s="69">
        <f t="shared" si="78"/>
        <v>10</v>
      </c>
      <c r="AS118" s="70">
        <f t="shared" si="86"/>
        <v>115</v>
      </c>
      <c r="AT118" s="71">
        <f t="shared" si="87"/>
        <v>0.45513572767312727</v>
      </c>
      <c r="AU118" s="72">
        <f t="shared" si="61"/>
        <v>6.8214933659622723E-3</v>
      </c>
      <c r="AV118" s="73">
        <f t="shared" si="79"/>
        <v>1.0068214933659623</v>
      </c>
      <c r="AW118" s="74">
        <f>PRODUCT(AV$4:AV118)</f>
        <v>2.1854203910198398</v>
      </c>
      <c r="AY118" s="75">
        <f t="shared" si="88"/>
        <v>115</v>
      </c>
      <c r="AZ118" s="76">
        <f t="shared" ca="1" si="96"/>
        <v>1.0068214933659623</v>
      </c>
      <c r="BA118" s="76">
        <f t="shared" ca="1" si="96"/>
        <v>1.0068214933659623</v>
      </c>
      <c r="BB118" s="76">
        <f t="shared" ca="1" si="96"/>
        <v>1.0068214933659623</v>
      </c>
      <c r="BC118" s="76">
        <f t="shared" ca="1" si="96"/>
        <v>1.0068214933659623</v>
      </c>
      <c r="BD118" s="76">
        <f t="shared" ca="1" si="96"/>
        <v>1.0068214933659623</v>
      </c>
      <c r="BE118" s="76">
        <f t="shared" ca="1" si="96"/>
        <v>1.0068214933659623</v>
      </c>
      <c r="BF118" s="76">
        <f t="shared" ca="1" si="96"/>
        <v>1.0068214933659623</v>
      </c>
      <c r="BG118" s="76">
        <f t="shared" ca="1" si="96"/>
        <v>1.0068214933659623</v>
      </c>
      <c r="BH118" s="76">
        <f t="shared" ca="1" si="96"/>
        <v>1.0068214933659623</v>
      </c>
      <c r="BI118" s="76">
        <f t="shared" ca="1" si="96"/>
        <v>1.0068214933659623</v>
      </c>
      <c r="BJ118" s="76">
        <f t="shared" ca="1" si="96"/>
        <v>1.0068214933659623</v>
      </c>
      <c r="BK118" s="76">
        <f t="shared" ca="1" si="96"/>
        <v>1.0068214933659623</v>
      </c>
      <c r="BL118" s="76">
        <f t="shared" ca="1" si="93"/>
        <v>8.5000000000000853E-2</v>
      </c>
      <c r="BM118" s="77">
        <f t="shared" ca="1" si="94"/>
        <v>11869.157456055535</v>
      </c>
    </row>
    <row r="119" spans="5:65">
      <c r="E119">
        <f t="shared" si="81"/>
        <v>116</v>
      </c>
      <c r="F119" s="64">
        <f t="shared" si="82"/>
        <v>71.583333333332959</v>
      </c>
      <c r="G119" s="55">
        <f t="shared" si="63"/>
        <v>4.2908271543715681E-3</v>
      </c>
      <c r="H119" s="78">
        <f t="shared" si="89"/>
        <v>0.72741915648767008</v>
      </c>
      <c r="I119" s="79">
        <f t="shared" ca="1" si="64"/>
        <v>1488873.8988994693</v>
      </c>
      <c r="J119" s="79">
        <f t="shared" ca="1" si="65"/>
        <v>10156.343424097113</v>
      </c>
      <c r="K119" s="80">
        <f t="shared" ca="1" si="66"/>
        <v>-14.548383129753402</v>
      </c>
      <c r="L119" s="80">
        <f t="shared" ca="1" si="67"/>
        <v>-1240.7282490828911</v>
      </c>
      <c r="M119" s="80">
        <f t="shared" ca="1" si="68"/>
        <v>0</v>
      </c>
      <c r="N119" s="80">
        <f t="shared" ca="1" si="69"/>
        <v>0</v>
      </c>
      <c r="O119" s="81">
        <f t="shared" ca="1" si="52"/>
        <v>0</v>
      </c>
      <c r="P119" s="79">
        <f t="shared" ca="1" si="53"/>
        <v>1497774.9656913539</v>
      </c>
      <c r="Q119" s="35"/>
      <c r="R119">
        <f t="shared" ca="1" si="70"/>
        <v>116</v>
      </c>
      <c r="S119" s="78">
        <f t="shared" ca="1" si="71"/>
        <v>71.2</v>
      </c>
      <c r="T119" s="55">
        <f t="shared" ca="1" si="72"/>
        <v>3.9263561977341821E-3</v>
      </c>
      <c r="U119" s="78">
        <f t="shared" ca="1" si="73"/>
        <v>0.73160260909383412</v>
      </c>
      <c r="V119" s="79">
        <f t="shared" ca="1" si="74"/>
        <v>1499603.4586748441</v>
      </c>
      <c r="W119" s="79">
        <f t="shared" ca="1" si="54"/>
        <v>10229.535044924527</v>
      </c>
      <c r="X119" s="80">
        <f t="shared" ca="1" si="55"/>
        <v>-14.632052181876682</v>
      </c>
      <c r="Y119" s="80">
        <f t="shared" ca="1" si="75"/>
        <v>-1249.6695488957034</v>
      </c>
      <c r="Z119" s="80">
        <f t="shared" ca="1" si="56"/>
        <v>0</v>
      </c>
      <c r="AA119" s="80">
        <f t="shared" ca="1" si="76"/>
        <v>0</v>
      </c>
      <c r="AB119" s="81">
        <f t="shared" ca="1" si="57"/>
        <v>0</v>
      </c>
      <c r="AC119" s="79">
        <f t="shared" ca="1" si="58"/>
        <v>1508568.692118691</v>
      </c>
      <c r="AD119" s="35"/>
      <c r="AE119" s="62">
        <f t="shared" ca="1" si="59"/>
        <v>0</v>
      </c>
      <c r="AF119" s="62">
        <f t="shared" ca="1" si="60"/>
        <v>2062005.6207661836</v>
      </c>
      <c r="AG119" s="35"/>
      <c r="AH119" s="35"/>
      <c r="AK119" s="66"/>
      <c r="AL119" s="66"/>
      <c r="AM119" s="66"/>
      <c r="AN119" s="66"/>
      <c r="AR119" s="69">
        <f t="shared" si="78"/>
        <v>10</v>
      </c>
      <c r="AS119" s="70">
        <f t="shared" si="86"/>
        <v>116</v>
      </c>
      <c r="AT119" s="71">
        <f t="shared" si="87"/>
        <v>0.45203102232619263</v>
      </c>
      <c r="AU119" s="72">
        <f t="shared" si="61"/>
        <v>6.8214933659622723E-3</v>
      </c>
      <c r="AV119" s="73">
        <f t="shared" si="79"/>
        <v>1.0068214933659623</v>
      </c>
      <c r="AW119" s="74">
        <f>PRODUCT(AV$4:AV119)</f>
        <v>2.2003282217190203</v>
      </c>
      <c r="AY119" s="75">
        <f t="shared" si="88"/>
        <v>116</v>
      </c>
      <c r="AZ119" s="76">
        <f t="shared" ca="1" si="96"/>
        <v>1.0068214933659623</v>
      </c>
      <c r="BA119" s="76">
        <f t="shared" ca="1" si="96"/>
        <v>1.0068214933659623</v>
      </c>
      <c r="BB119" s="76">
        <f t="shared" ca="1" si="96"/>
        <v>1.0068214933659623</v>
      </c>
      <c r="BC119" s="76">
        <f t="shared" ca="1" si="96"/>
        <v>1.0068214933659623</v>
      </c>
      <c r="BD119" s="76">
        <f t="shared" ca="1" si="96"/>
        <v>1.0068214933659623</v>
      </c>
      <c r="BE119" s="76">
        <f t="shared" ca="1" si="96"/>
        <v>1.0068214933659623</v>
      </c>
      <c r="BF119" s="76">
        <f t="shared" ca="1" si="96"/>
        <v>1.0068214933659623</v>
      </c>
      <c r="BG119" s="76">
        <f t="shared" ca="1" si="96"/>
        <v>1.0068214933659623</v>
      </c>
      <c r="BH119" s="76">
        <f t="shared" ca="1" si="96"/>
        <v>1.0068214933659623</v>
      </c>
      <c r="BI119" s="76">
        <f t="shared" ca="1" si="96"/>
        <v>1.0068214933659623</v>
      </c>
      <c r="BJ119" s="76">
        <f t="shared" ca="1" si="96"/>
        <v>1.0068214933659623</v>
      </c>
      <c r="BK119" s="76">
        <f t="shared" ca="1" si="96"/>
        <v>1.0068214933659623</v>
      </c>
      <c r="BL119" s="76">
        <f t="shared" ca="1" si="93"/>
        <v>8.5000000000000853E-2</v>
      </c>
      <c r="BM119" s="77">
        <f t="shared" ca="1" si="94"/>
        <v>12878.035839820264</v>
      </c>
    </row>
    <row r="120" spans="5:65">
      <c r="E120">
        <f t="shared" si="81"/>
        <v>117</v>
      </c>
      <c r="F120" s="64">
        <f t="shared" si="82"/>
        <v>71.666666666666288</v>
      </c>
      <c r="G120" s="55">
        <f t="shared" si="63"/>
        <v>4.2908271543715681E-3</v>
      </c>
      <c r="H120" s="78">
        <f t="shared" si="89"/>
        <v>0.72429792661840275</v>
      </c>
      <c r="I120" s="79">
        <f t="shared" ca="1" si="64"/>
        <v>1491348.2721974275</v>
      </c>
      <c r="J120" s="79">
        <f t="shared" ca="1" si="65"/>
        <v>10173.222345134049</v>
      </c>
      <c r="K120" s="80">
        <f t="shared" ca="1" si="66"/>
        <v>-14.485958532368056</v>
      </c>
      <c r="L120" s="80">
        <f t="shared" ca="1" si="67"/>
        <v>-1242.7902268311896</v>
      </c>
      <c r="M120" s="80">
        <f t="shared" ca="1" si="68"/>
        <v>0</v>
      </c>
      <c r="N120" s="80">
        <f t="shared" ca="1" si="69"/>
        <v>0</v>
      </c>
      <c r="O120" s="81">
        <f t="shared" ca="1" si="52"/>
        <v>0</v>
      </c>
      <c r="P120" s="79">
        <f t="shared" ca="1" si="53"/>
        <v>1500264.2183571979</v>
      </c>
      <c r="Q120" s="35"/>
      <c r="R120">
        <f t="shared" ca="1" si="70"/>
        <v>117</v>
      </c>
      <c r="S120" s="78">
        <f t="shared" ca="1" si="71"/>
        <v>71.28</v>
      </c>
      <c r="T120" s="55">
        <f t="shared" ca="1" si="72"/>
        <v>3.9263561977341821E-3</v>
      </c>
      <c r="U120" s="78">
        <f t="shared" ca="1" si="73"/>
        <v>0.72873007665534006</v>
      </c>
      <c r="V120" s="79">
        <f t="shared" ca="1" si="74"/>
        <v>1502645.514084683</v>
      </c>
      <c r="W120" s="79">
        <f t="shared" ca="1" si="54"/>
        <v>10250.286405721634</v>
      </c>
      <c r="X120" s="80">
        <f t="shared" ca="1" si="55"/>
        <v>-14.574601533106801</v>
      </c>
      <c r="Y120" s="80">
        <f t="shared" ca="1" si="75"/>
        <v>-1252.2045950705692</v>
      </c>
      <c r="Z120" s="80">
        <f t="shared" ca="1" si="56"/>
        <v>0</v>
      </c>
      <c r="AA120" s="80">
        <f t="shared" ca="1" si="76"/>
        <v>0</v>
      </c>
      <c r="AB120" s="81">
        <f t="shared" ca="1" si="57"/>
        <v>0</v>
      </c>
      <c r="AC120" s="79">
        <f t="shared" ca="1" si="58"/>
        <v>1511629.021293801</v>
      </c>
      <c r="AD120" s="35"/>
      <c r="AE120" s="62">
        <f t="shared" ca="1" si="59"/>
        <v>0</v>
      </c>
      <c r="AF120" s="62">
        <f t="shared" ca="1" si="60"/>
        <v>2074333.2404115119</v>
      </c>
      <c r="AG120" s="35"/>
      <c r="AH120" s="35"/>
      <c r="AK120" s="66"/>
      <c r="AL120" s="66"/>
      <c r="AM120" s="66"/>
      <c r="AN120" s="66"/>
      <c r="AR120" s="69">
        <f t="shared" si="78"/>
        <v>10</v>
      </c>
      <c r="AS120" s="70">
        <f t="shared" si="86"/>
        <v>117</v>
      </c>
      <c r="AT120" s="71">
        <f t="shared" si="87"/>
        <v>0.44894749570618536</v>
      </c>
      <c r="AU120" s="72">
        <f t="shared" si="61"/>
        <v>6.8214933659622723E-3</v>
      </c>
      <c r="AV120" s="73">
        <f t="shared" si="79"/>
        <v>1.0068214933659623</v>
      </c>
      <c r="AW120" s="74">
        <f>PRODUCT(AV$4:AV120)</f>
        <v>2.2153377460864161</v>
      </c>
      <c r="AY120" s="75">
        <f t="shared" si="88"/>
        <v>117</v>
      </c>
      <c r="AZ120" s="76">
        <f t="shared" ca="1" si="96"/>
        <v>1.0068214933659623</v>
      </c>
      <c r="BA120" s="76">
        <f t="shared" ca="1" si="96"/>
        <v>1.0068214933659623</v>
      </c>
      <c r="BB120" s="76">
        <f t="shared" ca="1" si="96"/>
        <v>1.0068214933659623</v>
      </c>
      <c r="BC120" s="76">
        <f t="shared" ca="1" si="96"/>
        <v>1.0068214933659623</v>
      </c>
      <c r="BD120" s="76">
        <f t="shared" ca="1" si="96"/>
        <v>1.0068214933659623</v>
      </c>
      <c r="BE120" s="76">
        <f t="shared" ca="1" si="96"/>
        <v>1.0068214933659623</v>
      </c>
      <c r="BF120" s="76">
        <f t="shared" ca="1" si="96"/>
        <v>1.0068214933659623</v>
      </c>
      <c r="BG120" s="76">
        <f t="shared" ca="1" si="96"/>
        <v>1.0068214933659623</v>
      </c>
      <c r="BH120" s="76">
        <f t="shared" ca="1" si="96"/>
        <v>1.0068214933659623</v>
      </c>
      <c r="BI120" s="76">
        <f t="shared" ca="1" si="96"/>
        <v>1.0068214933659623</v>
      </c>
      <c r="BJ120" s="76">
        <f t="shared" ca="1" si="96"/>
        <v>1.0068214933659623</v>
      </c>
      <c r="BK120" s="76">
        <f t="shared" ca="1" si="96"/>
        <v>1.0068214933659623</v>
      </c>
      <c r="BL120" s="76">
        <f t="shared" ca="1" si="93"/>
        <v>8.5000000000000853E-2</v>
      </c>
      <c r="BM120" s="77">
        <f t="shared" ca="1" si="94"/>
        <v>13972.668886204998</v>
      </c>
    </row>
    <row r="121" spans="5:65">
      <c r="E121">
        <f t="shared" si="81"/>
        <v>118</v>
      </c>
      <c r="F121" s="64">
        <f t="shared" si="82"/>
        <v>71.749999999999616</v>
      </c>
      <c r="G121" s="55">
        <f t="shared" si="63"/>
        <v>4.2908271543715681E-3</v>
      </c>
      <c r="H121" s="78">
        <f t="shared" si="89"/>
        <v>0.72119008940701346</v>
      </c>
      <c r="I121" s="79">
        <f t="shared" ca="1" si="64"/>
        <v>1493826.8439103388</v>
      </c>
      <c r="J121" s="79">
        <f t="shared" ca="1" si="65"/>
        <v>10190.129905630734</v>
      </c>
      <c r="K121" s="80">
        <f t="shared" ca="1" si="66"/>
        <v>-14.423801788140269</v>
      </c>
      <c r="L121" s="80">
        <f t="shared" ca="1" si="67"/>
        <v>-1244.8557032586157</v>
      </c>
      <c r="M121" s="80">
        <f t="shared" ca="1" si="68"/>
        <v>0</v>
      </c>
      <c r="N121" s="80">
        <f t="shared" ca="1" si="69"/>
        <v>0</v>
      </c>
      <c r="O121" s="81">
        <f t="shared" ca="1" si="52"/>
        <v>0</v>
      </c>
      <c r="P121" s="79">
        <f t="shared" ca="1" si="53"/>
        <v>1502757.6943109229</v>
      </c>
      <c r="Q121" s="35"/>
      <c r="R121">
        <f t="shared" ca="1" si="70"/>
        <v>118</v>
      </c>
      <c r="S121" s="78">
        <f t="shared" ca="1" si="71"/>
        <v>71.36</v>
      </c>
      <c r="T121" s="55">
        <f t="shared" ca="1" si="72"/>
        <v>3.9263561977341821E-3</v>
      </c>
      <c r="U121" s="78">
        <f t="shared" ca="1" si="73"/>
        <v>0.72586882280238907</v>
      </c>
      <c r="V121" s="79">
        <f t="shared" ca="1" si="74"/>
        <v>1505693.8273173692</v>
      </c>
      <c r="W121" s="79">
        <f t="shared" ca="1" si="54"/>
        <v>10271.080454215777</v>
      </c>
      <c r="X121" s="80">
        <f t="shared" ca="1" si="55"/>
        <v>-14.517376456047781</v>
      </c>
      <c r="Y121" s="80">
        <f t="shared" ca="1" si="75"/>
        <v>-1254.7448560978078</v>
      </c>
      <c r="Z121" s="80">
        <f t="shared" ca="1" si="56"/>
        <v>0</v>
      </c>
      <c r="AA121" s="80">
        <f t="shared" ca="1" si="76"/>
        <v>0</v>
      </c>
      <c r="AB121" s="81">
        <f t="shared" ca="1" si="57"/>
        <v>0</v>
      </c>
      <c r="AC121" s="79">
        <f t="shared" ca="1" si="58"/>
        <v>1514695.6455390314</v>
      </c>
      <c r="AD121" s="35"/>
      <c r="AE121" s="62">
        <f t="shared" ca="1" si="59"/>
        <v>0</v>
      </c>
      <c r="AF121" s="62">
        <f t="shared" ca="1" si="60"/>
        <v>2086734.679816098</v>
      </c>
      <c r="AG121" s="35"/>
      <c r="AH121" s="35"/>
      <c r="AR121" s="69">
        <f t="shared" si="78"/>
        <v>10</v>
      </c>
      <c r="AS121" s="70">
        <f t="shared" si="86"/>
        <v>118</v>
      </c>
      <c r="AT121" s="71">
        <f t="shared" si="87"/>
        <v>0.44588500334256026</v>
      </c>
      <c r="AU121" s="72">
        <f t="shared" si="61"/>
        <v>6.8214933659622723E-3</v>
      </c>
      <c r="AV121" s="73">
        <f t="shared" si="79"/>
        <v>1.0068214933659623</v>
      </c>
      <c r="AW121" s="74">
        <f>PRODUCT(AV$4:AV121)</f>
        <v>2.2304496578247104</v>
      </c>
      <c r="AY121" s="75">
        <f t="shared" si="88"/>
        <v>118</v>
      </c>
      <c r="AZ121" s="76">
        <f t="shared" ca="1" si="96"/>
        <v>1.0068214933659623</v>
      </c>
      <c r="BA121" s="76">
        <f t="shared" ca="1" si="96"/>
        <v>1.0068214933659623</v>
      </c>
      <c r="BB121" s="76">
        <f t="shared" ca="1" si="96"/>
        <v>1.0068214933659623</v>
      </c>
      <c r="BC121" s="76">
        <f t="shared" ca="1" si="96"/>
        <v>1.0068214933659623</v>
      </c>
      <c r="BD121" s="76">
        <f t="shared" ca="1" si="96"/>
        <v>1.0068214933659623</v>
      </c>
      <c r="BE121" s="76">
        <f t="shared" ca="1" si="96"/>
        <v>1.0068214933659623</v>
      </c>
      <c r="BF121" s="76">
        <f t="shared" ca="1" si="96"/>
        <v>1.0068214933659623</v>
      </c>
      <c r="BG121" s="76">
        <f t="shared" ca="1" si="96"/>
        <v>1.0068214933659623</v>
      </c>
      <c r="BH121" s="76">
        <f t="shared" ca="1" si="96"/>
        <v>1.0068214933659623</v>
      </c>
      <c r="BI121" s="76">
        <f t="shared" ca="1" si="96"/>
        <v>1.0068214933659623</v>
      </c>
      <c r="BJ121" s="76">
        <f t="shared" ca="1" si="96"/>
        <v>1.0068214933659623</v>
      </c>
      <c r="BK121" s="76">
        <f t="shared" ca="1" si="96"/>
        <v>1.0068214933659623</v>
      </c>
      <c r="BL121" s="76">
        <f t="shared" ca="1" si="93"/>
        <v>8.5000000000000853E-2</v>
      </c>
      <c r="BM121" s="77">
        <f t="shared" ca="1" si="94"/>
        <v>15160.345741532434</v>
      </c>
    </row>
    <row r="122" spans="5:65">
      <c r="E122">
        <f t="shared" si="81"/>
        <v>119</v>
      </c>
      <c r="F122" s="64">
        <f t="shared" si="82"/>
        <v>71.833333333332945</v>
      </c>
      <c r="G122" s="55">
        <f t="shared" si="63"/>
        <v>4.2908271543715681E-3</v>
      </c>
      <c r="H122" s="78">
        <f t="shared" si="89"/>
        <v>0.71809558738792223</v>
      </c>
      <c r="I122" s="79">
        <f t="shared" ca="1" si="64"/>
        <v>1496309.6207897328</v>
      </c>
      <c r="J122" s="79">
        <f t="shared" ca="1" si="65"/>
        <v>10207.066151642686</v>
      </c>
      <c r="K122" s="80">
        <f t="shared" ca="1" si="66"/>
        <v>-14.361911747758445</v>
      </c>
      <c r="L122" s="80">
        <f t="shared" ca="1" si="67"/>
        <v>-1246.924683991444</v>
      </c>
      <c r="M122" s="80">
        <f t="shared" ca="1" si="68"/>
        <v>0</v>
      </c>
      <c r="N122" s="80">
        <f t="shared" ca="1" si="69"/>
        <v>0</v>
      </c>
      <c r="O122" s="81">
        <f t="shared" ca="1" si="52"/>
        <v>0</v>
      </c>
      <c r="P122" s="79">
        <f t="shared" ca="1" si="53"/>
        <v>1505255.4003456363</v>
      </c>
      <c r="Q122" s="35"/>
      <c r="R122">
        <f t="shared" ca="1" si="70"/>
        <v>119</v>
      </c>
      <c r="S122" s="78">
        <f t="shared" ca="1" si="71"/>
        <v>71.44</v>
      </c>
      <c r="T122" s="55">
        <f t="shared" ca="1" si="72"/>
        <v>3.9263561977341821E-3</v>
      </c>
      <c r="U122" s="78">
        <f t="shared" ca="1" si="73"/>
        <v>0.72301880325123691</v>
      </c>
      <c r="V122" s="79">
        <f t="shared" ca="1" si="74"/>
        <v>1508748.4109034883</v>
      </c>
      <c r="W122" s="79">
        <f t="shared" ca="1" si="54"/>
        <v>10291.917275884265</v>
      </c>
      <c r="X122" s="80">
        <f t="shared" ca="1" si="55"/>
        <v>-14.460376065024738</v>
      </c>
      <c r="Y122" s="80">
        <f t="shared" ca="1" si="75"/>
        <v>-1257.2903424195736</v>
      </c>
      <c r="Z122" s="80">
        <f t="shared" ca="1" si="56"/>
        <v>0</v>
      </c>
      <c r="AA122" s="80">
        <f t="shared" ca="1" si="76"/>
        <v>0</v>
      </c>
      <c r="AB122" s="81">
        <f t="shared" ca="1" si="57"/>
        <v>0</v>
      </c>
      <c r="AC122" s="79">
        <f t="shared" ca="1" si="58"/>
        <v>1517768.5774608878</v>
      </c>
      <c r="AD122" s="35"/>
      <c r="AE122" s="62">
        <f t="shared" ca="1" si="59"/>
        <v>0</v>
      </c>
      <c r="AF122" s="62">
        <f t="shared" ca="1" si="60"/>
        <v>2099210.3810244733</v>
      </c>
      <c r="AG122" s="35"/>
      <c r="AH122" s="35"/>
      <c r="AR122" s="69">
        <f t="shared" si="78"/>
        <v>10</v>
      </c>
      <c r="AS122" s="70">
        <f t="shared" si="86"/>
        <v>119</v>
      </c>
      <c r="AT122" s="71">
        <f t="shared" si="87"/>
        <v>0.44284340175027692</v>
      </c>
      <c r="AU122" s="72">
        <f t="shared" si="61"/>
        <v>6.8214933659622723E-3</v>
      </c>
      <c r="AV122" s="73">
        <f t="shared" si="79"/>
        <v>1.0068214933659623</v>
      </c>
      <c r="AW122" s="74">
        <f>PRODUCT(AV$4:AV122)</f>
        <v>2.2456646553686745</v>
      </c>
      <c r="AY122" s="75">
        <f t="shared" si="88"/>
        <v>119</v>
      </c>
      <c r="AZ122" s="76">
        <f t="shared" ca="1" si="96"/>
        <v>1.0068214933659623</v>
      </c>
      <c r="BA122" s="76">
        <f t="shared" ca="1" si="96"/>
        <v>1.0068214933659623</v>
      </c>
      <c r="BB122" s="76">
        <f t="shared" ca="1" si="96"/>
        <v>1.0068214933659623</v>
      </c>
      <c r="BC122" s="76">
        <f t="shared" ca="1" si="96"/>
        <v>1.0068214933659623</v>
      </c>
      <c r="BD122" s="76">
        <f t="shared" ca="1" si="96"/>
        <v>1.0068214933659623</v>
      </c>
      <c r="BE122" s="76">
        <f t="shared" ca="1" si="96"/>
        <v>1.0068214933659623</v>
      </c>
      <c r="BF122" s="76">
        <f t="shared" ca="1" si="96"/>
        <v>1.0068214933659623</v>
      </c>
      <c r="BG122" s="76">
        <f t="shared" ca="1" si="96"/>
        <v>1.0068214933659623</v>
      </c>
      <c r="BH122" s="76">
        <f t="shared" ca="1" si="96"/>
        <v>1.0068214933659623</v>
      </c>
      <c r="BI122" s="76">
        <f t="shared" ca="1" si="96"/>
        <v>1.0068214933659623</v>
      </c>
      <c r="BJ122" s="76">
        <f t="shared" ca="1" si="96"/>
        <v>1.0068214933659623</v>
      </c>
      <c r="BK122" s="76">
        <f t="shared" ca="1" si="96"/>
        <v>1.0068214933659623</v>
      </c>
      <c r="BL122" s="76">
        <f t="shared" ca="1" si="93"/>
        <v>8.5000000000000853E-2</v>
      </c>
      <c r="BM122" s="77">
        <f t="shared" ca="1" si="94"/>
        <v>16448.975129562703</v>
      </c>
    </row>
    <row r="123" spans="5:65">
      <c r="E123">
        <f t="shared" si="81"/>
        <v>120</v>
      </c>
      <c r="F123" s="64">
        <f t="shared" si="82"/>
        <v>71.916666666666273</v>
      </c>
      <c r="G123" s="55">
        <f t="shared" si="63"/>
        <v>4.2908271543715681E-3</v>
      </c>
      <c r="H123" s="78">
        <f t="shared" si="89"/>
        <v>0.71501436334212376</v>
      </c>
      <c r="I123" s="79">
        <f t="shared" ca="1" si="64"/>
        <v>1498796.6095995689</v>
      </c>
      <c r="J123" s="79">
        <f t="shared" ca="1" si="65"/>
        <v>10224.031129310204</v>
      </c>
      <c r="K123" s="80">
        <f t="shared" ca="1" si="66"/>
        <v>-14.300287266842474</v>
      </c>
      <c r="L123" s="80">
        <f t="shared" ca="1" si="67"/>
        <v>-1248.9971746663075</v>
      </c>
      <c r="M123" s="80">
        <f t="shared" ca="1" si="68"/>
        <v>0</v>
      </c>
      <c r="N123" s="80">
        <f t="shared" ca="1" si="69"/>
        <v>0</v>
      </c>
      <c r="O123" s="81">
        <f t="shared" ca="1" si="52"/>
        <v>-95057.373586290531</v>
      </c>
      <c r="P123" s="79">
        <f t="shared" ca="1" si="53"/>
        <v>1412699.9696806555</v>
      </c>
      <c r="Q123" s="35"/>
      <c r="R123">
        <f t="shared" ca="1" si="70"/>
        <v>120</v>
      </c>
      <c r="S123" s="78">
        <f t="shared" ca="1" si="71"/>
        <v>71.52</v>
      </c>
      <c r="T123" s="55">
        <f t="shared" ca="1" si="72"/>
        <v>4.2908271543715681E-3</v>
      </c>
      <c r="U123" s="78">
        <f t="shared" ca="1" si="73"/>
        <v>0.71991645453712527</v>
      </c>
      <c r="V123" s="79">
        <f t="shared" ca="1" si="74"/>
        <v>1511256.0948346667</v>
      </c>
      <c r="W123" s="79">
        <f t="shared" ca="1" si="54"/>
        <v>10309.023425184729</v>
      </c>
      <c r="X123" s="80">
        <f t="shared" ca="1" si="55"/>
        <v>-14.398329090742505</v>
      </c>
      <c r="Y123" s="80">
        <f t="shared" ca="1" si="75"/>
        <v>-1259.380079028889</v>
      </c>
      <c r="Z123" s="80">
        <f t="shared" ca="1" si="56"/>
        <v>0</v>
      </c>
      <c r="AA123" s="80">
        <f t="shared" ca="1" si="76"/>
        <v>0</v>
      </c>
      <c r="AB123" s="81">
        <f t="shared" ca="1" si="57"/>
        <v>-95057.373586290531</v>
      </c>
      <c r="AC123" s="79">
        <f t="shared" ca="1" si="58"/>
        <v>1425233.9662654412</v>
      </c>
      <c r="AD123" s="35"/>
      <c r="AE123" s="62">
        <f t="shared" ca="1" si="59"/>
        <v>-132039.45122689029</v>
      </c>
      <c r="AF123" s="62">
        <f t="shared" ca="1" si="60"/>
        <v>1979721.3375013135</v>
      </c>
      <c r="AG123" s="35"/>
      <c r="AH123" s="35"/>
      <c r="AR123" s="69">
        <f t="shared" si="78"/>
        <v>10</v>
      </c>
      <c r="AS123" s="70">
        <f t="shared" si="86"/>
        <v>120</v>
      </c>
      <c r="AT123" s="71">
        <f t="shared" si="87"/>
        <v>0.43982254842307722</v>
      </c>
      <c r="AU123" s="72">
        <f t="shared" si="61"/>
        <v>6.8214933659622723E-3</v>
      </c>
      <c r="AV123" s="73">
        <f t="shared" si="79"/>
        <v>1.0068214933659623</v>
      </c>
      <c r="AW123" s="74">
        <f>PRODUCT(AV$4:AV123)</f>
        <v>2.2609834419174479</v>
      </c>
      <c r="AY123" s="75">
        <f t="shared" si="88"/>
        <v>120</v>
      </c>
      <c r="AZ123" s="76">
        <f t="shared" ca="1" si="96"/>
        <v>1.0068214933659623</v>
      </c>
      <c r="BA123" s="76">
        <f t="shared" ca="1" si="96"/>
        <v>1.0068214933659623</v>
      </c>
      <c r="BB123" s="76">
        <f t="shared" ca="1" si="96"/>
        <v>1.0068214933659623</v>
      </c>
      <c r="BC123" s="76">
        <f t="shared" ca="1" si="96"/>
        <v>1.0068214933659623</v>
      </c>
      <c r="BD123" s="76">
        <f t="shared" ca="1" si="96"/>
        <v>1.0068214933659623</v>
      </c>
      <c r="BE123" s="76">
        <f t="shared" ca="1" si="96"/>
        <v>1.0068214933659623</v>
      </c>
      <c r="BF123" s="76">
        <f t="shared" ca="1" si="96"/>
        <v>1.0068214933659623</v>
      </c>
      <c r="BG123" s="76">
        <f t="shared" ca="1" si="96"/>
        <v>1.0068214933659623</v>
      </c>
      <c r="BH123" s="76">
        <f t="shared" ca="1" si="96"/>
        <v>1.0068214933659623</v>
      </c>
      <c r="BI123" s="76">
        <f t="shared" ca="1" si="96"/>
        <v>1.0068214933659623</v>
      </c>
      <c r="BJ123" s="76">
        <f t="shared" ca="1" si="96"/>
        <v>1.0068214933659623</v>
      </c>
      <c r="BK123" s="76">
        <f t="shared" ca="1" si="96"/>
        <v>1.0068214933659623</v>
      </c>
      <c r="BL123" s="76">
        <f t="shared" ca="1" si="93"/>
        <v>8.5000000000000853E-2</v>
      </c>
      <c r="BM123" s="77">
        <f t="shared" ca="1" si="94"/>
        <v>17847.138015575547</v>
      </c>
    </row>
    <row r="124" spans="5:65">
      <c r="E124">
        <f t="shared" si="81"/>
        <v>121</v>
      </c>
      <c r="F124" s="64">
        <f t="shared" si="82"/>
        <v>71.999999999999602</v>
      </c>
      <c r="G124" s="55">
        <f t="shared" si="63"/>
        <v>4.2908271543715681E-3</v>
      </c>
      <c r="H124" s="78">
        <f t="shared" si="89"/>
        <v>0.71194636029612968</v>
      </c>
      <c r="I124" s="79">
        <f t="shared" ca="1" si="64"/>
        <v>1406638.3182897698</v>
      </c>
      <c r="J124" s="79">
        <f t="shared" ca="1" si="65"/>
        <v>9595.3739565219912</v>
      </c>
      <c r="K124" s="80">
        <f t="shared" ca="1" si="66"/>
        <v>-14.238927205922593</v>
      </c>
      <c r="L124" s="80">
        <f t="shared" ca="1" si="67"/>
        <v>-1172.1985985748083</v>
      </c>
      <c r="M124" s="80">
        <f t="shared" ca="1" si="68"/>
        <v>-10549.787387173274</v>
      </c>
      <c r="N124" s="80">
        <f t="shared" ca="1" si="69"/>
        <v>0</v>
      </c>
      <c r="O124" s="81">
        <f t="shared" ca="1" si="52"/>
        <v>0</v>
      </c>
      <c r="P124" s="79">
        <f t="shared" ca="1" si="53"/>
        <v>1404497.4673333378</v>
      </c>
      <c r="Q124" s="35"/>
      <c r="R124">
        <f t="shared" ca="1" si="70"/>
        <v>121</v>
      </c>
      <c r="S124" s="78">
        <f t="shared" ca="1" si="71"/>
        <v>71.599999999999994</v>
      </c>
      <c r="T124" s="55">
        <f t="shared" ca="1" si="72"/>
        <v>4.2908271543715681E-3</v>
      </c>
      <c r="U124" s="78">
        <f t="shared" ca="1" si="73"/>
        <v>0.71682741746511847</v>
      </c>
      <c r="V124" s="79">
        <f t="shared" ca="1" si="74"/>
        <v>1419118.5336616568</v>
      </c>
      <c r="W124" s="79">
        <f t="shared" ca="1" si="54"/>
        <v>9680.5076628870993</v>
      </c>
      <c r="X124" s="80">
        <f t="shared" ca="1" si="55"/>
        <v>-14.336548349302369</v>
      </c>
      <c r="Y124" s="80">
        <f t="shared" ca="1" si="75"/>
        <v>-1182.5987780513808</v>
      </c>
      <c r="Z124" s="80">
        <f t="shared" ca="1" si="56"/>
        <v>-10643.389002462425</v>
      </c>
      <c r="AA124" s="80">
        <f t="shared" ca="1" si="76"/>
        <v>0</v>
      </c>
      <c r="AB124" s="81">
        <f t="shared" ca="1" si="57"/>
        <v>0</v>
      </c>
      <c r="AC124" s="79">
        <f t="shared" ca="1" si="58"/>
        <v>1416958.7169956807</v>
      </c>
      <c r="AD124" s="35"/>
      <c r="AE124" s="62">
        <f t="shared" ca="1" si="59"/>
        <v>0</v>
      </c>
      <c r="AF124" s="62">
        <f t="shared" ca="1" si="60"/>
        <v>1976708.3156590217</v>
      </c>
      <c r="AG124" s="35"/>
      <c r="AH124" s="35"/>
      <c r="AR124" s="69">
        <f t="shared" si="78"/>
        <v>11</v>
      </c>
      <c r="AS124" s="70">
        <f t="shared" si="86"/>
        <v>121</v>
      </c>
      <c r="AT124" s="71">
        <f t="shared" si="87"/>
        <v>0.43682230182680859</v>
      </c>
      <c r="AU124" s="72">
        <f t="shared" si="61"/>
        <v>6.8214933659622723E-3</v>
      </c>
      <c r="AV124" s="73">
        <f t="shared" si="79"/>
        <v>1.0068214933659623</v>
      </c>
      <c r="AW124" s="74">
        <f>PRODUCT(AV$4:AV124)</f>
        <v>2.2764067254670382</v>
      </c>
      <c r="AY124" s="75">
        <f t="shared" si="88"/>
        <v>121</v>
      </c>
      <c r="AZ124" s="76">
        <f t="shared" ca="1" si="96"/>
        <v>1.0068214933659623</v>
      </c>
      <c r="BA124" s="76">
        <f t="shared" ca="1" si="96"/>
        <v>1.0068214933659623</v>
      </c>
      <c r="BB124" s="76">
        <f t="shared" ca="1" si="96"/>
        <v>1.0068214933659623</v>
      </c>
      <c r="BC124" s="76">
        <f t="shared" ca="1" si="96"/>
        <v>1.0068214933659623</v>
      </c>
      <c r="BD124" s="76">
        <f t="shared" ca="1" si="96"/>
        <v>1.0068214933659623</v>
      </c>
      <c r="BE124" s="76">
        <f t="shared" ca="1" si="96"/>
        <v>1.0068214933659623</v>
      </c>
      <c r="BF124" s="76">
        <f t="shared" ca="1" si="96"/>
        <v>1.0068214933659623</v>
      </c>
      <c r="BG124" s="76">
        <f t="shared" ca="1" si="96"/>
        <v>1.0068214933659623</v>
      </c>
      <c r="BH124" s="76">
        <f t="shared" ca="1" si="96"/>
        <v>1.0068214933659623</v>
      </c>
      <c r="BI124" s="76">
        <f t="shared" ca="1" si="96"/>
        <v>1.0068214933659623</v>
      </c>
      <c r="BJ124" s="76">
        <f t="shared" ca="1" si="96"/>
        <v>1.0068214933659623</v>
      </c>
      <c r="BK124" s="76">
        <f t="shared" ca="1" si="96"/>
        <v>1.0068214933659623</v>
      </c>
      <c r="BL124" s="76">
        <f t="shared" ca="1" si="93"/>
        <v>8.5000000000000853E-2</v>
      </c>
      <c r="BM124" s="77">
        <f t="shared" ca="1" si="94"/>
        <v>19364.144746899485</v>
      </c>
    </row>
    <row r="125" spans="5:65">
      <c r="E125">
        <f t="shared" si="81"/>
        <v>122</v>
      </c>
      <c r="F125" s="64">
        <f t="shared" si="82"/>
        <v>72.083333333332931</v>
      </c>
      <c r="G125" s="55">
        <f t="shared" si="63"/>
        <v>4.2908271543715681E-3</v>
      </c>
      <c r="H125" s="78">
        <f t="shared" si="89"/>
        <v>0.70889152152091506</v>
      </c>
      <c r="I125" s="79">
        <f t="shared" ca="1" si="64"/>
        <v>1398471.0114622577</v>
      </c>
      <c r="J125" s="79">
        <f t="shared" ca="1" si="65"/>
        <v>9539.6607271803405</v>
      </c>
      <c r="K125" s="80">
        <f t="shared" ca="1" si="66"/>
        <v>-14.1778304304183</v>
      </c>
      <c r="L125" s="80">
        <f t="shared" ca="1" si="67"/>
        <v>-1165.3925095518814</v>
      </c>
      <c r="M125" s="80">
        <f t="shared" ca="1" si="68"/>
        <v>0</v>
      </c>
      <c r="N125" s="80">
        <f t="shared" ca="1" si="69"/>
        <v>0</v>
      </c>
      <c r="O125" s="81">
        <f t="shared" ca="1" si="52"/>
        <v>0</v>
      </c>
      <c r="P125" s="79">
        <f t="shared" ca="1" si="53"/>
        <v>1406831.1018494556</v>
      </c>
      <c r="Q125" s="35"/>
      <c r="R125">
        <f t="shared" ca="1" si="70"/>
        <v>122</v>
      </c>
      <c r="S125" s="78">
        <f t="shared" ca="1" si="71"/>
        <v>71.680000000000007</v>
      </c>
      <c r="T125" s="55">
        <f t="shared" ca="1" si="72"/>
        <v>4.2908271543715681E-3</v>
      </c>
      <c r="U125" s="78">
        <f t="shared" ca="1" si="73"/>
        <v>0.71375163491726112</v>
      </c>
      <c r="V125" s="79">
        <f t="shared" ca="1" si="74"/>
        <v>1410878.7920561722</v>
      </c>
      <c r="W125" s="79">
        <f t="shared" ca="1" si="54"/>
        <v>9624.300320188042</v>
      </c>
      <c r="X125" s="80">
        <f t="shared" ca="1" si="55"/>
        <v>-14.275032698345223</v>
      </c>
      <c r="Y125" s="80">
        <f t="shared" ca="1" si="75"/>
        <v>-1175.7323267134768</v>
      </c>
      <c r="Z125" s="80">
        <f t="shared" ca="1" si="56"/>
        <v>0</v>
      </c>
      <c r="AA125" s="80">
        <f t="shared" ca="1" si="76"/>
        <v>0</v>
      </c>
      <c r="AB125" s="81">
        <f t="shared" ca="1" si="57"/>
        <v>0</v>
      </c>
      <c r="AC125" s="79">
        <f t="shared" ca="1" si="58"/>
        <v>1419313.0850169484</v>
      </c>
      <c r="AD125" s="35"/>
      <c r="AE125" s="62">
        <f t="shared" ca="1" si="59"/>
        <v>0</v>
      </c>
      <c r="AF125" s="62">
        <f t="shared" ca="1" si="60"/>
        <v>1988525.1613910163</v>
      </c>
      <c r="AG125" s="35"/>
      <c r="AH125" s="35"/>
      <c r="AR125" s="69">
        <f t="shared" si="78"/>
        <v>11</v>
      </c>
      <c r="AS125" s="70">
        <f t="shared" si="86"/>
        <v>122</v>
      </c>
      <c r="AT125" s="71">
        <f t="shared" si="87"/>
        <v>0.43384252139279267</v>
      </c>
      <c r="AU125" s="72">
        <f t="shared" si="61"/>
        <v>6.8214933659622723E-3</v>
      </c>
      <c r="AV125" s="73">
        <f t="shared" si="79"/>
        <v>1.0068214933659623</v>
      </c>
      <c r="AW125" s="74">
        <f>PRODUCT(AV$4:AV125)</f>
        <v>2.2919352188430433</v>
      </c>
      <c r="AY125" s="75">
        <f t="shared" si="88"/>
        <v>122</v>
      </c>
      <c r="AZ125" s="76">
        <f t="shared" ref="AZ125:BK134" ca="1" si="97">OFFSET($AV$3,($AY125*12-12)+AZ$3,0)</f>
        <v>1.0068214933659623</v>
      </c>
      <c r="BA125" s="76">
        <f t="shared" ca="1" si="97"/>
        <v>1.0068214933659623</v>
      </c>
      <c r="BB125" s="76">
        <f t="shared" ca="1" si="97"/>
        <v>1.0068214933659623</v>
      </c>
      <c r="BC125" s="76">
        <f t="shared" ca="1" si="97"/>
        <v>1.0068214933659623</v>
      </c>
      <c r="BD125" s="76">
        <f t="shared" ca="1" si="97"/>
        <v>1.0068214933659623</v>
      </c>
      <c r="BE125" s="76">
        <f t="shared" ca="1" si="97"/>
        <v>1.0068214933659623</v>
      </c>
      <c r="BF125" s="76">
        <f t="shared" ca="1" si="97"/>
        <v>1.0068214933659623</v>
      </c>
      <c r="BG125" s="76">
        <f t="shared" ca="1" si="97"/>
        <v>1.0068214933659623</v>
      </c>
      <c r="BH125" s="76">
        <f t="shared" ca="1" si="97"/>
        <v>1.0068214933659623</v>
      </c>
      <c r="BI125" s="76">
        <f t="shared" ca="1" si="97"/>
        <v>1.0068214933659623</v>
      </c>
      <c r="BJ125" s="76">
        <f t="shared" ca="1" si="97"/>
        <v>1.0068214933659623</v>
      </c>
      <c r="BK125" s="76">
        <f t="shared" ca="1" si="97"/>
        <v>1.0068214933659623</v>
      </c>
      <c r="BL125" s="76">
        <f t="shared" ca="1" si="93"/>
        <v>8.5000000000000853E-2</v>
      </c>
      <c r="BM125" s="77">
        <f t="shared" ca="1" si="94"/>
        <v>21010.097050385957</v>
      </c>
    </row>
    <row r="126" spans="5:65">
      <c r="E126">
        <f t="shared" si="81"/>
        <v>123</v>
      </c>
      <c r="F126" s="64">
        <f t="shared" si="82"/>
        <v>72.166666666666259</v>
      </c>
      <c r="G126" s="55">
        <f t="shared" si="63"/>
        <v>4.2908271543715681E-3</v>
      </c>
      <c r="H126" s="78">
        <f t="shared" si="89"/>
        <v>0.70584979053086938</v>
      </c>
      <c r="I126" s="79">
        <f t="shared" ca="1" si="64"/>
        <v>1400794.6327560255</v>
      </c>
      <c r="J126" s="79">
        <f t="shared" ca="1" si="65"/>
        <v>9555.5112944207849</v>
      </c>
      <c r="K126" s="80">
        <f t="shared" ca="1" si="66"/>
        <v>-14.116995810617388</v>
      </c>
      <c r="L126" s="80">
        <f t="shared" ca="1" si="67"/>
        <v>-1167.3288606300214</v>
      </c>
      <c r="M126" s="80">
        <f t="shared" ca="1" si="68"/>
        <v>0</v>
      </c>
      <c r="N126" s="80">
        <f t="shared" ca="1" si="69"/>
        <v>0</v>
      </c>
      <c r="O126" s="81">
        <f t="shared" ca="1" si="52"/>
        <v>0</v>
      </c>
      <c r="P126" s="79">
        <f t="shared" ca="1" si="53"/>
        <v>1409168.6981940058</v>
      </c>
      <c r="Q126" s="35"/>
      <c r="R126">
        <f t="shared" ca="1" si="70"/>
        <v>123</v>
      </c>
      <c r="S126" s="78">
        <f t="shared" ca="1" si="71"/>
        <v>71.760000000000005</v>
      </c>
      <c r="T126" s="55">
        <f t="shared" ca="1" si="72"/>
        <v>4.2908271543715681E-3</v>
      </c>
      <c r="U126" s="78">
        <f t="shared" ca="1" si="73"/>
        <v>0.71068905002068106</v>
      </c>
      <c r="V126" s="79">
        <f t="shared" ca="1" si="74"/>
        <v>1413223.0578912029</v>
      </c>
      <c r="W126" s="79">
        <f t="shared" ca="1" si="54"/>
        <v>9640.2917140297559</v>
      </c>
      <c r="X126" s="80">
        <f t="shared" ca="1" si="55"/>
        <v>-14.213781000413622</v>
      </c>
      <c r="Y126" s="80">
        <f t="shared" ca="1" si="75"/>
        <v>-1177.6858815760024</v>
      </c>
      <c r="Z126" s="80">
        <f t="shared" ca="1" si="56"/>
        <v>0</v>
      </c>
      <c r="AA126" s="80">
        <f t="shared" ca="1" si="76"/>
        <v>0</v>
      </c>
      <c r="AB126" s="81">
        <f t="shared" ca="1" si="57"/>
        <v>0</v>
      </c>
      <c r="AC126" s="79">
        <f t="shared" ca="1" si="58"/>
        <v>1421671.4499426563</v>
      </c>
      <c r="AD126" s="35"/>
      <c r="AE126" s="62">
        <f t="shared" ca="1" si="59"/>
        <v>0</v>
      </c>
      <c r="AF126" s="62">
        <f t="shared" ca="1" si="60"/>
        <v>2000412.7682863353</v>
      </c>
      <c r="AG126" s="35"/>
      <c r="AH126" s="35"/>
      <c r="AR126" s="69">
        <f t="shared" si="78"/>
        <v>11</v>
      </c>
      <c r="AS126" s="70">
        <f t="shared" si="86"/>
        <v>123</v>
      </c>
      <c r="AT126" s="71">
        <f t="shared" si="87"/>
        <v>0.43088306751123939</v>
      </c>
      <c r="AU126" s="72">
        <f t="shared" si="61"/>
        <v>6.8214933659622723E-3</v>
      </c>
      <c r="AV126" s="73">
        <f t="shared" si="79"/>
        <v>1.0068214933659623</v>
      </c>
      <c r="AW126" s="74">
        <f>PRODUCT(AV$4:AV126)</f>
        <v>2.3075696397335963</v>
      </c>
      <c r="AY126" s="75">
        <f t="shared" si="88"/>
        <v>123</v>
      </c>
      <c r="AZ126" s="76">
        <f t="shared" ca="1" si="97"/>
        <v>1.0068214933659623</v>
      </c>
      <c r="BA126" s="76">
        <f t="shared" ca="1" si="97"/>
        <v>1.0068214933659623</v>
      </c>
      <c r="BB126" s="76">
        <f t="shared" ca="1" si="97"/>
        <v>1.0068214933659623</v>
      </c>
      <c r="BC126" s="76">
        <f t="shared" ca="1" si="97"/>
        <v>1.0068214933659623</v>
      </c>
      <c r="BD126" s="76">
        <f t="shared" ca="1" si="97"/>
        <v>1.0068214933659623</v>
      </c>
      <c r="BE126" s="76">
        <f t="shared" ca="1" si="97"/>
        <v>1.0068214933659623</v>
      </c>
      <c r="BF126" s="76">
        <f t="shared" ca="1" si="97"/>
        <v>1.0068214933659623</v>
      </c>
      <c r="BG126" s="76">
        <f t="shared" ca="1" si="97"/>
        <v>1.0068214933659623</v>
      </c>
      <c r="BH126" s="76">
        <f t="shared" ca="1" si="97"/>
        <v>1.0068214933659623</v>
      </c>
      <c r="BI126" s="76">
        <f t="shared" ca="1" si="97"/>
        <v>1.0068214933659623</v>
      </c>
      <c r="BJ126" s="76">
        <f t="shared" ca="1" si="97"/>
        <v>1.0068214933659623</v>
      </c>
      <c r="BK126" s="76">
        <f t="shared" ca="1" si="97"/>
        <v>1.0068214933659623</v>
      </c>
      <c r="BL126" s="76">
        <f t="shared" ca="1" si="93"/>
        <v>8.5000000000000853E-2</v>
      </c>
      <c r="BM126" s="77">
        <f t="shared" ca="1" si="94"/>
        <v>22795.955299668782</v>
      </c>
    </row>
    <row r="127" spans="5:65">
      <c r="E127">
        <f t="shared" si="81"/>
        <v>124</v>
      </c>
      <c r="F127" s="64">
        <f t="shared" si="82"/>
        <v>72.249999999999588</v>
      </c>
      <c r="G127" s="55">
        <f t="shared" si="63"/>
        <v>4.2908271543715681E-3</v>
      </c>
      <c r="H127" s="78">
        <f t="shared" si="89"/>
        <v>0.70282111108275203</v>
      </c>
      <c r="I127" s="79">
        <f t="shared" ca="1" si="64"/>
        <v>1403122.1988787046</v>
      </c>
      <c r="J127" s="79">
        <f t="shared" ca="1" si="65"/>
        <v>9571.3887712854794</v>
      </c>
      <c r="K127" s="80">
        <f t="shared" ca="1" si="66"/>
        <v>-14.056422221655041</v>
      </c>
      <c r="L127" s="80">
        <f t="shared" ca="1" si="67"/>
        <v>-1169.2684990655873</v>
      </c>
      <c r="M127" s="80">
        <f t="shared" ca="1" si="68"/>
        <v>0</v>
      </c>
      <c r="N127" s="80">
        <f t="shared" ca="1" si="69"/>
        <v>0</v>
      </c>
      <c r="O127" s="81">
        <f t="shared" ca="1" si="52"/>
        <v>0</v>
      </c>
      <c r="P127" s="79">
        <f t="shared" ca="1" si="53"/>
        <v>1411510.2627287027</v>
      </c>
      <c r="Q127" s="35"/>
      <c r="R127">
        <f t="shared" ca="1" si="70"/>
        <v>124</v>
      </c>
      <c r="S127" s="78">
        <f t="shared" ca="1" si="71"/>
        <v>71.84</v>
      </c>
      <c r="T127" s="55">
        <f t="shared" ca="1" si="72"/>
        <v>4.2908271543715681E-3</v>
      </c>
      <c r="U127" s="78">
        <f t="shared" ca="1" si="73"/>
        <v>0.70763960614653776</v>
      </c>
      <c r="V127" s="79">
        <f t="shared" ca="1" si="74"/>
        <v>1415571.3034806475</v>
      </c>
      <c r="W127" s="79">
        <f t="shared" ca="1" si="54"/>
        <v>9656.3102557398033</v>
      </c>
      <c r="X127" s="80">
        <f t="shared" ca="1" si="55"/>
        <v>-14.152792122930755</v>
      </c>
      <c r="Y127" s="80">
        <f t="shared" ca="1" si="75"/>
        <v>-1179.6427529005396</v>
      </c>
      <c r="Z127" s="80">
        <f t="shared" ca="1" si="56"/>
        <v>0</v>
      </c>
      <c r="AA127" s="80">
        <f t="shared" ca="1" si="76"/>
        <v>0</v>
      </c>
      <c r="AB127" s="81">
        <f t="shared" ca="1" si="57"/>
        <v>0</v>
      </c>
      <c r="AC127" s="79">
        <f t="shared" ca="1" si="58"/>
        <v>1424033.8181913639</v>
      </c>
      <c r="AD127" s="35"/>
      <c r="AE127" s="62">
        <f t="shared" ca="1" si="59"/>
        <v>0</v>
      </c>
      <c r="AF127" s="62">
        <f t="shared" ca="1" si="60"/>
        <v>2012371.5600741482</v>
      </c>
      <c r="AG127" s="35"/>
      <c r="AH127" s="35"/>
      <c r="AR127" s="69">
        <f t="shared" si="78"/>
        <v>11</v>
      </c>
      <c r="AS127" s="70">
        <f t="shared" si="86"/>
        <v>124</v>
      </c>
      <c r="AT127" s="71">
        <f t="shared" si="87"/>
        <v>0.42794380152470601</v>
      </c>
      <c r="AU127" s="72">
        <f t="shared" si="61"/>
        <v>6.8214933659622723E-3</v>
      </c>
      <c r="AV127" s="73">
        <f t="shared" si="79"/>
        <v>1.0068214933659623</v>
      </c>
      <c r="AW127" s="74">
        <f>PRODUCT(AV$4:AV127)</f>
        <v>2.3233107107225348</v>
      </c>
      <c r="AY127" s="75">
        <f t="shared" si="88"/>
        <v>124</v>
      </c>
      <c r="AZ127" s="76">
        <f t="shared" ca="1" si="97"/>
        <v>1.0068214933659623</v>
      </c>
      <c r="BA127" s="76">
        <f t="shared" ca="1" si="97"/>
        <v>1.0068214933659623</v>
      </c>
      <c r="BB127" s="76">
        <f t="shared" ca="1" si="97"/>
        <v>1.0068214933659623</v>
      </c>
      <c r="BC127" s="76">
        <f t="shared" ca="1" si="97"/>
        <v>1.0068214933659623</v>
      </c>
      <c r="BD127" s="76">
        <f t="shared" ca="1" si="97"/>
        <v>1.0068214933659623</v>
      </c>
      <c r="BE127" s="76">
        <f t="shared" ca="1" si="97"/>
        <v>1.0068214933659623</v>
      </c>
      <c r="BF127" s="76">
        <f t="shared" ca="1" si="97"/>
        <v>1.0068214933659623</v>
      </c>
      <c r="BG127" s="76">
        <f t="shared" ca="1" si="97"/>
        <v>1.0068214933659623</v>
      </c>
      <c r="BH127" s="76">
        <f t="shared" ca="1" si="97"/>
        <v>1.0068214933659623</v>
      </c>
      <c r="BI127" s="76">
        <f t="shared" ca="1" si="97"/>
        <v>1.0068214933659623</v>
      </c>
      <c r="BJ127" s="76">
        <f t="shared" ca="1" si="97"/>
        <v>1.0068214933659623</v>
      </c>
      <c r="BK127" s="76">
        <f t="shared" ca="1" si="97"/>
        <v>1.0068214933659623</v>
      </c>
      <c r="BL127" s="76">
        <f t="shared" ca="1" si="93"/>
        <v>8.5000000000000853E-2</v>
      </c>
      <c r="BM127" s="77">
        <f t="shared" ca="1" si="94"/>
        <v>24733.611500140647</v>
      </c>
    </row>
    <row r="128" spans="5:65">
      <c r="E128">
        <f t="shared" si="81"/>
        <v>125</v>
      </c>
      <c r="F128" s="64">
        <f t="shared" si="82"/>
        <v>72.333333333332916</v>
      </c>
      <c r="G128" s="55">
        <f t="shared" si="63"/>
        <v>4.2908271543715681E-3</v>
      </c>
      <c r="H128" s="78">
        <f t="shared" si="89"/>
        <v>0.69980542717465255</v>
      </c>
      <c r="I128" s="79">
        <f t="shared" ca="1" si="64"/>
        <v>1405453.7161647123</v>
      </c>
      <c r="J128" s="79">
        <f t="shared" ca="1" si="65"/>
        <v>9587.2932009846081</v>
      </c>
      <c r="K128" s="80">
        <f t="shared" ca="1" si="66"/>
        <v>-13.996108543493051</v>
      </c>
      <c r="L128" s="80">
        <f t="shared" ca="1" si="67"/>
        <v>-1171.2114301372603</v>
      </c>
      <c r="M128" s="80">
        <f t="shared" ca="1" si="68"/>
        <v>0</v>
      </c>
      <c r="N128" s="80">
        <f t="shared" ca="1" si="69"/>
        <v>0</v>
      </c>
      <c r="O128" s="81">
        <f t="shared" ca="1" si="52"/>
        <v>0</v>
      </c>
      <c r="P128" s="79">
        <f t="shared" ca="1" si="53"/>
        <v>1413855.8018270161</v>
      </c>
      <c r="Q128" s="35"/>
      <c r="R128">
        <f t="shared" ca="1" si="70"/>
        <v>125</v>
      </c>
      <c r="S128" s="78">
        <f t="shared" ca="1" si="71"/>
        <v>71.92</v>
      </c>
      <c r="T128" s="55">
        <f t="shared" ca="1" si="72"/>
        <v>4.2908271543715681E-3</v>
      </c>
      <c r="U128" s="78">
        <f t="shared" ca="1" si="73"/>
        <v>0.70460324690897536</v>
      </c>
      <c r="V128" s="79">
        <f t="shared" ca="1" si="74"/>
        <v>1417923.535215525</v>
      </c>
      <c r="W128" s="79">
        <f t="shared" ca="1" si="54"/>
        <v>9672.3559889144763</v>
      </c>
      <c r="X128" s="80">
        <f t="shared" ca="1" si="55"/>
        <v>-14.092064938179508</v>
      </c>
      <c r="Y128" s="80">
        <f t="shared" ca="1" si="75"/>
        <v>-1181.6029460129375</v>
      </c>
      <c r="Z128" s="80">
        <f t="shared" ca="1" si="56"/>
        <v>0</v>
      </c>
      <c r="AA128" s="80">
        <f t="shared" ca="1" si="76"/>
        <v>0</v>
      </c>
      <c r="AB128" s="81">
        <f t="shared" ca="1" si="57"/>
        <v>0</v>
      </c>
      <c r="AC128" s="79">
        <f t="shared" ca="1" si="58"/>
        <v>1426400.1961934881</v>
      </c>
      <c r="AD128" s="35"/>
      <c r="AE128" s="62">
        <f t="shared" ca="1" si="59"/>
        <v>0</v>
      </c>
      <c r="AF128" s="62">
        <f t="shared" ca="1" si="60"/>
        <v>2024401.9630209829</v>
      </c>
      <c r="AG128" s="35"/>
      <c r="AH128" s="35"/>
      <c r="AR128" s="69">
        <f t="shared" si="78"/>
        <v>11</v>
      </c>
      <c r="AS128" s="70">
        <f t="shared" si="86"/>
        <v>125</v>
      </c>
      <c r="AT128" s="71">
        <f t="shared" si="87"/>
        <v>0.42502458572160057</v>
      </c>
      <c r="AU128" s="72">
        <f t="shared" si="61"/>
        <v>6.8214933659622723E-3</v>
      </c>
      <c r="AV128" s="73">
        <f t="shared" si="79"/>
        <v>1.0068214933659623</v>
      </c>
      <c r="AW128" s="74">
        <f>PRODUCT(AV$4:AV128)</f>
        <v>2.3391591593227976</v>
      </c>
      <c r="AY128" s="75">
        <f t="shared" si="88"/>
        <v>125</v>
      </c>
      <c r="AZ128" s="76">
        <f t="shared" ca="1" si="97"/>
        <v>1.0068214933659623</v>
      </c>
      <c r="BA128" s="76">
        <f t="shared" ca="1" si="97"/>
        <v>1.0068214933659623</v>
      </c>
      <c r="BB128" s="76">
        <f t="shared" ca="1" si="97"/>
        <v>1.0068214933659623</v>
      </c>
      <c r="BC128" s="76">
        <f t="shared" ca="1" si="97"/>
        <v>1.0068214933659623</v>
      </c>
      <c r="BD128" s="76">
        <f t="shared" ca="1" si="97"/>
        <v>1.0068214933659623</v>
      </c>
      <c r="BE128" s="76">
        <f t="shared" ca="1" si="97"/>
        <v>1.0068214933659623</v>
      </c>
      <c r="BF128" s="76">
        <f t="shared" ca="1" si="97"/>
        <v>1.0068214933659623</v>
      </c>
      <c r="BG128" s="76">
        <f t="shared" ca="1" si="97"/>
        <v>1.0068214933659623</v>
      </c>
      <c r="BH128" s="76">
        <f t="shared" ca="1" si="97"/>
        <v>1.0068214933659623</v>
      </c>
      <c r="BI128" s="76">
        <f t="shared" ca="1" si="97"/>
        <v>1.0068214933659623</v>
      </c>
      <c r="BJ128" s="76">
        <f t="shared" ca="1" si="97"/>
        <v>1.0068214933659623</v>
      </c>
      <c r="BK128" s="76">
        <f t="shared" ca="1" si="97"/>
        <v>1.0068214933659623</v>
      </c>
      <c r="BL128" s="76">
        <f t="shared" ca="1" si="93"/>
        <v>8.5000000000000853E-2</v>
      </c>
      <c r="BM128" s="77">
        <f t="shared" ca="1" si="94"/>
        <v>26835.968477652623</v>
      </c>
    </row>
    <row r="129" spans="5:65">
      <c r="E129">
        <f t="shared" si="81"/>
        <v>126</v>
      </c>
      <c r="F129" s="64">
        <f t="shared" si="82"/>
        <v>72.416666666666245</v>
      </c>
      <c r="G129" s="55">
        <f t="shared" si="63"/>
        <v>4.2908271543715681E-3</v>
      </c>
      <c r="H129" s="78">
        <f t="shared" si="89"/>
        <v>0.69680268304495496</v>
      </c>
      <c r="I129" s="79">
        <f t="shared" ca="1" si="64"/>
        <v>1407789.1909601709</v>
      </c>
      <c r="J129" s="79">
        <f t="shared" ca="1" si="65"/>
        <v>9603.2246268081999</v>
      </c>
      <c r="K129" s="80">
        <f t="shared" ca="1" si="66"/>
        <v>-13.936053660899098</v>
      </c>
      <c r="L129" s="80">
        <f t="shared" ca="1" si="67"/>
        <v>-1173.1576591334758</v>
      </c>
      <c r="M129" s="80">
        <f t="shared" ca="1" si="68"/>
        <v>0</v>
      </c>
      <c r="N129" s="80">
        <f t="shared" ca="1" si="69"/>
        <v>0</v>
      </c>
      <c r="O129" s="81">
        <f t="shared" ca="1" si="52"/>
        <v>0</v>
      </c>
      <c r="P129" s="79">
        <f t="shared" ca="1" si="53"/>
        <v>1416205.3218741848</v>
      </c>
      <c r="Q129" s="35"/>
      <c r="R129">
        <f t="shared" ca="1" si="70"/>
        <v>126</v>
      </c>
      <c r="S129" s="78">
        <f t="shared" ca="1" si="71"/>
        <v>72</v>
      </c>
      <c r="T129" s="55">
        <f t="shared" ca="1" si="72"/>
        <v>4.2908271543715681E-3</v>
      </c>
      <c r="U129" s="78">
        <f t="shared" ca="1" si="73"/>
        <v>0.70157991616408</v>
      </c>
      <c r="V129" s="79">
        <f t="shared" ca="1" si="74"/>
        <v>1420279.7594986602</v>
      </c>
      <c r="W129" s="79">
        <f t="shared" ca="1" si="54"/>
        <v>9688.4289572306025</v>
      </c>
      <c r="X129" s="80">
        <f t="shared" ca="1" si="55"/>
        <v>-14.0315983232816</v>
      </c>
      <c r="Y129" s="80">
        <f t="shared" ca="1" si="75"/>
        <v>-1183.5664662488837</v>
      </c>
      <c r="Z129" s="80">
        <f t="shared" ca="1" si="56"/>
        <v>0</v>
      </c>
      <c r="AA129" s="80">
        <f t="shared" ca="1" si="76"/>
        <v>0</v>
      </c>
      <c r="AB129" s="81">
        <f t="shared" ca="1" si="57"/>
        <v>0</v>
      </c>
      <c r="AC129" s="79">
        <f t="shared" ca="1" si="58"/>
        <v>1428770.5903913188</v>
      </c>
      <c r="AD129" s="35"/>
      <c r="AE129" s="62">
        <f t="shared" ca="1" si="59"/>
        <v>0</v>
      </c>
      <c r="AF129" s="62">
        <f t="shared" ca="1" si="60"/>
        <v>2036504.4059459211</v>
      </c>
      <c r="AG129" s="35"/>
      <c r="AH129" s="35"/>
      <c r="AR129" s="69">
        <f t="shared" si="78"/>
        <v>11</v>
      </c>
      <c r="AS129" s="70">
        <f t="shared" si="86"/>
        <v>126</v>
      </c>
      <c r="AT129" s="71">
        <f t="shared" si="87"/>
        <v>0.42212528332972982</v>
      </c>
      <c r="AU129" s="72">
        <f t="shared" si="61"/>
        <v>6.8214933659622723E-3</v>
      </c>
      <c r="AV129" s="73">
        <f t="shared" si="79"/>
        <v>1.0068214933659623</v>
      </c>
      <c r="AW129" s="74">
        <f>PRODUCT(AV$4:AV129)</f>
        <v>2.3551157180100479</v>
      </c>
      <c r="AY129" s="75">
        <f t="shared" si="88"/>
        <v>126</v>
      </c>
      <c r="AZ129" s="76">
        <f t="shared" ca="1" si="97"/>
        <v>1.0068214933659623</v>
      </c>
      <c r="BA129" s="76">
        <f t="shared" ca="1" si="97"/>
        <v>1.0068214933659623</v>
      </c>
      <c r="BB129" s="76">
        <f t="shared" ca="1" si="97"/>
        <v>1.0068214933659623</v>
      </c>
      <c r="BC129" s="76">
        <f t="shared" ca="1" si="97"/>
        <v>1.0068214933659623</v>
      </c>
      <c r="BD129" s="76">
        <f t="shared" ca="1" si="97"/>
        <v>1.0068214933659623</v>
      </c>
      <c r="BE129" s="76">
        <f t="shared" ca="1" si="97"/>
        <v>1.0068214933659623</v>
      </c>
      <c r="BF129" s="76">
        <f t="shared" ca="1" si="97"/>
        <v>1.0068214933659623</v>
      </c>
      <c r="BG129" s="76">
        <f t="shared" ca="1" si="97"/>
        <v>1.0068214933659623</v>
      </c>
      <c r="BH129" s="76">
        <f t="shared" ca="1" si="97"/>
        <v>1.0068214933659623</v>
      </c>
      <c r="BI129" s="76">
        <f t="shared" ca="1" si="97"/>
        <v>1.0068214933659623</v>
      </c>
      <c r="BJ129" s="76">
        <f t="shared" ca="1" si="97"/>
        <v>1.0068214933659623</v>
      </c>
      <c r="BK129" s="76">
        <f t="shared" ca="1" si="97"/>
        <v>1.0068214933659623</v>
      </c>
      <c r="BL129" s="76">
        <f t="shared" ca="1" si="93"/>
        <v>8.5000000000000853E-2</v>
      </c>
      <c r="BM129" s="77">
        <f t="shared" ca="1" si="94"/>
        <v>29117.025798253118</v>
      </c>
    </row>
    <row r="130" spans="5:65">
      <c r="E130">
        <f t="shared" si="81"/>
        <v>127</v>
      </c>
      <c r="F130" s="64">
        <f t="shared" si="82"/>
        <v>72.499999999999574</v>
      </c>
      <c r="G130" s="55">
        <f t="shared" si="63"/>
        <v>4.2908271543715681E-3</v>
      </c>
      <c r="H130" s="78">
        <f t="shared" si="89"/>
        <v>0.69381282317130666</v>
      </c>
      <c r="I130" s="79">
        <f t="shared" ca="1" si="64"/>
        <v>1410128.6296229216</v>
      </c>
      <c r="J130" s="79">
        <f t="shared" ca="1" si="65"/>
        <v>9619.1830921262299</v>
      </c>
      <c r="K130" s="80">
        <f t="shared" ca="1" si="66"/>
        <v>-13.876256463426133</v>
      </c>
      <c r="L130" s="80">
        <f t="shared" ca="1" si="67"/>
        <v>-1175.1071913524347</v>
      </c>
      <c r="M130" s="80">
        <f t="shared" ca="1" si="68"/>
        <v>0</v>
      </c>
      <c r="N130" s="80">
        <f t="shared" ca="1" si="69"/>
        <v>0</v>
      </c>
      <c r="O130" s="81">
        <f t="shared" ca="1" si="52"/>
        <v>0</v>
      </c>
      <c r="P130" s="79">
        <f t="shared" ca="1" si="53"/>
        <v>1418558.829267232</v>
      </c>
      <c r="Q130" s="35"/>
      <c r="R130">
        <f t="shared" ca="1" si="70"/>
        <v>127</v>
      </c>
      <c r="S130" s="78">
        <f t="shared" ca="1" si="71"/>
        <v>72.08</v>
      </c>
      <c r="T130" s="55">
        <f t="shared" ca="1" si="72"/>
        <v>4.2908271543715681E-3</v>
      </c>
      <c r="U130" s="78">
        <f t="shared" ca="1" si="73"/>
        <v>0.69856955800884146</v>
      </c>
      <c r="V130" s="79">
        <f t="shared" ca="1" si="74"/>
        <v>1422639.9827447003</v>
      </c>
      <c r="W130" s="79">
        <f t="shared" ca="1" si="54"/>
        <v>9704.5292044456546</v>
      </c>
      <c r="X130" s="80">
        <f t="shared" ca="1" si="55"/>
        <v>-13.971391160176829</v>
      </c>
      <c r="Y130" s="80">
        <f t="shared" ca="1" si="75"/>
        <v>-1185.5333189539169</v>
      </c>
      <c r="Z130" s="80">
        <f t="shared" ca="1" si="56"/>
        <v>0</v>
      </c>
      <c r="AA130" s="80">
        <f t="shared" ca="1" si="76"/>
        <v>0</v>
      </c>
      <c r="AB130" s="81">
        <f t="shared" ca="1" si="57"/>
        <v>0</v>
      </c>
      <c r="AC130" s="79">
        <f t="shared" ca="1" si="58"/>
        <v>1431145.0072390318</v>
      </c>
      <c r="AD130" s="35"/>
      <c r="AE130" s="62">
        <f t="shared" ca="1" si="59"/>
        <v>0</v>
      </c>
      <c r="AF130" s="62">
        <f t="shared" ca="1" si="60"/>
        <v>2048679.3202358792</v>
      </c>
      <c r="AG130" s="35"/>
      <c r="AH130" s="35"/>
      <c r="AR130" s="69">
        <f t="shared" si="78"/>
        <v>11</v>
      </c>
      <c r="AS130" s="70">
        <f t="shared" si="86"/>
        <v>127</v>
      </c>
      <c r="AT130" s="71">
        <f t="shared" si="87"/>
        <v>0.4192457585098911</v>
      </c>
      <c r="AU130" s="72">
        <f t="shared" si="61"/>
        <v>6.8214933659622723E-3</v>
      </c>
      <c r="AV130" s="73">
        <f t="shared" si="79"/>
        <v>1.0068214933659623</v>
      </c>
      <c r="AW130" s="74">
        <f>PRODUCT(AV$4:AV130)</f>
        <v>2.3711811242565268</v>
      </c>
      <c r="AY130" s="75">
        <f t="shared" si="88"/>
        <v>127</v>
      </c>
      <c r="AZ130" s="76">
        <f t="shared" ca="1" si="97"/>
        <v>1.0068214933659623</v>
      </c>
      <c r="BA130" s="76">
        <f t="shared" ca="1" si="97"/>
        <v>1.0068214933659623</v>
      </c>
      <c r="BB130" s="76">
        <f t="shared" ca="1" si="97"/>
        <v>1.0068214933659623</v>
      </c>
      <c r="BC130" s="76">
        <f t="shared" ca="1" si="97"/>
        <v>1.0068214933659623</v>
      </c>
      <c r="BD130" s="76">
        <f t="shared" ca="1" si="97"/>
        <v>1.0068214933659623</v>
      </c>
      <c r="BE130" s="76">
        <f t="shared" ca="1" si="97"/>
        <v>1.0068214933659623</v>
      </c>
      <c r="BF130" s="76">
        <f t="shared" ca="1" si="97"/>
        <v>1.0068214933659623</v>
      </c>
      <c r="BG130" s="76">
        <f t="shared" ca="1" si="97"/>
        <v>1.0068214933659623</v>
      </c>
      <c r="BH130" s="76">
        <f t="shared" ca="1" si="97"/>
        <v>1.0068214933659623</v>
      </c>
      <c r="BI130" s="76">
        <f t="shared" ca="1" si="97"/>
        <v>1.0068214933659623</v>
      </c>
      <c r="BJ130" s="76">
        <f t="shared" ca="1" si="97"/>
        <v>1.0068214933659623</v>
      </c>
      <c r="BK130" s="76">
        <f t="shared" ca="1" si="97"/>
        <v>1.0068214933659623</v>
      </c>
      <c r="BL130" s="76">
        <f t="shared" ca="1" si="93"/>
        <v>8.5000000000000853E-2</v>
      </c>
      <c r="BM130" s="77">
        <f t="shared" ca="1" si="94"/>
        <v>31591.97299110466</v>
      </c>
    </row>
    <row r="131" spans="5:65">
      <c r="E131">
        <f t="shared" si="81"/>
        <v>128</v>
      </c>
      <c r="F131" s="64">
        <f t="shared" si="82"/>
        <v>72.583333333332902</v>
      </c>
      <c r="G131" s="55">
        <f t="shared" si="63"/>
        <v>4.6837945252553581E-3</v>
      </c>
      <c r="H131" s="78">
        <f t="shared" si="89"/>
        <v>0.69056314646858497</v>
      </c>
      <c r="I131" s="79">
        <f t="shared" ca="1" si="64"/>
        <v>1411914.5911889574</v>
      </c>
      <c r="J131" s="79">
        <f t="shared" ca="1" si="65"/>
        <v>9631.3660171008069</v>
      </c>
      <c r="K131" s="80">
        <f t="shared" ca="1" si="66"/>
        <v>-13.811262929371699</v>
      </c>
      <c r="L131" s="80">
        <f t="shared" ca="1" si="67"/>
        <v>-1176.5954926574645</v>
      </c>
      <c r="M131" s="80">
        <f t="shared" ca="1" si="68"/>
        <v>0</v>
      </c>
      <c r="N131" s="80">
        <f t="shared" ca="1" si="69"/>
        <v>0</v>
      </c>
      <c r="O131" s="81">
        <f t="shared" ca="1" si="52"/>
        <v>0</v>
      </c>
      <c r="P131" s="79">
        <f t="shared" ca="1" si="53"/>
        <v>1420355.5504504715</v>
      </c>
      <c r="Q131" s="35"/>
      <c r="R131">
        <f t="shared" ca="1" si="70"/>
        <v>128</v>
      </c>
      <c r="S131" s="78">
        <f t="shared" ca="1" si="71"/>
        <v>72.16</v>
      </c>
      <c r="T131" s="55">
        <f t="shared" ca="1" si="72"/>
        <v>4.2908271543715681E-3</v>
      </c>
      <c r="U131" s="78">
        <f t="shared" ca="1" si="73"/>
        <v>0.69557211678011976</v>
      </c>
      <c r="V131" s="79">
        <f t="shared" ca="1" si="74"/>
        <v>1425004.2113801274</v>
      </c>
      <c r="W131" s="79">
        <f t="shared" ca="1" si="54"/>
        <v>9720.6567743978376</v>
      </c>
      <c r="X131" s="80">
        <f t="shared" ca="1" si="55"/>
        <v>-13.911442335602395</v>
      </c>
      <c r="Y131" s="80">
        <f t="shared" ca="1" si="75"/>
        <v>-1187.5035094834395</v>
      </c>
      <c r="Z131" s="80">
        <f t="shared" ca="1" si="56"/>
        <v>0</v>
      </c>
      <c r="AA131" s="80">
        <f t="shared" ca="1" si="76"/>
        <v>0</v>
      </c>
      <c r="AB131" s="81">
        <f t="shared" ca="1" si="57"/>
        <v>0</v>
      </c>
      <c r="AC131" s="79">
        <f t="shared" ca="1" si="58"/>
        <v>1433523.4532027061</v>
      </c>
      <c r="AD131" s="35"/>
      <c r="AE131" s="62">
        <f t="shared" ca="1" si="59"/>
        <v>0</v>
      </c>
      <c r="AF131" s="62">
        <f t="shared" ca="1" si="60"/>
        <v>2060927.1398609891</v>
      </c>
      <c r="AG131" s="35"/>
      <c r="AH131" s="35"/>
      <c r="AR131" s="69">
        <f t="shared" si="78"/>
        <v>11</v>
      </c>
      <c r="AS131" s="70">
        <f t="shared" si="86"/>
        <v>128</v>
      </c>
      <c r="AT131" s="71">
        <f t="shared" si="87"/>
        <v>0.41638587634950808</v>
      </c>
      <c r="AU131" s="72">
        <f t="shared" si="61"/>
        <v>6.8214933659622723E-3</v>
      </c>
      <c r="AV131" s="73">
        <f t="shared" si="79"/>
        <v>1.0068214933659623</v>
      </c>
      <c r="AW131" s="74">
        <f>PRODUCT(AV$4:AV131)</f>
        <v>2.3873561205651379</v>
      </c>
      <c r="AY131" s="75">
        <f t="shared" si="88"/>
        <v>128</v>
      </c>
      <c r="AZ131" s="76">
        <f t="shared" ca="1" si="97"/>
        <v>1.0068214933659623</v>
      </c>
      <c r="BA131" s="76">
        <f t="shared" ca="1" si="97"/>
        <v>1.0068214933659623</v>
      </c>
      <c r="BB131" s="76">
        <f t="shared" ca="1" si="97"/>
        <v>1.0068214933659623</v>
      </c>
      <c r="BC131" s="76">
        <f t="shared" ca="1" si="97"/>
        <v>1.0068214933659623</v>
      </c>
      <c r="BD131" s="76">
        <f t="shared" ca="1" si="97"/>
        <v>1.0068214933659623</v>
      </c>
      <c r="BE131" s="76">
        <f t="shared" ca="1" si="97"/>
        <v>1.0068214933659623</v>
      </c>
      <c r="BF131" s="76">
        <f t="shared" ca="1" si="97"/>
        <v>1.0068214933659623</v>
      </c>
      <c r="BG131" s="76">
        <f t="shared" ca="1" si="97"/>
        <v>1.0068214933659623</v>
      </c>
      <c r="BH131" s="76">
        <f t="shared" ca="1" si="97"/>
        <v>1.0068214933659623</v>
      </c>
      <c r="BI131" s="76">
        <f t="shared" ca="1" si="97"/>
        <v>1.0068214933659623</v>
      </c>
      <c r="BJ131" s="76">
        <f t="shared" ca="1" si="97"/>
        <v>1.0068214933659623</v>
      </c>
      <c r="BK131" s="76">
        <f t="shared" ca="1" si="97"/>
        <v>1.0068214933659623</v>
      </c>
      <c r="BL131" s="76">
        <f t="shared" ca="1" si="93"/>
        <v>8.5000000000000853E-2</v>
      </c>
      <c r="BM131" s="77">
        <f t="shared" ca="1" si="94"/>
        <v>34277.29069534858</v>
      </c>
    </row>
    <row r="132" spans="5:65">
      <c r="E132">
        <f t="shared" si="81"/>
        <v>129</v>
      </c>
      <c r="F132" s="64">
        <f t="shared" si="82"/>
        <v>72.666666666666231</v>
      </c>
      <c r="G132" s="55">
        <f t="shared" si="63"/>
        <v>4.6837945252553581E-3</v>
      </c>
      <c r="H132" s="78">
        <f t="shared" si="89"/>
        <v>0.6873286905838123</v>
      </c>
      <c r="I132" s="79">
        <f t="shared" ca="1" si="64"/>
        <v>1413702.8968993556</v>
      </c>
      <c r="J132" s="79">
        <f t="shared" ca="1" si="65"/>
        <v>9643.5649326406001</v>
      </c>
      <c r="K132" s="80">
        <f t="shared" ca="1" si="66"/>
        <v>-13.746573811676246</v>
      </c>
      <c r="L132" s="80">
        <f t="shared" ca="1" si="67"/>
        <v>-1178.0857474161298</v>
      </c>
      <c r="M132" s="80">
        <f t="shared" ca="1" si="68"/>
        <v>0</v>
      </c>
      <c r="N132" s="80">
        <f t="shared" ca="1" si="69"/>
        <v>0</v>
      </c>
      <c r="O132" s="81">
        <f t="shared" ref="O132:O195" ca="1" si="98">-MIN(IF(MOD(R132,IF($C$5="Annual",12,1))=0,1,0)*$C$33*U132/IF($C$5="Monthly",12,1),I132)</f>
        <v>0</v>
      </c>
      <c r="P132" s="79">
        <f t="shared" ref="P132:P195" ca="1" si="99">SUM(I132:O132)</f>
        <v>1422154.6295107685</v>
      </c>
      <c r="Q132" s="35"/>
      <c r="R132">
        <f t="shared" ca="1" si="70"/>
        <v>129</v>
      </c>
      <c r="S132" s="78">
        <f t="shared" ca="1" si="71"/>
        <v>72.239999999999995</v>
      </c>
      <c r="T132" s="55">
        <f t="shared" ca="1" si="72"/>
        <v>4.2908271543715681E-3</v>
      </c>
      <c r="U132" s="78">
        <f t="shared" ca="1" si="73"/>
        <v>0.69258753705361586</v>
      </c>
      <c r="V132" s="79">
        <f t="shared" ca="1" si="74"/>
        <v>1427372.4518432755</v>
      </c>
      <c r="W132" s="79">
        <f t="shared" ref="W132:W195" ca="1" si="100">(V132)*$AU132</f>
        <v>9736.8117110062067</v>
      </c>
      <c r="X132" s="80">
        <f t="shared" ref="X132:X195" ca="1" si="101">IF(V132=0,0,-$C$19)*U132</f>
        <v>-13.851750741072317</v>
      </c>
      <c r="Y132" s="80">
        <f t="shared" ca="1" si="75"/>
        <v>-1189.4770432027296</v>
      </c>
      <c r="Z132" s="80">
        <f t="shared" ref="Z132:Z195" ca="1" si="102">-IF(MOD(R132-1,12)=0,1,0)*V132*($C$17)</f>
        <v>0</v>
      </c>
      <c r="AA132" s="80">
        <f t="shared" ca="1" si="76"/>
        <v>0</v>
      </c>
      <c r="AB132" s="81">
        <f t="shared" ref="AB132:AB195" ca="1" si="103">-MIN(IF(MOD(R132,IF($C$5="Annual",12,1))=0,1,0)*$C$33*U132/IF($C$5="Monthly",12,1),V132)</f>
        <v>0</v>
      </c>
      <c r="AC132" s="79">
        <f t="shared" ref="AC132:AC195" ca="1" si="104">SUM(V132:AB132)</f>
        <v>1435905.9347603377</v>
      </c>
      <c r="AD132" s="35"/>
      <c r="AE132" s="62">
        <f t="shared" ref="AE132:AE195" ca="1" si="105">AB132/U132</f>
        <v>0</v>
      </c>
      <c r="AF132" s="62">
        <f t="shared" ref="AF132:AF195" ca="1" si="106">AC132/U132</f>
        <v>2073248.3013900649</v>
      </c>
      <c r="AG132" s="35"/>
      <c r="AH132" s="35"/>
      <c r="AR132" s="69">
        <f t="shared" si="78"/>
        <v>11</v>
      </c>
      <c r="AS132" s="70">
        <f t="shared" si="86"/>
        <v>129</v>
      </c>
      <c r="AT132" s="71">
        <f t="shared" si="87"/>
        <v>0.41354550285630953</v>
      </c>
      <c r="AU132" s="72">
        <f t="shared" ref="AU132:AU195" si="107">((1+$AH$21)^(1/12))-1</f>
        <v>6.8214933659622723E-3</v>
      </c>
      <c r="AV132" s="73">
        <f t="shared" si="79"/>
        <v>1.0068214933659623</v>
      </c>
      <c r="AW132" s="74">
        <f>PRODUCT(AV$4:AV132)</f>
        <v>2.4036414545037625</v>
      </c>
      <c r="AY132" s="75">
        <f t="shared" si="88"/>
        <v>129</v>
      </c>
      <c r="AZ132" s="76">
        <f t="shared" ca="1" si="97"/>
        <v>1.0068214933659623</v>
      </c>
      <c r="BA132" s="76">
        <f t="shared" ca="1" si="97"/>
        <v>1.0068214933659623</v>
      </c>
      <c r="BB132" s="76">
        <f t="shared" ca="1" si="97"/>
        <v>1.0068214933659623</v>
      </c>
      <c r="BC132" s="76">
        <f t="shared" ca="1" si="97"/>
        <v>1.0068214933659623</v>
      </c>
      <c r="BD132" s="76">
        <f t="shared" ca="1" si="97"/>
        <v>1.0068214933659623</v>
      </c>
      <c r="BE132" s="76">
        <f t="shared" ca="1" si="97"/>
        <v>1.0068214933659623</v>
      </c>
      <c r="BF132" s="76">
        <f t="shared" ca="1" si="97"/>
        <v>1.0068214933659623</v>
      </c>
      <c r="BG132" s="76">
        <f t="shared" ca="1" si="97"/>
        <v>1.0068214933659623</v>
      </c>
      <c r="BH132" s="76">
        <f t="shared" ca="1" si="97"/>
        <v>1.0068214933659623</v>
      </c>
      <c r="BI132" s="76">
        <f t="shared" ca="1" si="97"/>
        <v>1.0068214933659623</v>
      </c>
      <c r="BJ132" s="76">
        <f t="shared" ca="1" si="97"/>
        <v>1.0068214933659623</v>
      </c>
      <c r="BK132" s="76">
        <f t="shared" ca="1" si="97"/>
        <v>1.0068214933659623</v>
      </c>
      <c r="BL132" s="76">
        <f t="shared" ref="BL132:BL153" ca="1" si="108">PRODUCT(AZ132:BK132)-1</f>
        <v>8.5000000000000853E-2</v>
      </c>
      <c r="BM132" s="77">
        <f t="shared" ca="1" si="94"/>
        <v>37190.86040445324</v>
      </c>
    </row>
    <row r="133" spans="5:65">
      <c r="E133">
        <f t="shared" si="81"/>
        <v>130</v>
      </c>
      <c r="F133" s="64">
        <f t="shared" si="82"/>
        <v>72.749999999999559</v>
      </c>
      <c r="G133" s="55">
        <f t="shared" ref="G133:G196" si="109">(1-(1-IF(F133&gt;$AJ$90,0,VLOOKUP(ROUND(F133,0),$AJ$4:$AK$90,2,FALSE)))^(1/12))</f>
        <v>4.6837945252553581E-3</v>
      </c>
      <c r="H133" s="78">
        <f t="shared" si="89"/>
        <v>0.68410938422580492</v>
      </c>
      <c r="I133" s="79">
        <f t="shared" ref="I133:I196" ca="1" si="110">MAX(P132,0)*(1-G133)</f>
        <v>1415493.5494429993</v>
      </c>
      <c r="J133" s="79">
        <f t="shared" ref="J133:J196" ca="1" si="111">(I133)*$AU133</f>
        <v>9655.7798570878094</v>
      </c>
      <c r="K133" s="80">
        <f t="shared" ref="K133:K196" ca="1" si="112">IF(I133=0,0,-$C$19)*H133</f>
        <v>-13.682187684516098</v>
      </c>
      <c r="L133" s="80">
        <f t="shared" ref="L133:L196" ca="1" si="113">IF(OR(I132+O132=0,K132=0),0,-I133*($C$16/12))</f>
        <v>-1179.5779578691661</v>
      </c>
      <c r="M133" s="80">
        <f t="shared" ref="M133:M196" ca="1" si="114">IF(OR(I132+O132=0,K132=0),0,-IF(MOD(E133-1,12)=0,1,0)*I133*($C$17))</f>
        <v>0</v>
      </c>
      <c r="N133" s="80">
        <f t="shared" ref="N133:N196" ca="1" si="115">IF(OR(I132+O132=0,K132=0),0,-I133*($C$18*(1+$C$20))/12)</f>
        <v>0</v>
      </c>
      <c r="O133" s="81">
        <f t="shared" ca="1" si="98"/>
        <v>0</v>
      </c>
      <c r="P133" s="79">
        <f t="shared" ca="1" si="99"/>
        <v>1423956.0691545333</v>
      </c>
      <c r="Q133" s="35"/>
      <c r="R133">
        <f t="shared" ref="R133:R196" ca="1" si="116">R132+1</f>
        <v>130</v>
      </c>
      <c r="S133" s="78">
        <f t="shared" ref="S133:S196" ca="1" si="117">ROUND((R133-R132)/12+S132,2)</f>
        <v>72.319999999999993</v>
      </c>
      <c r="T133" s="55">
        <f t="shared" ref="T133:T196" ca="1" si="118">(1-(1-IF(S133&gt;$AJ$90,0,VLOOKUP(ROUND(S133,0),$AJ$4:$AK$90,2,FALSE)))^(1/12))</f>
        <v>4.2908271543715681E-3</v>
      </c>
      <c r="U133" s="78">
        <f t="shared" ref="U133:U196" ca="1" si="119">U132*(1-T133)</f>
        <v>0.68961576364284694</v>
      </c>
      <c r="V133" s="79">
        <f t="shared" ref="V133:V196" ca="1" si="120">MAX(AC132,0)*(1-T133)</f>
        <v>1429744.7105843448</v>
      </c>
      <c r="W133" s="79">
        <f t="shared" ca="1" si="100"/>
        <v>9752.9940582707568</v>
      </c>
      <c r="X133" s="80">
        <f t="shared" ca="1" si="101"/>
        <v>-13.792315272856939</v>
      </c>
      <c r="Y133" s="80">
        <f t="shared" ref="Y133:Y196" ca="1" si="121">IF(OR(V132+AB132=0,X132=0),0,-V133*($C$16/12))</f>
        <v>-1191.4539254869542</v>
      </c>
      <c r="Z133" s="80">
        <f t="shared" ca="1" si="102"/>
        <v>0</v>
      </c>
      <c r="AA133" s="80">
        <f t="shared" ref="AA133:AA196" ca="1" si="122">IF(OR(V132+AB132=0,X132=0),0,-V133*($C$18*(1+$C$20))/12)</f>
        <v>0</v>
      </c>
      <c r="AB133" s="81">
        <f t="shared" ca="1" si="103"/>
        <v>0</v>
      </c>
      <c r="AC133" s="79">
        <f t="shared" ca="1" si="104"/>
        <v>1438292.4584018558</v>
      </c>
      <c r="AD133" s="35"/>
      <c r="AE133" s="62">
        <f t="shared" ca="1" si="105"/>
        <v>0</v>
      </c>
      <c r="AF133" s="62">
        <f t="shared" ca="1" si="106"/>
        <v>2085643.2440061646</v>
      </c>
      <c r="AG133" s="35"/>
      <c r="AH133" s="35"/>
      <c r="AR133" s="69">
        <f t="shared" ref="AR133:AR196" si="123">ROUNDDOWN((AS133-1)/12,0)+1</f>
        <v>11</v>
      </c>
      <c r="AS133" s="70">
        <f t="shared" si="86"/>
        <v>130</v>
      </c>
      <c r="AT133" s="71">
        <f t="shared" si="87"/>
        <v>0.41072450495205171</v>
      </c>
      <c r="AU133" s="72">
        <f t="shared" si="107"/>
        <v>6.8214933659622723E-3</v>
      </c>
      <c r="AV133" s="73">
        <f t="shared" ref="AV133:AV196" si="124">(1+AU133)</f>
        <v>1.0068214933659623</v>
      </c>
      <c r="AW133" s="74">
        <f>PRODUCT(AV$4:AV133)</f>
        <v>2.4200378787398118</v>
      </c>
      <c r="AY133" s="75">
        <f t="shared" si="88"/>
        <v>130</v>
      </c>
      <c r="AZ133" s="76">
        <f t="shared" ca="1" si="97"/>
        <v>1.0068214933659623</v>
      </c>
      <c r="BA133" s="76">
        <f t="shared" ca="1" si="97"/>
        <v>1.0068214933659623</v>
      </c>
      <c r="BB133" s="76">
        <f t="shared" ca="1" si="97"/>
        <v>1.0068214933659623</v>
      </c>
      <c r="BC133" s="76">
        <f t="shared" ca="1" si="97"/>
        <v>1.0068214933659623</v>
      </c>
      <c r="BD133" s="76">
        <f t="shared" ca="1" si="97"/>
        <v>1.0068214933659623</v>
      </c>
      <c r="BE133" s="76">
        <f t="shared" ca="1" si="97"/>
        <v>1.0068214933659623</v>
      </c>
      <c r="BF133" s="76">
        <f t="shared" ca="1" si="97"/>
        <v>1.0068214933659623</v>
      </c>
      <c r="BG133" s="76">
        <f t="shared" ca="1" si="97"/>
        <v>1.0068214933659623</v>
      </c>
      <c r="BH133" s="76">
        <f t="shared" ca="1" si="97"/>
        <v>1.0068214933659623</v>
      </c>
      <c r="BI133" s="76">
        <f t="shared" ca="1" si="97"/>
        <v>1.0068214933659623</v>
      </c>
      <c r="BJ133" s="76">
        <f t="shared" ca="1" si="97"/>
        <v>1.0068214933659623</v>
      </c>
      <c r="BK133" s="76">
        <f t="shared" ca="1" si="97"/>
        <v>1.0068214933659623</v>
      </c>
      <c r="BL133" s="76">
        <f t="shared" ca="1" si="108"/>
        <v>8.5000000000000853E-2</v>
      </c>
      <c r="BM133" s="77">
        <f t="shared" ref="BM133:BM153" ca="1" si="125">PRODUCT(AZ133:BK133)*BM132</f>
        <v>40352.083538831801</v>
      </c>
    </row>
    <row r="134" spans="5:65">
      <c r="E134">
        <f t="shared" ref="E134:E197" si="126">E133+1</f>
        <v>131</v>
      </c>
      <c r="F134" s="64">
        <f t="shared" ref="F134:F197" si="127">(E134-E133)/12+F133</f>
        <v>72.833333333332888</v>
      </c>
      <c r="G134" s="55">
        <f t="shared" si="109"/>
        <v>4.6837945252553581E-3</v>
      </c>
      <c r="H134" s="78">
        <f t="shared" si="89"/>
        <v>0.68090515643729232</v>
      </c>
      <c r="I134" s="79">
        <f t="shared" ca="1" si="110"/>
        <v>1417286.5515136232</v>
      </c>
      <c r="J134" s="79">
        <f t="shared" ca="1" si="111"/>
        <v>9668.0108088177276</v>
      </c>
      <c r="K134" s="80">
        <f t="shared" ca="1" si="112"/>
        <v>-13.618103128745847</v>
      </c>
      <c r="L134" s="80">
        <f t="shared" ca="1" si="113"/>
        <v>-1181.0721262613527</v>
      </c>
      <c r="M134" s="80">
        <f t="shared" ca="1" si="114"/>
        <v>0</v>
      </c>
      <c r="N134" s="80">
        <f t="shared" ca="1" si="115"/>
        <v>0</v>
      </c>
      <c r="O134" s="81">
        <f t="shared" ca="1" si="98"/>
        <v>0</v>
      </c>
      <c r="P134" s="79">
        <f t="shared" ca="1" si="99"/>
        <v>1425759.8720930507</v>
      </c>
      <c r="Q134" s="35"/>
      <c r="R134">
        <f t="shared" ca="1" si="116"/>
        <v>131</v>
      </c>
      <c r="S134" s="78">
        <f t="shared" ca="1" si="117"/>
        <v>72.400000000000006</v>
      </c>
      <c r="T134" s="55">
        <f t="shared" ca="1" si="118"/>
        <v>4.2908271543715681E-3</v>
      </c>
      <c r="U134" s="78">
        <f t="shared" ca="1" si="119"/>
        <v>0.68665674159812551</v>
      </c>
      <c r="V134" s="79">
        <f t="shared" ca="1" si="120"/>
        <v>1432120.9940654172</v>
      </c>
      <c r="W134" s="79">
        <f t="shared" ca="1" si="100"/>
        <v>9769.2038602725388</v>
      </c>
      <c r="X134" s="80">
        <f t="shared" ca="1" si="101"/>
        <v>-13.733134831962509</v>
      </c>
      <c r="Y134" s="80">
        <f t="shared" ca="1" si="121"/>
        <v>-1193.434161721181</v>
      </c>
      <c r="Z134" s="80">
        <f t="shared" ca="1" si="102"/>
        <v>0</v>
      </c>
      <c r="AA134" s="80">
        <f t="shared" ca="1" si="122"/>
        <v>0</v>
      </c>
      <c r="AB134" s="81">
        <f t="shared" ca="1" si="103"/>
        <v>0</v>
      </c>
      <c r="AC134" s="79">
        <f t="shared" ca="1" si="104"/>
        <v>1440683.0306291366</v>
      </c>
      <c r="AD134" s="35"/>
      <c r="AE134" s="62">
        <f t="shared" ca="1" si="105"/>
        <v>0</v>
      </c>
      <c r="AF134" s="62">
        <f t="shared" ca="1" si="106"/>
        <v>2098112.4095222447</v>
      </c>
      <c r="AG134" s="35"/>
      <c r="AH134" s="35"/>
      <c r="AR134" s="69">
        <f t="shared" si="123"/>
        <v>11</v>
      </c>
      <c r="AS134" s="70">
        <f t="shared" ref="AS134:AS197" si="128">AS133+1</f>
        <v>131</v>
      </c>
      <c r="AT134" s="71">
        <f t="shared" ref="AT134:AT197" si="129">(1-AU134)*AT133</f>
        <v>0.40792275046628312</v>
      </c>
      <c r="AU134" s="72">
        <f t="shared" si="107"/>
        <v>6.8214933659622723E-3</v>
      </c>
      <c r="AV134" s="73">
        <f t="shared" si="124"/>
        <v>1.0068214933659623</v>
      </c>
      <c r="AW134" s="74">
        <f>PRODUCT(AV$4:AV134)</f>
        <v>2.4365461510750128</v>
      </c>
      <c r="AY134" s="75">
        <f t="shared" ref="AY134:AY153" si="130">AY133+1</f>
        <v>131</v>
      </c>
      <c r="AZ134" s="76">
        <f t="shared" ca="1" si="97"/>
        <v>1.0068214933659623</v>
      </c>
      <c r="BA134" s="76">
        <f t="shared" ca="1" si="97"/>
        <v>1.0068214933659623</v>
      </c>
      <c r="BB134" s="76">
        <f t="shared" ca="1" si="97"/>
        <v>1.0068214933659623</v>
      </c>
      <c r="BC134" s="76">
        <f t="shared" ca="1" si="97"/>
        <v>1.0068214933659623</v>
      </c>
      <c r="BD134" s="76">
        <f t="shared" ca="1" si="97"/>
        <v>1.0068214933659623</v>
      </c>
      <c r="BE134" s="76">
        <f t="shared" ca="1" si="97"/>
        <v>1.0068214933659623</v>
      </c>
      <c r="BF134" s="76">
        <f t="shared" ca="1" si="97"/>
        <v>1.0068214933659623</v>
      </c>
      <c r="BG134" s="76">
        <f t="shared" ca="1" si="97"/>
        <v>1.0068214933659623</v>
      </c>
      <c r="BH134" s="76">
        <f t="shared" ca="1" si="97"/>
        <v>1.0068214933659623</v>
      </c>
      <c r="BI134" s="76">
        <f t="shared" ca="1" si="97"/>
        <v>1.0068214933659623</v>
      </c>
      <c r="BJ134" s="76">
        <f t="shared" ca="1" si="97"/>
        <v>1.0068214933659623</v>
      </c>
      <c r="BK134" s="76">
        <f t="shared" ca="1" si="97"/>
        <v>1.0068214933659623</v>
      </c>
      <c r="BL134" s="76">
        <f t="shared" ca="1" si="108"/>
        <v>8.5000000000000853E-2</v>
      </c>
      <c r="BM134" s="77">
        <f t="shared" ca="1" si="125"/>
        <v>43782.010639632535</v>
      </c>
    </row>
    <row r="135" spans="5:65">
      <c r="E135">
        <f t="shared" si="126"/>
        <v>132</v>
      </c>
      <c r="F135" s="64">
        <f t="shared" si="127"/>
        <v>72.916666666666217</v>
      </c>
      <c r="G135" s="55">
        <f t="shared" si="109"/>
        <v>4.6837945252553581E-3</v>
      </c>
      <c r="H135" s="78">
        <f t="shared" ref="H135:H198" si="131">H134*(1-G135)</f>
        <v>0.67771593659335316</v>
      </c>
      <c r="I135" s="79">
        <f t="shared" ca="1" si="110"/>
        <v>1419081.9058098125</v>
      </c>
      <c r="J135" s="79">
        <f t="shared" ca="1" si="111"/>
        <v>9680.2578062387347</v>
      </c>
      <c r="K135" s="80">
        <f t="shared" ca="1" si="112"/>
        <v>-13.554318731867063</v>
      </c>
      <c r="L135" s="80">
        <f t="shared" ca="1" si="113"/>
        <v>-1182.5682548415105</v>
      </c>
      <c r="M135" s="80">
        <f t="shared" ca="1" si="114"/>
        <v>0</v>
      </c>
      <c r="N135" s="80">
        <f t="shared" ca="1" si="115"/>
        <v>0</v>
      </c>
      <c r="O135" s="81">
        <f t="shared" ca="1" si="98"/>
        <v>-90276.748153888781</v>
      </c>
      <c r="P135" s="79">
        <f t="shared" ca="1" si="99"/>
        <v>1337289.292888589</v>
      </c>
      <c r="Q135" s="35"/>
      <c r="R135">
        <f t="shared" ca="1" si="116"/>
        <v>132</v>
      </c>
      <c r="S135" s="78">
        <f t="shared" ca="1" si="117"/>
        <v>72.48</v>
      </c>
      <c r="T135" s="55">
        <f t="shared" ca="1" si="118"/>
        <v>4.2908271543715681E-3</v>
      </c>
      <c r="U135" s="78">
        <f t="shared" ca="1" si="119"/>
        <v>0.68371041620554396</v>
      </c>
      <c r="V135" s="79">
        <f t="shared" ca="1" si="120"/>
        <v>1434501.3087604707</v>
      </c>
      <c r="W135" s="79">
        <f t="shared" ca="1" si="100"/>
        <v>9785.4411611737487</v>
      </c>
      <c r="X135" s="80">
        <f t="shared" ca="1" si="101"/>
        <v>-13.674208324110879</v>
      </c>
      <c r="Y135" s="80">
        <f t="shared" ca="1" si="121"/>
        <v>-1195.4177573003924</v>
      </c>
      <c r="Z135" s="80">
        <f t="shared" ca="1" si="102"/>
        <v>0</v>
      </c>
      <c r="AA135" s="80">
        <f t="shared" ca="1" si="122"/>
        <v>0</v>
      </c>
      <c r="AB135" s="81">
        <f t="shared" ca="1" si="103"/>
        <v>-90276.748153888781</v>
      </c>
      <c r="AC135" s="79">
        <f t="shared" ca="1" si="104"/>
        <v>1352800.9098021311</v>
      </c>
      <c r="AD135" s="35"/>
      <c r="AE135" s="62">
        <f t="shared" ca="1" si="105"/>
        <v>-132039.45122689029</v>
      </c>
      <c r="AF135" s="62">
        <f t="shared" ca="1" si="106"/>
        <v>1978616.7911700185</v>
      </c>
      <c r="AG135" s="35"/>
      <c r="AH135" s="35"/>
      <c r="AR135" s="69">
        <f t="shared" si="123"/>
        <v>11</v>
      </c>
      <c r="AS135" s="70">
        <f t="shared" si="128"/>
        <v>132</v>
      </c>
      <c r="AT135" s="71">
        <f t="shared" si="129"/>
        <v>0.40514010813015228</v>
      </c>
      <c r="AU135" s="72">
        <f t="shared" si="107"/>
        <v>6.8214933659622723E-3</v>
      </c>
      <c r="AV135" s="73">
        <f t="shared" si="124"/>
        <v>1.0068214933659623</v>
      </c>
      <c r="AW135" s="74">
        <f>PRODUCT(AV$4:AV135)</f>
        <v>2.4531670344804319</v>
      </c>
      <c r="AY135" s="75">
        <f t="shared" si="130"/>
        <v>132</v>
      </c>
      <c r="AZ135" s="76">
        <f t="shared" ref="AZ135:BK144" ca="1" si="132">OFFSET($AV$3,($AY135*12-12)+AZ$3,0)</f>
        <v>1.0068214933659623</v>
      </c>
      <c r="BA135" s="76">
        <f t="shared" ca="1" si="132"/>
        <v>1.0068214933659623</v>
      </c>
      <c r="BB135" s="76">
        <f t="shared" ca="1" si="132"/>
        <v>1.0068214933659623</v>
      </c>
      <c r="BC135" s="76">
        <f t="shared" ca="1" si="132"/>
        <v>1.0068214933659623</v>
      </c>
      <c r="BD135" s="76">
        <f t="shared" ca="1" si="132"/>
        <v>1.0068214933659623</v>
      </c>
      <c r="BE135" s="76">
        <f t="shared" ca="1" si="132"/>
        <v>1.0068214933659623</v>
      </c>
      <c r="BF135" s="76">
        <f t="shared" ca="1" si="132"/>
        <v>1.0068214933659623</v>
      </c>
      <c r="BG135" s="76">
        <f t="shared" ca="1" si="132"/>
        <v>1.0068214933659623</v>
      </c>
      <c r="BH135" s="76">
        <f t="shared" ca="1" si="132"/>
        <v>1.0068214933659623</v>
      </c>
      <c r="BI135" s="76">
        <f t="shared" ca="1" si="132"/>
        <v>1.0068214933659623</v>
      </c>
      <c r="BJ135" s="76">
        <f t="shared" ca="1" si="132"/>
        <v>1.0068214933659623</v>
      </c>
      <c r="BK135" s="76">
        <f t="shared" ca="1" si="132"/>
        <v>1.0068214933659623</v>
      </c>
      <c r="BL135" s="76">
        <f t="shared" ca="1" si="108"/>
        <v>8.5000000000000853E-2</v>
      </c>
      <c r="BM135" s="77">
        <f t="shared" ca="1" si="125"/>
        <v>47503.481544001341</v>
      </c>
    </row>
    <row r="136" spans="5:65">
      <c r="E136">
        <f t="shared" si="126"/>
        <v>133</v>
      </c>
      <c r="F136" s="64">
        <f t="shared" si="127"/>
        <v>72.999999999999545</v>
      </c>
      <c r="G136" s="55">
        <f t="shared" si="109"/>
        <v>4.6837945252553581E-3</v>
      </c>
      <c r="H136" s="78">
        <f t="shared" si="131"/>
        <v>0.67454165439985891</v>
      </c>
      <c r="I136" s="79">
        <f t="shared" ca="1" si="110"/>
        <v>1331025.7046198747</v>
      </c>
      <c r="J136" s="79">
        <f t="shared" ca="1" si="111"/>
        <v>9079.5830139897334</v>
      </c>
      <c r="K136" s="80">
        <f t="shared" ca="1" si="112"/>
        <v>-13.490833087997178</v>
      </c>
      <c r="L136" s="80">
        <f t="shared" ca="1" si="113"/>
        <v>-1109.1880871832291</v>
      </c>
      <c r="M136" s="80">
        <f t="shared" ca="1" si="114"/>
        <v>-9982.6927846490598</v>
      </c>
      <c r="N136" s="80">
        <f t="shared" ca="1" si="115"/>
        <v>0</v>
      </c>
      <c r="O136" s="81">
        <f t="shared" ca="1" si="98"/>
        <v>0</v>
      </c>
      <c r="P136" s="79">
        <f t="shared" ca="1" si="99"/>
        <v>1328999.915928944</v>
      </c>
      <c r="Q136" s="35"/>
      <c r="R136">
        <f t="shared" ca="1" si="116"/>
        <v>133</v>
      </c>
      <c r="S136" s="78">
        <f t="shared" ca="1" si="117"/>
        <v>72.56</v>
      </c>
      <c r="T136" s="55">
        <f t="shared" ca="1" si="118"/>
        <v>4.6837945252553581E-3</v>
      </c>
      <c r="U136" s="78">
        <f t="shared" ca="1" si="119"/>
        <v>0.68050805710126039</v>
      </c>
      <c r="V136" s="79">
        <f t="shared" ca="1" si="120"/>
        <v>1346464.6683070394</v>
      </c>
      <c r="W136" s="79">
        <f t="shared" ca="1" si="100"/>
        <v>9184.8998023590611</v>
      </c>
      <c r="X136" s="80">
        <f t="shared" ca="1" si="101"/>
        <v>-13.610161142025207</v>
      </c>
      <c r="Y136" s="80">
        <f t="shared" ca="1" si="121"/>
        <v>-1122.0538902558662</v>
      </c>
      <c r="Z136" s="80">
        <f t="shared" ca="1" si="102"/>
        <v>-10098.485012302795</v>
      </c>
      <c r="AA136" s="80">
        <f t="shared" ca="1" si="122"/>
        <v>0</v>
      </c>
      <c r="AB136" s="81">
        <f t="shared" ca="1" si="103"/>
        <v>0</v>
      </c>
      <c r="AC136" s="79">
        <f t="shared" ca="1" si="104"/>
        <v>1344415.4190456977</v>
      </c>
      <c r="AD136" s="35"/>
      <c r="AE136" s="62">
        <f t="shared" ca="1" si="105"/>
        <v>0</v>
      </c>
      <c r="AF136" s="62">
        <f t="shared" ca="1" si="106"/>
        <v>1975605.4392250157</v>
      </c>
      <c r="AG136" s="35"/>
      <c r="AH136" s="35"/>
      <c r="AR136" s="69">
        <f t="shared" si="123"/>
        <v>12</v>
      </c>
      <c r="AS136" s="70">
        <f t="shared" si="128"/>
        <v>133</v>
      </c>
      <c r="AT136" s="71">
        <f t="shared" si="129"/>
        <v>0.4023764475702572</v>
      </c>
      <c r="AU136" s="72">
        <f t="shared" si="107"/>
        <v>6.8214933659622723E-3</v>
      </c>
      <c r="AV136" s="73">
        <f t="shared" si="124"/>
        <v>1.0068214933659623</v>
      </c>
      <c r="AW136" s="74">
        <f>PRODUCT(AV$4:AV136)</f>
        <v>2.4699012971317376</v>
      </c>
      <c r="AY136" s="75">
        <f t="shared" si="130"/>
        <v>133</v>
      </c>
      <c r="AZ136" s="76">
        <f t="shared" ca="1" si="132"/>
        <v>1.0068214933659623</v>
      </c>
      <c r="BA136" s="76">
        <f t="shared" ca="1" si="132"/>
        <v>1.0068214933659623</v>
      </c>
      <c r="BB136" s="76">
        <f t="shared" ca="1" si="132"/>
        <v>1.0068214933659623</v>
      </c>
      <c r="BC136" s="76">
        <f t="shared" ca="1" si="132"/>
        <v>1.0068214933659623</v>
      </c>
      <c r="BD136" s="76">
        <f t="shared" ca="1" si="132"/>
        <v>1.0068214933659623</v>
      </c>
      <c r="BE136" s="76">
        <f t="shared" ca="1" si="132"/>
        <v>1.0068214933659623</v>
      </c>
      <c r="BF136" s="76">
        <f t="shared" ca="1" si="132"/>
        <v>1.0068214933659623</v>
      </c>
      <c r="BG136" s="76">
        <f t="shared" ca="1" si="132"/>
        <v>1.0068214933659623</v>
      </c>
      <c r="BH136" s="76">
        <f t="shared" ca="1" si="132"/>
        <v>1.0068214933659623</v>
      </c>
      <c r="BI136" s="76">
        <f t="shared" ca="1" si="132"/>
        <v>1.0068214933659623</v>
      </c>
      <c r="BJ136" s="76">
        <f t="shared" ca="1" si="132"/>
        <v>1.0068214933659623</v>
      </c>
      <c r="BK136" s="76">
        <f t="shared" ca="1" si="132"/>
        <v>1.0068214933659623</v>
      </c>
      <c r="BL136" s="76">
        <f t="shared" ca="1" si="108"/>
        <v>8.5000000000000853E-2</v>
      </c>
      <c r="BM136" s="77">
        <f t="shared" ca="1" si="125"/>
        <v>51541.277475241499</v>
      </c>
    </row>
    <row r="137" spans="5:65">
      <c r="E137">
        <f t="shared" si="126"/>
        <v>134</v>
      </c>
      <c r="F137" s="64">
        <f t="shared" si="127"/>
        <v>73.083333333332874</v>
      </c>
      <c r="G137" s="55">
        <f t="shared" si="109"/>
        <v>4.6837945252553581E-3</v>
      </c>
      <c r="H137" s="78">
        <f t="shared" si="131"/>
        <v>0.67138223989192414</v>
      </c>
      <c r="I137" s="79">
        <f t="shared" ca="1" si="110"/>
        <v>1322775.1533986512</v>
      </c>
      <c r="J137" s="79">
        <f t="shared" ca="1" si="111"/>
        <v>9023.3019335686258</v>
      </c>
      <c r="K137" s="80">
        <f t="shared" ca="1" si="112"/>
        <v>-13.427644797838482</v>
      </c>
      <c r="L137" s="80">
        <f t="shared" ca="1" si="113"/>
        <v>-1102.3126278322093</v>
      </c>
      <c r="M137" s="80">
        <f t="shared" ca="1" si="114"/>
        <v>0</v>
      </c>
      <c r="N137" s="80">
        <f t="shared" ca="1" si="115"/>
        <v>0</v>
      </c>
      <c r="O137" s="81">
        <f t="shared" ca="1" si="98"/>
        <v>0</v>
      </c>
      <c r="P137" s="79">
        <f t="shared" ca="1" si="99"/>
        <v>1330682.7150595898</v>
      </c>
      <c r="Q137" s="35"/>
      <c r="R137">
        <f t="shared" ca="1" si="116"/>
        <v>134</v>
      </c>
      <c r="S137" s="78">
        <f t="shared" ca="1" si="117"/>
        <v>72.64</v>
      </c>
      <c r="T137" s="55">
        <f t="shared" ca="1" si="118"/>
        <v>4.6837945252553581E-3</v>
      </c>
      <c r="U137" s="78">
        <f t="shared" ca="1" si="119"/>
        <v>0.67732069718901733</v>
      </c>
      <c r="V137" s="79">
        <f t="shared" ca="1" si="120"/>
        <v>1338118.4534663025</v>
      </c>
      <c r="W137" s="79">
        <f t="shared" ca="1" si="100"/>
        <v>9127.9661531920774</v>
      </c>
      <c r="X137" s="80">
        <f t="shared" ca="1" si="101"/>
        <v>-13.546413943780347</v>
      </c>
      <c r="Y137" s="80">
        <f t="shared" ca="1" si="121"/>
        <v>-1115.0987112219188</v>
      </c>
      <c r="Z137" s="80">
        <f t="shared" ca="1" si="102"/>
        <v>0</v>
      </c>
      <c r="AA137" s="80">
        <f t="shared" ca="1" si="122"/>
        <v>0</v>
      </c>
      <c r="AB137" s="81">
        <f t="shared" ca="1" si="103"/>
        <v>0</v>
      </c>
      <c r="AC137" s="79">
        <f t="shared" ca="1" si="104"/>
        <v>1346117.7744943288</v>
      </c>
      <c r="AD137" s="35"/>
      <c r="AE137" s="62">
        <f t="shared" ca="1" si="105"/>
        <v>0</v>
      </c>
      <c r="AF137" s="62">
        <f t="shared" ca="1" si="106"/>
        <v>1987415.6807564271</v>
      </c>
      <c r="AG137" s="35"/>
      <c r="AH137" s="35"/>
      <c r="AR137" s="69">
        <f t="shared" si="123"/>
        <v>12</v>
      </c>
      <c r="AS137" s="70">
        <f t="shared" si="128"/>
        <v>134</v>
      </c>
      <c r="AT137" s="71">
        <f t="shared" si="129"/>
        <v>0.3996316393025372</v>
      </c>
      <c r="AU137" s="72">
        <f t="shared" si="107"/>
        <v>6.8214933659622723E-3</v>
      </c>
      <c r="AV137" s="73">
        <f t="shared" si="124"/>
        <v>1.0068214933659623</v>
      </c>
      <c r="AW137" s="74">
        <f>PRODUCT(AV$4:AV137)</f>
        <v>2.4867497124447033</v>
      </c>
      <c r="AY137" s="75">
        <f t="shared" si="130"/>
        <v>134</v>
      </c>
      <c r="AZ137" s="76">
        <f t="shared" ca="1" si="132"/>
        <v>1.0068214933659623</v>
      </c>
      <c r="BA137" s="76">
        <f t="shared" ca="1" si="132"/>
        <v>1.0068214933659623</v>
      </c>
      <c r="BB137" s="76">
        <f t="shared" ca="1" si="132"/>
        <v>1.0068214933659623</v>
      </c>
      <c r="BC137" s="76">
        <f t="shared" ca="1" si="132"/>
        <v>1.0068214933659623</v>
      </c>
      <c r="BD137" s="76">
        <f t="shared" ca="1" si="132"/>
        <v>1.0068214933659623</v>
      </c>
      <c r="BE137" s="76">
        <f t="shared" ca="1" si="132"/>
        <v>1.0068214933659623</v>
      </c>
      <c r="BF137" s="76">
        <f t="shared" ca="1" si="132"/>
        <v>1.0068214933659623</v>
      </c>
      <c r="BG137" s="76">
        <f t="shared" ca="1" si="132"/>
        <v>1.0068214933659623</v>
      </c>
      <c r="BH137" s="76">
        <f t="shared" ca="1" si="132"/>
        <v>1.0068214933659623</v>
      </c>
      <c r="BI137" s="76">
        <f t="shared" ca="1" si="132"/>
        <v>1.0068214933659623</v>
      </c>
      <c r="BJ137" s="76">
        <f t="shared" ca="1" si="132"/>
        <v>1.0068214933659623</v>
      </c>
      <c r="BK137" s="76">
        <f t="shared" ca="1" si="132"/>
        <v>1.0068214933659623</v>
      </c>
      <c r="BL137" s="76">
        <f t="shared" ca="1" si="108"/>
        <v>8.5000000000000853E-2</v>
      </c>
      <c r="BM137" s="77">
        <f t="shared" ca="1" si="125"/>
        <v>55922.286060637067</v>
      </c>
    </row>
    <row r="138" spans="5:65">
      <c r="E138">
        <f t="shared" si="126"/>
        <v>135</v>
      </c>
      <c r="F138" s="64">
        <f t="shared" si="127"/>
        <v>73.166666666666202</v>
      </c>
      <c r="G138" s="55">
        <f t="shared" si="109"/>
        <v>4.6837945252553581E-3</v>
      </c>
      <c r="H138" s="78">
        <f t="shared" si="131"/>
        <v>0.6682376234323647</v>
      </c>
      <c r="I138" s="79">
        <f t="shared" ca="1" si="110"/>
        <v>1324450.0706439419</v>
      </c>
      <c r="J138" s="79">
        <f t="shared" ca="1" si="111"/>
        <v>9034.727370445913</v>
      </c>
      <c r="K138" s="80">
        <f t="shared" ca="1" si="112"/>
        <v>-13.364752468647294</v>
      </c>
      <c r="L138" s="80">
        <f t="shared" ca="1" si="113"/>
        <v>-1103.708392203285</v>
      </c>
      <c r="M138" s="80">
        <f t="shared" ca="1" si="114"/>
        <v>0</v>
      </c>
      <c r="N138" s="80">
        <f t="shared" ca="1" si="115"/>
        <v>0</v>
      </c>
      <c r="O138" s="81">
        <f t="shared" ca="1" si="98"/>
        <v>0</v>
      </c>
      <c r="P138" s="79">
        <f t="shared" ca="1" si="99"/>
        <v>1332367.7248697157</v>
      </c>
      <c r="Q138" s="35"/>
      <c r="R138">
        <f t="shared" ca="1" si="116"/>
        <v>135</v>
      </c>
      <c r="S138" s="78">
        <f t="shared" ca="1" si="117"/>
        <v>72.72</v>
      </c>
      <c r="T138" s="55">
        <f t="shared" ca="1" si="118"/>
        <v>4.6837945252553581E-3</v>
      </c>
      <c r="U138" s="78">
        <f t="shared" ca="1" si="119"/>
        <v>0.67414826621568125</v>
      </c>
      <c r="V138" s="79">
        <f t="shared" ca="1" si="120"/>
        <v>1339812.8354318033</v>
      </c>
      <c r="W138" s="79">
        <f t="shared" ca="1" si="100"/>
        <v>9139.524368529148</v>
      </c>
      <c r="X138" s="80">
        <f t="shared" ca="1" si="101"/>
        <v>-13.482965324313625</v>
      </c>
      <c r="Y138" s="80">
        <f t="shared" ca="1" si="121"/>
        <v>-1116.5106961931695</v>
      </c>
      <c r="Z138" s="80">
        <f t="shared" ca="1" si="102"/>
        <v>0</v>
      </c>
      <c r="AA138" s="80">
        <f t="shared" ca="1" si="122"/>
        <v>0</v>
      </c>
      <c r="AB138" s="81">
        <f t="shared" ca="1" si="103"/>
        <v>0</v>
      </c>
      <c r="AC138" s="79">
        <f t="shared" ca="1" si="104"/>
        <v>1347822.3661388149</v>
      </c>
      <c r="AD138" s="35"/>
      <c r="AE138" s="62">
        <f t="shared" ca="1" si="105"/>
        <v>0</v>
      </c>
      <c r="AF138" s="62">
        <f t="shared" ca="1" si="106"/>
        <v>1999296.643904153</v>
      </c>
      <c r="AG138" s="35"/>
      <c r="AH138" s="35"/>
      <c r="AR138" s="69">
        <f t="shared" si="123"/>
        <v>12</v>
      </c>
      <c r="AS138" s="70">
        <f t="shared" si="128"/>
        <v>135</v>
      </c>
      <c r="AT138" s="71">
        <f t="shared" si="129"/>
        <v>0.39690555472620631</v>
      </c>
      <c r="AU138" s="72">
        <f t="shared" si="107"/>
        <v>6.8214933659622723E-3</v>
      </c>
      <c r="AV138" s="73">
        <f t="shared" si="124"/>
        <v>1.0068214933659623</v>
      </c>
      <c r="AW138" s="74">
        <f>PRODUCT(AV$4:AV138)</f>
        <v>2.5037130591109533</v>
      </c>
      <c r="AY138" s="75">
        <f t="shared" si="130"/>
        <v>135</v>
      </c>
      <c r="AZ138" s="76">
        <f t="shared" ca="1" si="132"/>
        <v>1.0068214933659623</v>
      </c>
      <c r="BA138" s="76">
        <f t="shared" ca="1" si="132"/>
        <v>1.0068214933659623</v>
      </c>
      <c r="BB138" s="76">
        <f t="shared" ca="1" si="132"/>
        <v>1.0068214933659623</v>
      </c>
      <c r="BC138" s="76">
        <f t="shared" ca="1" si="132"/>
        <v>1.0068214933659623</v>
      </c>
      <c r="BD138" s="76">
        <f t="shared" ca="1" si="132"/>
        <v>1.0068214933659623</v>
      </c>
      <c r="BE138" s="76">
        <f t="shared" ca="1" si="132"/>
        <v>1.0068214933659623</v>
      </c>
      <c r="BF138" s="76">
        <f t="shared" ca="1" si="132"/>
        <v>1.0068214933659623</v>
      </c>
      <c r="BG138" s="76">
        <f t="shared" ca="1" si="132"/>
        <v>1.0068214933659623</v>
      </c>
      <c r="BH138" s="76">
        <f t="shared" ca="1" si="132"/>
        <v>1.0068214933659623</v>
      </c>
      <c r="BI138" s="76">
        <f t="shared" ca="1" si="132"/>
        <v>1.0068214933659623</v>
      </c>
      <c r="BJ138" s="76">
        <f t="shared" ca="1" si="132"/>
        <v>1.0068214933659623</v>
      </c>
      <c r="BK138" s="76">
        <f t="shared" ca="1" si="132"/>
        <v>1.0068214933659623</v>
      </c>
      <c r="BL138" s="76">
        <f t="shared" ca="1" si="108"/>
        <v>8.5000000000000853E-2</v>
      </c>
      <c r="BM138" s="77">
        <f t="shared" ca="1" si="125"/>
        <v>60675.680375791264</v>
      </c>
    </row>
    <row r="139" spans="5:65">
      <c r="E139">
        <f t="shared" si="126"/>
        <v>136</v>
      </c>
      <c r="F139" s="64">
        <f t="shared" si="127"/>
        <v>73.249999999999531</v>
      </c>
      <c r="G139" s="55">
        <f t="shared" si="109"/>
        <v>4.6837945252553581E-3</v>
      </c>
      <c r="H139" s="78">
        <f t="shared" si="131"/>
        <v>0.66510773571016257</v>
      </c>
      <c r="I139" s="79">
        <f t="shared" ca="1" si="110"/>
        <v>1326127.188214344</v>
      </c>
      <c r="J139" s="79">
        <f t="shared" ca="1" si="111"/>
        <v>9046.1678168263497</v>
      </c>
      <c r="K139" s="80">
        <f t="shared" ca="1" si="112"/>
        <v>-13.302154714203251</v>
      </c>
      <c r="L139" s="80">
        <f t="shared" ca="1" si="113"/>
        <v>-1105.10599017862</v>
      </c>
      <c r="M139" s="80">
        <f t="shared" ca="1" si="114"/>
        <v>0</v>
      </c>
      <c r="N139" s="80">
        <f t="shared" ca="1" si="115"/>
        <v>0</v>
      </c>
      <c r="O139" s="81">
        <f t="shared" ca="1" si="98"/>
        <v>0</v>
      </c>
      <c r="P139" s="79">
        <f t="shared" ca="1" si="99"/>
        <v>1334054.9478862775</v>
      </c>
      <c r="Q139" s="35"/>
      <c r="R139">
        <f t="shared" ca="1" si="116"/>
        <v>136</v>
      </c>
      <c r="S139" s="78">
        <f t="shared" ca="1" si="117"/>
        <v>72.8</v>
      </c>
      <c r="T139" s="55">
        <f t="shared" ca="1" si="118"/>
        <v>4.6837945252553581E-3</v>
      </c>
      <c r="U139" s="78">
        <f t="shared" ca="1" si="119"/>
        <v>0.67099069425716984</v>
      </c>
      <c r="V139" s="79">
        <f t="shared" ca="1" si="120"/>
        <v>1341509.4431192772</v>
      </c>
      <c r="W139" s="79">
        <f t="shared" ca="1" si="100"/>
        <v>9151.0977666138915</v>
      </c>
      <c r="X139" s="80">
        <f t="shared" ca="1" si="101"/>
        <v>-13.419813885143396</v>
      </c>
      <c r="Y139" s="80">
        <f t="shared" ca="1" si="121"/>
        <v>-1117.924535932731</v>
      </c>
      <c r="Z139" s="80">
        <f t="shared" ca="1" si="102"/>
        <v>0</v>
      </c>
      <c r="AA139" s="80">
        <f t="shared" ca="1" si="122"/>
        <v>0</v>
      </c>
      <c r="AB139" s="81">
        <f t="shared" ca="1" si="103"/>
        <v>0</v>
      </c>
      <c r="AC139" s="79">
        <f t="shared" ca="1" si="104"/>
        <v>1349529.1965360732</v>
      </c>
      <c r="AD139" s="35"/>
      <c r="AE139" s="62">
        <f t="shared" ca="1" si="105"/>
        <v>0</v>
      </c>
      <c r="AF139" s="62">
        <f t="shared" ca="1" si="106"/>
        <v>2011248.7521605489</v>
      </c>
      <c r="AG139" s="35"/>
      <c r="AH139" s="35"/>
      <c r="AR139" s="69">
        <f t="shared" si="123"/>
        <v>12</v>
      </c>
      <c r="AS139" s="70">
        <f t="shared" si="128"/>
        <v>136</v>
      </c>
      <c r="AT139" s="71">
        <f t="shared" si="129"/>
        <v>0.3941980661177279</v>
      </c>
      <c r="AU139" s="72">
        <f t="shared" si="107"/>
        <v>6.8214933659622723E-3</v>
      </c>
      <c r="AV139" s="73">
        <f t="shared" si="124"/>
        <v>1.0068214933659623</v>
      </c>
      <c r="AW139" s="74">
        <f>PRODUCT(AV$4:AV139)</f>
        <v>2.5207921211339519</v>
      </c>
      <c r="AY139" s="75">
        <f t="shared" si="130"/>
        <v>136</v>
      </c>
      <c r="AZ139" s="76">
        <f t="shared" ca="1" si="132"/>
        <v>1.0068214933659623</v>
      </c>
      <c r="BA139" s="76">
        <f t="shared" ca="1" si="132"/>
        <v>1.0068214933659623</v>
      </c>
      <c r="BB139" s="76">
        <f t="shared" ca="1" si="132"/>
        <v>1.0068214933659623</v>
      </c>
      <c r="BC139" s="76">
        <f t="shared" ca="1" si="132"/>
        <v>1.0068214933659623</v>
      </c>
      <c r="BD139" s="76">
        <f t="shared" ca="1" si="132"/>
        <v>1.0068214933659623</v>
      </c>
      <c r="BE139" s="76">
        <f t="shared" ca="1" si="132"/>
        <v>1.0068214933659623</v>
      </c>
      <c r="BF139" s="76">
        <f t="shared" ca="1" si="132"/>
        <v>1.0068214933659623</v>
      </c>
      <c r="BG139" s="76">
        <f t="shared" ca="1" si="132"/>
        <v>1.0068214933659623</v>
      </c>
      <c r="BH139" s="76">
        <f t="shared" ca="1" si="132"/>
        <v>1.0068214933659623</v>
      </c>
      <c r="BI139" s="76">
        <f t="shared" ca="1" si="132"/>
        <v>1.0068214933659623</v>
      </c>
      <c r="BJ139" s="76">
        <f t="shared" ca="1" si="132"/>
        <v>1.0068214933659623</v>
      </c>
      <c r="BK139" s="76">
        <f t="shared" ca="1" si="132"/>
        <v>1.0068214933659623</v>
      </c>
      <c r="BL139" s="76">
        <f t="shared" ca="1" si="108"/>
        <v>8.5000000000000853E-2</v>
      </c>
      <c r="BM139" s="77">
        <f t="shared" ca="1" si="125"/>
        <v>65833.113207733579</v>
      </c>
    </row>
    <row r="140" spans="5:65">
      <c r="E140">
        <f t="shared" si="126"/>
        <v>137</v>
      </c>
      <c r="F140" s="64">
        <f t="shared" si="127"/>
        <v>73.33333333333286</v>
      </c>
      <c r="G140" s="55">
        <f t="shared" si="109"/>
        <v>4.6837945252553581E-3</v>
      </c>
      <c r="H140" s="78">
        <f t="shared" si="131"/>
        <v>0.66199250773893836</v>
      </c>
      <c r="I140" s="79">
        <f t="shared" ca="1" si="110"/>
        <v>1327806.5086249779</v>
      </c>
      <c r="J140" s="79">
        <f t="shared" ca="1" si="111"/>
        <v>9057.6232898668131</v>
      </c>
      <c r="K140" s="80">
        <f t="shared" ca="1" si="112"/>
        <v>-13.239850154778768</v>
      </c>
      <c r="L140" s="80">
        <f t="shared" ca="1" si="113"/>
        <v>-1106.5054238541484</v>
      </c>
      <c r="M140" s="80">
        <f t="shared" ca="1" si="114"/>
        <v>0</v>
      </c>
      <c r="N140" s="80">
        <f t="shared" ca="1" si="115"/>
        <v>0</v>
      </c>
      <c r="O140" s="81">
        <f t="shared" ca="1" si="98"/>
        <v>0</v>
      </c>
      <c r="P140" s="79">
        <f t="shared" ca="1" si="99"/>
        <v>1335744.3866408358</v>
      </c>
      <c r="Q140" s="35"/>
      <c r="R140">
        <f t="shared" ca="1" si="116"/>
        <v>137</v>
      </c>
      <c r="S140" s="78">
        <f t="shared" ca="1" si="117"/>
        <v>72.88</v>
      </c>
      <c r="T140" s="55">
        <f t="shared" ca="1" si="118"/>
        <v>4.6837945252553581E-3</v>
      </c>
      <c r="U140" s="78">
        <f t="shared" ca="1" si="119"/>
        <v>0.66784791171691082</v>
      </c>
      <c r="V140" s="79">
        <f t="shared" ca="1" si="120"/>
        <v>1343208.2790736654</v>
      </c>
      <c r="W140" s="79">
        <f t="shared" ca="1" si="100"/>
        <v>9162.6863648066083</v>
      </c>
      <c r="X140" s="80">
        <f t="shared" ca="1" si="101"/>
        <v>-13.356958234338217</v>
      </c>
      <c r="Y140" s="80">
        <f t="shared" ca="1" si="121"/>
        <v>-1119.3402325613879</v>
      </c>
      <c r="Z140" s="80">
        <f t="shared" ca="1" si="102"/>
        <v>0</v>
      </c>
      <c r="AA140" s="80">
        <f t="shared" ca="1" si="122"/>
        <v>0</v>
      </c>
      <c r="AB140" s="81">
        <f t="shared" ca="1" si="103"/>
        <v>0</v>
      </c>
      <c r="AC140" s="79">
        <f t="shared" ca="1" si="104"/>
        <v>1351238.2682476763</v>
      </c>
      <c r="AD140" s="35"/>
      <c r="AE140" s="62">
        <f t="shared" ca="1" si="105"/>
        <v>0</v>
      </c>
      <c r="AF140" s="62">
        <f t="shared" ca="1" si="106"/>
        <v>2023272.4315539117</v>
      </c>
      <c r="AG140" s="35"/>
      <c r="AH140" s="35"/>
      <c r="AR140" s="69">
        <f t="shared" si="123"/>
        <v>12</v>
      </c>
      <c r="AS140" s="70">
        <f t="shared" si="128"/>
        <v>137</v>
      </c>
      <c r="AT140" s="71">
        <f t="shared" si="129"/>
        <v>0.39150904662483066</v>
      </c>
      <c r="AU140" s="72">
        <f t="shared" si="107"/>
        <v>6.8214933659622723E-3</v>
      </c>
      <c r="AV140" s="73">
        <f t="shared" si="124"/>
        <v>1.0068214933659623</v>
      </c>
      <c r="AW140" s="74">
        <f>PRODUCT(AV$4:AV140)</f>
        <v>2.537987687865237</v>
      </c>
      <c r="AY140" s="75">
        <f t="shared" si="130"/>
        <v>137</v>
      </c>
      <c r="AZ140" s="76">
        <f t="shared" ca="1" si="132"/>
        <v>1.0068214933659623</v>
      </c>
      <c r="BA140" s="76">
        <f t="shared" ca="1" si="132"/>
        <v>1.0068214933659623</v>
      </c>
      <c r="BB140" s="76">
        <f t="shared" ca="1" si="132"/>
        <v>1.0068214933659623</v>
      </c>
      <c r="BC140" s="76">
        <f t="shared" ca="1" si="132"/>
        <v>1.0068214933659623</v>
      </c>
      <c r="BD140" s="76">
        <f t="shared" ca="1" si="132"/>
        <v>1.0068214933659623</v>
      </c>
      <c r="BE140" s="76">
        <f t="shared" ca="1" si="132"/>
        <v>1.0068214933659623</v>
      </c>
      <c r="BF140" s="76">
        <f t="shared" ca="1" si="132"/>
        <v>1.0068214933659623</v>
      </c>
      <c r="BG140" s="76">
        <f t="shared" ca="1" si="132"/>
        <v>1.0068214933659623</v>
      </c>
      <c r="BH140" s="76">
        <f t="shared" ca="1" si="132"/>
        <v>1.0068214933659623</v>
      </c>
      <c r="BI140" s="76">
        <f t="shared" ca="1" si="132"/>
        <v>1.0068214933659623</v>
      </c>
      <c r="BJ140" s="76">
        <f t="shared" ca="1" si="132"/>
        <v>1.0068214933659623</v>
      </c>
      <c r="BK140" s="76">
        <f t="shared" ca="1" si="132"/>
        <v>1.0068214933659623</v>
      </c>
      <c r="BL140" s="76">
        <f t="shared" ca="1" si="108"/>
        <v>8.5000000000000853E-2</v>
      </c>
      <c r="BM140" s="77">
        <f t="shared" ca="1" si="125"/>
        <v>71428.927830390996</v>
      </c>
    </row>
    <row r="141" spans="5:65">
      <c r="E141">
        <f t="shared" si="126"/>
        <v>138</v>
      </c>
      <c r="F141" s="64">
        <f t="shared" si="127"/>
        <v>73.416666666666188</v>
      </c>
      <c r="G141" s="55">
        <f t="shared" si="109"/>
        <v>4.6837945252553581E-3</v>
      </c>
      <c r="H141" s="78">
        <f t="shared" si="131"/>
        <v>0.65889187085543066</v>
      </c>
      <c r="I141" s="79">
        <f t="shared" ca="1" si="110"/>
        <v>1329488.0343955469</v>
      </c>
      <c r="J141" s="79">
        <f t="shared" ca="1" si="111"/>
        <v>9069.0938067554453</v>
      </c>
      <c r="K141" s="80">
        <f t="shared" ca="1" si="112"/>
        <v>-13.177837417108613</v>
      </c>
      <c r="L141" s="80">
        <f t="shared" ca="1" si="113"/>
        <v>-1107.9066953296224</v>
      </c>
      <c r="M141" s="80">
        <f t="shared" ca="1" si="114"/>
        <v>0</v>
      </c>
      <c r="N141" s="80">
        <f t="shared" ca="1" si="115"/>
        <v>0</v>
      </c>
      <c r="O141" s="81">
        <f t="shared" ca="1" si="98"/>
        <v>0</v>
      </c>
      <c r="P141" s="79">
        <f t="shared" ca="1" si="99"/>
        <v>1337436.0436695558</v>
      </c>
      <c r="Q141" s="35"/>
      <c r="R141">
        <f t="shared" ca="1" si="116"/>
        <v>138</v>
      </c>
      <c r="S141" s="78">
        <f t="shared" ca="1" si="117"/>
        <v>72.959999999999994</v>
      </c>
      <c r="T141" s="55">
        <f t="shared" ca="1" si="118"/>
        <v>4.6837945252553581E-3</v>
      </c>
      <c r="U141" s="78">
        <f t="shared" ca="1" si="119"/>
        <v>0.66471984932430794</v>
      </c>
      <c r="V141" s="79">
        <f t="shared" ca="1" si="120"/>
        <v>1344909.3458445424</v>
      </c>
      <c r="W141" s="79">
        <f t="shared" ca="1" si="100"/>
        <v>9174.2901804992052</v>
      </c>
      <c r="X141" s="80">
        <f t="shared" ca="1" si="101"/>
        <v>-13.294396986486159</v>
      </c>
      <c r="Y141" s="80">
        <f t="shared" ca="1" si="121"/>
        <v>-1120.7577882037854</v>
      </c>
      <c r="Z141" s="80">
        <f t="shared" ca="1" si="102"/>
        <v>0</v>
      </c>
      <c r="AA141" s="80">
        <f t="shared" ca="1" si="122"/>
        <v>0</v>
      </c>
      <c r="AB141" s="81">
        <f t="shared" ca="1" si="103"/>
        <v>0</v>
      </c>
      <c r="AC141" s="79">
        <f t="shared" ca="1" si="104"/>
        <v>1352949.5838398512</v>
      </c>
      <c r="AD141" s="35"/>
      <c r="AE141" s="62">
        <f t="shared" ca="1" si="105"/>
        <v>0</v>
      </c>
      <c r="AF141" s="62">
        <f t="shared" ca="1" si="106"/>
        <v>2035368.1106636627</v>
      </c>
      <c r="AG141" s="35"/>
      <c r="AH141" s="35"/>
      <c r="AR141" s="69">
        <f t="shared" si="123"/>
        <v>12</v>
      </c>
      <c r="AS141" s="70">
        <f t="shared" si="128"/>
        <v>138</v>
      </c>
      <c r="AT141" s="71">
        <f t="shared" si="129"/>
        <v>0.38883837026056517</v>
      </c>
      <c r="AU141" s="72">
        <f t="shared" si="107"/>
        <v>6.8214933659622723E-3</v>
      </c>
      <c r="AV141" s="73">
        <f t="shared" si="124"/>
        <v>1.0068214933659623</v>
      </c>
      <c r="AW141" s="74">
        <f>PRODUCT(AV$4:AV141)</f>
        <v>2.5553005540409037</v>
      </c>
      <c r="AY141" s="75">
        <f t="shared" si="130"/>
        <v>138</v>
      </c>
      <c r="AZ141" s="76">
        <f t="shared" ca="1" si="132"/>
        <v>1.0068214933659623</v>
      </c>
      <c r="BA141" s="76">
        <f t="shared" ca="1" si="132"/>
        <v>1.0068214933659623</v>
      </c>
      <c r="BB141" s="76">
        <f t="shared" ca="1" si="132"/>
        <v>1.0068214933659623</v>
      </c>
      <c r="BC141" s="76">
        <f t="shared" ca="1" si="132"/>
        <v>1.0068214933659623</v>
      </c>
      <c r="BD141" s="76">
        <f t="shared" ca="1" si="132"/>
        <v>1.0068214933659623</v>
      </c>
      <c r="BE141" s="76">
        <f t="shared" ca="1" si="132"/>
        <v>1.0068214933659623</v>
      </c>
      <c r="BF141" s="76">
        <f t="shared" ca="1" si="132"/>
        <v>1.0068214933659623</v>
      </c>
      <c r="BG141" s="76">
        <f t="shared" ca="1" si="132"/>
        <v>1.0068214933659623</v>
      </c>
      <c r="BH141" s="76">
        <f t="shared" ca="1" si="132"/>
        <v>1.0068214933659623</v>
      </c>
      <c r="BI141" s="76">
        <f t="shared" ca="1" si="132"/>
        <v>1.0068214933659623</v>
      </c>
      <c r="BJ141" s="76">
        <f t="shared" ca="1" si="132"/>
        <v>1.0068214933659623</v>
      </c>
      <c r="BK141" s="76">
        <f t="shared" ca="1" si="132"/>
        <v>1.0068214933659623</v>
      </c>
      <c r="BL141" s="76">
        <f t="shared" ca="1" si="108"/>
        <v>8.5000000000000853E-2</v>
      </c>
      <c r="BM141" s="77">
        <f t="shared" ca="1" si="125"/>
        <v>77500.386695974288</v>
      </c>
    </row>
    <row r="142" spans="5:65">
      <c r="E142">
        <f t="shared" si="126"/>
        <v>139</v>
      </c>
      <c r="F142" s="64">
        <f t="shared" si="127"/>
        <v>73.499999999999517</v>
      </c>
      <c r="G142" s="55">
        <f t="shared" si="109"/>
        <v>4.6837945252553581E-3</v>
      </c>
      <c r="H142" s="78">
        <f t="shared" si="131"/>
        <v>0.65580575671798269</v>
      </c>
      <c r="I142" s="79">
        <f t="shared" ca="1" si="110"/>
        <v>1331171.7680503372</v>
      </c>
      <c r="J142" s="79">
        <f t="shared" ca="1" si="111"/>
        <v>9080.5793847116438</v>
      </c>
      <c r="K142" s="80">
        <f t="shared" ca="1" si="112"/>
        <v>-13.116115134359653</v>
      </c>
      <c r="L142" s="80">
        <f t="shared" ca="1" si="113"/>
        <v>-1109.3098067086144</v>
      </c>
      <c r="M142" s="80">
        <f t="shared" ca="1" si="114"/>
        <v>0</v>
      </c>
      <c r="N142" s="80">
        <f t="shared" ca="1" si="115"/>
        <v>0</v>
      </c>
      <c r="O142" s="81">
        <f t="shared" ca="1" si="98"/>
        <v>0</v>
      </c>
      <c r="P142" s="79">
        <f t="shared" ca="1" si="99"/>
        <v>1339129.9215132056</v>
      </c>
      <c r="Q142" s="35"/>
      <c r="R142">
        <f t="shared" ca="1" si="116"/>
        <v>139</v>
      </c>
      <c r="S142" s="78">
        <f t="shared" ca="1" si="117"/>
        <v>73.040000000000006</v>
      </c>
      <c r="T142" s="55">
        <f t="shared" ca="1" si="118"/>
        <v>4.6837945252553581E-3</v>
      </c>
      <c r="U142" s="78">
        <f t="shared" ca="1" si="119"/>
        <v>0.66160643813321418</v>
      </c>
      <c r="V142" s="79">
        <f t="shared" ca="1" si="120"/>
        <v>1346612.6459861156</v>
      </c>
      <c r="W142" s="79">
        <f t="shared" ca="1" si="100"/>
        <v>9185.909231115189</v>
      </c>
      <c r="X142" s="80">
        <f t="shared" ca="1" si="101"/>
        <v>-13.232128762664283</v>
      </c>
      <c r="Y142" s="80">
        <f t="shared" ca="1" si="121"/>
        <v>-1122.1772049884296</v>
      </c>
      <c r="Z142" s="80">
        <f t="shared" ca="1" si="102"/>
        <v>0</v>
      </c>
      <c r="AA142" s="80">
        <f t="shared" ca="1" si="122"/>
        <v>0</v>
      </c>
      <c r="AB142" s="81">
        <f t="shared" ca="1" si="103"/>
        <v>0</v>
      </c>
      <c r="AC142" s="79">
        <f t="shared" ca="1" si="104"/>
        <v>1354663.1458834796</v>
      </c>
      <c r="AD142" s="35"/>
      <c r="AE142" s="62">
        <f t="shared" ca="1" si="105"/>
        <v>0</v>
      </c>
      <c r="AF142" s="62">
        <f t="shared" ca="1" si="106"/>
        <v>2047536.2206356262</v>
      </c>
      <c r="AG142" s="35"/>
      <c r="AH142" s="35"/>
      <c r="AR142" s="69">
        <f t="shared" si="123"/>
        <v>12</v>
      </c>
      <c r="AS142" s="70">
        <f t="shared" si="128"/>
        <v>139</v>
      </c>
      <c r="AT142" s="71">
        <f t="shared" si="129"/>
        <v>0.38618591189740115</v>
      </c>
      <c r="AU142" s="72">
        <f t="shared" si="107"/>
        <v>6.8214933659622723E-3</v>
      </c>
      <c r="AV142" s="73">
        <f t="shared" si="124"/>
        <v>1.0068214933659623</v>
      </c>
      <c r="AW142" s="74">
        <f>PRODUCT(AV$4:AV142)</f>
        <v>2.5727315198183334</v>
      </c>
      <c r="AY142" s="75">
        <f t="shared" si="130"/>
        <v>139</v>
      </c>
      <c r="AZ142" s="76">
        <f t="shared" ca="1" si="132"/>
        <v>1.0068214933659623</v>
      </c>
      <c r="BA142" s="76">
        <f t="shared" ca="1" si="132"/>
        <v>1.0068214933659623</v>
      </c>
      <c r="BB142" s="76">
        <f t="shared" ca="1" si="132"/>
        <v>1.0068214933659623</v>
      </c>
      <c r="BC142" s="76">
        <f t="shared" ca="1" si="132"/>
        <v>1.0068214933659623</v>
      </c>
      <c r="BD142" s="76">
        <f t="shared" ca="1" si="132"/>
        <v>1.0068214933659623</v>
      </c>
      <c r="BE142" s="76">
        <f t="shared" ca="1" si="132"/>
        <v>1.0068214933659623</v>
      </c>
      <c r="BF142" s="76">
        <f t="shared" ca="1" si="132"/>
        <v>1.0068214933659623</v>
      </c>
      <c r="BG142" s="76">
        <f t="shared" ca="1" si="132"/>
        <v>1.0068214933659623</v>
      </c>
      <c r="BH142" s="76">
        <f t="shared" ca="1" si="132"/>
        <v>1.0068214933659623</v>
      </c>
      <c r="BI142" s="76">
        <f t="shared" ca="1" si="132"/>
        <v>1.0068214933659623</v>
      </c>
      <c r="BJ142" s="76">
        <f t="shared" ca="1" si="132"/>
        <v>1.0068214933659623</v>
      </c>
      <c r="BK142" s="76">
        <f t="shared" ca="1" si="132"/>
        <v>1.0068214933659623</v>
      </c>
      <c r="BL142" s="76">
        <f t="shared" ca="1" si="108"/>
        <v>8.5000000000000853E-2</v>
      </c>
      <c r="BM142" s="77">
        <f t="shared" ca="1" si="125"/>
        <v>84087.919565132164</v>
      </c>
    </row>
    <row r="143" spans="5:65">
      <c r="E143">
        <f t="shared" si="126"/>
        <v>140</v>
      </c>
      <c r="F143" s="64">
        <f t="shared" si="127"/>
        <v>73.583333333332845</v>
      </c>
      <c r="G143" s="55">
        <f t="shared" si="109"/>
        <v>5.1085345568211427E-3</v>
      </c>
      <c r="H143" s="78">
        <f t="shared" si="131"/>
        <v>0.65245555034722669</v>
      </c>
      <c r="I143" s="79">
        <f t="shared" ca="1" si="110"/>
        <v>1332288.9300330821</v>
      </c>
      <c r="J143" s="79">
        <f t="shared" ca="1" si="111"/>
        <v>9088.2000977656444</v>
      </c>
      <c r="K143" s="80">
        <f t="shared" ca="1" si="112"/>
        <v>-13.049111006944534</v>
      </c>
      <c r="L143" s="80">
        <f t="shared" ca="1" si="113"/>
        <v>-1110.2407750275686</v>
      </c>
      <c r="M143" s="80">
        <f t="shared" ca="1" si="114"/>
        <v>0</v>
      </c>
      <c r="N143" s="80">
        <f t="shared" ca="1" si="115"/>
        <v>0</v>
      </c>
      <c r="O143" s="81">
        <f t="shared" ca="1" si="98"/>
        <v>0</v>
      </c>
      <c r="P143" s="79">
        <f t="shared" ca="1" si="99"/>
        <v>1340253.8402448131</v>
      </c>
      <c r="Q143" s="35"/>
      <c r="R143">
        <f t="shared" ca="1" si="116"/>
        <v>140</v>
      </c>
      <c r="S143" s="78">
        <f t="shared" ca="1" si="117"/>
        <v>73.12</v>
      </c>
      <c r="T143" s="55">
        <f t="shared" ca="1" si="118"/>
        <v>4.6837945252553581E-3</v>
      </c>
      <c r="U143" s="78">
        <f t="shared" ca="1" si="119"/>
        <v>0.6585076095204121</v>
      </c>
      <c r="V143" s="79">
        <f t="shared" ca="1" si="120"/>
        <v>1348318.1820572254</v>
      </c>
      <c r="W143" s="79">
        <f t="shared" ca="1" si="100"/>
        <v>9197.5435341096745</v>
      </c>
      <c r="X143" s="80">
        <f t="shared" ca="1" si="101"/>
        <v>-13.170152190408242</v>
      </c>
      <c r="Y143" s="80">
        <f t="shared" ca="1" si="121"/>
        <v>-1123.598485047688</v>
      </c>
      <c r="Z143" s="80">
        <f t="shared" ca="1" si="102"/>
        <v>0</v>
      </c>
      <c r="AA143" s="80">
        <f t="shared" ca="1" si="122"/>
        <v>0</v>
      </c>
      <c r="AB143" s="81">
        <f t="shared" ca="1" si="103"/>
        <v>0</v>
      </c>
      <c r="AC143" s="79">
        <f t="shared" ca="1" si="104"/>
        <v>1356378.9569540969</v>
      </c>
      <c r="AD143" s="35"/>
      <c r="AE143" s="62">
        <f t="shared" ca="1" si="105"/>
        <v>0</v>
      </c>
      <c r="AF143" s="62">
        <f t="shared" ca="1" si="106"/>
        <v>2059777.1951973967</v>
      </c>
      <c r="AG143" s="35"/>
      <c r="AH143" s="35"/>
      <c r="AR143" s="69">
        <f t="shared" si="123"/>
        <v>12</v>
      </c>
      <c r="AS143" s="70">
        <f t="shared" si="128"/>
        <v>140</v>
      </c>
      <c r="AT143" s="71">
        <f t="shared" si="129"/>
        <v>0.38355154726136492</v>
      </c>
      <c r="AU143" s="72">
        <f t="shared" si="107"/>
        <v>6.8214933659622723E-3</v>
      </c>
      <c r="AV143" s="73">
        <f t="shared" si="124"/>
        <v>1.0068214933659623</v>
      </c>
      <c r="AW143" s="74">
        <f>PRODUCT(AV$4:AV143)</f>
        <v>2.5902813908131761</v>
      </c>
      <c r="AY143" s="75">
        <f t="shared" si="130"/>
        <v>140</v>
      </c>
      <c r="AZ143" s="76">
        <f t="shared" ca="1" si="132"/>
        <v>1.0068214933659623</v>
      </c>
      <c r="BA143" s="76">
        <f t="shared" ca="1" si="132"/>
        <v>1.0068214933659623</v>
      </c>
      <c r="BB143" s="76">
        <f t="shared" ca="1" si="132"/>
        <v>1.0068214933659623</v>
      </c>
      <c r="BC143" s="76">
        <f t="shared" ca="1" si="132"/>
        <v>1.0068214933659623</v>
      </c>
      <c r="BD143" s="76">
        <f t="shared" ca="1" si="132"/>
        <v>1.0068214933659623</v>
      </c>
      <c r="BE143" s="76">
        <f t="shared" ca="1" si="132"/>
        <v>1.0068214933659623</v>
      </c>
      <c r="BF143" s="76">
        <f t="shared" ca="1" si="132"/>
        <v>1.0068214933659623</v>
      </c>
      <c r="BG143" s="76">
        <f t="shared" ca="1" si="132"/>
        <v>1.0068214933659623</v>
      </c>
      <c r="BH143" s="76">
        <f t="shared" ca="1" si="132"/>
        <v>1.0068214933659623</v>
      </c>
      <c r="BI143" s="76">
        <f t="shared" ca="1" si="132"/>
        <v>1.0068214933659623</v>
      </c>
      <c r="BJ143" s="76">
        <f t="shared" ca="1" si="132"/>
        <v>1.0068214933659623</v>
      </c>
      <c r="BK143" s="76">
        <f t="shared" ca="1" si="132"/>
        <v>1.0068214933659623</v>
      </c>
      <c r="BL143" s="76">
        <f t="shared" ca="1" si="108"/>
        <v>8.5000000000000853E-2</v>
      </c>
      <c r="BM143" s="77">
        <f t="shared" ca="1" si="125"/>
        <v>91235.392728168474</v>
      </c>
    </row>
    <row r="144" spans="5:65">
      <c r="E144">
        <f t="shared" si="126"/>
        <v>141</v>
      </c>
      <c r="F144" s="64">
        <f t="shared" si="127"/>
        <v>73.666666666666174</v>
      </c>
      <c r="G144" s="55">
        <f t="shared" si="109"/>
        <v>5.1085345568211427E-3</v>
      </c>
      <c r="H144" s="78">
        <f t="shared" si="131"/>
        <v>0.6491224586214881</v>
      </c>
      <c r="I144" s="79">
        <f t="shared" ca="1" si="110"/>
        <v>1333407.1071870103</v>
      </c>
      <c r="J144" s="79">
        <f t="shared" ca="1" si="111"/>
        <v>9095.8277358031355</v>
      </c>
      <c r="K144" s="80">
        <f t="shared" ca="1" si="112"/>
        <v>-12.982449172429762</v>
      </c>
      <c r="L144" s="80">
        <f t="shared" ca="1" si="113"/>
        <v>-1111.1725893225087</v>
      </c>
      <c r="M144" s="80">
        <f t="shared" ca="1" si="114"/>
        <v>0</v>
      </c>
      <c r="N144" s="80">
        <f t="shared" ca="1" si="115"/>
        <v>0</v>
      </c>
      <c r="O144" s="81">
        <f t="shared" ca="1" si="98"/>
        <v>0</v>
      </c>
      <c r="P144" s="79">
        <f t="shared" ca="1" si="99"/>
        <v>1341378.7798843184</v>
      </c>
      <c r="Q144" s="35"/>
      <c r="R144">
        <f t="shared" ca="1" si="116"/>
        <v>141</v>
      </c>
      <c r="S144" s="78">
        <f t="shared" ca="1" si="117"/>
        <v>73.2</v>
      </c>
      <c r="T144" s="55">
        <f t="shared" ca="1" si="118"/>
        <v>4.6837945252553581E-3</v>
      </c>
      <c r="U144" s="78">
        <f t="shared" ca="1" si="119"/>
        <v>0.65542329518410136</v>
      </c>
      <c r="V144" s="79">
        <f t="shared" ca="1" si="120"/>
        <v>1350025.9566213437</v>
      </c>
      <c r="W144" s="79">
        <f t="shared" ca="1" si="100"/>
        <v>9209.1931069693674</v>
      </c>
      <c r="X144" s="80">
        <f t="shared" ca="1" si="101"/>
        <v>-13.108465903682028</v>
      </c>
      <c r="Y144" s="80">
        <f t="shared" ca="1" si="121"/>
        <v>-1125.0216305177864</v>
      </c>
      <c r="Z144" s="80">
        <f t="shared" ca="1" si="102"/>
        <v>0</v>
      </c>
      <c r="AA144" s="80">
        <f t="shared" ca="1" si="122"/>
        <v>0</v>
      </c>
      <c r="AB144" s="81">
        <f t="shared" ca="1" si="103"/>
        <v>0</v>
      </c>
      <c r="AC144" s="79">
        <f t="shared" ca="1" si="104"/>
        <v>1358097.0196318917</v>
      </c>
      <c r="AD144" s="35"/>
      <c r="AE144" s="62">
        <f t="shared" ca="1" si="105"/>
        <v>0</v>
      </c>
      <c r="AF144" s="62">
        <f t="shared" ca="1" si="106"/>
        <v>2072091.4706737986</v>
      </c>
      <c r="AG144" s="35"/>
      <c r="AH144" s="35"/>
      <c r="AR144" s="69">
        <f t="shared" si="123"/>
        <v>12</v>
      </c>
      <c r="AS144" s="70">
        <f t="shared" si="128"/>
        <v>141</v>
      </c>
      <c r="AT144" s="71">
        <f t="shared" si="129"/>
        <v>0.38093515292621694</v>
      </c>
      <c r="AU144" s="72">
        <f t="shared" si="107"/>
        <v>6.8214933659622723E-3</v>
      </c>
      <c r="AV144" s="73">
        <f t="shared" si="124"/>
        <v>1.0068214933659623</v>
      </c>
      <c r="AW144" s="74">
        <f>PRODUCT(AV$4:AV144)</f>
        <v>2.6079509781365835</v>
      </c>
      <c r="AY144" s="75">
        <f t="shared" si="130"/>
        <v>141</v>
      </c>
      <c r="AZ144" s="76">
        <f t="shared" ca="1" si="132"/>
        <v>1.0068214933659623</v>
      </c>
      <c r="BA144" s="76">
        <f t="shared" ca="1" si="132"/>
        <v>1.0068214933659623</v>
      </c>
      <c r="BB144" s="76">
        <f t="shared" ca="1" si="132"/>
        <v>1.0068214933659623</v>
      </c>
      <c r="BC144" s="76">
        <f t="shared" ca="1" si="132"/>
        <v>1.0068214933659623</v>
      </c>
      <c r="BD144" s="76">
        <f t="shared" ca="1" si="132"/>
        <v>1.0068214933659623</v>
      </c>
      <c r="BE144" s="76">
        <f t="shared" ca="1" si="132"/>
        <v>1.0068214933659623</v>
      </c>
      <c r="BF144" s="76">
        <f t="shared" ca="1" si="132"/>
        <v>1.0068214933659623</v>
      </c>
      <c r="BG144" s="76">
        <f t="shared" ca="1" si="132"/>
        <v>1.0068214933659623</v>
      </c>
      <c r="BH144" s="76">
        <f t="shared" ca="1" si="132"/>
        <v>1.0068214933659623</v>
      </c>
      <c r="BI144" s="76">
        <f t="shared" ca="1" si="132"/>
        <v>1.0068214933659623</v>
      </c>
      <c r="BJ144" s="76">
        <f t="shared" ca="1" si="132"/>
        <v>1.0068214933659623</v>
      </c>
      <c r="BK144" s="76">
        <f t="shared" ca="1" si="132"/>
        <v>1.0068214933659623</v>
      </c>
      <c r="BL144" s="76">
        <f t="shared" ca="1" si="108"/>
        <v>8.5000000000000853E-2</v>
      </c>
      <c r="BM144" s="77">
        <f t="shared" ca="1" si="125"/>
        <v>98990.40111006287</v>
      </c>
    </row>
    <row r="145" spans="5:65">
      <c r="E145">
        <f t="shared" si="126"/>
        <v>142</v>
      </c>
      <c r="F145" s="64">
        <f t="shared" si="127"/>
        <v>73.749999999999503</v>
      </c>
      <c r="G145" s="55">
        <f t="shared" si="109"/>
        <v>5.1085345568211427E-3</v>
      </c>
      <c r="H145" s="78">
        <f t="shared" si="131"/>
        <v>0.64580639411001151</v>
      </c>
      <c r="I145" s="79">
        <f t="shared" ca="1" si="110"/>
        <v>1334526.3000334927</v>
      </c>
      <c r="J145" s="79">
        <f t="shared" ca="1" si="111"/>
        <v>9103.4623023806471</v>
      </c>
      <c r="K145" s="80">
        <f t="shared" ca="1" si="112"/>
        <v>-12.916127882200231</v>
      </c>
      <c r="L145" s="80">
        <f t="shared" ca="1" si="113"/>
        <v>-1112.1052500279106</v>
      </c>
      <c r="M145" s="80">
        <f t="shared" ca="1" si="114"/>
        <v>0</v>
      </c>
      <c r="N145" s="80">
        <f t="shared" ca="1" si="115"/>
        <v>0</v>
      </c>
      <c r="O145" s="81">
        <f t="shared" ca="1" si="98"/>
        <v>0</v>
      </c>
      <c r="P145" s="79">
        <f t="shared" ca="1" si="99"/>
        <v>1342504.7409579633</v>
      </c>
      <c r="Q145" s="35"/>
      <c r="R145">
        <f t="shared" ca="1" si="116"/>
        <v>142</v>
      </c>
      <c r="S145" s="78">
        <f t="shared" ca="1" si="117"/>
        <v>73.28</v>
      </c>
      <c r="T145" s="55">
        <f t="shared" ca="1" si="118"/>
        <v>4.6837945252553581E-3</v>
      </c>
      <c r="U145" s="78">
        <f t="shared" ca="1" si="119"/>
        <v>0.65235342714239319</v>
      </c>
      <c r="V145" s="79">
        <f t="shared" ca="1" si="120"/>
        <v>1351735.9722465742</v>
      </c>
      <c r="W145" s="79">
        <f t="shared" ca="1" si="100"/>
        <v>9220.8579672125688</v>
      </c>
      <c r="X145" s="80">
        <f t="shared" ca="1" si="101"/>
        <v>-13.047068542847864</v>
      </c>
      <c r="Y145" s="80">
        <f t="shared" ca="1" si="121"/>
        <v>-1126.4466435388119</v>
      </c>
      <c r="Z145" s="80">
        <f t="shared" ca="1" si="102"/>
        <v>0</v>
      </c>
      <c r="AA145" s="80">
        <f t="shared" ca="1" si="122"/>
        <v>0</v>
      </c>
      <c r="AB145" s="81">
        <f t="shared" ca="1" si="103"/>
        <v>0</v>
      </c>
      <c r="AC145" s="79">
        <f t="shared" ca="1" si="104"/>
        <v>1359817.3365017052</v>
      </c>
      <c r="AD145" s="35"/>
      <c r="AE145" s="62">
        <f t="shared" ca="1" si="105"/>
        <v>0</v>
      </c>
      <c r="AF145" s="62">
        <f t="shared" ca="1" si="106"/>
        <v>2084479.4860024389</v>
      </c>
      <c r="AG145" s="35"/>
      <c r="AH145" s="35"/>
      <c r="AR145" s="69">
        <f t="shared" si="123"/>
        <v>12</v>
      </c>
      <c r="AS145" s="70">
        <f t="shared" si="128"/>
        <v>142</v>
      </c>
      <c r="AT145" s="71">
        <f t="shared" si="129"/>
        <v>0.37833660630766891</v>
      </c>
      <c r="AU145" s="72">
        <f t="shared" si="107"/>
        <v>6.8214933659622723E-3</v>
      </c>
      <c r="AV145" s="73">
        <f t="shared" si="124"/>
        <v>1.0068214933659623</v>
      </c>
      <c r="AW145" s="74">
        <f>PRODUCT(AV$4:AV145)</f>
        <v>2.6257410984326972</v>
      </c>
      <c r="AY145" s="75">
        <f t="shared" si="130"/>
        <v>142</v>
      </c>
      <c r="AZ145" s="76">
        <f t="shared" ref="AZ145:BK153" ca="1" si="133">OFFSET($AV$3,($AY145*12-12)+AZ$3,0)</f>
        <v>1.0068214933659623</v>
      </c>
      <c r="BA145" s="76">
        <f t="shared" ca="1" si="133"/>
        <v>1.0068214933659623</v>
      </c>
      <c r="BB145" s="76">
        <f t="shared" ca="1" si="133"/>
        <v>1.0068214933659623</v>
      </c>
      <c r="BC145" s="76">
        <f t="shared" ca="1" si="133"/>
        <v>1.0068214933659623</v>
      </c>
      <c r="BD145" s="76">
        <f t="shared" ca="1" si="133"/>
        <v>1.0068214933659623</v>
      </c>
      <c r="BE145" s="76">
        <f t="shared" ca="1" si="133"/>
        <v>1.0068214933659623</v>
      </c>
      <c r="BF145" s="76">
        <f t="shared" ca="1" si="133"/>
        <v>1.0068214933659623</v>
      </c>
      <c r="BG145" s="76">
        <f t="shared" ca="1" si="133"/>
        <v>1.0068214933659623</v>
      </c>
      <c r="BH145" s="76">
        <f t="shared" ca="1" si="133"/>
        <v>1.0068214933659623</v>
      </c>
      <c r="BI145" s="76">
        <f t="shared" ca="1" si="133"/>
        <v>1.0068214933659623</v>
      </c>
      <c r="BJ145" s="76">
        <f t="shared" ca="1" si="133"/>
        <v>1.0068214933659623</v>
      </c>
      <c r="BK145" s="76">
        <f t="shared" ca="1" si="133"/>
        <v>1.0068214933659623</v>
      </c>
      <c r="BL145" s="76">
        <f t="shared" ca="1" si="108"/>
        <v>8.5000000000000853E-2</v>
      </c>
      <c r="BM145" s="77">
        <f t="shared" ca="1" si="125"/>
        <v>107404.5852044183</v>
      </c>
    </row>
    <row r="146" spans="5:65">
      <c r="E146">
        <f t="shared" si="126"/>
        <v>143</v>
      </c>
      <c r="F146" s="64">
        <f t="shared" si="127"/>
        <v>73.833333333332831</v>
      </c>
      <c r="G146" s="55">
        <f t="shared" si="109"/>
        <v>5.1085345568211427E-3</v>
      </c>
      <c r="H146" s="78">
        <f t="shared" si="131"/>
        <v>0.64250726982868445</v>
      </c>
      <c r="I146" s="79">
        <f t="shared" ca="1" si="110"/>
        <v>1335646.5090960832</v>
      </c>
      <c r="J146" s="79">
        <f t="shared" ca="1" si="111"/>
        <v>9111.1038010695993</v>
      </c>
      <c r="K146" s="80">
        <f t="shared" ca="1" si="112"/>
        <v>-12.850145396573689</v>
      </c>
      <c r="L146" s="80">
        <f t="shared" ca="1" si="113"/>
        <v>-1113.0387575800694</v>
      </c>
      <c r="M146" s="80">
        <f t="shared" ca="1" si="114"/>
        <v>0</v>
      </c>
      <c r="N146" s="80">
        <f t="shared" ca="1" si="115"/>
        <v>0</v>
      </c>
      <c r="O146" s="81">
        <f t="shared" ca="1" si="98"/>
        <v>0</v>
      </c>
      <c r="P146" s="79">
        <f t="shared" ca="1" si="99"/>
        <v>1343631.7239941761</v>
      </c>
      <c r="Q146" s="35"/>
      <c r="R146">
        <f t="shared" ca="1" si="116"/>
        <v>143</v>
      </c>
      <c r="S146" s="78">
        <f t="shared" ca="1" si="117"/>
        <v>73.36</v>
      </c>
      <c r="T146" s="55">
        <f t="shared" ca="1" si="118"/>
        <v>4.6837945252553581E-3</v>
      </c>
      <c r="U146" s="78">
        <f t="shared" ca="1" si="119"/>
        <v>0.6492979377318121</v>
      </c>
      <c r="V146" s="79">
        <f t="shared" ca="1" si="120"/>
        <v>1353448.2315056513</v>
      </c>
      <c r="W146" s="79">
        <f t="shared" ca="1" si="100"/>
        <v>9232.5381323891706</v>
      </c>
      <c r="X146" s="80">
        <f t="shared" ca="1" si="101"/>
        <v>-12.985958754636242</v>
      </c>
      <c r="Y146" s="80">
        <f t="shared" ca="1" si="121"/>
        <v>-1127.8735262547095</v>
      </c>
      <c r="Z146" s="80">
        <f t="shared" ca="1" si="102"/>
        <v>0</v>
      </c>
      <c r="AA146" s="80">
        <f t="shared" ca="1" si="122"/>
        <v>0</v>
      </c>
      <c r="AB146" s="81">
        <f t="shared" ca="1" si="103"/>
        <v>0</v>
      </c>
      <c r="AC146" s="79">
        <f t="shared" ca="1" si="104"/>
        <v>1361539.9101530311</v>
      </c>
      <c r="AD146" s="35"/>
      <c r="AE146" s="62">
        <f t="shared" ca="1" si="105"/>
        <v>0</v>
      </c>
      <c r="AF146" s="62">
        <f t="shared" ca="1" si="106"/>
        <v>2096941.6827493536</v>
      </c>
      <c r="AG146" s="35"/>
      <c r="AH146" s="35"/>
      <c r="AR146" s="69">
        <f t="shared" si="123"/>
        <v>12</v>
      </c>
      <c r="AS146" s="70">
        <f t="shared" si="128"/>
        <v>143</v>
      </c>
      <c r="AT146" s="71">
        <f t="shared" si="129"/>
        <v>0.37575578565764045</v>
      </c>
      <c r="AU146" s="72">
        <f t="shared" si="107"/>
        <v>6.8214933659622723E-3</v>
      </c>
      <c r="AV146" s="73">
        <f t="shared" si="124"/>
        <v>1.0068214933659623</v>
      </c>
      <c r="AW146" s="74">
        <f>PRODUCT(AV$4:AV146)</f>
        <v>2.6436525739163903</v>
      </c>
      <c r="AY146" s="75">
        <f t="shared" si="130"/>
        <v>143</v>
      </c>
      <c r="AZ146" s="76">
        <f t="shared" ca="1" si="133"/>
        <v>1.0068214933659623</v>
      </c>
      <c r="BA146" s="76">
        <f t="shared" ca="1" si="133"/>
        <v>1.0068214933659623</v>
      </c>
      <c r="BB146" s="76">
        <f t="shared" ca="1" si="133"/>
        <v>1.0068214933659623</v>
      </c>
      <c r="BC146" s="76">
        <f t="shared" ca="1" si="133"/>
        <v>1.0068214933659623</v>
      </c>
      <c r="BD146" s="76">
        <f t="shared" ca="1" si="133"/>
        <v>1.0068214933659623</v>
      </c>
      <c r="BE146" s="76">
        <f t="shared" ca="1" si="133"/>
        <v>1.0068214933659623</v>
      </c>
      <c r="BF146" s="76">
        <f t="shared" ca="1" si="133"/>
        <v>1.0068214933659623</v>
      </c>
      <c r="BG146" s="76">
        <f t="shared" ca="1" si="133"/>
        <v>1.0068214933659623</v>
      </c>
      <c r="BH146" s="76">
        <f t="shared" ca="1" si="133"/>
        <v>1.0068214933659623</v>
      </c>
      <c r="BI146" s="76">
        <f t="shared" ca="1" si="133"/>
        <v>1.0068214933659623</v>
      </c>
      <c r="BJ146" s="76">
        <f t="shared" ca="1" si="133"/>
        <v>1.0068214933659623</v>
      </c>
      <c r="BK146" s="76">
        <f t="shared" ca="1" si="133"/>
        <v>1.0068214933659623</v>
      </c>
      <c r="BL146" s="76">
        <f t="shared" ca="1" si="108"/>
        <v>8.5000000000000853E-2</v>
      </c>
      <c r="BM146" s="77">
        <f t="shared" ca="1" si="125"/>
        <v>116533.97494679394</v>
      </c>
    </row>
    <row r="147" spans="5:65">
      <c r="E147">
        <f t="shared" si="126"/>
        <v>144</v>
      </c>
      <c r="F147" s="64">
        <f t="shared" si="127"/>
        <v>73.91666666666616</v>
      </c>
      <c r="G147" s="55">
        <f t="shared" si="109"/>
        <v>5.1085345568211427E-3</v>
      </c>
      <c r="H147" s="78">
        <f t="shared" si="131"/>
        <v>0.63922499923775578</v>
      </c>
      <c r="I147" s="79">
        <f t="shared" ca="1" si="110"/>
        <v>1336767.7349005106</v>
      </c>
      <c r="J147" s="79">
        <f t="shared" ca="1" si="111"/>
        <v>9118.7522354562461</v>
      </c>
      <c r="K147" s="80">
        <f t="shared" ca="1" si="112"/>
        <v>-12.784499984755115</v>
      </c>
      <c r="L147" s="80">
        <f t="shared" ca="1" si="113"/>
        <v>-1113.9731124170924</v>
      </c>
      <c r="M147" s="80">
        <f t="shared" ca="1" si="114"/>
        <v>0</v>
      </c>
      <c r="N147" s="80">
        <f t="shared" ca="1" si="115"/>
        <v>0</v>
      </c>
      <c r="O147" s="81">
        <f t="shared" ca="1" si="98"/>
        <v>-85331.387890018741</v>
      </c>
      <c r="P147" s="79">
        <f t="shared" ca="1" si="99"/>
        <v>1259428.3416335462</v>
      </c>
      <c r="Q147" s="35"/>
      <c r="R147">
        <f t="shared" ca="1" si="116"/>
        <v>144</v>
      </c>
      <c r="S147" s="78">
        <f t="shared" ca="1" si="117"/>
        <v>73.44</v>
      </c>
      <c r="T147" s="55">
        <f t="shared" ca="1" si="118"/>
        <v>4.6837945252553581E-3</v>
      </c>
      <c r="U147" s="78">
        <f t="shared" ca="1" si="119"/>
        <v>0.6462567596058042</v>
      </c>
      <c r="V147" s="79">
        <f t="shared" ca="1" si="120"/>
        <v>1355162.7369759397</v>
      </c>
      <c r="W147" s="79">
        <f t="shared" ca="1" si="100"/>
        <v>9244.2336200806476</v>
      </c>
      <c r="X147" s="80">
        <f t="shared" ca="1" si="101"/>
        <v>-12.925135192116084</v>
      </c>
      <c r="Y147" s="80">
        <f t="shared" ca="1" si="121"/>
        <v>-1129.3022808132832</v>
      </c>
      <c r="Z147" s="80">
        <f t="shared" ca="1" si="102"/>
        <v>0</v>
      </c>
      <c r="AA147" s="80">
        <f t="shared" ca="1" si="122"/>
        <v>0</v>
      </c>
      <c r="AB147" s="81">
        <f t="shared" ca="1" si="103"/>
        <v>-85331.387890018741</v>
      </c>
      <c r="AC147" s="79">
        <f t="shared" ca="1" si="104"/>
        <v>1277933.3552899961</v>
      </c>
      <c r="AD147" s="35"/>
      <c r="AE147" s="62">
        <f t="shared" ca="1" si="105"/>
        <v>-132039.45122689029</v>
      </c>
      <c r="AF147" s="62">
        <f t="shared" ca="1" si="106"/>
        <v>1977439.0538978567</v>
      </c>
      <c r="AG147" s="35"/>
      <c r="AH147" s="35"/>
      <c r="AR147" s="69">
        <f t="shared" si="123"/>
        <v>12</v>
      </c>
      <c r="AS147" s="70">
        <f t="shared" si="128"/>
        <v>144</v>
      </c>
      <c r="AT147" s="71">
        <f t="shared" si="129"/>
        <v>0.37319257005855494</v>
      </c>
      <c r="AU147" s="72">
        <f t="shared" si="107"/>
        <v>6.8214933659622723E-3</v>
      </c>
      <c r="AV147" s="73">
        <f t="shared" si="124"/>
        <v>1.0068214933659623</v>
      </c>
      <c r="AW147" s="74">
        <f>PRODUCT(AV$4:AV147)</f>
        <v>2.6616862324112702</v>
      </c>
      <c r="AY147" s="75">
        <f t="shared" si="130"/>
        <v>144</v>
      </c>
      <c r="AZ147" s="76">
        <f t="shared" ca="1" si="133"/>
        <v>1.0068214933659623</v>
      </c>
      <c r="BA147" s="76">
        <f t="shared" ca="1" si="133"/>
        <v>1.0068214933659623</v>
      </c>
      <c r="BB147" s="76">
        <f t="shared" ca="1" si="133"/>
        <v>1.0068214933659623</v>
      </c>
      <c r="BC147" s="76">
        <f t="shared" ca="1" si="133"/>
        <v>1.0068214933659623</v>
      </c>
      <c r="BD147" s="76">
        <f t="shared" ca="1" si="133"/>
        <v>1.0068214933659623</v>
      </c>
      <c r="BE147" s="76">
        <f t="shared" ca="1" si="133"/>
        <v>1.0068214933659623</v>
      </c>
      <c r="BF147" s="76">
        <f t="shared" ca="1" si="133"/>
        <v>1.0068214933659623</v>
      </c>
      <c r="BG147" s="76">
        <f t="shared" ca="1" si="133"/>
        <v>1.0068214933659623</v>
      </c>
      <c r="BH147" s="76">
        <f t="shared" ca="1" si="133"/>
        <v>1.0068214933659623</v>
      </c>
      <c r="BI147" s="76">
        <f t="shared" ca="1" si="133"/>
        <v>1.0068214933659623</v>
      </c>
      <c r="BJ147" s="76">
        <f t="shared" ca="1" si="133"/>
        <v>1.0068214933659623</v>
      </c>
      <c r="BK147" s="76">
        <f t="shared" ca="1" si="133"/>
        <v>1.0068214933659623</v>
      </c>
      <c r="BL147" s="76">
        <f t="shared" ca="1" si="108"/>
        <v>8.5000000000000853E-2</v>
      </c>
      <c r="BM147" s="77">
        <f t="shared" ca="1" si="125"/>
        <v>126439.36281727153</v>
      </c>
    </row>
    <row r="148" spans="5:65">
      <c r="E148">
        <f t="shared" si="126"/>
        <v>145</v>
      </c>
      <c r="F148" s="64">
        <f t="shared" si="127"/>
        <v>73.999999999999488</v>
      </c>
      <c r="G148" s="55">
        <f t="shared" si="109"/>
        <v>5.1085345568211427E-3</v>
      </c>
      <c r="H148" s="78">
        <f t="shared" si="131"/>
        <v>0.63595949623956571</v>
      </c>
      <c r="I148" s="79">
        <f t="shared" ca="1" si="110"/>
        <v>1252994.5084284712</v>
      </c>
      <c r="J148" s="79">
        <f t="shared" ca="1" si="111"/>
        <v>8547.2937268319747</v>
      </c>
      <c r="K148" s="80">
        <f t="shared" ca="1" si="112"/>
        <v>-12.719189924791314</v>
      </c>
      <c r="L148" s="80">
        <f t="shared" ca="1" si="113"/>
        <v>-1044.1620903570595</v>
      </c>
      <c r="M148" s="80">
        <f t="shared" ca="1" si="114"/>
        <v>-9397.4588132135341</v>
      </c>
      <c r="N148" s="80">
        <f t="shared" ca="1" si="115"/>
        <v>0</v>
      </c>
      <c r="O148" s="81">
        <f t="shared" ca="1" si="98"/>
        <v>0</v>
      </c>
      <c r="P148" s="79">
        <f t="shared" ca="1" si="99"/>
        <v>1251087.4620618075</v>
      </c>
      <c r="Q148" s="35"/>
      <c r="R148">
        <f t="shared" ca="1" si="116"/>
        <v>145</v>
      </c>
      <c r="S148" s="78">
        <f t="shared" ca="1" si="117"/>
        <v>73.52</v>
      </c>
      <c r="T148" s="55">
        <f t="shared" ca="1" si="118"/>
        <v>5.1085345568211427E-3</v>
      </c>
      <c r="U148" s="78">
        <f t="shared" ca="1" si="119"/>
        <v>0.64295533461677867</v>
      </c>
      <c r="V148" s="79">
        <f t="shared" ca="1" si="120"/>
        <v>1271404.9885831829</v>
      </c>
      <c r="W148" s="79">
        <f t="shared" ca="1" si="100"/>
        <v>8672.8806950715207</v>
      </c>
      <c r="X148" s="80">
        <f t="shared" ca="1" si="101"/>
        <v>-12.859106692335573</v>
      </c>
      <c r="Y148" s="80">
        <f t="shared" ca="1" si="121"/>
        <v>-1059.5041571526524</v>
      </c>
      <c r="Z148" s="80">
        <f t="shared" ca="1" si="102"/>
        <v>-9535.5374143738718</v>
      </c>
      <c r="AA148" s="80">
        <f t="shared" ca="1" si="122"/>
        <v>0</v>
      </c>
      <c r="AB148" s="81">
        <f t="shared" ca="1" si="103"/>
        <v>0</v>
      </c>
      <c r="AC148" s="79">
        <f t="shared" ca="1" si="104"/>
        <v>1269469.9686000356</v>
      </c>
      <c r="AD148" s="35"/>
      <c r="AE148" s="62">
        <f t="shared" ca="1" si="105"/>
        <v>0</v>
      </c>
      <c r="AF148" s="62">
        <f t="shared" ca="1" si="106"/>
        <v>1974429.4825031341</v>
      </c>
      <c r="AG148" s="35"/>
      <c r="AH148" s="35"/>
      <c r="AR148" s="69">
        <f t="shared" si="123"/>
        <v>13</v>
      </c>
      <c r="AS148" s="70">
        <f t="shared" si="128"/>
        <v>145</v>
      </c>
      <c r="AT148" s="71">
        <f t="shared" si="129"/>
        <v>0.37064683941767412</v>
      </c>
      <c r="AU148" s="72">
        <f t="shared" si="107"/>
        <v>6.8214933659622723E-3</v>
      </c>
      <c r="AV148" s="73">
        <f t="shared" si="124"/>
        <v>1.0068214933659623</v>
      </c>
      <c r="AW148" s="74">
        <f>PRODUCT(AV$4:AV148)</f>
        <v>2.6798429073879366</v>
      </c>
      <c r="AY148" s="75">
        <f t="shared" si="130"/>
        <v>145</v>
      </c>
      <c r="AZ148" s="76">
        <f t="shared" ca="1" si="133"/>
        <v>1.0068214933659623</v>
      </c>
      <c r="BA148" s="76">
        <f t="shared" ca="1" si="133"/>
        <v>1.0068214933659623</v>
      </c>
      <c r="BB148" s="76">
        <f t="shared" ca="1" si="133"/>
        <v>1.0068214933659623</v>
      </c>
      <c r="BC148" s="76">
        <f t="shared" ca="1" si="133"/>
        <v>1.0068214933659623</v>
      </c>
      <c r="BD148" s="76">
        <f t="shared" ca="1" si="133"/>
        <v>1.0068214933659623</v>
      </c>
      <c r="BE148" s="76">
        <f t="shared" ca="1" si="133"/>
        <v>1.0068214933659623</v>
      </c>
      <c r="BF148" s="76">
        <f t="shared" ca="1" si="133"/>
        <v>1.0068214933659623</v>
      </c>
      <c r="BG148" s="76">
        <f t="shared" ca="1" si="133"/>
        <v>1.0068214933659623</v>
      </c>
      <c r="BH148" s="76">
        <f t="shared" ca="1" si="133"/>
        <v>1.0068214933659623</v>
      </c>
      <c r="BI148" s="76">
        <f t="shared" ca="1" si="133"/>
        <v>1.0068214933659623</v>
      </c>
      <c r="BJ148" s="76">
        <f t="shared" ca="1" si="133"/>
        <v>1.0068214933659623</v>
      </c>
      <c r="BK148" s="76">
        <f t="shared" ca="1" si="133"/>
        <v>1.0068214933659623</v>
      </c>
      <c r="BL148" s="76">
        <f t="shared" ca="1" si="108"/>
        <v>8.5000000000000853E-2</v>
      </c>
      <c r="BM148" s="77">
        <f t="shared" ca="1" si="125"/>
        <v>137186.70865673971</v>
      </c>
    </row>
    <row r="149" spans="5:65">
      <c r="E149">
        <f t="shared" si="126"/>
        <v>146</v>
      </c>
      <c r="F149" s="64">
        <f t="shared" si="127"/>
        <v>74.083333333332817</v>
      </c>
      <c r="G149" s="55">
        <f t="shared" si="109"/>
        <v>5.1085345568211427E-3</v>
      </c>
      <c r="H149" s="78">
        <f t="shared" si="131"/>
        <v>0.63271067517628732</v>
      </c>
      <c r="I149" s="79">
        <f t="shared" ca="1" si="110"/>
        <v>1244696.2385282591</v>
      </c>
      <c r="J149" s="79">
        <f t="shared" ca="1" si="111"/>
        <v>8490.6871337587127</v>
      </c>
      <c r="K149" s="80">
        <f t="shared" ca="1" si="112"/>
        <v>-12.654213503525746</v>
      </c>
      <c r="L149" s="80">
        <f t="shared" ca="1" si="113"/>
        <v>-1037.246865440216</v>
      </c>
      <c r="M149" s="80">
        <f t="shared" ca="1" si="114"/>
        <v>0</v>
      </c>
      <c r="N149" s="80">
        <f t="shared" ca="1" si="115"/>
        <v>0</v>
      </c>
      <c r="O149" s="81">
        <f t="shared" ca="1" si="98"/>
        <v>0</v>
      </c>
      <c r="P149" s="79">
        <f t="shared" ca="1" si="99"/>
        <v>1252137.0245830743</v>
      </c>
      <c r="Q149" s="35"/>
      <c r="R149">
        <f t="shared" ca="1" si="116"/>
        <v>146</v>
      </c>
      <c r="S149" s="78">
        <f t="shared" ca="1" si="117"/>
        <v>73.599999999999994</v>
      </c>
      <c r="T149" s="55">
        <f t="shared" ca="1" si="118"/>
        <v>5.1085345568211427E-3</v>
      </c>
      <c r="U149" s="78">
        <f t="shared" ca="1" si="119"/>
        <v>0.63967077507139636</v>
      </c>
      <c r="V149" s="79">
        <f t="shared" ca="1" si="120"/>
        <v>1262984.8373965956</v>
      </c>
      <c r="W149" s="79">
        <f t="shared" ca="1" si="100"/>
        <v>8615.4426896118166</v>
      </c>
      <c r="X149" s="80">
        <f t="shared" ca="1" si="101"/>
        <v>-12.793415501427926</v>
      </c>
      <c r="Y149" s="80">
        <f t="shared" ca="1" si="121"/>
        <v>-1052.4873644971631</v>
      </c>
      <c r="Z149" s="80">
        <f t="shared" ca="1" si="102"/>
        <v>0</v>
      </c>
      <c r="AA149" s="80">
        <f t="shared" ca="1" si="122"/>
        <v>0</v>
      </c>
      <c r="AB149" s="81">
        <f t="shared" ca="1" si="103"/>
        <v>0</v>
      </c>
      <c r="AC149" s="79">
        <f t="shared" ca="1" si="104"/>
        <v>1270534.9993062087</v>
      </c>
      <c r="AD149" s="35"/>
      <c r="AE149" s="62">
        <f t="shared" ca="1" si="105"/>
        <v>0</v>
      </c>
      <c r="AF149" s="62">
        <f t="shared" ca="1" si="106"/>
        <v>1986232.682217503</v>
      </c>
      <c r="AG149" s="35"/>
      <c r="AH149" s="35"/>
      <c r="AR149" s="69">
        <f t="shared" si="123"/>
        <v>13</v>
      </c>
      <c r="AS149" s="70">
        <f t="shared" si="128"/>
        <v>146</v>
      </c>
      <c r="AT149" s="71">
        <f t="shared" si="129"/>
        <v>0.36811847446147156</v>
      </c>
      <c r="AU149" s="72">
        <f t="shared" si="107"/>
        <v>6.8214933659622723E-3</v>
      </c>
      <c r="AV149" s="73">
        <f t="shared" si="124"/>
        <v>1.0068214933659623</v>
      </c>
      <c r="AW149" s="74">
        <f>PRODUCT(AV$4:AV149)</f>
        <v>2.6981234380025043</v>
      </c>
      <c r="AY149" s="75">
        <f t="shared" si="130"/>
        <v>146</v>
      </c>
      <c r="AZ149" s="76">
        <f t="shared" ca="1" si="133"/>
        <v>1.0068214933659623</v>
      </c>
      <c r="BA149" s="76">
        <f t="shared" ca="1" si="133"/>
        <v>1.0068214933659623</v>
      </c>
      <c r="BB149" s="76">
        <f t="shared" ca="1" si="133"/>
        <v>1.0068214933659623</v>
      </c>
      <c r="BC149" s="76">
        <f t="shared" ca="1" si="133"/>
        <v>1.0068214933659623</v>
      </c>
      <c r="BD149" s="76">
        <f t="shared" ca="1" si="133"/>
        <v>1.0068214933659623</v>
      </c>
      <c r="BE149" s="76">
        <f t="shared" ca="1" si="133"/>
        <v>1.0068214933659623</v>
      </c>
      <c r="BF149" s="76">
        <f t="shared" ca="1" si="133"/>
        <v>1.0068214933659623</v>
      </c>
      <c r="BG149" s="76">
        <f t="shared" ca="1" si="133"/>
        <v>1.0068214933659623</v>
      </c>
      <c r="BH149" s="76">
        <f t="shared" ca="1" si="133"/>
        <v>1.0068214933659623</v>
      </c>
      <c r="BI149" s="76">
        <f t="shared" ca="1" si="133"/>
        <v>1.0068214933659623</v>
      </c>
      <c r="BJ149" s="76">
        <f t="shared" ca="1" si="133"/>
        <v>1.0068214933659623</v>
      </c>
      <c r="BK149" s="76">
        <f t="shared" ca="1" si="133"/>
        <v>1.0068214933659623</v>
      </c>
      <c r="BL149" s="76">
        <f t="shared" ca="1" si="108"/>
        <v>8.5000000000000853E-2</v>
      </c>
      <c r="BM149" s="77">
        <f t="shared" ca="1" si="125"/>
        <v>148847.57889256268</v>
      </c>
    </row>
    <row r="150" spans="5:65">
      <c r="E150">
        <f t="shared" si="126"/>
        <v>147</v>
      </c>
      <c r="F150" s="64">
        <f t="shared" si="127"/>
        <v>74.166666666666146</v>
      </c>
      <c r="G150" s="55">
        <f t="shared" si="109"/>
        <v>5.1085345568211427E-3</v>
      </c>
      <c r="H150" s="78">
        <f t="shared" si="131"/>
        <v>0.62947845082767961</v>
      </c>
      <c r="I150" s="79">
        <f t="shared" ca="1" si="110"/>
        <v>1245740.4393231163</v>
      </c>
      <c r="J150" s="79">
        <f t="shared" ca="1" si="111"/>
        <v>8497.8101425535642</v>
      </c>
      <c r="K150" s="80">
        <f t="shared" ca="1" si="112"/>
        <v>-12.589569016553593</v>
      </c>
      <c r="L150" s="80">
        <f t="shared" ca="1" si="113"/>
        <v>-1038.1170327692637</v>
      </c>
      <c r="M150" s="80">
        <f t="shared" ca="1" si="114"/>
        <v>0</v>
      </c>
      <c r="N150" s="80">
        <f t="shared" ca="1" si="115"/>
        <v>0</v>
      </c>
      <c r="O150" s="81">
        <f t="shared" ca="1" si="98"/>
        <v>0</v>
      </c>
      <c r="P150" s="79">
        <f t="shared" ca="1" si="99"/>
        <v>1253187.542863884</v>
      </c>
      <c r="Q150" s="35"/>
      <c r="R150">
        <f t="shared" ca="1" si="116"/>
        <v>147</v>
      </c>
      <c r="S150" s="78">
        <f t="shared" ca="1" si="117"/>
        <v>73.680000000000007</v>
      </c>
      <c r="T150" s="55">
        <f t="shared" ca="1" si="118"/>
        <v>5.1085345568211427E-3</v>
      </c>
      <c r="U150" s="78">
        <f t="shared" ca="1" si="119"/>
        <v>0.63640299481195561</v>
      </c>
      <c r="V150" s="79">
        <f t="shared" ca="1" si="120"/>
        <v>1264044.4273566022</v>
      </c>
      <c r="W150" s="79">
        <f t="shared" ca="1" si="100"/>
        <v>8622.6706754946408</v>
      </c>
      <c r="X150" s="80">
        <f t="shared" ca="1" si="101"/>
        <v>-12.728059896239113</v>
      </c>
      <c r="Y150" s="80">
        <f t="shared" ca="1" si="121"/>
        <v>-1053.3703561305019</v>
      </c>
      <c r="Z150" s="80">
        <f t="shared" ca="1" si="102"/>
        <v>0</v>
      </c>
      <c r="AA150" s="80">
        <f t="shared" ca="1" si="122"/>
        <v>0</v>
      </c>
      <c r="AB150" s="81">
        <f t="shared" ca="1" si="103"/>
        <v>0</v>
      </c>
      <c r="AC150" s="79">
        <f t="shared" ca="1" si="104"/>
        <v>1271600.9996160702</v>
      </c>
      <c r="AD150" s="35"/>
      <c r="AE150" s="62">
        <f t="shared" ca="1" si="105"/>
        <v>0</v>
      </c>
      <c r="AF150" s="62">
        <f t="shared" ca="1" si="106"/>
        <v>1998106.5613806592</v>
      </c>
      <c r="AG150" s="35"/>
      <c r="AH150" s="35"/>
      <c r="AR150" s="69">
        <f t="shared" si="123"/>
        <v>13</v>
      </c>
      <c r="AS150" s="70">
        <f t="shared" si="128"/>
        <v>147</v>
      </c>
      <c r="AT150" s="71">
        <f t="shared" si="129"/>
        <v>0.36560735673004446</v>
      </c>
      <c r="AU150" s="72">
        <f t="shared" si="107"/>
        <v>6.8214933659622723E-3</v>
      </c>
      <c r="AV150" s="73">
        <f t="shared" si="124"/>
        <v>1.0068214933659623</v>
      </c>
      <c r="AW150" s="74">
        <f>PRODUCT(AV$4:AV150)</f>
        <v>2.7165286691353856</v>
      </c>
      <c r="AY150" s="75">
        <f t="shared" si="130"/>
        <v>147</v>
      </c>
      <c r="AZ150" s="76">
        <f t="shared" ca="1" si="133"/>
        <v>1.0068214933659623</v>
      </c>
      <c r="BA150" s="76">
        <f t="shared" ca="1" si="133"/>
        <v>1.0068214933659623</v>
      </c>
      <c r="BB150" s="76">
        <f t="shared" ca="1" si="133"/>
        <v>1.0068214933659623</v>
      </c>
      <c r="BC150" s="76">
        <f t="shared" ca="1" si="133"/>
        <v>1.0068214933659623</v>
      </c>
      <c r="BD150" s="76">
        <f t="shared" ca="1" si="133"/>
        <v>1.0068214933659623</v>
      </c>
      <c r="BE150" s="76">
        <f t="shared" ca="1" si="133"/>
        <v>1.0068214933659623</v>
      </c>
      <c r="BF150" s="76">
        <f t="shared" ca="1" si="133"/>
        <v>1.0068214933659623</v>
      </c>
      <c r="BG150" s="76">
        <f t="shared" ca="1" si="133"/>
        <v>1.0068214933659623</v>
      </c>
      <c r="BH150" s="76">
        <f t="shared" ca="1" si="133"/>
        <v>1.0068214933659623</v>
      </c>
      <c r="BI150" s="76">
        <f t="shared" ca="1" si="133"/>
        <v>1.0068214933659623</v>
      </c>
      <c r="BJ150" s="76">
        <f t="shared" ca="1" si="133"/>
        <v>1.0068214933659623</v>
      </c>
      <c r="BK150" s="76">
        <f t="shared" ca="1" si="133"/>
        <v>1.0068214933659623</v>
      </c>
      <c r="BL150" s="76">
        <f t="shared" ca="1" si="108"/>
        <v>8.5000000000000853E-2</v>
      </c>
      <c r="BM150" s="77">
        <f t="shared" ca="1" si="125"/>
        <v>161499.62309843063</v>
      </c>
    </row>
    <row r="151" spans="5:65">
      <c r="E151">
        <f t="shared" si="126"/>
        <v>148</v>
      </c>
      <c r="F151" s="64">
        <f t="shared" si="127"/>
        <v>74.249999999999474</v>
      </c>
      <c r="G151" s="55">
        <f t="shared" si="109"/>
        <v>5.1085345568211427E-3</v>
      </c>
      <c r="H151" s="78">
        <f t="shared" si="131"/>
        <v>0.62626273840885216</v>
      </c>
      <c r="I151" s="79">
        <f t="shared" ca="1" si="110"/>
        <v>1246785.590994986</v>
      </c>
      <c r="J151" s="79">
        <f t="shared" ca="1" si="111"/>
        <v>8504.9396377496487</v>
      </c>
      <c r="K151" s="80">
        <f t="shared" ca="1" si="112"/>
        <v>-12.525254768177042</v>
      </c>
      <c r="L151" s="80">
        <f t="shared" ca="1" si="113"/>
        <v>-1038.9879924958218</v>
      </c>
      <c r="M151" s="80">
        <f t="shared" ca="1" si="114"/>
        <v>0</v>
      </c>
      <c r="N151" s="80">
        <f t="shared" ca="1" si="115"/>
        <v>0</v>
      </c>
      <c r="O151" s="81">
        <f t="shared" ca="1" si="98"/>
        <v>0</v>
      </c>
      <c r="P151" s="79">
        <f t="shared" ca="1" si="99"/>
        <v>1254239.0173854718</v>
      </c>
      <c r="Q151" s="35"/>
      <c r="R151">
        <f t="shared" ca="1" si="116"/>
        <v>148</v>
      </c>
      <c r="S151" s="78">
        <f t="shared" ca="1" si="117"/>
        <v>73.760000000000005</v>
      </c>
      <c r="T151" s="55">
        <f t="shared" ca="1" si="118"/>
        <v>5.1085345568211427E-3</v>
      </c>
      <c r="U151" s="78">
        <f t="shared" ca="1" si="119"/>
        <v>0.63315190812089428</v>
      </c>
      <c r="V151" s="79">
        <f t="shared" ca="1" si="120"/>
        <v>1265104.9819670431</v>
      </c>
      <c r="W151" s="79">
        <f t="shared" ca="1" si="100"/>
        <v>8629.9052417340044</v>
      </c>
      <c r="X151" s="80">
        <f t="shared" ca="1" si="101"/>
        <v>-12.663038162417886</v>
      </c>
      <c r="Y151" s="80">
        <f t="shared" ca="1" si="121"/>
        <v>-1054.2541516392027</v>
      </c>
      <c r="Z151" s="80">
        <f t="shared" ca="1" si="102"/>
        <v>0</v>
      </c>
      <c r="AA151" s="80">
        <f t="shared" ca="1" si="122"/>
        <v>0</v>
      </c>
      <c r="AB151" s="81">
        <f t="shared" ca="1" si="103"/>
        <v>0</v>
      </c>
      <c r="AC151" s="79">
        <f t="shared" ca="1" si="104"/>
        <v>1272667.9700189754</v>
      </c>
      <c r="AD151" s="35"/>
      <c r="AE151" s="62">
        <f t="shared" ca="1" si="105"/>
        <v>0</v>
      </c>
      <c r="AF151" s="62">
        <f t="shared" ca="1" si="106"/>
        <v>2010051.5432324524</v>
      </c>
      <c r="AG151" s="35"/>
      <c r="AH151" s="35"/>
      <c r="AR151" s="69">
        <f t="shared" si="123"/>
        <v>13</v>
      </c>
      <c r="AS151" s="70">
        <f t="shared" si="128"/>
        <v>148</v>
      </c>
      <c r="AT151" s="71">
        <f t="shared" si="129"/>
        <v>0.36311336857156346</v>
      </c>
      <c r="AU151" s="72">
        <f t="shared" si="107"/>
        <v>6.8214933659622723E-3</v>
      </c>
      <c r="AV151" s="73">
        <f t="shared" si="124"/>
        <v>1.0068214933659623</v>
      </c>
      <c r="AW151" s="74">
        <f>PRODUCT(AV$4:AV151)</f>
        <v>2.735059451430339</v>
      </c>
      <c r="AY151" s="75">
        <f t="shared" si="130"/>
        <v>148</v>
      </c>
      <c r="AZ151" s="76">
        <f t="shared" ca="1" si="133"/>
        <v>1.0068214933659623</v>
      </c>
      <c r="BA151" s="76">
        <f t="shared" ca="1" si="133"/>
        <v>1.0068214933659623</v>
      </c>
      <c r="BB151" s="76">
        <f t="shared" ca="1" si="133"/>
        <v>1.0068214933659623</v>
      </c>
      <c r="BC151" s="76">
        <f t="shared" ca="1" si="133"/>
        <v>1.0068214933659623</v>
      </c>
      <c r="BD151" s="76">
        <f t="shared" ca="1" si="133"/>
        <v>1.0068214933659623</v>
      </c>
      <c r="BE151" s="76">
        <f t="shared" ca="1" si="133"/>
        <v>1.0068214933659623</v>
      </c>
      <c r="BF151" s="76">
        <f t="shared" ca="1" si="133"/>
        <v>1.0068214933659623</v>
      </c>
      <c r="BG151" s="76">
        <f t="shared" ca="1" si="133"/>
        <v>1.0068214933659623</v>
      </c>
      <c r="BH151" s="76">
        <f t="shared" ca="1" si="133"/>
        <v>1.0068214933659623</v>
      </c>
      <c r="BI151" s="76">
        <f t="shared" ca="1" si="133"/>
        <v>1.0068214933659623</v>
      </c>
      <c r="BJ151" s="76">
        <f t="shared" ca="1" si="133"/>
        <v>1.0068214933659623</v>
      </c>
      <c r="BK151" s="76">
        <f t="shared" ca="1" si="133"/>
        <v>1.0068214933659623</v>
      </c>
      <c r="BL151" s="76">
        <f t="shared" ca="1" si="108"/>
        <v>8.5000000000000853E-2</v>
      </c>
      <c r="BM151" s="77">
        <f t="shared" ca="1" si="125"/>
        <v>175227.09106179737</v>
      </c>
    </row>
    <row r="152" spans="5:65">
      <c r="E152">
        <f t="shared" si="126"/>
        <v>149</v>
      </c>
      <c r="F152" s="64">
        <f t="shared" si="127"/>
        <v>74.333333333332803</v>
      </c>
      <c r="G152" s="55">
        <f t="shared" si="109"/>
        <v>5.1085345568211427E-3</v>
      </c>
      <c r="H152" s="78">
        <f t="shared" si="131"/>
        <v>0.62306345356804105</v>
      </c>
      <c r="I152" s="79">
        <f t="shared" ca="1" si="110"/>
        <v>1247831.6940226448</v>
      </c>
      <c r="J152" s="79">
        <f t="shared" ca="1" si="111"/>
        <v>8512.0756226129361</v>
      </c>
      <c r="K152" s="80">
        <f t="shared" ca="1" si="112"/>
        <v>-12.461269071360821</v>
      </c>
      <c r="L152" s="80">
        <f t="shared" ca="1" si="113"/>
        <v>-1039.8597450188706</v>
      </c>
      <c r="M152" s="80">
        <f t="shared" ca="1" si="114"/>
        <v>0</v>
      </c>
      <c r="N152" s="80">
        <f t="shared" ca="1" si="115"/>
        <v>0</v>
      </c>
      <c r="O152" s="81">
        <f t="shared" ca="1" si="98"/>
        <v>0</v>
      </c>
      <c r="P152" s="79">
        <f t="shared" ca="1" si="99"/>
        <v>1255291.4486311674</v>
      </c>
      <c r="Q152" s="35"/>
      <c r="R152">
        <f t="shared" ca="1" si="116"/>
        <v>149</v>
      </c>
      <c r="S152" s="78">
        <f t="shared" ca="1" si="117"/>
        <v>73.84</v>
      </c>
      <c r="T152" s="55">
        <f t="shared" ca="1" si="118"/>
        <v>5.1085345568211427E-3</v>
      </c>
      <c r="U152" s="78">
        <f t="shared" ca="1" si="119"/>
        <v>0.62991742971854148</v>
      </c>
      <c r="V152" s="79">
        <f t="shared" ca="1" si="120"/>
        <v>1266166.5017147742</v>
      </c>
      <c r="W152" s="79">
        <f t="shared" ca="1" si="100"/>
        <v>8637.1463916509892</v>
      </c>
      <c r="X152" s="80">
        <f t="shared" ca="1" si="101"/>
        <v>-12.59834859437083</v>
      </c>
      <c r="Y152" s="80">
        <f t="shared" ca="1" si="121"/>
        <v>-1055.1387514289786</v>
      </c>
      <c r="Z152" s="80">
        <f t="shared" ca="1" si="102"/>
        <v>0</v>
      </c>
      <c r="AA152" s="80">
        <f t="shared" ca="1" si="122"/>
        <v>0</v>
      </c>
      <c r="AB152" s="81">
        <f t="shared" ca="1" si="103"/>
        <v>0</v>
      </c>
      <c r="AC152" s="79">
        <f t="shared" ca="1" si="104"/>
        <v>1273735.9110064018</v>
      </c>
      <c r="AD152" s="35"/>
      <c r="AE152" s="62">
        <f t="shared" ca="1" si="105"/>
        <v>0</v>
      </c>
      <c r="AF152" s="62">
        <f t="shared" ca="1" si="106"/>
        <v>2022068.0535471609</v>
      </c>
      <c r="AG152" s="35"/>
      <c r="AH152" s="35"/>
      <c r="AR152" s="69">
        <f t="shared" si="123"/>
        <v>13</v>
      </c>
      <c r="AS152" s="70">
        <f t="shared" si="128"/>
        <v>149</v>
      </c>
      <c r="AT152" s="71">
        <f t="shared" si="129"/>
        <v>0.36063639313676032</v>
      </c>
      <c r="AU152" s="72">
        <f t="shared" si="107"/>
        <v>6.8214933659622723E-3</v>
      </c>
      <c r="AV152" s="73">
        <f t="shared" si="124"/>
        <v>1.0068214933659623</v>
      </c>
      <c r="AW152" s="74">
        <f>PRODUCT(AV$4:AV152)</f>
        <v>2.7537166413337837</v>
      </c>
      <c r="AY152" s="75">
        <f t="shared" si="130"/>
        <v>149</v>
      </c>
      <c r="AZ152" s="76">
        <f t="shared" ca="1" si="133"/>
        <v>1.0068214933659623</v>
      </c>
      <c r="BA152" s="76">
        <f t="shared" ca="1" si="133"/>
        <v>1.0068214933659623</v>
      </c>
      <c r="BB152" s="76">
        <f t="shared" ca="1" si="133"/>
        <v>1.0068214933659623</v>
      </c>
      <c r="BC152" s="76">
        <f t="shared" ca="1" si="133"/>
        <v>1.0068214933659623</v>
      </c>
      <c r="BD152" s="76">
        <f t="shared" ca="1" si="133"/>
        <v>1.0068214933659623</v>
      </c>
      <c r="BE152" s="76">
        <f t="shared" ca="1" si="133"/>
        <v>1.0068214933659623</v>
      </c>
      <c r="BF152" s="76">
        <f t="shared" ca="1" si="133"/>
        <v>1.0068214933659623</v>
      </c>
      <c r="BG152" s="76">
        <f t="shared" ca="1" si="133"/>
        <v>1.0068214933659623</v>
      </c>
      <c r="BH152" s="76">
        <f t="shared" ca="1" si="133"/>
        <v>1.0068214933659623</v>
      </c>
      <c r="BI152" s="76">
        <f t="shared" ca="1" si="133"/>
        <v>1.0068214933659623</v>
      </c>
      <c r="BJ152" s="76">
        <f t="shared" ca="1" si="133"/>
        <v>1.0068214933659623</v>
      </c>
      <c r="BK152" s="76">
        <f t="shared" ca="1" si="133"/>
        <v>1.0068214933659623</v>
      </c>
      <c r="BL152" s="76">
        <f t="shared" ca="1" si="108"/>
        <v>8.5000000000000853E-2</v>
      </c>
      <c r="BM152" s="77">
        <f t="shared" ca="1" si="125"/>
        <v>190121.3938020503</v>
      </c>
    </row>
    <row r="153" spans="5:65">
      <c r="E153">
        <f t="shared" si="126"/>
        <v>150</v>
      </c>
      <c r="F153" s="64">
        <f t="shared" si="127"/>
        <v>74.416666666666131</v>
      </c>
      <c r="G153" s="55">
        <f t="shared" si="109"/>
        <v>5.1085345568211427E-3</v>
      </c>
      <c r="H153" s="78">
        <f t="shared" si="131"/>
        <v>0.61988051238439634</v>
      </c>
      <c r="I153" s="79">
        <f t="shared" ca="1" si="110"/>
        <v>1248878.7488869531</v>
      </c>
      <c r="J153" s="79">
        <f t="shared" ca="1" si="111"/>
        <v>8519.2181004236136</v>
      </c>
      <c r="K153" s="80">
        <f t="shared" ca="1" si="112"/>
        <v>-12.397610247687927</v>
      </c>
      <c r="L153" s="80">
        <f t="shared" ca="1" si="113"/>
        <v>-1040.7322907391276</v>
      </c>
      <c r="M153" s="80">
        <f t="shared" ca="1" si="114"/>
        <v>0</v>
      </c>
      <c r="N153" s="80">
        <f t="shared" ca="1" si="115"/>
        <v>0</v>
      </c>
      <c r="O153" s="81">
        <f t="shared" ca="1" si="98"/>
        <v>0</v>
      </c>
      <c r="P153" s="79">
        <f t="shared" ca="1" si="99"/>
        <v>1256344.83708639</v>
      </c>
      <c r="Q153" s="35"/>
      <c r="R153">
        <f t="shared" ca="1" si="116"/>
        <v>150</v>
      </c>
      <c r="S153" s="78">
        <f t="shared" ca="1" si="117"/>
        <v>73.92</v>
      </c>
      <c r="T153" s="55">
        <f t="shared" ca="1" si="118"/>
        <v>5.1085345568211427E-3</v>
      </c>
      <c r="U153" s="78">
        <f t="shared" ca="1" si="119"/>
        <v>0.62669947476088039</v>
      </c>
      <c r="V153" s="79">
        <f t="shared" ca="1" si="120"/>
        <v>1267228.9870887615</v>
      </c>
      <c r="W153" s="79">
        <f t="shared" ca="1" si="100"/>
        <v>8644.3941285810761</v>
      </c>
      <c r="X153" s="80">
        <f t="shared" ca="1" si="101"/>
        <v>-12.533989495217607</v>
      </c>
      <c r="Y153" s="80">
        <f t="shared" ca="1" si="121"/>
        <v>-1056.0241559073013</v>
      </c>
      <c r="Z153" s="80">
        <f t="shared" ca="1" si="102"/>
        <v>0</v>
      </c>
      <c r="AA153" s="80">
        <f t="shared" ca="1" si="122"/>
        <v>0</v>
      </c>
      <c r="AB153" s="81">
        <f t="shared" ca="1" si="103"/>
        <v>0</v>
      </c>
      <c r="AC153" s="79">
        <f t="shared" ca="1" si="104"/>
        <v>1274804.8230719401</v>
      </c>
      <c r="AD153" s="35"/>
      <c r="AE153" s="62">
        <f t="shared" ca="1" si="105"/>
        <v>0</v>
      </c>
      <c r="AF153" s="62">
        <f t="shared" ca="1" si="106"/>
        <v>2034156.5206486678</v>
      </c>
      <c r="AG153" s="35"/>
      <c r="AH153" s="35"/>
      <c r="AR153" s="69">
        <f t="shared" si="123"/>
        <v>13</v>
      </c>
      <c r="AS153" s="70">
        <f t="shared" si="128"/>
        <v>150</v>
      </c>
      <c r="AT153" s="71">
        <f t="shared" si="129"/>
        <v>0.35817631437345337</v>
      </c>
      <c r="AU153" s="72">
        <f t="shared" si="107"/>
        <v>6.8214933659622723E-3</v>
      </c>
      <c r="AV153" s="73">
        <f t="shared" si="124"/>
        <v>1.0068214933659623</v>
      </c>
      <c r="AW153" s="74">
        <f>PRODUCT(AV$4:AV153)</f>
        <v>2.7725011011343819</v>
      </c>
      <c r="AY153" s="132">
        <f t="shared" si="130"/>
        <v>150</v>
      </c>
      <c r="AZ153" s="133">
        <f t="shared" ca="1" si="133"/>
        <v>1.0068214933659623</v>
      </c>
      <c r="BA153" s="133">
        <f t="shared" ca="1" si="133"/>
        <v>1.0068214933659623</v>
      </c>
      <c r="BB153" s="133">
        <f t="shared" ca="1" si="133"/>
        <v>1.0068214933659623</v>
      </c>
      <c r="BC153" s="133">
        <f t="shared" ca="1" si="133"/>
        <v>1.0068214933659623</v>
      </c>
      <c r="BD153" s="133">
        <f t="shared" ca="1" si="133"/>
        <v>1.0068214933659623</v>
      </c>
      <c r="BE153" s="133">
        <f t="shared" ca="1" si="133"/>
        <v>1.0068214933659623</v>
      </c>
      <c r="BF153" s="133">
        <f t="shared" ca="1" si="133"/>
        <v>1.0068214933659623</v>
      </c>
      <c r="BG153" s="133">
        <f t="shared" ca="1" si="133"/>
        <v>1.0068214933659623</v>
      </c>
      <c r="BH153" s="133">
        <f t="shared" ca="1" si="133"/>
        <v>1.0068214933659623</v>
      </c>
      <c r="BI153" s="133">
        <f t="shared" ca="1" si="133"/>
        <v>1.0068214933659623</v>
      </c>
      <c r="BJ153" s="133">
        <f t="shared" ca="1" si="133"/>
        <v>1.0068214933659623</v>
      </c>
      <c r="BK153" s="133">
        <f t="shared" ca="1" si="133"/>
        <v>1.0068214933659623</v>
      </c>
      <c r="BL153" s="133">
        <f t="shared" ca="1" si="108"/>
        <v>8.5000000000000853E-2</v>
      </c>
      <c r="BM153" s="134">
        <f t="shared" ca="1" si="125"/>
        <v>206281.71227522474</v>
      </c>
    </row>
    <row r="154" spans="5:65">
      <c r="E154">
        <f t="shared" si="126"/>
        <v>151</v>
      </c>
      <c r="F154" s="64">
        <f t="shared" si="127"/>
        <v>74.49999999999946</v>
      </c>
      <c r="G154" s="55">
        <f t="shared" si="109"/>
        <v>5.1085345568211427E-3</v>
      </c>
      <c r="H154" s="78">
        <f t="shared" si="131"/>
        <v>0.61671383136578062</v>
      </c>
      <c r="I154" s="79">
        <f t="shared" ca="1" si="110"/>
        <v>1249926.7560708504</v>
      </c>
      <c r="J154" s="79">
        <f t="shared" ca="1" si="111"/>
        <v>8526.3670744760493</v>
      </c>
      <c r="K154" s="80">
        <f t="shared" ca="1" si="112"/>
        <v>-12.334276627315612</v>
      </c>
      <c r="L154" s="80">
        <f t="shared" ca="1" si="113"/>
        <v>-1041.6056300590421</v>
      </c>
      <c r="M154" s="80">
        <f t="shared" ca="1" si="114"/>
        <v>0</v>
      </c>
      <c r="N154" s="80">
        <f t="shared" ca="1" si="115"/>
        <v>0</v>
      </c>
      <c r="O154" s="81">
        <f t="shared" ca="1" si="98"/>
        <v>0</v>
      </c>
      <c r="P154" s="79">
        <f t="shared" ca="1" si="99"/>
        <v>1257399.1832386402</v>
      </c>
      <c r="Q154" s="35"/>
      <c r="R154">
        <f t="shared" ca="1" si="116"/>
        <v>151</v>
      </c>
      <c r="S154" s="78">
        <f t="shared" ca="1" si="117"/>
        <v>74</v>
      </c>
      <c r="T154" s="55">
        <f t="shared" ca="1" si="118"/>
        <v>5.1085345568211427E-3</v>
      </c>
      <c r="U154" s="78">
        <f t="shared" ca="1" si="119"/>
        <v>0.62349795883732273</v>
      </c>
      <c r="V154" s="79">
        <f t="shared" ca="1" si="120"/>
        <v>1268292.4385800748</v>
      </c>
      <c r="W154" s="79">
        <f t="shared" ca="1" si="100"/>
        <v>8651.6484558740922</v>
      </c>
      <c r="X154" s="80">
        <f t="shared" ca="1" si="101"/>
        <v>-12.469959176746455</v>
      </c>
      <c r="Y154" s="80">
        <f t="shared" ca="1" si="121"/>
        <v>-1056.9103654833957</v>
      </c>
      <c r="Z154" s="80">
        <f t="shared" ca="1" si="102"/>
        <v>0</v>
      </c>
      <c r="AA154" s="80">
        <f t="shared" ca="1" si="122"/>
        <v>0</v>
      </c>
      <c r="AB154" s="81">
        <f t="shared" ca="1" si="103"/>
        <v>0</v>
      </c>
      <c r="AC154" s="79">
        <f t="shared" ca="1" si="104"/>
        <v>1275874.7067112885</v>
      </c>
      <c r="AD154" s="35"/>
      <c r="AE154" s="62">
        <f t="shared" ca="1" si="105"/>
        <v>0</v>
      </c>
      <c r="AF154" s="62">
        <f t="shared" ca="1" si="106"/>
        <v>2046317.3754257276</v>
      </c>
      <c r="AG154" s="35"/>
      <c r="AH154" s="35"/>
      <c r="AR154" s="69">
        <f t="shared" si="123"/>
        <v>13</v>
      </c>
      <c r="AS154" s="70">
        <f t="shared" si="128"/>
        <v>151</v>
      </c>
      <c r="AT154" s="71">
        <f t="shared" si="129"/>
        <v>0.35573301702111004</v>
      </c>
      <c r="AU154" s="72">
        <f t="shared" si="107"/>
        <v>6.8214933659622723E-3</v>
      </c>
      <c r="AV154" s="73">
        <f t="shared" si="124"/>
        <v>1.0068214933659623</v>
      </c>
      <c r="AW154" s="74">
        <f>PRODUCT(AV$4:AV154)</f>
        <v>2.7914136990028933</v>
      </c>
      <c r="BM154" s="135">
        <f>AW1803</f>
        <v>206281.71227521964</v>
      </c>
    </row>
    <row r="155" spans="5:65">
      <c r="E155">
        <f t="shared" si="126"/>
        <v>152</v>
      </c>
      <c r="F155" s="64">
        <f t="shared" si="127"/>
        <v>74.583333333332789</v>
      </c>
      <c r="G155" s="55">
        <f t="shared" si="109"/>
        <v>5.5703631168392276E-3</v>
      </c>
      <c r="H155" s="78">
        <f t="shared" si="131"/>
        <v>0.61327851138589606</v>
      </c>
      <c r="I155" s="79">
        <f t="shared" ca="1" si="110"/>
        <v>1250395.0132051839</v>
      </c>
      <c r="J155" s="79">
        <f t="shared" ca="1" si="111"/>
        <v>8529.5612874114704</v>
      </c>
      <c r="K155" s="80">
        <f t="shared" ca="1" si="112"/>
        <v>-12.265570227717921</v>
      </c>
      <c r="L155" s="80">
        <f t="shared" ca="1" si="113"/>
        <v>-1041.9958443376534</v>
      </c>
      <c r="M155" s="80">
        <f t="shared" ca="1" si="114"/>
        <v>0</v>
      </c>
      <c r="N155" s="80">
        <f t="shared" ca="1" si="115"/>
        <v>0</v>
      </c>
      <c r="O155" s="81">
        <f t="shared" ca="1" si="98"/>
        <v>0</v>
      </c>
      <c r="P155" s="79">
        <f t="shared" ca="1" si="99"/>
        <v>1257870.31307803</v>
      </c>
      <c r="Q155" s="35"/>
      <c r="R155">
        <f t="shared" ca="1" si="116"/>
        <v>152</v>
      </c>
      <c r="S155" s="78">
        <f t="shared" ca="1" si="117"/>
        <v>74.08</v>
      </c>
      <c r="T155" s="55">
        <f t="shared" ca="1" si="118"/>
        <v>5.1085345568211427E-3</v>
      </c>
      <c r="U155" s="78">
        <f t="shared" ca="1" si="119"/>
        <v>0.62031279796849481</v>
      </c>
      <c r="V155" s="79">
        <f t="shared" ca="1" si="120"/>
        <v>1269356.8566818798</v>
      </c>
      <c r="W155" s="79">
        <f t="shared" ca="1" si="100"/>
        <v>8658.9093768941657</v>
      </c>
      <c r="X155" s="80">
        <f t="shared" ca="1" si="101"/>
        <v>-12.406255959369897</v>
      </c>
      <c r="Y155" s="80">
        <f t="shared" ca="1" si="121"/>
        <v>-1057.7973805682332</v>
      </c>
      <c r="Z155" s="80">
        <f t="shared" ca="1" si="102"/>
        <v>0</v>
      </c>
      <c r="AA155" s="80">
        <f t="shared" ca="1" si="122"/>
        <v>0</v>
      </c>
      <c r="AB155" s="81">
        <f t="shared" ca="1" si="103"/>
        <v>0</v>
      </c>
      <c r="AC155" s="79">
        <f t="shared" ca="1" si="104"/>
        <v>1276945.5624222464</v>
      </c>
      <c r="AD155" s="35"/>
      <c r="AE155" s="62">
        <f t="shared" ca="1" si="105"/>
        <v>0</v>
      </c>
      <c r="AF155" s="62">
        <f t="shared" ca="1" si="106"/>
        <v>2058551.051347326</v>
      </c>
      <c r="AG155" s="35"/>
      <c r="AH155" s="35"/>
      <c r="AR155" s="69">
        <f t="shared" si="123"/>
        <v>13</v>
      </c>
      <c r="AS155" s="70">
        <f t="shared" si="128"/>
        <v>152</v>
      </c>
      <c r="AT155" s="71">
        <f t="shared" si="129"/>
        <v>0.35330638660544678</v>
      </c>
      <c r="AU155" s="72">
        <f t="shared" si="107"/>
        <v>6.8214933659622723E-3</v>
      </c>
      <c r="AV155" s="73">
        <f t="shared" si="124"/>
        <v>1.0068214933659623</v>
      </c>
      <c r="AW155" s="74">
        <f>PRODUCT(AV$4:AV155)</f>
        <v>2.8104553090322977</v>
      </c>
    </row>
    <row r="156" spans="5:65">
      <c r="E156">
        <f t="shared" si="126"/>
        <v>153</v>
      </c>
      <c r="F156" s="64">
        <f t="shared" si="127"/>
        <v>74.666666666666117</v>
      </c>
      <c r="G156" s="55">
        <f t="shared" si="109"/>
        <v>5.5703631168392276E-3</v>
      </c>
      <c r="H156" s="78">
        <f t="shared" si="131"/>
        <v>0.60986232738572199</v>
      </c>
      <c r="I156" s="79">
        <f t="shared" ca="1" si="110"/>
        <v>1250863.5186802931</v>
      </c>
      <c r="J156" s="79">
        <f t="shared" ca="1" si="111"/>
        <v>8532.7571944018437</v>
      </c>
      <c r="K156" s="80">
        <f t="shared" ca="1" si="112"/>
        <v>-12.197246547714439</v>
      </c>
      <c r="L156" s="80">
        <f t="shared" ca="1" si="113"/>
        <v>-1042.3862655669111</v>
      </c>
      <c r="M156" s="80">
        <f t="shared" ca="1" si="114"/>
        <v>0</v>
      </c>
      <c r="N156" s="80">
        <f t="shared" ca="1" si="115"/>
        <v>0</v>
      </c>
      <c r="O156" s="81">
        <f t="shared" ca="1" si="98"/>
        <v>0</v>
      </c>
      <c r="P156" s="79">
        <f t="shared" ca="1" si="99"/>
        <v>1258341.6923625804</v>
      </c>
      <c r="Q156" s="35"/>
      <c r="R156">
        <f t="shared" ca="1" si="116"/>
        <v>153</v>
      </c>
      <c r="S156" s="78">
        <f t="shared" ca="1" si="117"/>
        <v>74.16</v>
      </c>
      <c r="T156" s="55">
        <f t="shared" ca="1" si="118"/>
        <v>5.1085345568211427E-3</v>
      </c>
      <c r="U156" s="78">
        <f t="shared" ca="1" si="119"/>
        <v>0.61714390860403434</v>
      </c>
      <c r="V156" s="79">
        <f t="shared" ca="1" si="120"/>
        <v>1270422.241889433</v>
      </c>
      <c r="W156" s="79">
        <f t="shared" ca="1" si="100"/>
        <v>8666.1768950196838</v>
      </c>
      <c r="X156" s="80">
        <f t="shared" ca="1" si="101"/>
        <v>-12.342878172080686</v>
      </c>
      <c r="Y156" s="80">
        <f t="shared" ca="1" si="121"/>
        <v>-1058.6852015745276</v>
      </c>
      <c r="Z156" s="80">
        <f t="shared" ca="1" si="102"/>
        <v>0</v>
      </c>
      <c r="AA156" s="80">
        <f t="shared" ca="1" si="122"/>
        <v>0</v>
      </c>
      <c r="AB156" s="81">
        <f t="shared" ca="1" si="103"/>
        <v>0</v>
      </c>
      <c r="AC156" s="79">
        <f t="shared" ca="1" si="104"/>
        <v>1278017.3907047058</v>
      </c>
      <c r="AD156" s="35"/>
      <c r="AE156" s="62">
        <f t="shared" ca="1" si="105"/>
        <v>0</v>
      </c>
      <c r="AF156" s="62">
        <f t="shared" ca="1" si="106"/>
        <v>2070857.98447813</v>
      </c>
      <c r="AG156" s="35"/>
      <c r="AH156" s="35"/>
      <c r="AR156" s="69">
        <f t="shared" si="123"/>
        <v>13</v>
      </c>
      <c r="AS156" s="70">
        <f t="shared" si="128"/>
        <v>153</v>
      </c>
      <c r="AT156" s="71">
        <f t="shared" si="129"/>
        <v>0.3508963094330656</v>
      </c>
      <c r="AU156" s="72">
        <f t="shared" si="107"/>
        <v>6.8214933659622723E-3</v>
      </c>
      <c r="AV156" s="73">
        <f t="shared" si="124"/>
        <v>1.0068214933659623</v>
      </c>
      <c r="AW156" s="74">
        <f>PRODUCT(AV$4:AV156)</f>
        <v>2.829626811278195</v>
      </c>
    </row>
    <row r="157" spans="5:65">
      <c r="E157">
        <f t="shared" si="126"/>
        <v>154</v>
      </c>
      <c r="F157" s="64">
        <f t="shared" si="127"/>
        <v>74.749999999999446</v>
      </c>
      <c r="G157" s="55">
        <f t="shared" si="109"/>
        <v>5.5703631168392276E-3</v>
      </c>
      <c r="H157" s="78">
        <f t="shared" si="131"/>
        <v>0.60646517277090284</v>
      </c>
      <c r="I157" s="79">
        <f t="shared" ca="1" si="110"/>
        <v>1251332.272211063</v>
      </c>
      <c r="J157" s="79">
        <f t="shared" ca="1" si="111"/>
        <v>8535.954793502262</v>
      </c>
      <c r="K157" s="80">
        <f t="shared" ca="1" si="112"/>
        <v>-12.129303455418057</v>
      </c>
      <c r="L157" s="80">
        <f t="shared" ca="1" si="113"/>
        <v>-1042.7768935092192</v>
      </c>
      <c r="M157" s="80">
        <f t="shared" ca="1" si="114"/>
        <v>0</v>
      </c>
      <c r="N157" s="80">
        <f t="shared" ca="1" si="115"/>
        <v>0</v>
      </c>
      <c r="O157" s="81">
        <f t="shared" ca="1" si="98"/>
        <v>0</v>
      </c>
      <c r="P157" s="79">
        <f t="shared" ca="1" si="99"/>
        <v>1258813.3208076006</v>
      </c>
      <c r="Q157" s="35"/>
      <c r="R157">
        <f t="shared" ca="1" si="116"/>
        <v>154</v>
      </c>
      <c r="S157" s="78">
        <f t="shared" ca="1" si="117"/>
        <v>74.239999999999995</v>
      </c>
      <c r="T157" s="55">
        <f t="shared" ca="1" si="118"/>
        <v>5.1085345568211427E-3</v>
      </c>
      <c r="U157" s="78">
        <f t="shared" ca="1" si="119"/>
        <v>0.61399120762039894</v>
      </c>
      <c r="V157" s="79">
        <f t="shared" ca="1" si="120"/>
        <v>1271488.5947000724</v>
      </c>
      <c r="W157" s="79">
        <f t="shared" ca="1" si="100"/>
        <v>8673.4510136432364</v>
      </c>
      <c r="X157" s="80">
        <f t="shared" ca="1" si="101"/>
        <v>-12.279824152407979</v>
      </c>
      <c r="Y157" s="80">
        <f t="shared" ca="1" si="121"/>
        <v>-1059.5738289167271</v>
      </c>
      <c r="Z157" s="80">
        <f t="shared" ca="1" si="102"/>
        <v>0</v>
      </c>
      <c r="AA157" s="80">
        <f t="shared" ca="1" si="122"/>
        <v>0</v>
      </c>
      <c r="AB157" s="81">
        <f t="shared" ca="1" si="103"/>
        <v>0</v>
      </c>
      <c r="AC157" s="79">
        <f t="shared" ca="1" si="104"/>
        <v>1279090.1920606466</v>
      </c>
      <c r="AD157" s="35"/>
      <c r="AE157" s="62">
        <f t="shared" ca="1" si="105"/>
        <v>0</v>
      </c>
      <c r="AF157" s="62">
        <f t="shared" ca="1" si="106"/>
        <v>2083238.6134940325</v>
      </c>
      <c r="AG157" s="35"/>
      <c r="AH157" s="35"/>
      <c r="AR157" s="69">
        <f t="shared" si="123"/>
        <v>13</v>
      </c>
      <c r="AS157" s="70">
        <f t="shared" si="128"/>
        <v>154</v>
      </c>
      <c r="AT157" s="71">
        <f t="shared" si="129"/>
        <v>0.34850267258612733</v>
      </c>
      <c r="AU157" s="72">
        <f t="shared" si="107"/>
        <v>6.8214933659622723E-3</v>
      </c>
      <c r="AV157" s="73">
        <f t="shared" si="124"/>
        <v>1.0068214933659623</v>
      </c>
      <c r="AW157" s="74">
        <f>PRODUCT(AV$4:AV157)</f>
        <v>2.8489290917994783</v>
      </c>
    </row>
    <row r="158" spans="5:65">
      <c r="E158">
        <f t="shared" si="126"/>
        <v>155</v>
      </c>
      <c r="F158" s="64">
        <f t="shared" si="127"/>
        <v>74.833333333332774</v>
      </c>
      <c r="G158" s="55">
        <f t="shared" si="109"/>
        <v>5.5703631168392276E-3</v>
      </c>
      <c r="H158" s="78">
        <f t="shared" si="131"/>
        <v>0.60308694154085229</v>
      </c>
      <c r="I158" s="79">
        <f t="shared" ca="1" si="110"/>
        <v>1251801.2735143881</v>
      </c>
      <c r="J158" s="79">
        <f t="shared" ca="1" si="111"/>
        <v>8539.1540827815224</v>
      </c>
      <c r="K158" s="80">
        <f t="shared" ca="1" si="112"/>
        <v>-12.061738830817045</v>
      </c>
      <c r="L158" s="80">
        <f t="shared" ca="1" si="113"/>
        <v>-1043.1677279286569</v>
      </c>
      <c r="M158" s="80">
        <f t="shared" ca="1" si="114"/>
        <v>0</v>
      </c>
      <c r="N158" s="80">
        <f t="shared" ca="1" si="115"/>
        <v>0</v>
      </c>
      <c r="O158" s="81">
        <f t="shared" ca="1" si="98"/>
        <v>0</v>
      </c>
      <c r="P158" s="79">
        <f t="shared" ca="1" si="99"/>
        <v>1259285.1981304104</v>
      </c>
      <c r="Q158" s="35"/>
      <c r="R158">
        <f t="shared" ca="1" si="116"/>
        <v>155</v>
      </c>
      <c r="S158" s="78">
        <f t="shared" ca="1" si="117"/>
        <v>74.319999999999993</v>
      </c>
      <c r="T158" s="55">
        <f t="shared" ca="1" si="118"/>
        <v>5.1085345568211427E-3</v>
      </c>
      <c r="U158" s="78">
        <f t="shared" ca="1" si="119"/>
        <v>0.61085461231868576</v>
      </c>
      <c r="V158" s="79">
        <f t="shared" ca="1" si="120"/>
        <v>1272555.9156132138</v>
      </c>
      <c r="W158" s="79">
        <f t="shared" ca="1" si="100"/>
        <v>8680.7317361715832</v>
      </c>
      <c r="X158" s="80">
        <f t="shared" ca="1" si="101"/>
        <v>-12.217092246373715</v>
      </c>
      <c r="Y158" s="80">
        <f t="shared" ca="1" si="121"/>
        <v>-1060.4632630110116</v>
      </c>
      <c r="Z158" s="80">
        <f t="shared" ca="1" si="102"/>
        <v>0</v>
      </c>
      <c r="AA158" s="80">
        <f t="shared" ca="1" si="122"/>
        <v>0</v>
      </c>
      <c r="AB158" s="81">
        <f t="shared" ca="1" si="103"/>
        <v>0</v>
      </c>
      <c r="AC158" s="79">
        <f t="shared" ca="1" si="104"/>
        <v>1280163.966994128</v>
      </c>
      <c r="AD158" s="35"/>
      <c r="AE158" s="62">
        <f t="shared" ca="1" si="105"/>
        <v>0</v>
      </c>
      <c r="AF158" s="62">
        <f t="shared" ca="1" si="106"/>
        <v>2095693.3796977869</v>
      </c>
      <c r="AG158" s="35"/>
      <c r="AH158" s="35"/>
      <c r="AR158" s="69">
        <f t="shared" si="123"/>
        <v>13</v>
      </c>
      <c r="AS158" s="70">
        <f t="shared" si="128"/>
        <v>155</v>
      </c>
      <c r="AT158" s="71">
        <f t="shared" si="129"/>
        <v>0.34612536391706095</v>
      </c>
      <c r="AU158" s="72">
        <f t="shared" si="107"/>
        <v>6.8214933659622723E-3</v>
      </c>
      <c r="AV158" s="73">
        <f t="shared" si="124"/>
        <v>1.0068214933659623</v>
      </c>
      <c r="AW158" s="74">
        <f>PRODUCT(AV$4:AV158)</f>
        <v>2.8683630426992854</v>
      </c>
    </row>
    <row r="159" spans="5:65">
      <c r="E159">
        <f t="shared" si="126"/>
        <v>156</v>
      </c>
      <c r="F159" s="64">
        <f t="shared" si="127"/>
        <v>74.916666666666103</v>
      </c>
      <c r="G159" s="55">
        <f t="shared" si="109"/>
        <v>5.5703631168392276E-3</v>
      </c>
      <c r="H159" s="78">
        <f t="shared" si="131"/>
        <v>0.59972752828544573</v>
      </c>
      <c r="I159" s="79">
        <f t="shared" ca="1" si="110"/>
        <v>1252270.5223091631</v>
      </c>
      <c r="J159" s="79">
        <f t="shared" ca="1" si="111"/>
        <v>8542.3550603220665</v>
      </c>
      <c r="K159" s="80">
        <f t="shared" ca="1" si="112"/>
        <v>-11.994550565708915</v>
      </c>
      <c r="L159" s="80">
        <f t="shared" ca="1" si="113"/>
        <v>-1043.5587685909693</v>
      </c>
      <c r="M159" s="80">
        <f t="shared" ca="1" si="114"/>
        <v>0</v>
      </c>
      <c r="N159" s="80">
        <f t="shared" ca="1" si="115"/>
        <v>0</v>
      </c>
      <c r="O159" s="81">
        <f t="shared" ca="1" si="98"/>
        <v>-80244.869189282661</v>
      </c>
      <c r="P159" s="79">
        <f t="shared" ca="1" si="99"/>
        <v>1179512.4548610458</v>
      </c>
      <c r="Q159" s="35"/>
      <c r="R159">
        <f t="shared" ca="1" si="116"/>
        <v>156</v>
      </c>
      <c r="S159" s="78">
        <f t="shared" ca="1" si="117"/>
        <v>74.400000000000006</v>
      </c>
      <c r="T159" s="55">
        <f t="shared" ca="1" si="118"/>
        <v>5.1085345568211427E-3</v>
      </c>
      <c r="U159" s="78">
        <f t="shared" ca="1" si="119"/>
        <v>0.60773404042246215</v>
      </c>
      <c r="V159" s="79">
        <f t="shared" ca="1" si="120"/>
        <v>1273624.2051303412</v>
      </c>
      <c r="W159" s="79">
        <f t="shared" ca="1" si="100"/>
        <v>8688.0190660255957</v>
      </c>
      <c r="X159" s="80">
        <f t="shared" ca="1" si="101"/>
        <v>-12.154680808449243</v>
      </c>
      <c r="Y159" s="80">
        <f t="shared" ca="1" si="121"/>
        <v>-1061.3535042752844</v>
      </c>
      <c r="Z159" s="80">
        <f t="shared" ca="1" si="102"/>
        <v>0</v>
      </c>
      <c r="AA159" s="80">
        <f t="shared" ca="1" si="122"/>
        <v>0</v>
      </c>
      <c r="AB159" s="81">
        <f t="shared" ca="1" si="103"/>
        <v>-80244.869189282661</v>
      </c>
      <c r="AC159" s="79">
        <f t="shared" ca="1" si="104"/>
        <v>1200993.8468220003</v>
      </c>
      <c r="AD159" s="35"/>
      <c r="AE159" s="62">
        <f t="shared" ca="1" si="105"/>
        <v>-132039.45122689029</v>
      </c>
      <c r="AF159" s="62">
        <f t="shared" ca="1" si="106"/>
        <v>1976183.275807848</v>
      </c>
      <c r="AG159" s="35"/>
      <c r="AH159" s="35"/>
      <c r="AR159" s="69">
        <f t="shared" si="123"/>
        <v>13</v>
      </c>
      <c r="AS159" s="70">
        <f t="shared" si="128"/>
        <v>156</v>
      </c>
      <c r="AT159" s="71">
        <f t="shared" si="129"/>
        <v>0.34376427204330945</v>
      </c>
      <c r="AU159" s="72">
        <f t="shared" si="107"/>
        <v>6.8214933659622723E-3</v>
      </c>
      <c r="AV159" s="73">
        <f t="shared" si="124"/>
        <v>1.0068214933659623</v>
      </c>
      <c r="AW159" s="74">
        <f>PRODUCT(AV$4:AV159)</f>
        <v>2.8879295621662298</v>
      </c>
    </row>
    <row r="160" spans="5:65">
      <c r="E160">
        <f t="shared" si="126"/>
        <v>157</v>
      </c>
      <c r="F160" s="64">
        <f t="shared" si="127"/>
        <v>74.999999999999432</v>
      </c>
      <c r="G160" s="55">
        <f t="shared" si="109"/>
        <v>5.5703631168392276E-3</v>
      </c>
      <c r="H160" s="78">
        <f t="shared" si="131"/>
        <v>0.59638682818173128</v>
      </c>
      <c r="I160" s="79">
        <f t="shared" ca="1" si="110"/>
        <v>1172942.1421866354</v>
      </c>
      <c r="J160" s="79">
        <f t="shared" ca="1" si="111"/>
        <v>8001.2170415837099</v>
      </c>
      <c r="K160" s="80">
        <f t="shared" ca="1" si="112"/>
        <v>-11.927736563634625</v>
      </c>
      <c r="L160" s="80">
        <f t="shared" ca="1" si="113"/>
        <v>-977.45178515552959</v>
      </c>
      <c r="M160" s="80">
        <f t="shared" ca="1" si="114"/>
        <v>-8797.066066399766</v>
      </c>
      <c r="N160" s="80">
        <f t="shared" ca="1" si="115"/>
        <v>0</v>
      </c>
      <c r="O160" s="81">
        <f t="shared" ca="1" si="98"/>
        <v>0</v>
      </c>
      <c r="P160" s="79">
        <f t="shared" ca="1" si="99"/>
        <v>1171156.9136401003</v>
      </c>
      <c r="Q160" s="35"/>
      <c r="R160">
        <f t="shared" ca="1" si="116"/>
        <v>157</v>
      </c>
      <c r="S160" s="78">
        <f t="shared" ca="1" si="117"/>
        <v>74.48</v>
      </c>
      <c r="T160" s="55">
        <f t="shared" ca="1" si="118"/>
        <v>5.1085345568211427E-3</v>
      </c>
      <c r="U160" s="78">
        <f t="shared" ca="1" si="119"/>
        <v>0.60462941007560744</v>
      </c>
      <c r="V160" s="79">
        <f t="shared" ca="1" si="120"/>
        <v>1194858.5282529807</v>
      </c>
      <c r="W160" s="79">
        <f t="shared" ca="1" si="100"/>
        <v>8150.7195237411515</v>
      </c>
      <c r="X160" s="80">
        <f t="shared" ca="1" si="101"/>
        <v>-12.092588201512148</v>
      </c>
      <c r="Y160" s="80">
        <f t="shared" ca="1" si="121"/>
        <v>-995.71544021081729</v>
      </c>
      <c r="Z160" s="80">
        <f t="shared" ca="1" si="102"/>
        <v>-8961.4389618973546</v>
      </c>
      <c r="AA160" s="80">
        <f t="shared" ca="1" si="122"/>
        <v>0</v>
      </c>
      <c r="AB160" s="81">
        <f t="shared" ca="1" si="103"/>
        <v>0</v>
      </c>
      <c r="AC160" s="79">
        <f t="shared" ca="1" si="104"/>
        <v>1193040.0007864123</v>
      </c>
      <c r="AD160" s="35"/>
      <c r="AE160" s="62">
        <f t="shared" ca="1" si="105"/>
        <v>0</v>
      </c>
      <c r="AF160" s="62">
        <f t="shared" ca="1" si="106"/>
        <v>1973175.6029486319</v>
      </c>
      <c r="AG160" s="35"/>
      <c r="AH160" s="35"/>
      <c r="AR160" s="69">
        <f t="shared" si="123"/>
        <v>14</v>
      </c>
      <c r="AS160" s="70">
        <f t="shared" si="128"/>
        <v>157</v>
      </c>
      <c r="AT160" s="71">
        <f t="shared" si="129"/>
        <v>0.34141928634211116</v>
      </c>
      <c r="AU160" s="72">
        <f t="shared" si="107"/>
        <v>6.8214933659622723E-3</v>
      </c>
      <c r="AV160" s="73">
        <f t="shared" si="124"/>
        <v>1.0068214933659623</v>
      </c>
      <c r="AW160" s="74">
        <f>PRODUCT(AV$4:AV160)</f>
        <v>2.9076295545159132</v>
      </c>
    </row>
    <row r="161" spans="5:49">
      <c r="E161">
        <f t="shared" si="126"/>
        <v>158</v>
      </c>
      <c r="F161" s="64">
        <f t="shared" si="127"/>
        <v>75.08333333333276</v>
      </c>
      <c r="G161" s="55">
        <f t="shared" si="109"/>
        <v>5.5703631168392276E-3</v>
      </c>
      <c r="H161" s="78">
        <f t="shared" si="131"/>
        <v>0.59306473699065898</v>
      </c>
      <c r="I161" s="79">
        <f t="shared" ca="1" si="110"/>
        <v>1164633.1443643281</v>
      </c>
      <c r="J161" s="79">
        <f t="shared" ca="1" si="111"/>
        <v>7944.5372680610453</v>
      </c>
      <c r="K161" s="80">
        <f t="shared" ca="1" si="112"/>
        <v>-11.861294739813179</v>
      </c>
      <c r="L161" s="80">
        <f t="shared" ca="1" si="113"/>
        <v>-970.5276203036068</v>
      </c>
      <c r="M161" s="80">
        <f t="shared" ca="1" si="114"/>
        <v>0</v>
      </c>
      <c r="N161" s="80">
        <f t="shared" ca="1" si="115"/>
        <v>0</v>
      </c>
      <c r="O161" s="81">
        <f t="shared" ca="1" si="98"/>
        <v>0</v>
      </c>
      <c r="P161" s="79">
        <f t="shared" ca="1" si="99"/>
        <v>1171595.2927173455</v>
      </c>
      <c r="Q161" s="35"/>
      <c r="R161">
        <f t="shared" ca="1" si="116"/>
        <v>158</v>
      </c>
      <c r="S161" s="78">
        <f t="shared" ca="1" si="117"/>
        <v>74.56</v>
      </c>
      <c r="T161" s="55">
        <f t="shared" ca="1" si="118"/>
        <v>5.5703631168392276E-3</v>
      </c>
      <c r="U161" s="78">
        <f t="shared" ca="1" si="119"/>
        <v>0.60126140471036604</v>
      </c>
      <c r="V161" s="79">
        <f t="shared" ca="1" si="120"/>
        <v>1186394.3347691179</v>
      </c>
      <c r="W161" s="79">
        <f t="shared" ca="1" si="100"/>
        <v>8092.9810840427608</v>
      </c>
      <c r="X161" s="80">
        <f t="shared" ca="1" si="101"/>
        <v>-12.025228094207321</v>
      </c>
      <c r="Y161" s="80">
        <f t="shared" ca="1" si="121"/>
        <v>-988.66194564093166</v>
      </c>
      <c r="Z161" s="80">
        <f t="shared" ca="1" si="102"/>
        <v>0</v>
      </c>
      <c r="AA161" s="80">
        <f t="shared" ca="1" si="122"/>
        <v>0</v>
      </c>
      <c r="AB161" s="81">
        <f t="shared" ca="1" si="103"/>
        <v>0</v>
      </c>
      <c r="AC161" s="79">
        <f t="shared" ca="1" si="104"/>
        <v>1193486.6286794252</v>
      </c>
      <c r="AD161" s="35"/>
      <c r="AE161" s="62">
        <f t="shared" ca="1" si="105"/>
        <v>0</v>
      </c>
      <c r="AF161" s="62">
        <f t="shared" ca="1" si="106"/>
        <v>1984971.2942315668</v>
      </c>
      <c r="AG161" s="35"/>
      <c r="AH161" s="35"/>
      <c r="AR161" s="69">
        <f t="shared" si="123"/>
        <v>14</v>
      </c>
      <c r="AS161" s="70">
        <f t="shared" si="128"/>
        <v>158</v>
      </c>
      <c r="AT161" s="71">
        <f t="shared" si="129"/>
        <v>0.33909029694531689</v>
      </c>
      <c r="AU161" s="72">
        <f t="shared" si="107"/>
        <v>6.8214933659622723E-3</v>
      </c>
      <c r="AV161" s="73">
        <f t="shared" si="124"/>
        <v>1.0068214933659623</v>
      </c>
      <c r="AW161" s="74">
        <f>PRODUCT(AV$4:AV161)</f>
        <v>2.9274639302327192</v>
      </c>
    </row>
    <row r="162" spans="5:49">
      <c r="E162">
        <f t="shared" si="126"/>
        <v>159</v>
      </c>
      <c r="F162" s="64">
        <f t="shared" si="127"/>
        <v>75.166666666666089</v>
      </c>
      <c r="G162" s="55">
        <f t="shared" si="109"/>
        <v>5.5703631168392276E-3</v>
      </c>
      <c r="H162" s="78">
        <f t="shared" si="131"/>
        <v>0.5897611510538282</v>
      </c>
      <c r="I162" s="79">
        <f t="shared" ca="1" si="110"/>
        <v>1165069.0815109303</v>
      </c>
      <c r="J162" s="79">
        <f t="shared" ca="1" si="111"/>
        <v>7947.5110104145688</v>
      </c>
      <c r="K162" s="80">
        <f t="shared" ca="1" si="112"/>
        <v>-11.795223021076565</v>
      </c>
      <c r="L162" s="80">
        <f t="shared" ca="1" si="113"/>
        <v>-970.89090125910866</v>
      </c>
      <c r="M162" s="80">
        <f t="shared" ca="1" si="114"/>
        <v>0</v>
      </c>
      <c r="N162" s="80">
        <f t="shared" ca="1" si="115"/>
        <v>0</v>
      </c>
      <c r="O162" s="81">
        <f t="shared" ca="1" si="98"/>
        <v>0</v>
      </c>
      <c r="P162" s="79">
        <f t="shared" ca="1" si="99"/>
        <v>1172033.9063970644</v>
      </c>
      <c r="Q162" s="35"/>
      <c r="R162">
        <f t="shared" ca="1" si="116"/>
        <v>159</v>
      </c>
      <c r="S162" s="78">
        <f t="shared" ca="1" si="117"/>
        <v>74.64</v>
      </c>
      <c r="T162" s="55">
        <f t="shared" ca="1" si="118"/>
        <v>5.5703631168392276E-3</v>
      </c>
      <c r="U162" s="78">
        <f t="shared" ca="1" si="119"/>
        <v>0.59791216035798844</v>
      </c>
      <c r="V162" s="79">
        <f t="shared" ca="1" si="120"/>
        <v>1186838.4747825887</v>
      </c>
      <c r="W162" s="79">
        <f t="shared" ca="1" si="100"/>
        <v>8096.0107821982101</v>
      </c>
      <c r="X162" s="80">
        <f t="shared" ca="1" si="101"/>
        <v>-11.958243207159768</v>
      </c>
      <c r="Y162" s="80">
        <f t="shared" ca="1" si="121"/>
        <v>-989.03206231882393</v>
      </c>
      <c r="Z162" s="80">
        <f t="shared" ca="1" si="102"/>
        <v>0</v>
      </c>
      <c r="AA162" s="80">
        <f t="shared" ca="1" si="122"/>
        <v>0</v>
      </c>
      <c r="AB162" s="81">
        <f t="shared" ca="1" si="103"/>
        <v>0</v>
      </c>
      <c r="AC162" s="79">
        <f t="shared" ca="1" si="104"/>
        <v>1193933.495259261</v>
      </c>
      <c r="AD162" s="35"/>
      <c r="AE162" s="62">
        <f t="shared" ca="1" si="105"/>
        <v>0</v>
      </c>
      <c r="AF162" s="62">
        <f t="shared" ca="1" si="106"/>
        <v>1996837.6200016006</v>
      </c>
      <c r="AG162" s="35"/>
      <c r="AH162" s="35"/>
      <c r="AR162" s="69">
        <f t="shared" si="123"/>
        <v>14</v>
      </c>
      <c r="AS162" s="70">
        <f t="shared" si="128"/>
        <v>159</v>
      </c>
      <c r="AT162" s="71">
        <f t="shared" si="129"/>
        <v>0.33677719473424222</v>
      </c>
      <c r="AU162" s="72">
        <f t="shared" si="107"/>
        <v>6.8214933659622723E-3</v>
      </c>
      <c r="AV162" s="73">
        <f t="shared" si="124"/>
        <v>1.0068214933659623</v>
      </c>
      <c r="AW162" s="74">
        <f>PRODUCT(AV$4:AV162)</f>
        <v>2.9474336060118955</v>
      </c>
    </row>
    <row r="163" spans="5:49">
      <c r="E163">
        <f t="shared" si="126"/>
        <v>160</v>
      </c>
      <c r="F163" s="64">
        <f t="shared" si="127"/>
        <v>75.249999999999417</v>
      </c>
      <c r="G163" s="55">
        <f t="shared" si="109"/>
        <v>5.5703631168392276E-3</v>
      </c>
      <c r="H163" s="78">
        <f t="shared" si="131"/>
        <v>0.58647596729025331</v>
      </c>
      <c r="I163" s="79">
        <f t="shared" ca="1" si="110"/>
        <v>1165505.2519531853</v>
      </c>
      <c r="J163" s="79">
        <f t="shared" ca="1" si="111"/>
        <v>7950.4863441928401</v>
      </c>
      <c r="K163" s="80">
        <f t="shared" ca="1" si="112"/>
        <v>-11.729519345805066</v>
      </c>
      <c r="L163" s="80">
        <f t="shared" ca="1" si="113"/>
        <v>-971.25437662765444</v>
      </c>
      <c r="M163" s="80">
        <f t="shared" ca="1" si="114"/>
        <v>0</v>
      </c>
      <c r="N163" s="80">
        <f t="shared" ca="1" si="115"/>
        <v>0</v>
      </c>
      <c r="O163" s="81">
        <f t="shared" ca="1" si="98"/>
        <v>0</v>
      </c>
      <c r="P163" s="79">
        <f t="shared" ca="1" si="99"/>
        <v>1172472.7544014046</v>
      </c>
      <c r="Q163" s="35"/>
      <c r="R163">
        <f t="shared" ca="1" si="116"/>
        <v>160</v>
      </c>
      <c r="S163" s="78">
        <f t="shared" ca="1" si="117"/>
        <v>74.72</v>
      </c>
      <c r="T163" s="55">
        <f t="shared" ca="1" si="118"/>
        <v>5.5703631168392276E-3</v>
      </c>
      <c r="U163" s="78">
        <f t="shared" ca="1" si="119"/>
        <v>0.59458157251282062</v>
      </c>
      <c r="V163" s="79">
        <f t="shared" ca="1" si="120"/>
        <v>1187282.8521533099</v>
      </c>
      <c r="W163" s="79">
        <f t="shared" ca="1" si="100"/>
        <v>8099.0420994845681</v>
      </c>
      <c r="X163" s="80">
        <f t="shared" ca="1" si="101"/>
        <v>-11.891631450256412</v>
      </c>
      <c r="Y163" s="80">
        <f t="shared" ca="1" si="121"/>
        <v>-989.40237679442498</v>
      </c>
      <c r="Z163" s="80">
        <f t="shared" ca="1" si="102"/>
        <v>0</v>
      </c>
      <c r="AA163" s="80">
        <f t="shared" ca="1" si="122"/>
        <v>0</v>
      </c>
      <c r="AB163" s="81">
        <f t="shared" ca="1" si="103"/>
        <v>0</v>
      </c>
      <c r="AC163" s="79">
        <f t="shared" ca="1" si="104"/>
        <v>1194380.6002445496</v>
      </c>
      <c r="AD163" s="35"/>
      <c r="AE163" s="62">
        <f t="shared" ca="1" si="105"/>
        <v>0</v>
      </c>
      <c r="AF163" s="62">
        <f t="shared" ca="1" si="106"/>
        <v>2008775.0032293438</v>
      </c>
      <c r="AG163" s="35"/>
      <c r="AH163" s="35"/>
      <c r="AR163" s="69">
        <f t="shared" si="123"/>
        <v>14</v>
      </c>
      <c r="AS163" s="70">
        <f t="shared" si="128"/>
        <v>160</v>
      </c>
      <c r="AT163" s="71">
        <f t="shared" si="129"/>
        <v>0.3344798713345552</v>
      </c>
      <c r="AU163" s="72">
        <f t="shared" si="107"/>
        <v>6.8214933659622723E-3</v>
      </c>
      <c r="AV163" s="73">
        <f t="shared" si="124"/>
        <v>1.0068214933659623</v>
      </c>
      <c r="AW163" s="74">
        <f>PRODUCT(AV$4:AV163)</f>
        <v>2.9675395048019197</v>
      </c>
    </row>
    <row r="164" spans="5:49">
      <c r="E164">
        <f t="shared" si="126"/>
        <v>161</v>
      </c>
      <c r="F164" s="64">
        <f t="shared" si="127"/>
        <v>75.333333333332746</v>
      </c>
      <c r="G164" s="55">
        <f t="shared" si="109"/>
        <v>5.5703631168392276E-3</v>
      </c>
      <c r="H164" s="78">
        <f t="shared" si="131"/>
        <v>0.58320908319314713</v>
      </c>
      <c r="I164" s="79">
        <f t="shared" ca="1" si="110"/>
        <v>1165941.6554147881</v>
      </c>
      <c r="J164" s="79">
        <f t="shared" ca="1" si="111"/>
        <v>7953.4632675110461</v>
      </c>
      <c r="K164" s="80">
        <f t="shared" ca="1" si="112"/>
        <v>-11.664181663862943</v>
      </c>
      <c r="L164" s="80">
        <f t="shared" ca="1" si="113"/>
        <v>-971.61804617899008</v>
      </c>
      <c r="M164" s="80">
        <f t="shared" ca="1" si="114"/>
        <v>0</v>
      </c>
      <c r="N164" s="80">
        <f t="shared" ca="1" si="115"/>
        <v>0</v>
      </c>
      <c r="O164" s="81">
        <f t="shared" ca="1" si="98"/>
        <v>0</v>
      </c>
      <c r="P164" s="79">
        <f t="shared" ca="1" si="99"/>
        <v>1172911.8364544562</v>
      </c>
      <c r="Q164" s="35"/>
      <c r="R164">
        <f t="shared" ca="1" si="116"/>
        <v>161</v>
      </c>
      <c r="S164" s="78">
        <f t="shared" ca="1" si="117"/>
        <v>74.8</v>
      </c>
      <c r="T164" s="55">
        <f t="shared" ca="1" si="118"/>
        <v>5.5703631168392276E-3</v>
      </c>
      <c r="U164" s="78">
        <f t="shared" ca="1" si="119"/>
        <v>0.5912695372513429</v>
      </c>
      <c r="V164" s="79">
        <f t="shared" ca="1" si="120"/>
        <v>1187727.4666014791</v>
      </c>
      <c r="W164" s="79">
        <f t="shared" ca="1" si="100"/>
        <v>8102.0750339931656</v>
      </c>
      <c r="X164" s="80">
        <f t="shared" ca="1" si="101"/>
        <v>-11.825390745026858</v>
      </c>
      <c r="Y164" s="80">
        <f t="shared" ca="1" si="121"/>
        <v>-989.77288883456595</v>
      </c>
      <c r="Z164" s="80">
        <f t="shared" ca="1" si="102"/>
        <v>0</v>
      </c>
      <c r="AA164" s="80">
        <f t="shared" ca="1" si="122"/>
        <v>0</v>
      </c>
      <c r="AB164" s="81">
        <f t="shared" ca="1" si="103"/>
        <v>0</v>
      </c>
      <c r="AC164" s="79">
        <f t="shared" ca="1" si="104"/>
        <v>1194827.9433558928</v>
      </c>
      <c r="AD164" s="35"/>
      <c r="AE164" s="62">
        <f t="shared" ca="1" si="105"/>
        <v>0</v>
      </c>
      <c r="AF164" s="62">
        <f t="shared" ca="1" si="106"/>
        <v>2020783.8694182262</v>
      </c>
      <c r="AG164" s="35"/>
      <c r="AH164" s="35"/>
      <c r="AR164" s="69">
        <f t="shared" si="123"/>
        <v>14</v>
      </c>
      <c r="AS164" s="70">
        <f t="shared" si="128"/>
        <v>161</v>
      </c>
      <c r="AT164" s="71">
        <f t="shared" si="129"/>
        <v>0.33219821911119862</v>
      </c>
      <c r="AU164" s="72">
        <f t="shared" si="107"/>
        <v>6.8214933659622723E-3</v>
      </c>
      <c r="AV164" s="73">
        <f t="shared" si="124"/>
        <v>1.0068214933659623</v>
      </c>
      <c r="AW164" s="74">
        <f>PRODUCT(AV$4:AV164)</f>
        <v>2.9877825558471569</v>
      </c>
    </row>
    <row r="165" spans="5:49">
      <c r="E165">
        <f t="shared" si="126"/>
        <v>162</v>
      </c>
      <c r="F165" s="64">
        <f t="shared" si="127"/>
        <v>75.416666666666075</v>
      </c>
      <c r="G165" s="55">
        <f t="shared" si="109"/>
        <v>5.5703631168392276E-3</v>
      </c>
      <c r="H165" s="78">
        <f t="shared" si="131"/>
        <v>0.5799603968267224</v>
      </c>
      <c r="I165" s="79">
        <f t="shared" ca="1" si="110"/>
        <v>1166378.2916213661</v>
      </c>
      <c r="J165" s="79">
        <f t="shared" ca="1" si="111"/>
        <v>7956.4417784975567</v>
      </c>
      <c r="K165" s="80">
        <f t="shared" ca="1" si="112"/>
        <v>-11.599207936534448</v>
      </c>
      <c r="L165" s="80">
        <f t="shared" ca="1" si="113"/>
        <v>-971.98190968447182</v>
      </c>
      <c r="M165" s="80">
        <f t="shared" ca="1" si="114"/>
        <v>0</v>
      </c>
      <c r="N165" s="80">
        <f t="shared" ca="1" si="115"/>
        <v>0</v>
      </c>
      <c r="O165" s="81">
        <f t="shared" ca="1" si="98"/>
        <v>0</v>
      </c>
      <c r="P165" s="79">
        <f t="shared" ca="1" si="99"/>
        <v>1173351.1522822427</v>
      </c>
      <c r="Q165" s="35"/>
      <c r="R165">
        <f t="shared" ca="1" si="116"/>
        <v>162</v>
      </c>
      <c r="S165" s="78">
        <f t="shared" ca="1" si="117"/>
        <v>74.88</v>
      </c>
      <c r="T165" s="55">
        <f t="shared" ca="1" si="118"/>
        <v>5.5703631168392276E-3</v>
      </c>
      <c r="U165" s="78">
        <f t="shared" ca="1" si="119"/>
        <v>0.58797595122892743</v>
      </c>
      <c r="V165" s="79">
        <f t="shared" ca="1" si="120"/>
        <v>1188172.3178492542</v>
      </c>
      <c r="W165" s="79">
        <f t="shared" ca="1" si="100"/>
        <v>8105.1095838287038</v>
      </c>
      <c r="X165" s="80">
        <f t="shared" ca="1" si="101"/>
        <v>-11.759519024578548</v>
      </c>
      <c r="Y165" s="80">
        <f t="shared" ca="1" si="121"/>
        <v>-990.14359820771188</v>
      </c>
      <c r="Z165" s="80">
        <f t="shared" ca="1" si="102"/>
        <v>0</v>
      </c>
      <c r="AA165" s="80">
        <f t="shared" ca="1" si="122"/>
        <v>0</v>
      </c>
      <c r="AB165" s="81">
        <f t="shared" ca="1" si="103"/>
        <v>0</v>
      </c>
      <c r="AC165" s="79">
        <f t="shared" ca="1" si="104"/>
        <v>1195275.5243158506</v>
      </c>
      <c r="AD165" s="35"/>
      <c r="AE165" s="62">
        <f t="shared" ca="1" si="105"/>
        <v>0</v>
      </c>
      <c r="AF165" s="62">
        <f t="shared" ca="1" si="106"/>
        <v>2032864.6466196575</v>
      </c>
      <c r="AG165" s="35"/>
      <c r="AH165" s="35"/>
      <c r="AR165" s="69">
        <f t="shared" si="123"/>
        <v>14</v>
      </c>
      <c r="AS165" s="70">
        <f t="shared" si="128"/>
        <v>162</v>
      </c>
      <c r="AT165" s="71">
        <f t="shared" si="129"/>
        <v>0.32993213116334708</v>
      </c>
      <c r="AU165" s="72">
        <f t="shared" si="107"/>
        <v>6.8214933659622723E-3</v>
      </c>
      <c r="AV165" s="73">
        <f t="shared" si="124"/>
        <v>1.0068214933659623</v>
      </c>
      <c r="AW165" s="74">
        <f>PRODUCT(AV$4:AV165)</f>
        <v>3.0081636947308059</v>
      </c>
    </row>
    <row r="166" spans="5:49">
      <c r="E166">
        <f t="shared" si="126"/>
        <v>163</v>
      </c>
      <c r="F166" s="64">
        <f t="shared" si="127"/>
        <v>75.499999999999403</v>
      </c>
      <c r="G166" s="55">
        <f t="shared" si="109"/>
        <v>5.5703631168392276E-3</v>
      </c>
      <c r="H166" s="78">
        <f t="shared" si="131"/>
        <v>0.57672980682301134</v>
      </c>
      <c r="I166" s="79">
        <f t="shared" ca="1" si="110"/>
        <v>1166815.1603004688</v>
      </c>
      <c r="J166" s="79">
        <f t="shared" ca="1" si="111"/>
        <v>7959.4218752938532</v>
      </c>
      <c r="K166" s="80">
        <f t="shared" ca="1" si="112"/>
        <v>-11.534596136460227</v>
      </c>
      <c r="L166" s="80">
        <f t="shared" ca="1" si="113"/>
        <v>-972.34596691705735</v>
      </c>
      <c r="M166" s="80">
        <f t="shared" ca="1" si="114"/>
        <v>0</v>
      </c>
      <c r="N166" s="80">
        <f t="shared" ca="1" si="115"/>
        <v>0</v>
      </c>
      <c r="O166" s="81">
        <f t="shared" ca="1" si="98"/>
        <v>0</v>
      </c>
      <c r="P166" s="79">
        <f t="shared" ca="1" si="99"/>
        <v>1173790.7016127091</v>
      </c>
      <c r="Q166" s="35"/>
      <c r="R166">
        <f t="shared" ca="1" si="116"/>
        <v>163</v>
      </c>
      <c r="S166" s="78">
        <f t="shared" ca="1" si="117"/>
        <v>74.959999999999994</v>
      </c>
      <c r="T166" s="55">
        <f t="shared" ca="1" si="118"/>
        <v>5.5703631168392276E-3</v>
      </c>
      <c r="U166" s="78">
        <f t="shared" ca="1" si="119"/>
        <v>0.58470071167661331</v>
      </c>
      <c r="V166" s="79">
        <f t="shared" ca="1" si="120"/>
        <v>1188617.405620741</v>
      </c>
      <c r="W166" s="79">
        <f t="shared" ca="1" si="100"/>
        <v>8108.1457471091717</v>
      </c>
      <c r="X166" s="80">
        <f t="shared" ca="1" si="101"/>
        <v>-11.694014233532267</v>
      </c>
      <c r="Y166" s="80">
        <f t="shared" ca="1" si="121"/>
        <v>-990.51450468395092</v>
      </c>
      <c r="Z166" s="80">
        <f t="shared" ca="1" si="102"/>
        <v>0</v>
      </c>
      <c r="AA166" s="80">
        <f t="shared" ca="1" si="122"/>
        <v>0</v>
      </c>
      <c r="AB166" s="81">
        <f t="shared" ca="1" si="103"/>
        <v>0</v>
      </c>
      <c r="AC166" s="79">
        <f t="shared" ca="1" si="104"/>
        <v>1195723.3428489326</v>
      </c>
      <c r="AD166" s="35"/>
      <c r="AE166" s="62">
        <f t="shared" ca="1" si="105"/>
        <v>0</v>
      </c>
      <c r="AF166" s="62">
        <f t="shared" ca="1" si="106"/>
        <v>2045017.7654482899</v>
      </c>
      <c r="AG166" s="35"/>
      <c r="AH166" s="35"/>
      <c r="AR166" s="69">
        <f t="shared" si="123"/>
        <v>14</v>
      </c>
      <c r="AS166" s="70">
        <f t="shared" si="128"/>
        <v>163</v>
      </c>
      <c r="AT166" s="71">
        <f t="shared" si="129"/>
        <v>0.32768150131939849</v>
      </c>
      <c r="AU166" s="72">
        <f t="shared" si="107"/>
        <v>6.8214933659622723E-3</v>
      </c>
      <c r="AV166" s="73">
        <f t="shared" si="124"/>
        <v>1.0068214933659623</v>
      </c>
      <c r="AW166" s="74">
        <f>PRODUCT(AV$4:AV166)</f>
        <v>3.0286838634181406</v>
      </c>
    </row>
    <row r="167" spans="5:49">
      <c r="E167">
        <f t="shared" si="126"/>
        <v>164</v>
      </c>
      <c r="F167" s="64">
        <f t="shared" si="127"/>
        <v>75.583333333332732</v>
      </c>
      <c r="G167" s="55">
        <f t="shared" si="109"/>
        <v>6.0757230971507648E-3</v>
      </c>
      <c r="H167" s="78">
        <f t="shared" si="131"/>
        <v>0.57322575621488148</v>
      </c>
      <c r="I167" s="79">
        <f t="shared" ca="1" si="110"/>
        <v>1166659.0743356999</v>
      </c>
      <c r="J167" s="79">
        <f t="shared" ca="1" si="111"/>
        <v>7958.3571359206626</v>
      </c>
      <c r="K167" s="80">
        <f t="shared" ca="1" si="112"/>
        <v>-11.46451512429763</v>
      </c>
      <c r="L167" s="80">
        <f t="shared" ca="1" si="113"/>
        <v>-972.21589527974993</v>
      </c>
      <c r="M167" s="80">
        <f t="shared" ca="1" si="114"/>
        <v>0</v>
      </c>
      <c r="N167" s="80">
        <f t="shared" ca="1" si="115"/>
        <v>0</v>
      </c>
      <c r="O167" s="81">
        <f t="shared" ca="1" si="98"/>
        <v>0</v>
      </c>
      <c r="P167" s="79">
        <f t="shared" ca="1" si="99"/>
        <v>1173633.7510612165</v>
      </c>
      <c r="Q167" s="35"/>
      <c r="R167">
        <f t="shared" ca="1" si="116"/>
        <v>164</v>
      </c>
      <c r="S167" s="78">
        <f t="shared" ca="1" si="117"/>
        <v>75.040000000000006</v>
      </c>
      <c r="T167" s="55">
        <f t="shared" ca="1" si="118"/>
        <v>5.5703631168392276E-3</v>
      </c>
      <c r="U167" s="78">
        <f t="shared" ca="1" si="119"/>
        <v>0.58144371639790027</v>
      </c>
      <c r="V167" s="79">
        <f t="shared" ca="1" si="120"/>
        <v>1189062.7296419833</v>
      </c>
      <c r="W167" s="79">
        <f t="shared" ca="1" si="100"/>
        <v>8111.1835219657796</v>
      </c>
      <c r="X167" s="80">
        <f t="shared" ca="1" si="101"/>
        <v>-11.628874327958005</v>
      </c>
      <c r="Y167" s="80">
        <f t="shared" ca="1" si="121"/>
        <v>-990.88560803498615</v>
      </c>
      <c r="Z167" s="80">
        <f t="shared" ca="1" si="102"/>
        <v>0</v>
      </c>
      <c r="AA167" s="80">
        <f t="shared" ca="1" si="122"/>
        <v>0</v>
      </c>
      <c r="AB167" s="81">
        <f t="shared" ca="1" si="103"/>
        <v>0</v>
      </c>
      <c r="AC167" s="79">
        <f t="shared" ca="1" si="104"/>
        <v>1196171.3986815861</v>
      </c>
      <c r="AD167" s="35"/>
      <c r="AE167" s="62">
        <f t="shared" ca="1" si="105"/>
        <v>0</v>
      </c>
      <c r="AF167" s="62">
        <f t="shared" ca="1" si="106"/>
        <v>2057243.6590973637</v>
      </c>
      <c r="AG167" s="35"/>
      <c r="AH167" s="35"/>
      <c r="AR167" s="69">
        <f t="shared" si="123"/>
        <v>14</v>
      </c>
      <c r="AS167" s="70">
        <f t="shared" si="128"/>
        <v>164</v>
      </c>
      <c r="AT167" s="71">
        <f t="shared" si="129"/>
        <v>0.32544622413199964</v>
      </c>
      <c r="AU167" s="72">
        <f t="shared" si="107"/>
        <v>6.8214933659622723E-3</v>
      </c>
      <c r="AV167" s="73">
        <f t="shared" si="124"/>
        <v>1.0068214933659623</v>
      </c>
      <c r="AW167" s="74">
        <f>PRODUCT(AV$4:AV167)</f>
        <v>3.0493440103000444</v>
      </c>
    </row>
    <row r="168" spans="5:49">
      <c r="E168">
        <f t="shared" si="126"/>
        <v>165</v>
      </c>
      <c r="F168" s="64">
        <f t="shared" si="127"/>
        <v>75.66666666666606</v>
      </c>
      <c r="G168" s="55">
        <f t="shared" si="109"/>
        <v>6.0757230971507648E-3</v>
      </c>
      <c r="H168" s="78">
        <f t="shared" si="131"/>
        <v>0.56974299524796501</v>
      </c>
      <c r="I168" s="79">
        <f t="shared" ca="1" si="110"/>
        <v>1166503.0773722981</v>
      </c>
      <c r="J168" s="79">
        <f t="shared" ca="1" si="111"/>
        <v>7957.2930036697071</v>
      </c>
      <c r="K168" s="80">
        <f t="shared" ca="1" si="112"/>
        <v>-11.394859904959301</v>
      </c>
      <c r="L168" s="80">
        <f t="shared" ca="1" si="113"/>
        <v>-972.08589781024853</v>
      </c>
      <c r="M168" s="80">
        <f t="shared" ca="1" si="114"/>
        <v>0</v>
      </c>
      <c r="N168" s="80">
        <f t="shared" ca="1" si="115"/>
        <v>0</v>
      </c>
      <c r="O168" s="81">
        <f t="shared" ca="1" si="98"/>
        <v>0</v>
      </c>
      <c r="P168" s="79">
        <f t="shared" ca="1" si="99"/>
        <v>1173476.8896182526</v>
      </c>
      <c r="Q168" s="35"/>
      <c r="R168">
        <f t="shared" ca="1" si="116"/>
        <v>165</v>
      </c>
      <c r="S168" s="78">
        <f t="shared" ca="1" si="117"/>
        <v>75.12</v>
      </c>
      <c r="T168" s="55">
        <f t="shared" ca="1" si="118"/>
        <v>5.5703631168392276E-3</v>
      </c>
      <c r="U168" s="78">
        <f t="shared" ca="1" si="119"/>
        <v>0.57820486376555946</v>
      </c>
      <c r="V168" s="79">
        <f t="shared" ca="1" si="120"/>
        <v>1189508.2896409521</v>
      </c>
      <c r="W168" s="79">
        <f t="shared" ca="1" si="100"/>
        <v>8114.2229065428837</v>
      </c>
      <c r="X168" s="80">
        <f t="shared" ca="1" si="101"/>
        <v>-11.564097275311189</v>
      </c>
      <c r="Y168" s="80">
        <f t="shared" ca="1" si="121"/>
        <v>-991.25690803412681</v>
      </c>
      <c r="Z168" s="80">
        <f t="shared" ca="1" si="102"/>
        <v>0</v>
      </c>
      <c r="AA168" s="80">
        <f t="shared" ca="1" si="122"/>
        <v>0</v>
      </c>
      <c r="AB168" s="81">
        <f t="shared" ca="1" si="103"/>
        <v>0</v>
      </c>
      <c r="AC168" s="79">
        <f t="shared" ca="1" si="104"/>
        <v>1196619.6915421856</v>
      </c>
      <c r="AD168" s="35"/>
      <c r="AE168" s="62">
        <f t="shared" ca="1" si="105"/>
        <v>0</v>
      </c>
      <c r="AF168" s="62">
        <f t="shared" ca="1" si="106"/>
        <v>2069542.7633541496</v>
      </c>
      <c r="AG168" s="35"/>
      <c r="AH168" s="35"/>
      <c r="AR168" s="69">
        <f t="shared" si="123"/>
        <v>14</v>
      </c>
      <c r="AS168" s="70">
        <f t="shared" si="128"/>
        <v>165</v>
      </c>
      <c r="AT168" s="71">
        <f t="shared" si="129"/>
        <v>0.32322619487310572</v>
      </c>
      <c r="AU168" s="72">
        <f t="shared" si="107"/>
        <v>6.8214933659622723E-3</v>
      </c>
      <c r="AV168" s="73">
        <f t="shared" si="124"/>
        <v>1.0068214933659623</v>
      </c>
      <c r="AW168" s="74">
        <f>PRODUCT(AV$4:AV168)</f>
        <v>3.070145090236843</v>
      </c>
    </row>
    <row r="169" spans="5:49">
      <c r="E169">
        <f t="shared" si="126"/>
        <v>166</v>
      </c>
      <c r="F169" s="64">
        <f t="shared" si="127"/>
        <v>75.749999999999389</v>
      </c>
      <c r="G169" s="55">
        <f t="shared" si="109"/>
        <v>6.0757230971507648E-3</v>
      </c>
      <c r="H169" s="78">
        <f t="shared" si="131"/>
        <v>0.56628139457229709</v>
      </c>
      <c r="I169" s="79">
        <f t="shared" ca="1" si="110"/>
        <v>1166347.1689760264</v>
      </c>
      <c r="J169" s="79">
        <f t="shared" ca="1" si="111"/>
        <v>7956.2294755788416</v>
      </c>
      <c r="K169" s="80">
        <f t="shared" ca="1" si="112"/>
        <v>-11.325627891445942</v>
      </c>
      <c r="L169" s="80">
        <f t="shared" ca="1" si="113"/>
        <v>-971.95597414668873</v>
      </c>
      <c r="M169" s="80">
        <f t="shared" ca="1" si="114"/>
        <v>0</v>
      </c>
      <c r="N169" s="80">
        <f t="shared" ca="1" si="115"/>
        <v>0</v>
      </c>
      <c r="O169" s="81">
        <f t="shared" ca="1" si="98"/>
        <v>0</v>
      </c>
      <c r="P169" s="79">
        <f t="shared" ca="1" si="99"/>
        <v>1173320.116849567</v>
      </c>
      <c r="Q169" s="35"/>
      <c r="R169">
        <f t="shared" ca="1" si="116"/>
        <v>166</v>
      </c>
      <c r="S169" s="78">
        <f t="shared" ca="1" si="117"/>
        <v>75.2</v>
      </c>
      <c r="T169" s="55">
        <f t="shared" ca="1" si="118"/>
        <v>5.5703631168392276E-3</v>
      </c>
      <c r="U169" s="78">
        <f t="shared" ca="1" si="119"/>
        <v>0.57498405271846276</v>
      </c>
      <c r="V169" s="79">
        <f t="shared" ca="1" si="120"/>
        <v>1189954.0853475356</v>
      </c>
      <c r="W169" s="79">
        <f t="shared" ca="1" si="100"/>
        <v>8117.2638989979177</v>
      </c>
      <c r="X169" s="80">
        <f t="shared" ca="1" si="101"/>
        <v>-11.499681054369255</v>
      </c>
      <c r="Y169" s="80">
        <f t="shared" ca="1" si="121"/>
        <v>-991.62840445627967</v>
      </c>
      <c r="Z169" s="80">
        <f t="shared" ca="1" si="102"/>
        <v>0</v>
      </c>
      <c r="AA169" s="80">
        <f t="shared" ca="1" si="122"/>
        <v>0</v>
      </c>
      <c r="AB169" s="81">
        <f t="shared" ca="1" si="103"/>
        <v>0</v>
      </c>
      <c r="AC169" s="79">
        <f t="shared" ca="1" si="104"/>
        <v>1197068.221161023</v>
      </c>
      <c r="AD169" s="35"/>
      <c r="AE169" s="62">
        <f t="shared" ca="1" si="105"/>
        <v>0</v>
      </c>
      <c r="AF169" s="62">
        <f t="shared" ca="1" si="106"/>
        <v>2081915.5166154839</v>
      </c>
      <c r="AG169" s="35"/>
      <c r="AH169" s="35"/>
      <c r="AR169" s="69">
        <f t="shared" si="123"/>
        <v>14</v>
      </c>
      <c r="AS169" s="70">
        <f t="shared" si="128"/>
        <v>166</v>
      </c>
      <c r="AT169" s="71">
        <f t="shared" si="129"/>
        <v>0.3210213095290736</v>
      </c>
      <c r="AU169" s="72">
        <f t="shared" si="107"/>
        <v>6.8214933659622723E-3</v>
      </c>
      <c r="AV169" s="73">
        <f t="shared" si="124"/>
        <v>1.0068214933659623</v>
      </c>
      <c r="AW169" s="74">
        <f>PRODUCT(AV$4:AV169)</f>
        <v>3.0910880646024355</v>
      </c>
    </row>
    <row r="170" spans="5:49">
      <c r="E170">
        <f t="shared" si="126"/>
        <v>167</v>
      </c>
      <c r="F170" s="64">
        <f t="shared" si="127"/>
        <v>75.833333333332718</v>
      </c>
      <c r="G170" s="55">
        <f t="shared" si="109"/>
        <v>6.0757230971507648E-3</v>
      </c>
      <c r="H170" s="78">
        <f t="shared" si="131"/>
        <v>0.56284082562380744</v>
      </c>
      <c r="I170" s="79">
        <f t="shared" ca="1" si="110"/>
        <v>1166191.3487152725</v>
      </c>
      <c r="J170" s="79">
        <f t="shared" ca="1" si="111"/>
        <v>7955.1665487038263</v>
      </c>
      <c r="K170" s="80">
        <f t="shared" ca="1" si="112"/>
        <v>-11.256816512476149</v>
      </c>
      <c r="L170" s="80">
        <f t="shared" ca="1" si="113"/>
        <v>-971.82612392939382</v>
      </c>
      <c r="M170" s="80">
        <f t="shared" ca="1" si="114"/>
        <v>0</v>
      </c>
      <c r="N170" s="80">
        <f t="shared" ca="1" si="115"/>
        <v>0</v>
      </c>
      <c r="O170" s="81">
        <f t="shared" ca="1" si="98"/>
        <v>0</v>
      </c>
      <c r="P170" s="79">
        <f t="shared" ca="1" si="99"/>
        <v>1173163.4323235345</v>
      </c>
      <c r="Q170" s="35"/>
      <c r="R170">
        <f t="shared" ca="1" si="116"/>
        <v>167</v>
      </c>
      <c r="S170" s="78">
        <f t="shared" ca="1" si="117"/>
        <v>75.28</v>
      </c>
      <c r="T170" s="55">
        <f t="shared" ca="1" si="118"/>
        <v>5.5703631168392276E-3</v>
      </c>
      <c r="U170" s="78">
        <f t="shared" ca="1" si="119"/>
        <v>0.57178118275842904</v>
      </c>
      <c r="V170" s="79">
        <f t="shared" ca="1" si="120"/>
        <v>1190400.1164935273</v>
      </c>
      <c r="W170" s="79">
        <f t="shared" ca="1" si="100"/>
        <v>8120.3064975013131</v>
      </c>
      <c r="X170" s="80">
        <f t="shared" ca="1" si="101"/>
        <v>-11.43562365516858</v>
      </c>
      <c r="Y170" s="80">
        <f t="shared" ca="1" si="121"/>
        <v>-992.00009707793947</v>
      </c>
      <c r="Z170" s="80">
        <f t="shared" ca="1" si="102"/>
        <v>0</v>
      </c>
      <c r="AA170" s="80">
        <f t="shared" ca="1" si="122"/>
        <v>0</v>
      </c>
      <c r="AB170" s="81">
        <f t="shared" ca="1" si="103"/>
        <v>0</v>
      </c>
      <c r="AC170" s="79">
        <f t="shared" ca="1" si="104"/>
        <v>1197516.9872702954</v>
      </c>
      <c r="AD170" s="35"/>
      <c r="AE170" s="62">
        <f t="shared" ca="1" si="105"/>
        <v>0</v>
      </c>
      <c r="AF170" s="62">
        <f t="shared" ca="1" si="106"/>
        <v>2094362.3599033908</v>
      </c>
      <c r="AG170" s="35"/>
      <c r="AH170" s="35"/>
      <c r="AR170" s="69">
        <f t="shared" si="123"/>
        <v>14</v>
      </c>
      <c r="AS170" s="70">
        <f t="shared" si="128"/>
        <v>167</v>
      </c>
      <c r="AT170" s="71">
        <f t="shared" si="129"/>
        <v>0.3188314647957885</v>
      </c>
      <c r="AU170" s="72">
        <f t="shared" si="107"/>
        <v>6.8214933659622723E-3</v>
      </c>
      <c r="AV170" s="73">
        <f t="shared" si="124"/>
        <v>1.0068214933659623</v>
      </c>
      <c r="AW170" s="74">
        <f>PRODUCT(AV$4:AV170)</f>
        <v>3.1121739013287262</v>
      </c>
    </row>
    <row r="171" spans="5:49">
      <c r="E171">
        <f t="shared" si="126"/>
        <v>168</v>
      </c>
      <c r="F171" s="64">
        <f t="shared" si="127"/>
        <v>75.916666666666046</v>
      </c>
      <c r="G171" s="55">
        <f t="shared" si="109"/>
        <v>6.0757230971507648E-3</v>
      </c>
      <c r="H171" s="78">
        <f t="shared" si="131"/>
        <v>0.5594211606195455</v>
      </c>
      <c r="I171" s="79">
        <f t="shared" ca="1" si="110"/>
        <v>1166035.6161610337</v>
      </c>
      <c r="J171" s="79">
        <f t="shared" ca="1" si="111"/>
        <v>7954.1042201182227</v>
      </c>
      <c r="K171" s="80">
        <f t="shared" ca="1" si="112"/>
        <v>-11.18842321239091</v>
      </c>
      <c r="L171" s="80">
        <f t="shared" ca="1" si="113"/>
        <v>-971.69634680086153</v>
      </c>
      <c r="M171" s="80">
        <f t="shared" ca="1" si="114"/>
        <v>0</v>
      </c>
      <c r="N171" s="80">
        <f t="shared" ca="1" si="115"/>
        <v>0</v>
      </c>
      <c r="O171" s="81">
        <f t="shared" ca="1" si="98"/>
        <v>-75077.124136894025</v>
      </c>
      <c r="P171" s="79">
        <f t="shared" ca="1" si="99"/>
        <v>1097929.7114742447</v>
      </c>
      <c r="Q171" s="35"/>
      <c r="R171">
        <f t="shared" ca="1" si="116"/>
        <v>168</v>
      </c>
      <c r="S171" s="78">
        <f t="shared" ca="1" si="117"/>
        <v>75.36</v>
      </c>
      <c r="T171" s="55">
        <f t="shared" ca="1" si="118"/>
        <v>5.5703631168392276E-3</v>
      </c>
      <c r="U171" s="78">
        <f t="shared" ca="1" si="119"/>
        <v>0.56859615394708873</v>
      </c>
      <c r="V171" s="79">
        <f t="shared" ca="1" si="120"/>
        <v>1190846.3828126164</v>
      </c>
      <c r="W171" s="79">
        <f t="shared" ca="1" si="100"/>
        <v>8123.3507002364313</v>
      </c>
      <c r="X171" s="80">
        <f t="shared" ca="1" si="101"/>
        <v>-11.371923078941775</v>
      </c>
      <c r="Y171" s="80">
        <f t="shared" ca="1" si="121"/>
        <v>-992.37198567718042</v>
      </c>
      <c r="Z171" s="80">
        <f t="shared" ca="1" si="102"/>
        <v>0</v>
      </c>
      <c r="AA171" s="80">
        <f t="shared" ca="1" si="122"/>
        <v>0</v>
      </c>
      <c r="AB171" s="81">
        <f t="shared" ca="1" si="103"/>
        <v>-75077.124136894025</v>
      </c>
      <c r="AC171" s="79">
        <f t="shared" ca="1" si="104"/>
        <v>1122888.8654672026</v>
      </c>
      <c r="AD171" s="35"/>
      <c r="AE171" s="62">
        <f t="shared" ca="1" si="105"/>
        <v>-132039.45122689029</v>
      </c>
      <c r="AF171" s="62">
        <f t="shared" ca="1" si="106"/>
        <v>1974844.2856539162</v>
      </c>
      <c r="AG171" s="35"/>
      <c r="AH171" s="35"/>
      <c r="AR171" s="69">
        <f t="shared" si="123"/>
        <v>14</v>
      </c>
      <c r="AS171" s="70">
        <f t="shared" si="128"/>
        <v>168</v>
      </c>
      <c r="AT171" s="71">
        <f t="shared" si="129"/>
        <v>0.31665655807382398</v>
      </c>
      <c r="AU171" s="72">
        <f t="shared" si="107"/>
        <v>6.8214933659622723E-3</v>
      </c>
      <c r="AV171" s="73">
        <f t="shared" si="124"/>
        <v>1.0068214933659623</v>
      </c>
      <c r="AW171" s="74">
        <f>PRODUCT(AV$4:AV171)</f>
        <v>3.133403574950361</v>
      </c>
    </row>
    <row r="172" spans="5:49">
      <c r="E172">
        <f t="shared" si="126"/>
        <v>169</v>
      </c>
      <c r="F172" s="64">
        <f t="shared" si="127"/>
        <v>75.999999999999375</v>
      </c>
      <c r="G172" s="55">
        <f t="shared" si="109"/>
        <v>6.0757230971507648E-3</v>
      </c>
      <c r="H172" s="78">
        <f t="shared" si="131"/>
        <v>0.55602227255293446</v>
      </c>
      <c r="I172" s="79">
        <f t="shared" ca="1" si="110"/>
        <v>1091258.9945671926</v>
      </c>
      <c r="J172" s="79">
        <f t="shared" ca="1" si="111"/>
        <v>7444.0159919867638</v>
      </c>
      <c r="K172" s="80">
        <f t="shared" ca="1" si="112"/>
        <v>-11.120445451058689</v>
      </c>
      <c r="L172" s="80">
        <f t="shared" ca="1" si="113"/>
        <v>-909.38249547266059</v>
      </c>
      <c r="M172" s="80">
        <f t="shared" ca="1" si="114"/>
        <v>-8184.4424592539444</v>
      </c>
      <c r="N172" s="80">
        <f t="shared" ca="1" si="115"/>
        <v>0</v>
      </c>
      <c r="O172" s="81">
        <f t="shared" ca="1" si="98"/>
        <v>0</v>
      </c>
      <c r="P172" s="79">
        <f t="shared" ca="1" si="99"/>
        <v>1089598.0651590016</v>
      </c>
      <c r="Q172" s="35"/>
      <c r="R172">
        <f t="shared" ca="1" si="116"/>
        <v>169</v>
      </c>
      <c r="S172" s="78">
        <f t="shared" ca="1" si="117"/>
        <v>75.44</v>
      </c>
      <c r="T172" s="55">
        <f t="shared" ca="1" si="118"/>
        <v>5.5703631168392276E-3</v>
      </c>
      <c r="U172" s="78">
        <f t="shared" ca="1" si="119"/>
        <v>0.56542886690276528</v>
      </c>
      <c r="V172" s="79">
        <f t="shared" ca="1" si="120"/>
        <v>1116633.9667466946</v>
      </c>
      <c r="W172" s="79">
        <f t="shared" ca="1" si="100"/>
        <v>7617.1111963707144</v>
      </c>
      <c r="X172" s="80">
        <f t="shared" ca="1" si="101"/>
        <v>-11.308577338055306</v>
      </c>
      <c r="Y172" s="80">
        <f t="shared" ca="1" si="121"/>
        <v>-930.52830562224563</v>
      </c>
      <c r="Z172" s="80">
        <f t="shared" ca="1" si="102"/>
        <v>-8374.7547506002102</v>
      </c>
      <c r="AA172" s="80">
        <f t="shared" ca="1" si="122"/>
        <v>0</v>
      </c>
      <c r="AB172" s="81">
        <f t="shared" ca="1" si="103"/>
        <v>0</v>
      </c>
      <c r="AC172" s="79">
        <f t="shared" ca="1" si="104"/>
        <v>1114934.4863095048</v>
      </c>
      <c r="AD172" s="35"/>
      <c r="AE172" s="62">
        <f t="shared" ca="1" si="105"/>
        <v>0</v>
      </c>
      <c r="AF172" s="62">
        <f t="shared" ca="1" si="106"/>
        <v>1971838.6371335301</v>
      </c>
      <c r="AH172" s="35"/>
      <c r="AR172" s="69">
        <f t="shared" si="123"/>
        <v>15</v>
      </c>
      <c r="AS172" s="70">
        <f t="shared" si="128"/>
        <v>169</v>
      </c>
      <c r="AT172" s="71">
        <f t="shared" si="129"/>
        <v>0.31449648746363495</v>
      </c>
      <c r="AU172" s="72">
        <f t="shared" si="107"/>
        <v>6.8214933659622723E-3</v>
      </c>
      <c r="AV172" s="73">
        <f t="shared" si="124"/>
        <v>1.0068214933659623</v>
      </c>
      <c r="AW172" s="74">
        <f>PRODUCT(AV$4:AV172)</f>
        <v>3.1547780666497673</v>
      </c>
    </row>
    <row r="173" spans="5:49">
      <c r="E173">
        <f t="shared" si="126"/>
        <v>170</v>
      </c>
      <c r="F173" s="64">
        <f t="shared" si="127"/>
        <v>76.083333333332703</v>
      </c>
      <c r="G173" s="55">
        <f t="shared" si="109"/>
        <v>6.0757230971507648E-3</v>
      </c>
      <c r="H173" s="78">
        <f t="shared" si="131"/>
        <v>0.55264403518905436</v>
      </c>
      <c r="I173" s="79">
        <f t="shared" ca="1" si="110"/>
        <v>1082977.9690279043</v>
      </c>
      <c r="J173" s="79">
        <f t="shared" ca="1" si="111"/>
        <v>7387.5270312071443</v>
      </c>
      <c r="K173" s="80">
        <f t="shared" ca="1" si="112"/>
        <v>-11.052880703781087</v>
      </c>
      <c r="L173" s="80">
        <f t="shared" ca="1" si="113"/>
        <v>-902.48164085658698</v>
      </c>
      <c r="M173" s="80">
        <f t="shared" ca="1" si="114"/>
        <v>0</v>
      </c>
      <c r="N173" s="80">
        <f t="shared" ca="1" si="115"/>
        <v>0</v>
      </c>
      <c r="O173" s="81">
        <f t="shared" ca="1" si="98"/>
        <v>0</v>
      </c>
      <c r="P173" s="79">
        <f t="shared" ca="1" si="99"/>
        <v>1089451.9615375514</v>
      </c>
      <c r="Q173" s="35"/>
      <c r="R173">
        <f t="shared" ca="1" si="116"/>
        <v>170</v>
      </c>
      <c r="S173" s="78">
        <f t="shared" ca="1" si="117"/>
        <v>75.52</v>
      </c>
      <c r="T173" s="55">
        <f t="shared" ca="1" si="118"/>
        <v>6.0757230971507648E-3</v>
      </c>
      <c r="U173" s="78">
        <f t="shared" ca="1" si="119"/>
        <v>0.56199347767632835</v>
      </c>
      <c r="V173" s="79">
        <f t="shared" ca="1" si="120"/>
        <v>1108160.4530992243</v>
      </c>
      <c r="W173" s="79">
        <f t="shared" ca="1" si="100"/>
        <v>7559.3091792381038</v>
      </c>
      <c r="X173" s="80">
        <f t="shared" ca="1" si="101"/>
        <v>-11.239869553526567</v>
      </c>
      <c r="Y173" s="80">
        <f t="shared" ca="1" si="121"/>
        <v>-923.46704424935365</v>
      </c>
      <c r="Z173" s="80">
        <f t="shared" ca="1" si="102"/>
        <v>0</v>
      </c>
      <c r="AA173" s="80">
        <f t="shared" ca="1" si="122"/>
        <v>0</v>
      </c>
      <c r="AB173" s="81">
        <f t="shared" ca="1" si="103"/>
        <v>0</v>
      </c>
      <c r="AC173" s="79">
        <f t="shared" ca="1" si="104"/>
        <v>1114785.0553646593</v>
      </c>
      <c r="AD173" s="35"/>
      <c r="AE173" s="62">
        <f t="shared" ca="1" si="105"/>
        <v>0</v>
      </c>
      <c r="AF173" s="62">
        <f t="shared" ca="1" si="106"/>
        <v>1983626.3224512064</v>
      </c>
      <c r="AG173" s="35"/>
      <c r="AH173" s="35"/>
      <c r="AR173" s="69">
        <f t="shared" si="123"/>
        <v>15</v>
      </c>
      <c r="AS173" s="70">
        <f t="shared" si="128"/>
        <v>170</v>
      </c>
      <c r="AT173" s="71">
        <f t="shared" si="129"/>
        <v>0.31235115176078332</v>
      </c>
      <c r="AU173" s="72">
        <f t="shared" si="107"/>
        <v>6.8214933659622723E-3</v>
      </c>
      <c r="AV173" s="73">
        <f t="shared" si="124"/>
        <v>1.0068214933659623</v>
      </c>
      <c r="AW173" s="74">
        <f>PRODUCT(AV$4:AV173)</f>
        <v>3.176298364302502</v>
      </c>
    </row>
    <row r="174" spans="5:49">
      <c r="E174">
        <f t="shared" si="126"/>
        <v>171</v>
      </c>
      <c r="F174" s="64">
        <f t="shared" si="127"/>
        <v>76.166666666666032</v>
      </c>
      <c r="G174" s="55">
        <f t="shared" si="109"/>
        <v>6.0757230971507648E-3</v>
      </c>
      <c r="H174" s="78">
        <f t="shared" si="131"/>
        <v>0.54928632305995362</v>
      </c>
      <c r="I174" s="79">
        <f t="shared" ca="1" si="110"/>
        <v>1082832.7530916014</v>
      </c>
      <c r="J174" s="79">
        <f t="shared" ca="1" si="111"/>
        <v>7386.5364416610219</v>
      </c>
      <c r="K174" s="80">
        <f t="shared" ca="1" si="112"/>
        <v>-10.985726461199071</v>
      </c>
      <c r="L174" s="80">
        <f t="shared" ca="1" si="113"/>
        <v>-902.36062757633454</v>
      </c>
      <c r="M174" s="80">
        <f t="shared" ca="1" si="114"/>
        <v>0</v>
      </c>
      <c r="N174" s="80">
        <f t="shared" ca="1" si="115"/>
        <v>0</v>
      </c>
      <c r="O174" s="81">
        <f t="shared" ca="1" si="98"/>
        <v>0</v>
      </c>
      <c r="P174" s="79">
        <f t="shared" ca="1" si="99"/>
        <v>1089305.9431792249</v>
      </c>
      <c r="Q174" s="35"/>
      <c r="R174">
        <f t="shared" ca="1" si="116"/>
        <v>171</v>
      </c>
      <c r="S174" s="78">
        <f t="shared" ca="1" si="117"/>
        <v>75.599999999999994</v>
      </c>
      <c r="T174" s="55">
        <f t="shared" ca="1" si="118"/>
        <v>6.0757230971507648E-3</v>
      </c>
      <c r="U174" s="78">
        <f t="shared" ca="1" si="119"/>
        <v>0.55857896092356218</v>
      </c>
      <c r="V174" s="79">
        <f t="shared" ca="1" si="120"/>
        <v>1108011.9300554218</v>
      </c>
      <c r="W174" s="79">
        <f t="shared" ca="1" si="100"/>
        <v>7558.296030280113</v>
      </c>
      <c r="X174" s="80">
        <f t="shared" ca="1" si="101"/>
        <v>-11.171579218471244</v>
      </c>
      <c r="Y174" s="80">
        <f t="shared" ca="1" si="121"/>
        <v>-923.34327504618489</v>
      </c>
      <c r="Z174" s="80">
        <f t="shared" ca="1" si="102"/>
        <v>0</v>
      </c>
      <c r="AA174" s="80">
        <f t="shared" ca="1" si="122"/>
        <v>0</v>
      </c>
      <c r="AB174" s="81">
        <f t="shared" ca="1" si="103"/>
        <v>0</v>
      </c>
      <c r="AC174" s="79">
        <f t="shared" ca="1" si="104"/>
        <v>1114635.7112314373</v>
      </c>
      <c r="AD174" s="35"/>
      <c r="AE174" s="62">
        <f t="shared" ca="1" si="105"/>
        <v>0</v>
      </c>
      <c r="AF174" s="62">
        <f t="shared" ca="1" si="106"/>
        <v>1995484.5943149796</v>
      </c>
      <c r="AG174" s="35"/>
      <c r="AH174" s="35"/>
      <c r="AR174" s="69">
        <f t="shared" si="123"/>
        <v>15</v>
      </c>
      <c r="AS174" s="70">
        <f t="shared" si="128"/>
        <v>171</v>
      </c>
      <c r="AT174" s="71">
        <f t="shared" si="129"/>
        <v>0.31022045045119645</v>
      </c>
      <c r="AU174" s="72">
        <f t="shared" si="107"/>
        <v>6.8214933659622723E-3</v>
      </c>
      <c r="AV174" s="73">
        <f t="shared" si="124"/>
        <v>1.0068214933659623</v>
      </c>
      <c r="AW174" s="74">
        <f>PRODUCT(AV$4:AV174)</f>
        <v>3.1979654625229084</v>
      </c>
    </row>
    <row r="175" spans="5:49">
      <c r="E175">
        <f t="shared" si="126"/>
        <v>172</v>
      </c>
      <c r="F175" s="64">
        <f t="shared" si="127"/>
        <v>76.249999999999361</v>
      </c>
      <c r="G175" s="55">
        <f t="shared" si="109"/>
        <v>6.0757230971507648E-3</v>
      </c>
      <c r="H175" s="78">
        <f t="shared" si="131"/>
        <v>0.5459490114599892</v>
      </c>
      <c r="I175" s="79">
        <f t="shared" ca="1" si="110"/>
        <v>1082687.6219003873</v>
      </c>
      <c r="J175" s="79">
        <f t="shared" ca="1" si="111"/>
        <v>7385.5464302029613</v>
      </c>
      <c r="K175" s="80">
        <f t="shared" ca="1" si="112"/>
        <v>-10.918980229199784</v>
      </c>
      <c r="L175" s="80">
        <f t="shared" ca="1" si="113"/>
        <v>-902.23968491698952</v>
      </c>
      <c r="M175" s="80">
        <f t="shared" ca="1" si="114"/>
        <v>0</v>
      </c>
      <c r="N175" s="80">
        <f t="shared" ca="1" si="115"/>
        <v>0</v>
      </c>
      <c r="O175" s="81">
        <f t="shared" ca="1" si="98"/>
        <v>0</v>
      </c>
      <c r="P175" s="79">
        <f t="shared" ca="1" si="99"/>
        <v>1089160.009665444</v>
      </c>
      <c r="Q175" s="35"/>
      <c r="R175">
        <f t="shared" ca="1" si="116"/>
        <v>172</v>
      </c>
      <c r="S175" s="78">
        <f t="shared" ca="1" si="117"/>
        <v>75.680000000000007</v>
      </c>
      <c r="T175" s="55">
        <f t="shared" ca="1" si="118"/>
        <v>6.0757230971507648E-3</v>
      </c>
      <c r="U175" s="78">
        <f t="shared" ca="1" si="119"/>
        <v>0.55518518982909637</v>
      </c>
      <c r="V175" s="79">
        <f t="shared" ca="1" si="120"/>
        <v>1107863.4932957995</v>
      </c>
      <c r="W175" s="79">
        <f t="shared" ca="1" si="100"/>
        <v>7557.2834699090845</v>
      </c>
      <c r="X175" s="80">
        <f t="shared" ca="1" si="101"/>
        <v>-11.103703796581927</v>
      </c>
      <c r="Y175" s="80">
        <f t="shared" ca="1" si="121"/>
        <v>-923.21957774649957</v>
      </c>
      <c r="Z175" s="80">
        <f t="shared" ca="1" si="102"/>
        <v>0</v>
      </c>
      <c r="AA175" s="80">
        <f t="shared" ca="1" si="122"/>
        <v>0</v>
      </c>
      <c r="AB175" s="81">
        <f t="shared" ca="1" si="103"/>
        <v>0</v>
      </c>
      <c r="AC175" s="79">
        <f t="shared" ca="1" si="104"/>
        <v>1114486.4534841655</v>
      </c>
      <c r="AD175" s="35"/>
      <c r="AE175" s="62">
        <f t="shared" ca="1" si="105"/>
        <v>0</v>
      </c>
      <c r="AF175" s="62">
        <f t="shared" ca="1" si="106"/>
        <v>2007413.8754083836</v>
      </c>
      <c r="AG175" s="35"/>
      <c r="AH175" s="35"/>
      <c r="AR175" s="69">
        <f t="shared" si="123"/>
        <v>15</v>
      </c>
      <c r="AS175" s="70">
        <f t="shared" si="128"/>
        <v>172</v>
      </c>
      <c r="AT175" s="71">
        <f t="shared" si="129"/>
        <v>0.30810428370645776</v>
      </c>
      <c r="AU175" s="72">
        <f t="shared" si="107"/>
        <v>6.8214933659622723E-3</v>
      </c>
      <c r="AV175" s="73">
        <f t="shared" si="124"/>
        <v>1.0068214933659623</v>
      </c>
      <c r="AW175" s="74">
        <f>PRODUCT(AV$4:AV175)</f>
        <v>3.2197803627100847</v>
      </c>
    </row>
    <row r="176" spans="5:49">
      <c r="E176">
        <f t="shared" si="126"/>
        <v>173</v>
      </c>
      <c r="F176" s="64">
        <f t="shared" si="127"/>
        <v>76.333333333332689</v>
      </c>
      <c r="G176" s="55">
        <f t="shared" si="109"/>
        <v>6.0757230971507648E-3</v>
      </c>
      <c r="H176" s="78">
        <f t="shared" si="131"/>
        <v>0.5426319764411951</v>
      </c>
      <c r="I176" s="79">
        <f t="shared" ca="1" si="110"/>
        <v>1082542.5750382268</v>
      </c>
      <c r="J176" s="79">
        <f t="shared" ca="1" si="111"/>
        <v>7384.5569939949792</v>
      </c>
      <c r="K176" s="80">
        <f t="shared" ca="1" si="112"/>
        <v>-10.852639528823902</v>
      </c>
      <c r="L176" s="80">
        <f t="shared" ca="1" si="113"/>
        <v>-902.11881253185572</v>
      </c>
      <c r="M176" s="80">
        <f t="shared" ca="1" si="114"/>
        <v>0</v>
      </c>
      <c r="N176" s="80">
        <f t="shared" ca="1" si="115"/>
        <v>0</v>
      </c>
      <c r="O176" s="81">
        <f t="shared" ca="1" si="98"/>
        <v>0</v>
      </c>
      <c r="P176" s="79">
        <f t="shared" ca="1" si="99"/>
        <v>1089014.160580161</v>
      </c>
      <c r="Q176" s="35"/>
      <c r="R176">
        <f t="shared" ca="1" si="116"/>
        <v>173</v>
      </c>
      <c r="S176" s="78">
        <f t="shared" ca="1" si="117"/>
        <v>75.760000000000005</v>
      </c>
      <c r="T176" s="55">
        <f t="shared" ca="1" si="118"/>
        <v>6.0757230971507648E-3</v>
      </c>
      <c r="U176" s="78">
        <f t="shared" ca="1" si="119"/>
        <v>0.5518120383480557</v>
      </c>
      <c r="V176" s="79">
        <f t="shared" ca="1" si="120"/>
        <v>1107715.1423972701</v>
      </c>
      <c r="W176" s="79">
        <f t="shared" ca="1" si="100"/>
        <v>7556.2714952389315</v>
      </c>
      <c r="X176" s="80">
        <f t="shared" ca="1" si="101"/>
        <v>-11.036240766961114</v>
      </c>
      <c r="Y176" s="80">
        <f t="shared" ca="1" si="121"/>
        <v>-923.09595199772514</v>
      </c>
      <c r="Z176" s="80">
        <f t="shared" ca="1" si="102"/>
        <v>0</v>
      </c>
      <c r="AA176" s="80">
        <f t="shared" ca="1" si="122"/>
        <v>0</v>
      </c>
      <c r="AB176" s="81">
        <f t="shared" ca="1" si="103"/>
        <v>0</v>
      </c>
      <c r="AC176" s="79">
        <f t="shared" ca="1" si="104"/>
        <v>1114337.2816997443</v>
      </c>
      <c r="AD176" s="35"/>
      <c r="AE176" s="62">
        <f t="shared" ca="1" si="105"/>
        <v>0</v>
      </c>
      <c r="AF176" s="62">
        <f t="shared" ca="1" si="106"/>
        <v>2019414.5909460487</v>
      </c>
      <c r="AG176" s="35"/>
      <c r="AH176" s="35"/>
      <c r="AR176" s="69">
        <f t="shared" si="123"/>
        <v>15</v>
      </c>
      <c r="AS176" s="70">
        <f t="shared" si="128"/>
        <v>173</v>
      </c>
      <c r="AT176" s="71">
        <f t="shared" si="129"/>
        <v>0.3060025523791296</v>
      </c>
      <c r="AU176" s="72">
        <f t="shared" si="107"/>
        <v>6.8214933659622723E-3</v>
      </c>
      <c r="AV176" s="73">
        <f t="shared" si="124"/>
        <v>1.0068214933659623</v>
      </c>
      <c r="AW176" s="74">
        <f>PRODUCT(AV$4:AV176)</f>
        <v>3.2417440730941673</v>
      </c>
    </row>
    <row r="177" spans="5:49">
      <c r="E177">
        <f t="shared" si="126"/>
        <v>174</v>
      </c>
      <c r="F177" s="64">
        <f t="shared" si="127"/>
        <v>76.416666666666018</v>
      </c>
      <c r="G177" s="55">
        <f t="shared" si="109"/>
        <v>6.0757230971507648E-3</v>
      </c>
      <c r="H177" s="78">
        <f t="shared" si="131"/>
        <v>0.53933509480867881</v>
      </c>
      <c r="I177" s="79">
        <f t="shared" ca="1" si="110"/>
        <v>1082397.6120916</v>
      </c>
      <c r="J177" s="79">
        <f t="shared" ca="1" si="111"/>
        <v>7383.5681302162538</v>
      </c>
      <c r="K177" s="80">
        <f t="shared" ca="1" si="112"/>
        <v>-10.786701896173575</v>
      </c>
      <c r="L177" s="80">
        <f t="shared" ca="1" si="113"/>
        <v>-901.99801007633334</v>
      </c>
      <c r="M177" s="80">
        <f t="shared" ca="1" si="114"/>
        <v>0</v>
      </c>
      <c r="N177" s="80">
        <f t="shared" ca="1" si="115"/>
        <v>0</v>
      </c>
      <c r="O177" s="81">
        <f t="shared" ca="1" si="98"/>
        <v>0</v>
      </c>
      <c r="P177" s="79">
        <f t="shared" ca="1" si="99"/>
        <v>1088868.3955098437</v>
      </c>
      <c r="Q177" s="35"/>
      <c r="R177">
        <f t="shared" ca="1" si="116"/>
        <v>174</v>
      </c>
      <c r="S177" s="78">
        <f t="shared" ca="1" si="117"/>
        <v>75.84</v>
      </c>
      <c r="T177" s="55">
        <f t="shared" ca="1" si="118"/>
        <v>6.0757230971507648E-3</v>
      </c>
      <c r="U177" s="78">
        <f t="shared" ca="1" si="119"/>
        <v>0.5484593812013786</v>
      </c>
      <c r="V177" s="79">
        <f t="shared" ca="1" si="120"/>
        <v>1107566.8769393049</v>
      </c>
      <c r="W177" s="79">
        <f t="shared" ca="1" si="100"/>
        <v>7555.2601034010204</v>
      </c>
      <c r="X177" s="80">
        <f t="shared" ca="1" si="101"/>
        <v>-10.969187624027573</v>
      </c>
      <c r="Y177" s="80">
        <f t="shared" ca="1" si="121"/>
        <v>-922.97239744942078</v>
      </c>
      <c r="Z177" s="80">
        <f t="shared" ca="1" si="102"/>
        <v>0</v>
      </c>
      <c r="AA177" s="80">
        <f t="shared" ca="1" si="122"/>
        <v>0</v>
      </c>
      <c r="AB177" s="81">
        <f t="shared" ca="1" si="103"/>
        <v>0</v>
      </c>
      <c r="AC177" s="79">
        <f t="shared" ca="1" si="104"/>
        <v>1114188.1954576324</v>
      </c>
      <c r="AD177" s="35"/>
      <c r="AE177" s="62">
        <f t="shared" ca="1" si="105"/>
        <v>0</v>
      </c>
      <c r="AF177" s="62">
        <f t="shared" ca="1" si="106"/>
        <v>2031487.1686888593</v>
      </c>
      <c r="AG177" s="35"/>
      <c r="AH177" s="35"/>
      <c r="AR177" s="69">
        <f t="shared" si="123"/>
        <v>15</v>
      </c>
      <c r="AS177" s="70">
        <f t="shared" si="128"/>
        <v>174</v>
      </c>
      <c r="AT177" s="71">
        <f t="shared" si="129"/>
        <v>0.30391515799810787</v>
      </c>
      <c r="AU177" s="72">
        <f t="shared" si="107"/>
        <v>6.8214933659622723E-3</v>
      </c>
      <c r="AV177" s="73">
        <f t="shared" si="124"/>
        <v>1.0068214933659623</v>
      </c>
      <c r="AW177" s="74">
        <f>PRODUCT(AV$4:AV177)</f>
        <v>3.2638576087829265</v>
      </c>
    </row>
    <row r="178" spans="5:49">
      <c r="E178">
        <f t="shared" si="126"/>
        <v>175</v>
      </c>
      <c r="F178" s="64">
        <f t="shared" si="127"/>
        <v>76.499999999999346</v>
      </c>
      <c r="G178" s="55">
        <f t="shared" si="109"/>
        <v>6.0757230971507648E-3</v>
      </c>
      <c r="H178" s="78">
        <f t="shared" si="131"/>
        <v>0.53605824411604575</v>
      </c>
      <c r="I178" s="79">
        <f t="shared" ca="1" si="110"/>
        <v>1082252.732649487</v>
      </c>
      <c r="J178" s="79">
        <f t="shared" ca="1" si="111"/>
        <v>7382.579836063016</v>
      </c>
      <c r="K178" s="80">
        <f t="shared" ca="1" si="112"/>
        <v>-10.721164882320915</v>
      </c>
      <c r="L178" s="80">
        <f t="shared" ca="1" si="113"/>
        <v>-901.87727720790588</v>
      </c>
      <c r="M178" s="80">
        <f t="shared" ca="1" si="114"/>
        <v>0</v>
      </c>
      <c r="N178" s="80">
        <f t="shared" ca="1" si="115"/>
        <v>0</v>
      </c>
      <c r="O178" s="81">
        <f t="shared" ca="1" si="98"/>
        <v>0</v>
      </c>
      <c r="P178" s="79">
        <f t="shared" ca="1" si="99"/>
        <v>1088722.7140434599</v>
      </c>
      <c r="Q178" s="35"/>
      <c r="R178">
        <f t="shared" ca="1" si="116"/>
        <v>175</v>
      </c>
      <c r="S178" s="78">
        <f t="shared" ca="1" si="117"/>
        <v>75.92</v>
      </c>
      <c r="T178" s="55">
        <f t="shared" ca="1" si="118"/>
        <v>6.0757230971507648E-3</v>
      </c>
      <c r="U178" s="78">
        <f t="shared" ca="1" si="119"/>
        <v>0.54512709387116443</v>
      </c>
      <c r="V178" s="79">
        <f t="shared" ca="1" si="120"/>
        <v>1107418.6965039177</v>
      </c>
      <c r="W178" s="79">
        <f t="shared" ca="1" si="100"/>
        <v>7554.2492915440616</v>
      </c>
      <c r="X178" s="80">
        <f t="shared" ca="1" si="101"/>
        <v>-10.902541877423289</v>
      </c>
      <c r="Y178" s="80">
        <f t="shared" ca="1" si="121"/>
        <v>-922.84891375326481</v>
      </c>
      <c r="Z178" s="80">
        <f t="shared" ca="1" si="102"/>
        <v>0</v>
      </c>
      <c r="AA178" s="80">
        <f t="shared" ca="1" si="122"/>
        <v>0</v>
      </c>
      <c r="AB178" s="81">
        <f t="shared" ca="1" si="103"/>
        <v>0</v>
      </c>
      <c r="AC178" s="79">
        <f t="shared" ca="1" si="104"/>
        <v>1114039.1943398311</v>
      </c>
      <c r="AD178" s="35"/>
      <c r="AE178" s="62">
        <f t="shared" ca="1" si="105"/>
        <v>0</v>
      </c>
      <c r="AF178" s="62">
        <f t="shared" ca="1" si="106"/>
        <v>2043632.0389592003</v>
      </c>
      <c r="AG178" s="35"/>
      <c r="AH178" s="35"/>
      <c r="AR178" s="69">
        <f t="shared" si="123"/>
        <v>15</v>
      </c>
      <c r="AS178" s="70">
        <f t="shared" si="128"/>
        <v>175</v>
      </c>
      <c r="AT178" s="71">
        <f t="shared" si="129"/>
        <v>0.30184200276400841</v>
      </c>
      <c r="AU178" s="72">
        <f t="shared" si="107"/>
        <v>6.8214933659622723E-3</v>
      </c>
      <c r="AV178" s="73">
        <f t="shared" si="124"/>
        <v>1.0068214933659623</v>
      </c>
      <c r="AW178" s="74">
        <f>PRODUCT(AV$4:AV178)</f>
        <v>3.2861219918086846</v>
      </c>
    </row>
    <row r="179" spans="5:49">
      <c r="E179">
        <f t="shared" si="126"/>
        <v>176</v>
      </c>
      <c r="F179" s="64">
        <f t="shared" si="127"/>
        <v>76.583333333332675</v>
      </c>
      <c r="G179" s="55">
        <f t="shared" si="109"/>
        <v>6.629281491598138E-3</v>
      </c>
      <c r="H179" s="78">
        <f t="shared" si="131"/>
        <v>0.53250456311990868</v>
      </c>
      <c r="I179" s="79">
        <f t="shared" ca="1" si="110"/>
        <v>1081505.264705769</v>
      </c>
      <c r="J179" s="79">
        <f t="shared" ca="1" si="111"/>
        <v>7377.4809884436745</v>
      </c>
      <c r="K179" s="80">
        <f t="shared" ca="1" si="112"/>
        <v>-10.650091262398174</v>
      </c>
      <c r="L179" s="80">
        <f t="shared" ca="1" si="113"/>
        <v>-901.25438725480763</v>
      </c>
      <c r="M179" s="80">
        <f t="shared" ca="1" si="114"/>
        <v>0</v>
      </c>
      <c r="N179" s="80">
        <f t="shared" ca="1" si="115"/>
        <v>0</v>
      </c>
      <c r="O179" s="81">
        <f t="shared" ca="1" si="98"/>
        <v>0</v>
      </c>
      <c r="P179" s="79">
        <f t="shared" ca="1" si="99"/>
        <v>1087970.8412156955</v>
      </c>
      <c r="Q179" s="35"/>
      <c r="R179">
        <f t="shared" ca="1" si="116"/>
        <v>176</v>
      </c>
      <c r="S179" s="78">
        <f t="shared" ca="1" si="117"/>
        <v>76</v>
      </c>
      <c r="T179" s="55">
        <f t="shared" ca="1" si="118"/>
        <v>6.0757230971507648E-3</v>
      </c>
      <c r="U179" s="78">
        <f t="shared" ca="1" si="119"/>
        <v>0.54181505259604867</v>
      </c>
      <c r="V179" s="79">
        <f t="shared" ca="1" si="120"/>
        <v>1107270.6006756495</v>
      </c>
      <c r="W179" s="79">
        <f t="shared" ca="1" si="100"/>
        <v>7553.2390568340033</v>
      </c>
      <c r="X179" s="80">
        <f t="shared" ca="1" si="101"/>
        <v>-10.836301051920973</v>
      </c>
      <c r="Y179" s="80">
        <f t="shared" ca="1" si="121"/>
        <v>-922.72550056304124</v>
      </c>
      <c r="Z179" s="80">
        <f t="shared" ca="1" si="102"/>
        <v>0</v>
      </c>
      <c r="AA179" s="80">
        <f t="shared" ca="1" si="122"/>
        <v>0</v>
      </c>
      <c r="AB179" s="81">
        <f t="shared" ca="1" si="103"/>
        <v>0</v>
      </c>
      <c r="AC179" s="79">
        <f t="shared" ca="1" si="104"/>
        <v>1113890.2779308686</v>
      </c>
      <c r="AD179" s="35"/>
      <c r="AE179" s="62">
        <f t="shared" ca="1" si="105"/>
        <v>0</v>
      </c>
      <c r="AF179" s="62">
        <f t="shared" ca="1" si="106"/>
        <v>2055849.6346562961</v>
      </c>
      <c r="AG179" s="35"/>
      <c r="AH179" s="35"/>
      <c r="AR179" s="69">
        <f t="shared" si="123"/>
        <v>15</v>
      </c>
      <c r="AS179" s="70">
        <f t="shared" si="128"/>
        <v>176</v>
      </c>
      <c r="AT179" s="71">
        <f t="shared" si="129"/>
        <v>0.29978298954458499</v>
      </c>
      <c r="AU179" s="72">
        <f t="shared" si="107"/>
        <v>6.8214933659622723E-3</v>
      </c>
      <c r="AV179" s="73">
        <f t="shared" si="124"/>
        <v>1.0068214933659623</v>
      </c>
      <c r="AW179" s="74">
        <f>PRODUCT(AV$4:AV179)</f>
        <v>3.3085382511755501</v>
      </c>
    </row>
    <row r="180" spans="5:49">
      <c r="E180">
        <f t="shared" si="126"/>
        <v>177</v>
      </c>
      <c r="F180" s="64">
        <f t="shared" si="127"/>
        <v>76.666666666666003</v>
      </c>
      <c r="G180" s="55">
        <f t="shared" si="109"/>
        <v>6.629281491598138E-3</v>
      </c>
      <c r="H180" s="78">
        <f t="shared" si="131"/>
        <v>0.5289744404754263</v>
      </c>
      <c r="I180" s="79">
        <f t="shared" ca="1" si="110"/>
        <v>1080758.3762546259</v>
      </c>
      <c r="J180" s="79">
        <f t="shared" ca="1" si="111"/>
        <v>7372.3860938290873</v>
      </c>
      <c r="K180" s="80">
        <f t="shared" ca="1" si="112"/>
        <v>-10.579488809508526</v>
      </c>
      <c r="L180" s="80">
        <f t="shared" ca="1" si="113"/>
        <v>-900.6319802121883</v>
      </c>
      <c r="M180" s="80">
        <f t="shared" ca="1" si="114"/>
        <v>0</v>
      </c>
      <c r="N180" s="80">
        <f t="shared" ca="1" si="115"/>
        <v>0</v>
      </c>
      <c r="O180" s="81">
        <f t="shared" ca="1" si="98"/>
        <v>0</v>
      </c>
      <c r="P180" s="79">
        <f t="shared" ca="1" si="99"/>
        <v>1087219.5508794333</v>
      </c>
      <c r="Q180" s="35"/>
      <c r="R180">
        <f t="shared" ca="1" si="116"/>
        <v>177</v>
      </c>
      <c r="S180" s="78">
        <f t="shared" ca="1" si="117"/>
        <v>76.08</v>
      </c>
      <c r="T180" s="55">
        <f t="shared" ca="1" si="118"/>
        <v>6.0757230971507648E-3</v>
      </c>
      <c r="U180" s="78">
        <f t="shared" ca="1" si="119"/>
        <v>0.53852313436660693</v>
      </c>
      <c r="V180" s="79">
        <f t="shared" ca="1" si="120"/>
        <v>1107122.5890415523</v>
      </c>
      <c r="W180" s="79">
        <f t="shared" ca="1" si="100"/>
        <v>7552.229396453924</v>
      </c>
      <c r="X180" s="80">
        <f t="shared" ca="1" si="101"/>
        <v>-10.770462687332138</v>
      </c>
      <c r="Y180" s="80">
        <f t="shared" ca="1" si="121"/>
        <v>-922.60215753462694</v>
      </c>
      <c r="Z180" s="80">
        <f t="shared" ca="1" si="102"/>
        <v>0</v>
      </c>
      <c r="AA180" s="80">
        <f t="shared" ca="1" si="122"/>
        <v>0</v>
      </c>
      <c r="AB180" s="81">
        <f t="shared" ca="1" si="103"/>
        <v>0</v>
      </c>
      <c r="AC180" s="79">
        <f t="shared" ca="1" si="104"/>
        <v>1113741.4458177842</v>
      </c>
      <c r="AD180" s="35"/>
      <c r="AE180" s="62">
        <f t="shared" ca="1" si="105"/>
        <v>0</v>
      </c>
      <c r="AF180" s="62">
        <f t="shared" ca="1" si="106"/>
        <v>2068140.3912716396</v>
      </c>
      <c r="AG180" s="35"/>
      <c r="AH180" s="35"/>
      <c r="AR180" s="69">
        <f t="shared" si="123"/>
        <v>15</v>
      </c>
      <c r="AS180" s="70">
        <f t="shared" si="128"/>
        <v>177</v>
      </c>
      <c r="AT180" s="71">
        <f t="shared" si="129"/>
        <v>0.29773802187017828</v>
      </c>
      <c r="AU180" s="72">
        <f t="shared" si="107"/>
        <v>6.8214933659622723E-3</v>
      </c>
      <c r="AV180" s="73">
        <f t="shared" si="124"/>
        <v>1.0068214933659623</v>
      </c>
      <c r="AW180" s="74">
        <f>PRODUCT(AV$4:AV180)</f>
        <v>3.3311074229069764</v>
      </c>
    </row>
    <row r="181" spans="5:49">
      <c r="E181">
        <f t="shared" si="126"/>
        <v>178</v>
      </c>
      <c r="F181" s="64">
        <f t="shared" si="127"/>
        <v>76.749999999999332</v>
      </c>
      <c r="G181" s="55">
        <f t="shared" si="109"/>
        <v>6.629281491598138E-3</v>
      </c>
      <c r="H181" s="78">
        <f t="shared" si="131"/>
        <v>0.52546772000765407</v>
      </c>
      <c r="I181" s="79">
        <f t="shared" ca="1" si="110"/>
        <v>1080012.0664334847</v>
      </c>
      <c r="J181" s="79">
        <f t="shared" ca="1" si="111"/>
        <v>7367.2951463352201</v>
      </c>
      <c r="K181" s="80">
        <f t="shared" ca="1" si="112"/>
        <v>-10.509354400153082</v>
      </c>
      <c r="L181" s="80">
        <f t="shared" ca="1" si="113"/>
        <v>-900.01005536123728</v>
      </c>
      <c r="M181" s="80">
        <f t="shared" ca="1" si="114"/>
        <v>0</v>
      </c>
      <c r="N181" s="80">
        <f t="shared" ca="1" si="115"/>
        <v>0</v>
      </c>
      <c r="O181" s="81">
        <f t="shared" ca="1" si="98"/>
        <v>0</v>
      </c>
      <c r="P181" s="79">
        <f t="shared" ca="1" si="99"/>
        <v>1086468.8421700583</v>
      </c>
      <c r="Q181" s="35"/>
      <c r="R181">
        <f t="shared" ca="1" si="116"/>
        <v>178</v>
      </c>
      <c r="S181" s="78">
        <f t="shared" ca="1" si="117"/>
        <v>76.16</v>
      </c>
      <c r="T181" s="55">
        <f t="shared" ca="1" si="118"/>
        <v>6.0757230971507648E-3</v>
      </c>
      <c r="U181" s="78">
        <f t="shared" ca="1" si="119"/>
        <v>0.5352512169207857</v>
      </c>
      <c r="V181" s="79">
        <f t="shared" ca="1" si="120"/>
        <v>1106974.661191175</v>
      </c>
      <c r="W181" s="79">
        <f t="shared" ca="1" si="100"/>
        <v>7551.2203076039341</v>
      </c>
      <c r="X181" s="80">
        <f t="shared" ca="1" si="101"/>
        <v>-10.705024338415715</v>
      </c>
      <c r="Y181" s="80">
        <f t="shared" ca="1" si="121"/>
        <v>-922.47888432597927</v>
      </c>
      <c r="Z181" s="80">
        <f t="shared" ca="1" si="102"/>
        <v>0</v>
      </c>
      <c r="AA181" s="80">
        <f t="shared" ca="1" si="122"/>
        <v>0</v>
      </c>
      <c r="AB181" s="81">
        <f t="shared" ca="1" si="103"/>
        <v>0</v>
      </c>
      <c r="AC181" s="79">
        <f t="shared" ca="1" si="104"/>
        <v>1113592.6975901145</v>
      </c>
      <c r="AD181" s="35"/>
      <c r="AE181" s="62">
        <f t="shared" ca="1" si="105"/>
        <v>0</v>
      </c>
      <c r="AF181" s="62">
        <f t="shared" ca="1" si="106"/>
        <v>2080504.746904518</v>
      </c>
      <c r="AG181" s="35"/>
      <c r="AH181" s="35"/>
      <c r="AR181" s="69">
        <f t="shared" si="123"/>
        <v>15</v>
      </c>
      <c r="AS181" s="70">
        <f t="shared" si="128"/>
        <v>178</v>
      </c>
      <c r="AT181" s="71">
        <f t="shared" si="129"/>
        <v>0.29570700392919613</v>
      </c>
      <c r="AU181" s="72">
        <f t="shared" si="107"/>
        <v>6.8214933659622723E-3</v>
      </c>
      <c r="AV181" s="73">
        <f t="shared" si="124"/>
        <v>1.0068214933659623</v>
      </c>
      <c r="AW181" s="74">
        <f>PRODUCT(AV$4:AV181)</f>
        <v>3.3538305500936438</v>
      </c>
    </row>
    <row r="182" spans="5:49">
      <c r="E182">
        <f t="shared" si="126"/>
        <v>179</v>
      </c>
      <c r="F182" s="64">
        <f t="shared" si="127"/>
        <v>76.833333333332661</v>
      </c>
      <c r="G182" s="55">
        <f t="shared" si="109"/>
        <v>6.629281491598138E-3</v>
      </c>
      <c r="H182" s="78">
        <f t="shared" si="131"/>
        <v>0.52198424657697506</v>
      </c>
      <c r="I182" s="79">
        <f t="shared" ca="1" si="110"/>
        <v>1079266.3343834623</v>
      </c>
      <c r="J182" s="79">
        <f t="shared" ca="1" si="111"/>
        <v>7362.2081401032074</v>
      </c>
      <c r="K182" s="80">
        <f t="shared" ca="1" si="112"/>
        <v>-10.439684931539501</v>
      </c>
      <c r="L182" s="80">
        <f t="shared" ca="1" si="113"/>
        <v>-899.38861198621862</v>
      </c>
      <c r="M182" s="80">
        <f t="shared" ca="1" si="114"/>
        <v>0</v>
      </c>
      <c r="N182" s="80">
        <f t="shared" ca="1" si="115"/>
        <v>0</v>
      </c>
      <c r="O182" s="81">
        <f t="shared" ca="1" si="98"/>
        <v>0</v>
      </c>
      <c r="P182" s="79">
        <f t="shared" ca="1" si="99"/>
        <v>1085718.7142266475</v>
      </c>
      <c r="Q182" s="35"/>
      <c r="R182">
        <f t="shared" ca="1" si="116"/>
        <v>179</v>
      </c>
      <c r="S182" s="78">
        <f t="shared" ca="1" si="117"/>
        <v>76.239999999999995</v>
      </c>
      <c r="T182" s="55">
        <f t="shared" ca="1" si="118"/>
        <v>6.0757230971507648E-3</v>
      </c>
      <c r="U182" s="78">
        <f t="shared" ca="1" si="119"/>
        <v>0.53199917873936198</v>
      </c>
      <c r="V182" s="79">
        <f t="shared" ca="1" si="120"/>
        <v>1106826.8167165478</v>
      </c>
      <c r="W182" s="79">
        <f t="shared" ca="1" si="100"/>
        <v>7550.2117875010708</v>
      </c>
      <c r="X182" s="80">
        <f t="shared" ca="1" si="101"/>
        <v>-10.639983574787239</v>
      </c>
      <c r="Y182" s="80">
        <f t="shared" ca="1" si="121"/>
        <v>-922.3556805971233</v>
      </c>
      <c r="Z182" s="80">
        <f t="shared" ca="1" si="102"/>
        <v>0</v>
      </c>
      <c r="AA182" s="80">
        <f t="shared" ca="1" si="122"/>
        <v>0</v>
      </c>
      <c r="AB182" s="81">
        <f t="shared" ca="1" si="103"/>
        <v>0</v>
      </c>
      <c r="AC182" s="79">
        <f t="shared" ca="1" si="104"/>
        <v>1113444.0328398771</v>
      </c>
      <c r="AD182" s="35"/>
      <c r="AE182" s="62">
        <f t="shared" ca="1" si="105"/>
        <v>0</v>
      </c>
      <c r="AF182" s="62">
        <f t="shared" ca="1" si="106"/>
        <v>2092943.1422776268</v>
      </c>
      <c r="AG182" s="35"/>
      <c r="AH182" s="35"/>
      <c r="AR182" s="69">
        <f t="shared" si="123"/>
        <v>15</v>
      </c>
      <c r="AS182" s="70">
        <f t="shared" si="128"/>
        <v>179</v>
      </c>
      <c r="AT182" s="71">
        <f t="shared" si="129"/>
        <v>0.29368984056362452</v>
      </c>
      <c r="AU182" s="72">
        <f t="shared" si="107"/>
        <v>6.8214933659622723E-3</v>
      </c>
      <c r="AV182" s="73">
        <f t="shared" si="124"/>
        <v>1.0068214933659623</v>
      </c>
      <c r="AW182" s="74">
        <f>PRODUCT(AV$4:AV182)</f>
        <v>3.3767086829416693</v>
      </c>
    </row>
    <row r="183" spans="5:49">
      <c r="E183">
        <f t="shared" si="126"/>
        <v>180</v>
      </c>
      <c r="F183" s="64">
        <f t="shared" si="127"/>
        <v>76.916666666665989</v>
      </c>
      <c r="G183" s="55">
        <f t="shared" si="109"/>
        <v>6.629281491598138E-3</v>
      </c>
      <c r="H183" s="78">
        <f t="shared" si="131"/>
        <v>0.51852386607223655</v>
      </c>
      <c r="I183" s="79">
        <f t="shared" ca="1" si="110"/>
        <v>1078521.179249343</v>
      </c>
      <c r="J183" s="79">
        <f t="shared" ca="1" si="111"/>
        <v>7357.1250692991998</v>
      </c>
      <c r="K183" s="80">
        <f t="shared" ca="1" si="112"/>
        <v>-10.370477321444731</v>
      </c>
      <c r="L183" s="80">
        <f t="shared" ca="1" si="113"/>
        <v>-898.7676493744525</v>
      </c>
      <c r="M183" s="80">
        <f t="shared" ca="1" si="114"/>
        <v>0</v>
      </c>
      <c r="N183" s="80">
        <f t="shared" ca="1" si="115"/>
        <v>0</v>
      </c>
      <c r="O183" s="81">
        <f t="shared" ca="1" si="98"/>
        <v>-69818.091176374917</v>
      </c>
      <c r="P183" s="79">
        <f t="shared" ca="1" si="99"/>
        <v>1015151.0750155713</v>
      </c>
      <c r="Q183" s="35"/>
      <c r="R183">
        <f t="shared" ca="1" si="116"/>
        <v>180</v>
      </c>
      <c r="S183" s="78">
        <f t="shared" ca="1" si="117"/>
        <v>76.319999999999993</v>
      </c>
      <c r="T183" s="55">
        <f t="shared" ca="1" si="118"/>
        <v>6.0757230971507648E-3</v>
      </c>
      <c r="U183" s="78">
        <f t="shared" ca="1" si="119"/>
        <v>0.52876689904143004</v>
      </c>
      <c r="V183" s="79">
        <f t="shared" ca="1" si="120"/>
        <v>1106679.0552121671</v>
      </c>
      <c r="W183" s="79">
        <f t="shared" ca="1" si="100"/>
        <v>7549.2038333791934</v>
      </c>
      <c r="X183" s="80">
        <f t="shared" ca="1" si="101"/>
        <v>-10.5753379808286</v>
      </c>
      <c r="Y183" s="80">
        <f t="shared" ca="1" si="121"/>
        <v>-922.23254601013934</v>
      </c>
      <c r="Z183" s="80">
        <f t="shared" ca="1" si="102"/>
        <v>0</v>
      </c>
      <c r="AA183" s="80">
        <f t="shared" ca="1" si="122"/>
        <v>0</v>
      </c>
      <c r="AB183" s="81">
        <f t="shared" ca="1" si="103"/>
        <v>-69818.091176374917</v>
      </c>
      <c r="AC183" s="79">
        <f t="shared" ca="1" si="104"/>
        <v>1043477.3599851803</v>
      </c>
      <c r="AD183" s="35"/>
      <c r="AE183" s="62">
        <f t="shared" ca="1" si="105"/>
        <v>-132039.45122689029</v>
      </c>
      <c r="AF183" s="62">
        <f t="shared" ca="1" si="106"/>
        <v>1973416.5695258877</v>
      </c>
      <c r="AG183" s="35"/>
      <c r="AH183" s="35"/>
      <c r="AR183" s="69">
        <f t="shared" si="123"/>
        <v>15</v>
      </c>
      <c r="AS183" s="70">
        <f t="shared" si="128"/>
        <v>180</v>
      </c>
      <c r="AT183" s="71">
        <f t="shared" si="129"/>
        <v>0.29168643726456922</v>
      </c>
      <c r="AU183" s="72">
        <f t="shared" si="107"/>
        <v>6.8214933659622723E-3</v>
      </c>
      <c r="AV183" s="73">
        <f t="shared" si="124"/>
        <v>1.0068214933659623</v>
      </c>
      <c r="AW183" s="74">
        <f>PRODUCT(AV$4:AV183)</f>
        <v>3.3997428788211432</v>
      </c>
    </row>
    <row r="184" spans="5:49">
      <c r="E184">
        <f t="shared" si="126"/>
        <v>181</v>
      </c>
      <c r="F184" s="64">
        <f t="shared" si="127"/>
        <v>76.999999999999318</v>
      </c>
      <c r="G184" s="55">
        <f t="shared" si="109"/>
        <v>6.629281491598138E-3</v>
      </c>
      <c r="H184" s="78">
        <f t="shared" si="131"/>
        <v>0.51508642540393201</v>
      </c>
      <c r="I184" s="79">
        <f t="shared" ca="1" si="110"/>
        <v>1008421.3527827946</v>
      </c>
      <c r="J184" s="79">
        <f t="shared" ca="1" si="111"/>
        <v>6878.9395681025335</v>
      </c>
      <c r="K184" s="80">
        <f t="shared" ca="1" si="112"/>
        <v>-10.301728508078639</v>
      </c>
      <c r="L184" s="80">
        <f t="shared" ca="1" si="113"/>
        <v>-840.35112731899562</v>
      </c>
      <c r="M184" s="80">
        <f t="shared" ca="1" si="114"/>
        <v>-7563.1601458709592</v>
      </c>
      <c r="N184" s="80">
        <f t="shared" ca="1" si="115"/>
        <v>0</v>
      </c>
      <c r="O184" s="81">
        <f t="shared" ca="1" si="98"/>
        <v>0</v>
      </c>
      <c r="P184" s="79">
        <f t="shared" ca="1" si="99"/>
        <v>1006886.479349199</v>
      </c>
      <c r="Q184" s="35"/>
      <c r="R184">
        <f t="shared" ca="1" si="116"/>
        <v>181</v>
      </c>
      <c r="S184" s="78">
        <f t="shared" ca="1" si="117"/>
        <v>76.400000000000006</v>
      </c>
      <c r="T184" s="55">
        <f t="shared" ca="1" si="118"/>
        <v>6.0757230971507648E-3</v>
      </c>
      <c r="U184" s="78">
        <f t="shared" ca="1" si="119"/>
        <v>0.52555425777991527</v>
      </c>
      <c r="V184" s="79">
        <f t="shared" ca="1" si="120"/>
        <v>1037137.4804877645</v>
      </c>
      <c r="W184" s="79">
        <f t="shared" ca="1" si="100"/>
        <v>7074.8264427381109</v>
      </c>
      <c r="X184" s="80">
        <f t="shared" ca="1" si="101"/>
        <v>-10.511085155598305</v>
      </c>
      <c r="Y184" s="80">
        <f t="shared" ca="1" si="121"/>
        <v>-864.28123373980372</v>
      </c>
      <c r="Z184" s="80">
        <f t="shared" ca="1" si="102"/>
        <v>-7778.5311036582334</v>
      </c>
      <c r="AA184" s="80">
        <f t="shared" ca="1" si="122"/>
        <v>0</v>
      </c>
      <c r="AB184" s="81">
        <f t="shared" ca="1" si="103"/>
        <v>0</v>
      </c>
      <c r="AC184" s="79">
        <f t="shared" ca="1" si="104"/>
        <v>1035558.9835079488</v>
      </c>
      <c r="AD184" s="35"/>
      <c r="AE184" s="62">
        <f t="shared" ca="1" si="105"/>
        <v>0</v>
      </c>
      <c r="AF184" s="62">
        <f t="shared" ca="1" si="106"/>
        <v>1970413.0794838059</v>
      </c>
      <c r="AG184" s="35"/>
      <c r="AH184" s="35"/>
      <c r="AR184" s="69">
        <f t="shared" si="123"/>
        <v>16</v>
      </c>
      <c r="AS184" s="70">
        <f t="shared" si="128"/>
        <v>181</v>
      </c>
      <c r="AT184" s="71">
        <f t="shared" si="129"/>
        <v>0.28969670016782778</v>
      </c>
      <c r="AU184" s="72">
        <f t="shared" si="107"/>
        <v>6.8214933659622723E-3</v>
      </c>
      <c r="AV184" s="73">
        <f t="shared" si="124"/>
        <v>1.0068214933659623</v>
      </c>
      <c r="AW184" s="74">
        <f>PRODUCT(AV$4:AV184)</f>
        <v>3.4229342023149991</v>
      </c>
    </row>
    <row r="185" spans="5:49">
      <c r="E185">
        <f t="shared" si="126"/>
        <v>182</v>
      </c>
      <c r="F185" s="64">
        <f t="shared" si="127"/>
        <v>77.083333333332646</v>
      </c>
      <c r="G185" s="55">
        <f t="shared" si="109"/>
        <v>6.629281491598138E-3</v>
      </c>
      <c r="H185" s="78">
        <f t="shared" si="131"/>
        <v>0.51167177249742823</v>
      </c>
      <c r="I185" s="79">
        <f t="shared" ca="1" si="110"/>
        <v>1000211.5454475089</v>
      </c>
      <c r="J185" s="79">
        <f t="shared" ca="1" si="111"/>
        <v>6822.9364218290539</v>
      </c>
      <c r="K185" s="80">
        <f t="shared" ca="1" si="112"/>
        <v>-10.233435449948566</v>
      </c>
      <c r="L185" s="80">
        <f t="shared" ca="1" si="113"/>
        <v>-833.50962120625752</v>
      </c>
      <c r="M185" s="80">
        <f t="shared" ca="1" si="114"/>
        <v>0</v>
      </c>
      <c r="N185" s="80">
        <f t="shared" ca="1" si="115"/>
        <v>0</v>
      </c>
      <c r="O185" s="81">
        <f t="shared" ca="1" si="98"/>
        <v>0</v>
      </c>
      <c r="P185" s="79">
        <f t="shared" ca="1" si="99"/>
        <v>1006190.7388126818</v>
      </c>
      <c r="Q185" s="35"/>
      <c r="R185">
        <f t="shared" ca="1" si="116"/>
        <v>182</v>
      </c>
      <c r="S185" s="78">
        <f t="shared" ca="1" si="117"/>
        <v>76.48</v>
      </c>
      <c r="T185" s="55">
        <f t="shared" ca="1" si="118"/>
        <v>6.0757230971507648E-3</v>
      </c>
      <c r="U185" s="78">
        <f t="shared" ca="1" si="119"/>
        <v>0.52236113563711595</v>
      </c>
      <c r="V185" s="79">
        <f t="shared" ca="1" si="120"/>
        <v>1029267.2138733875</v>
      </c>
      <c r="W185" s="79">
        <f t="shared" ca="1" si="100"/>
        <v>7021.1394712397841</v>
      </c>
      <c r="X185" s="80">
        <f t="shared" ca="1" si="101"/>
        <v>-10.447222712742319</v>
      </c>
      <c r="Y185" s="80">
        <f t="shared" ca="1" si="121"/>
        <v>-857.72267822782305</v>
      </c>
      <c r="Z185" s="80">
        <f t="shared" ca="1" si="102"/>
        <v>0</v>
      </c>
      <c r="AA185" s="80">
        <f t="shared" ca="1" si="122"/>
        <v>0</v>
      </c>
      <c r="AB185" s="81">
        <f t="shared" ca="1" si="103"/>
        <v>0</v>
      </c>
      <c r="AC185" s="79">
        <f t="shared" ca="1" si="104"/>
        <v>1035420.1834436867</v>
      </c>
      <c r="AD185" s="35"/>
      <c r="AE185" s="62">
        <f t="shared" ca="1" si="105"/>
        <v>0</v>
      </c>
      <c r="AF185" s="62">
        <f t="shared" ca="1" si="106"/>
        <v>1982192.2283341398</v>
      </c>
      <c r="AG185" s="35"/>
      <c r="AH185" s="35"/>
      <c r="AR185" s="69">
        <f t="shared" si="123"/>
        <v>16</v>
      </c>
      <c r="AS185" s="70">
        <f t="shared" si="128"/>
        <v>182</v>
      </c>
      <c r="AT185" s="71">
        <f t="shared" si="129"/>
        <v>0.28772053604949177</v>
      </c>
      <c r="AU185" s="72">
        <f t="shared" si="107"/>
        <v>6.8214933659622723E-3</v>
      </c>
      <c r="AV185" s="73">
        <f t="shared" si="124"/>
        <v>1.0068214933659623</v>
      </c>
      <c r="AW185" s="74">
        <f>PRODUCT(AV$4:AV185)</f>
        <v>3.4462837252682164</v>
      </c>
    </row>
    <row r="186" spans="5:49">
      <c r="E186">
        <f t="shared" si="126"/>
        <v>183</v>
      </c>
      <c r="F186" s="64">
        <f t="shared" si="127"/>
        <v>77.166666666665975</v>
      </c>
      <c r="G186" s="55">
        <f t="shared" si="109"/>
        <v>6.629281491598138E-3</v>
      </c>
      <c r="H186" s="78">
        <f t="shared" si="131"/>
        <v>0.50827975628623778</v>
      </c>
      <c r="I186" s="79">
        <f t="shared" ca="1" si="110"/>
        <v>999520.41717085335</v>
      </c>
      <c r="J186" s="79">
        <f t="shared" ca="1" si="111"/>
        <v>6818.2218948748186</v>
      </c>
      <c r="K186" s="80">
        <f t="shared" ca="1" si="112"/>
        <v>-10.165595125724757</v>
      </c>
      <c r="L186" s="80">
        <f t="shared" ca="1" si="113"/>
        <v>-832.93368097571113</v>
      </c>
      <c r="M186" s="80">
        <f t="shared" ca="1" si="114"/>
        <v>0</v>
      </c>
      <c r="N186" s="80">
        <f t="shared" ca="1" si="115"/>
        <v>0</v>
      </c>
      <c r="O186" s="81">
        <f t="shared" ca="1" si="98"/>
        <v>0</v>
      </c>
      <c r="P186" s="79">
        <f t="shared" ca="1" si="99"/>
        <v>1005495.5397896267</v>
      </c>
      <c r="Q186" s="35"/>
      <c r="R186">
        <f t="shared" ca="1" si="116"/>
        <v>183</v>
      </c>
      <c r="S186" s="78">
        <f t="shared" ca="1" si="117"/>
        <v>76.56</v>
      </c>
      <c r="T186" s="55">
        <f t="shared" ca="1" si="118"/>
        <v>6.629281491598138E-3</v>
      </c>
      <c r="U186" s="78">
        <f t="shared" ca="1" si="119"/>
        <v>0.51889825662870659</v>
      </c>
      <c r="V186" s="79">
        <f t="shared" ca="1" si="120"/>
        <v>1028556.0915855563</v>
      </c>
      <c r="W186" s="79">
        <f t="shared" ca="1" si="100"/>
        <v>7016.2885552709558</v>
      </c>
      <c r="X186" s="80">
        <f t="shared" ca="1" si="101"/>
        <v>-10.377965132574133</v>
      </c>
      <c r="Y186" s="80">
        <f t="shared" ca="1" si="121"/>
        <v>-857.130076321297</v>
      </c>
      <c r="Z186" s="80">
        <f t="shared" ca="1" si="102"/>
        <v>0</v>
      </c>
      <c r="AA186" s="80">
        <f t="shared" ca="1" si="122"/>
        <v>0</v>
      </c>
      <c r="AB186" s="81">
        <f t="shared" ca="1" si="103"/>
        <v>0</v>
      </c>
      <c r="AC186" s="79">
        <f t="shared" ca="1" si="104"/>
        <v>1034704.8720993734</v>
      </c>
      <c r="AD186" s="35"/>
      <c r="AE186" s="62">
        <f t="shared" ca="1" si="105"/>
        <v>0</v>
      </c>
      <c r="AF186" s="62">
        <f t="shared" ca="1" si="106"/>
        <v>1994041.912612838</v>
      </c>
      <c r="AG186" s="35"/>
      <c r="AH186" s="35"/>
      <c r="AR186" s="69">
        <f t="shared" si="123"/>
        <v>16</v>
      </c>
      <c r="AS186" s="70">
        <f t="shared" si="128"/>
        <v>183</v>
      </c>
      <c r="AT186" s="71">
        <f t="shared" si="129"/>
        <v>0.28575785232157908</v>
      </c>
      <c r="AU186" s="72">
        <f t="shared" si="107"/>
        <v>6.8214933659622723E-3</v>
      </c>
      <c r="AV186" s="73">
        <f t="shared" si="124"/>
        <v>1.0068214933659623</v>
      </c>
      <c r="AW186" s="74">
        <f>PRODUCT(AV$4:AV186)</f>
        <v>3.4697925268373573</v>
      </c>
    </row>
    <row r="187" spans="5:49">
      <c r="E187">
        <f t="shared" si="126"/>
        <v>184</v>
      </c>
      <c r="F187" s="64">
        <f t="shared" si="127"/>
        <v>77.249999999999304</v>
      </c>
      <c r="G187" s="55">
        <f t="shared" si="109"/>
        <v>6.629281491598138E-3</v>
      </c>
      <c r="H187" s="78">
        <f t="shared" si="131"/>
        <v>0.50491022670533536</v>
      </c>
      <c r="I187" s="79">
        <f t="shared" ca="1" si="110"/>
        <v>998829.82681781484</v>
      </c>
      <c r="J187" s="79">
        <f t="shared" ca="1" si="111"/>
        <v>6813.5110373629695</v>
      </c>
      <c r="K187" s="80">
        <f t="shared" ca="1" si="112"/>
        <v>-10.098204534106706</v>
      </c>
      <c r="L187" s="80">
        <f t="shared" ca="1" si="113"/>
        <v>-832.35818901484572</v>
      </c>
      <c r="M187" s="80">
        <f t="shared" ca="1" si="114"/>
        <v>0</v>
      </c>
      <c r="N187" s="80">
        <f t="shared" ca="1" si="115"/>
        <v>0</v>
      </c>
      <c r="O187" s="81">
        <f t="shared" ca="1" si="98"/>
        <v>0</v>
      </c>
      <c r="P187" s="79">
        <f t="shared" ca="1" si="99"/>
        <v>1004800.8814616288</v>
      </c>
      <c r="Q187" s="35"/>
      <c r="R187">
        <f t="shared" ca="1" si="116"/>
        <v>184</v>
      </c>
      <c r="S187" s="78">
        <f t="shared" ca="1" si="117"/>
        <v>76.64</v>
      </c>
      <c r="T187" s="55">
        <f t="shared" ca="1" si="118"/>
        <v>6.629281491598138E-3</v>
      </c>
      <c r="U187" s="78">
        <f t="shared" ca="1" si="119"/>
        <v>0.5154583340200154</v>
      </c>
      <c r="V187" s="79">
        <f t="shared" ca="1" si="120"/>
        <v>1027845.5222414986</v>
      </c>
      <c r="W187" s="79">
        <f t="shared" ca="1" si="100"/>
        <v>7011.4414112044096</v>
      </c>
      <c r="X187" s="80">
        <f t="shared" ca="1" si="101"/>
        <v>-10.309166680400308</v>
      </c>
      <c r="Y187" s="80">
        <f t="shared" ca="1" si="121"/>
        <v>-856.53793520124884</v>
      </c>
      <c r="Z187" s="80">
        <f t="shared" ca="1" si="102"/>
        <v>0</v>
      </c>
      <c r="AA187" s="80">
        <f t="shared" ca="1" si="122"/>
        <v>0</v>
      </c>
      <c r="AB187" s="81">
        <f t="shared" ca="1" si="103"/>
        <v>0</v>
      </c>
      <c r="AC187" s="79">
        <f t="shared" ca="1" si="104"/>
        <v>1033990.1165508213</v>
      </c>
      <c r="AD187" s="35"/>
      <c r="AE187" s="62">
        <f t="shared" ca="1" si="105"/>
        <v>0</v>
      </c>
      <c r="AF187" s="62">
        <f t="shared" ca="1" si="106"/>
        <v>2005962.5546973331</v>
      </c>
      <c r="AG187" s="35"/>
      <c r="AH187" s="35"/>
      <c r="AR187" s="69">
        <f t="shared" si="123"/>
        <v>16</v>
      </c>
      <c r="AS187" s="70">
        <f t="shared" si="128"/>
        <v>184</v>
      </c>
      <c r="AT187" s="71">
        <f t="shared" si="129"/>
        <v>0.28380855702769581</v>
      </c>
      <c r="AU187" s="72">
        <f t="shared" si="107"/>
        <v>6.8214933659622723E-3</v>
      </c>
      <c r="AV187" s="73">
        <f t="shared" si="124"/>
        <v>1.0068214933659623</v>
      </c>
      <c r="AW187" s="74">
        <f>PRODUCT(AV$4:AV187)</f>
        <v>3.4934616935404437</v>
      </c>
    </row>
    <row r="188" spans="5:49">
      <c r="E188">
        <f t="shared" si="126"/>
        <v>185</v>
      </c>
      <c r="F188" s="64">
        <f t="shared" si="127"/>
        <v>77.333333333332632</v>
      </c>
      <c r="G188" s="55">
        <f t="shared" si="109"/>
        <v>6.629281491598138E-3</v>
      </c>
      <c r="H188" s="78">
        <f t="shared" si="131"/>
        <v>0.50156303468451902</v>
      </c>
      <c r="I188" s="79">
        <f t="shared" ca="1" si="110"/>
        <v>998139.77357541374</v>
      </c>
      <c r="J188" s="79">
        <f t="shared" ca="1" si="111"/>
        <v>6808.803843747769</v>
      </c>
      <c r="K188" s="80">
        <f t="shared" ca="1" si="112"/>
        <v>-10.031260693690381</v>
      </c>
      <c r="L188" s="80">
        <f t="shared" ca="1" si="113"/>
        <v>-831.78314464617813</v>
      </c>
      <c r="M188" s="80">
        <f t="shared" ca="1" si="114"/>
        <v>0</v>
      </c>
      <c r="N188" s="80">
        <f t="shared" ca="1" si="115"/>
        <v>0</v>
      </c>
      <c r="O188" s="81">
        <f t="shared" ca="1" si="98"/>
        <v>0</v>
      </c>
      <c r="P188" s="79">
        <f t="shared" ca="1" si="99"/>
        <v>1004106.7630138217</v>
      </c>
      <c r="Q188" s="35"/>
      <c r="R188">
        <f t="shared" ca="1" si="116"/>
        <v>185</v>
      </c>
      <c r="S188" s="78">
        <f t="shared" ca="1" si="117"/>
        <v>76.72</v>
      </c>
      <c r="T188" s="55">
        <f t="shared" ca="1" si="118"/>
        <v>6.629281491598138E-3</v>
      </c>
      <c r="U188" s="78">
        <f t="shared" ca="1" si="119"/>
        <v>0.51204121562660654</v>
      </c>
      <c r="V188" s="79">
        <f t="shared" ca="1" si="120"/>
        <v>1027135.5050086756</v>
      </c>
      <c r="W188" s="79">
        <f t="shared" ca="1" si="100"/>
        <v>7006.5980333609887</v>
      </c>
      <c r="X188" s="80">
        <f t="shared" ca="1" si="101"/>
        <v>-10.24082431253213</v>
      </c>
      <c r="Y188" s="80">
        <f t="shared" ca="1" si="121"/>
        <v>-855.94625417389636</v>
      </c>
      <c r="Z188" s="80">
        <f t="shared" ca="1" si="102"/>
        <v>0</v>
      </c>
      <c r="AA188" s="80">
        <f t="shared" ca="1" si="122"/>
        <v>0</v>
      </c>
      <c r="AB188" s="81">
        <f t="shared" ca="1" si="103"/>
        <v>0</v>
      </c>
      <c r="AC188" s="79">
        <f t="shared" ca="1" si="104"/>
        <v>1033275.9159635502</v>
      </c>
      <c r="AD188" s="35"/>
      <c r="AE188" s="62">
        <f t="shared" ca="1" si="105"/>
        <v>0</v>
      </c>
      <c r="AF188" s="62">
        <f t="shared" ca="1" si="106"/>
        <v>2017954.579494322</v>
      </c>
      <c r="AG188" s="35"/>
      <c r="AH188" s="35"/>
      <c r="AR188" s="69">
        <f t="shared" si="123"/>
        <v>16</v>
      </c>
      <c r="AS188" s="70">
        <f t="shared" si="128"/>
        <v>185</v>
      </c>
      <c r="AT188" s="71">
        <f t="shared" si="129"/>
        <v>0.28187255883872808</v>
      </c>
      <c r="AU188" s="72">
        <f t="shared" si="107"/>
        <v>6.8214933659622723E-3</v>
      </c>
      <c r="AV188" s="73">
        <f t="shared" si="124"/>
        <v>1.0068214933659623</v>
      </c>
      <c r="AW188" s="74">
        <f>PRODUCT(AV$4:AV188)</f>
        <v>3.517292319307173</v>
      </c>
    </row>
    <row r="189" spans="5:49">
      <c r="E189">
        <f t="shared" si="126"/>
        <v>186</v>
      </c>
      <c r="F189" s="64">
        <f t="shared" si="127"/>
        <v>77.416666666665961</v>
      </c>
      <c r="G189" s="55">
        <f t="shared" si="109"/>
        <v>6.629281491598138E-3</v>
      </c>
      <c r="H189" s="78">
        <f t="shared" si="131"/>
        <v>0.49823803214181511</v>
      </c>
      <c r="I189" s="79">
        <f t="shared" ca="1" si="110"/>
        <v>997450.25663418567</v>
      </c>
      <c r="J189" s="79">
        <f t="shared" ca="1" si="111"/>
        <v>6804.1003085074635</v>
      </c>
      <c r="K189" s="80">
        <f t="shared" ca="1" si="112"/>
        <v>-9.9647606428363016</v>
      </c>
      <c r="L189" s="80">
        <f t="shared" ca="1" si="113"/>
        <v>-831.20854719515478</v>
      </c>
      <c r="M189" s="80">
        <f t="shared" ca="1" si="114"/>
        <v>0</v>
      </c>
      <c r="N189" s="80">
        <f t="shared" ca="1" si="115"/>
        <v>0</v>
      </c>
      <c r="O189" s="81">
        <f t="shared" ca="1" si="98"/>
        <v>0</v>
      </c>
      <c r="P189" s="79">
        <f t="shared" ca="1" si="99"/>
        <v>1003413.1836348551</v>
      </c>
      <c r="Q189" s="35"/>
      <c r="R189">
        <f t="shared" ca="1" si="116"/>
        <v>186</v>
      </c>
      <c r="S189" s="78">
        <f t="shared" ca="1" si="117"/>
        <v>76.8</v>
      </c>
      <c r="T189" s="55">
        <f t="shared" ca="1" si="118"/>
        <v>6.629281491598138E-3</v>
      </c>
      <c r="U189" s="78">
        <f t="shared" ca="1" si="119"/>
        <v>0.50864675027291761</v>
      </c>
      <c r="V189" s="79">
        <f t="shared" ca="1" si="120"/>
        <v>1026426.039058139</v>
      </c>
      <c r="W189" s="79">
        <f t="shared" ca="1" si="100"/>
        <v>7001.758416086027</v>
      </c>
      <c r="X189" s="80">
        <f t="shared" ca="1" si="101"/>
        <v>-10.172935005458353</v>
      </c>
      <c r="Y189" s="80">
        <f t="shared" ca="1" si="121"/>
        <v>-855.35503254844923</v>
      </c>
      <c r="Z189" s="80">
        <f t="shared" ca="1" si="102"/>
        <v>0</v>
      </c>
      <c r="AA189" s="80">
        <f t="shared" ca="1" si="122"/>
        <v>0</v>
      </c>
      <c r="AB189" s="81">
        <f t="shared" ca="1" si="103"/>
        <v>0</v>
      </c>
      <c r="AC189" s="79">
        <f t="shared" ca="1" si="104"/>
        <v>1032562.269506671</v>
      </c>
      <c r="AD189" s="35"/>
      <c r="AE189" s="62">
        <f t="shared" ca="1" si="105"/>
        <v>0</v>
      </c>
      <c r="AF189" s="62">
        <f t="shared" ca="1" si="106"/>
        <v>2030018.4144549104</v>
      </c>
      <c r="AG189" s="35"/>
      <c r="AH189" s="35"/>
      <c r="AR189" s="69">
        <f t="shared" si="123"/>
        <v>16</v>
      </c>
      <c r="AS189" s="70">
        <f t="shared" si="128"/>
        <v>186</v>
      </c>
      <c r="AT189" s="71">
        <f t="shared" si="129"/>
        <v>0.27994976704856289</v>
      </c>
      <c r="AU189" s="72">
        <f t="shared" si="107"/>
        <v>6.8214933659622723E-3</v>
      </c>
      <c r="AV189" s="73">
        <f t="shared" si="124"/>
        <v>1.0068214933659623</v>
      </c>
      <c r="AW189" s="74">
        <f>PRODUCT(AV$4:AV189)</f>
        <v>3.5412855055294767</v>
      </c>
    </row>
    <row r="190" spans="5:49">
      <c r="E190">
        <f t="shared" si="126"/>
        <v>187</v>
      </c>
      <c r="F190" s="64">
        <f t="shared" si="127"/>
        <v>77.499999999999289</v>
      </c>
      <c r="G190" s="55">
        <f t="shared" si="109"/>
        <v>6.629281491598138E-3</v>
      </c>
      <c r="H190" s="78">
        <f t="shared" si="131"/>
        <v>0.4949350719769271</v>
      </c>
      <c r="I190" s="79">
        <f t="shared" ca="1" si="110"/>
        <v>996761.27518815896</v>
      </c>
      <c r="J190" s="79">
        <f t="shared" ca="1" si="111"/>
        <v>6799.4004261441214</v>
      </c>
      <c r="K190" s="80">
        <f t="shared" ca="1" si="112"/>
        <v>-9.8987014395385415</v>
      </c>
      <c r="L190" s="80">
        <f t="shared" ca="1" si="113"/>
        <v>-830.63439599013248</v>
      </c>
      <c r="M190" s="80">
        <f t="shared" ca="1" si="114"/>
        <v>0</v>
      </c>
      <c r="N190" s="80">
        <f t="shared" ca="1" si="115"/>
        <v>0</v>
      </c>
      <c r="O190" s="81">
        <f t="shared" ca="1" si="98"/>
        <v>0</v>
      </c>
      <c r="P190" s="79">
        <f t="shared" ca="1" si="99"/>
        <v>1002720.1425168734</v>
      </c>
      <c r="Q190" s="35"/>
      <c r="R190">
        <f t="shared" ca="1" si="116"/>
        <v>187</v>
      </c>
      <c r="S190" s="78">
        <f t="shared" ca="1" si="117"/>
        <v>76.88</v>
      </c>
      <c r="T190" s="55">
        <f t="shared" ca="1" si="118"/>
        <v>6.629281491598138E-3</v>
      </c>
      <c r="U190" s="78">
        <f t="shared" ca="1" si="119"/>
        <v>0.50527478778557178</v>
      </c>
      <c r="V190" s="79">
        <f t="shared" ca="1" si="120"/>
        <v>1025717.1235645078</v>
      </c>
      <c r="W190" s="79">
        <f t="shared" ca="1" si="100"/>
        <v>6996.9225537491948</v>
      </c>
      <c r="X190" s="80">
        <f t="shared" ca="1" si="101"/>
        <v>-10.105495755711436</v>
      </c>
      <c r="Y190" s="80">
        <f t="shared" ca="1" si="121"/>
        <v>-854.76426963708991</v>
      </c>
      <c r="Z190" s="80">
        <f t="shared" ca="1" si="102"/>
        <v>0</v>
      </c>
      <c r="AA190" s="80">
        <f t="shared" ca="1" si="122"/>
        <v>0</v>
      </c>
      <c r="AB190" s="81">
        <f t="shared" ca="1" si="103"/>
        <v>0</v>
      </c>
      <c r="AC190" s="79">
        <f t="shared" ca="1" si="104"/>
        <v>1031849.1763528642</v>
      </c>
      <c r="AD190" s="35"/>
      <c r="AE190" s="62">
        <f t="shared" ca="1" si="105"/>
        <v>0</v>
      </c>
      <c r="AF190" s="62">
        <f t="shared" ca="1" si="106"/>
        <v>2042154.4895898502</v>
      </c>
      <c r="AG190" s="35"/>
      <c r="AH190" s="35"/>
      <c r="AR190" s="69">
        <f t="shared" si="123"/>
        <v>16</v>
      </c>
      <c r="AS190" s="70">
        <f t="shared" si="128"/>
        <v>187</v>
      </c>
      <c r="AT190" s="71">
        <f t="shared" si="129"/>
        <v>0.27804009156983844</v>
      </c>
      <c r="AU190" s="72">
        <f t="shared" si="107"/>
        <v>6.8214933659622723E-3</v>
      </c>
      <c r="AV190" s="73">
        <f t="shared" si="124"/>
        <v>1.0068214933659623</v>
      </c>
      <c r="AW190" s="74">
        <f>PRODUCT(AV$4:AV190)</f>
        <v>3.5654423611124244</v>
      </c>
    </row>
    <row r="191" spans="5:49">
      <c r="E191">
        <f t="shared" si="126"/>
        <v>188</v>
      </c>
      <c r="F191" s="64">
        <f t="shared" si="127"/>
        <v>77.583333333332618</v>
      </c>
      <c r="G191" s="55">
        <f t="shared" si="109"/>
        <v>7.236878175910233E-3</v>
      </c>
      <c r="H191" s="78">
        <f t="shared" si="131"/>
        <v>0.4913532871560447</v>
      </c>
      <c r="I191" s="79">
        <f t="shared" ca="1" si="110"/>
        <v>995463.57900094741</v>
      </c>
      <c r="J191" s="79">
        <f t="shared" ca="1" si="111"/>
        <v>6790.5482002120234</v>
      </c>
      <c r="K191" s="80">
        <f t="shared" ca="1" si="112"/>
        <v>-9.8270657431208939</v>
      </c>
      <c r="L191" s="80">
        <f t="shared" ca="1" si="113"/>
        <v>-829.55298250078954</v>
      </c>
      <c r="M191" s="80">
        <f t="shared" ca="1" si="114"/>
        <v>0</v>
      </c>
      <c r="N191" s="80">
        <f t="shared" ca="1" si="115"/>
        <v>0</v>
      </c>
      <c r="O191" s="81">
        <f t="shared" ca="1" si="98"/>
        <v>0</v>
      </c>
      <c r="P191" s="79">
        <f t="shared" ca="1" si="99"/>
        <v>1001414.7471529156</v>
      </c>
      <c r="Q191" s="35"/>
      <c r="R191">
        <f t="shared" ca="1" si="116"/>
        <v>188</v>
      </c>
      <c r="S191" s="78">
        <f t="shared" ca="1" si="117"/>
        <v>76.959999999999994</v>
      </c>
      <c r="T191" s="55">
        <f t="shared" ca="1" si="118"/>
        <v>6.629281491598138E-3</v>
      </c>
      <c r="U191" s="78">
        <f t="shared" ca="1" si="119"/>
        <v>0.50192517898673372</v>
      </c>
      <c r="V191" s="79">
        <f t="shared" ca="1" si="120"/>
        <v>1025008.7577059474</v>
      </c>
      <c r="W191" s="79">
        <f t="shared" ca="1" si="100"/>
        <v>6992.0904407443504</v>
      </c>
      <c r="X191" s="80">
        <f t="shared" ca="1" si="101"/>
        <v>-10.038503579734675</v>
      </c>
      <c r="Y191" s="80">
        <f t="shared" ca="1" si="121"/>
        <v>-854.17396475495616</v>
      </c>
      <c r="Z191" s="80">
        <f t="shared" ca="1" si="102"/>
        <v>0</v>
      </c>
      <c r="AA191" s="80">
        <f t="shared" ca="1" si="122"/>
        <v>0</v>
      </c>
      <c r="AB191" s="81">
        <f t="shared" ca="1" si="103"/>
        <v>0</v>
      </c>
      <c r="AC191" s="79">
        <f t="shared" ca="1" si="104"/>
        <v>1031136.6356783571</v>
      </c>
      <c r="AD191" s="35"/>
      <c r="AE191" s="62">
        <f t="shared" ca="1" si="105"/>
        <v>0</v>
      </c>
      <c r="AF191" s="62">
        <f t="shared" ca="1" si="106"/>
        <v>2054363.2374848661</v>
      </c>
      <c r="AG191" s="35"/>
      <c r="AH191" s="35"/>
      <c r="AR191" s="69">
        <f t="shared" si="123"/>
        <v>16</v>
      </c>
      <c r="AS191" s="70">
        <f t="shared" si="128"/>
        <v>188</v>
      </c>
      <c r="AT191" s="71">
        <f t="shared" si="129"/>
        <v>0.27614344292972326</v>
      </c>
      <c r="AU191" s="72">
        <f t="shared" si="107"/>
        <v>6.8214933659622723E-3</v>
      </c>
      <c r="AV191" s="73">
        <f t="shared" si="124"/>
        <v>1.0068214933659623</v>
      </c>
      <c r="AW191" s="74">
        <f>PRODUCT(AV$4:AV191)</f>
        <v>3.5897640025254738</v>
      </c>
    </row>
    <row r="192" spans="5:49">
      <c r="E192">
        <f t="shared" si="126"/>
        <v>189</v>
      </c>
      <c r="F192" s="64">
        <f t="shared" si="127"/>
        <v>77.666666666665947</v>
      </c>
      <c r="G192" s="55">
        <f t="shared" si="109"/>
        <v>7.236878175910233E-3</v>
      </c>
      <c r="H192" s="78">
        <f t="shared" si="131"/>
        <v>0.48779742327556336</v>
      </c>
      <c r="I192" s="79">
        <f t="shared" ca="1" si="110"/>
        <v>994167.63062421</v>
      </c>
      <c r="J192" s="79">
        <f t="shared" ca="1" si="111"/>
        <v>6781.7078969574795</v>
      </c>
      <c r="K192" s="80">
        <f t="shared" ca="1" si="112"/>
        <v>-9.7559484655112669</v>
      </c>
      <c r="L192" s="80">
        <f t="shared" ca="1" si="113"/>
        <v>-828.47302552017504</v>
      </c>
      <c r="M192" s="80">
        <f t="shared" ca="1" si="114"/>
        <v>0</v>
      </c>
      <c r="N192" s="80">
        <f t="shared" ca="1" si="115"/>
        <v>0</v>
      </c>
      <c r="O192" s="81">
        <f t="shared" ca="1" si="98"/>
        <v>0</v>
      </c>
      <c r="P192" s="79">
        <f t="shared" ca="1" si="99"/>
        <v>1000111.1095471818</v>
      </c>
      <c r="Q192" s="35"/>
      <c r="R192">
        <f t="shared" ca="1" si="116"/>
        <v>189</v>
      </c>
      <c r="S192" s="78">
        <f t="shared" ca="1" si="117"/>
        <v>77.040000000000006</v>
      </c>
      <c r="T192" s="55">
        <f t="shared" ca="1" si="118"/>
        <v>6.629281491598138E-3</v>
      </c>
      <c r="U192" s="78">
        <f t="shared" ca="1" si="119"/>
        <v>0.4985977756875099</v>
      </c>
      <c r="V192" s="79">
        <f t="shared" ca="1" si="120"/>
        <v>1024300.9406641457</v>
      </c>
      <c r="W192" s="79">
        <f t="shared" ca="1" si="100"/>
        <v>6987.2620714893856</v>
      </c>
      <c r="X192" s="80">
        <f t="shared" ca="1" si="101"/>
        <v>-9.9719555137501974</v>
      </c>
      <c r="Y192" s="80">
        <f t="shared" ca="1" si="121"/>
        <v>-853.58411722012147</v>
      </c>
      <c r="Z192" s="80">
        <f t="shared" ca="1" si="102"/>
        <v>0</v>
      </c>
      <c r="AA192" s="80">
        <f t="shared" ca="1" si="122"/>
        <v>0</v>
      </c>
      <c r="AB192" s="81">
        <f t="shared" ca="1" si="103"/>
        <v>0</v>
      </c>
      <c r="AC192" s="79">
        <f t="shared" ca="1" si="104"/>
        <v>1030424.6466629013</v>
      </c>
      <c r="AD192" s="35"/>
      <c r="AE192" s="62">
        <f t="shared" ca="1" si="105"/>
        <v>0</v>
      </c>
      <c r="AF192" s="62">
        <f t="shared" ca="1" si="106"/>
        <v>2066645.0933160749</v>
      </c>
      <c r="AG192" s="35"/>
      <c r="AH192" s="35"/>
      <c r="AR192" s="69">
        <f t="shared" si="123"/>
        <v>16</v>
      </c>
      <c r="AS192" s="70">
        <f t="shared" si="128"/>
        <v>189</v>
      </c>
      <c r="AT192" s="71">
        <f t="shared" si="129"/>
        <v>0.2742597322657242</v>
      </c>
      <c r="AU192" s="72">
        <f t="shared" si="107"/>
        <v>6.8214933659622723E-3</v>
      </c>
      <c r="AV192" s="73">
        <f t="shared" si="124"/>
        <v>1.0068214933659623</v>
      </c>
      <c r="AW192" s="74">
        <f>PRODUCT(AV$4:AV192)</f>
        <v>3.6142515538540714</v>
      </c>
    </row>
    <row r="193" spans="5:49">
      <c r="E193">
        <f t="shared" si="126"/>
        <v>190</v>
      </c>
      <c r="F193" s="64">
        <f t="shared" si="127"/>
        <v>77.749999999999275</v>
      </c>
      <c r="G193" s="55">
        <f t="shared" si="109"/>
        <v>7.236878175910233E-3</v>
      </c>
      <c r="H193" s="78">
        <f t="shared" si="131"/>
        <v>0.48426729274879521</v>
      </c>
      <c r="I193" s="79">
        <f t="shared" ca="1" si="110"/>
        <v>992873.42728501442</v>
      </c>
      <c r="J193" s="79">
        <f t="shared" ca="1" si="111"/>
        <v>6772.87949746495</v>
      </c>
      <c r="K193" s="80">
        <f t="shared" ca="1" si="112"/>
        <v>-9.6853458549759033</v>
      </c>
      <c r="L193" s="80">
        <f t="shared" ca="1" si="113"/>
        <v>-827.39452273751203</v>
      </c>
      <c r="M193" s="80">
        <f t="shared" ca="1" si="114"/>
        <v>0</v>
      </c>
      <c r="N193" s="80">
        <f t="shared" ca="1" si="115"/>
        <v>0</v>
      </c>
      <c r="O193" s="81">
        <f t="shared" ca="1" si="98"/>
        <v>0</v>
      </c>
      <c r="P193" s="79">
        <f t="shared" ca="1" si="99"/>
        <v>998809.22691388696</v>
      </c>
      <c r="Q193" s="35"/>
      <c r="R193">
        <f t="shared" ca="1" si="116"/>
        <v>190</v>
      </c>
      <c r="S193" s="78">
        <f t="shared" ca="1" si="117"/>
        <v>77.12</v>
      </c>
      <c r="T193" s="55">
        <f t="shared" ca="1" si="118"/>
        <v>6.629281491598138E-3</v>
      </c>
      <c r="U193" s="78">
        <f t="shared" ca="1" si="119"/>
        <v>0.49529243068139267</v>
      </c>
      <c r="V193" s="79">
        <f t="shared" ca="1" si="120"/>
        <v>1023593.6716242924</v>
      </c>
      <c r="W193" s="79">
        <f t="shared" ca="1" si="100"/>
        <v>6982.4374404260752</v>
      </c>
      <c r="X193" s="80">
        <f t="shared" ca="1" si="101"/>
        <v>-9.9058486136278532</v>
      </c>
      <c r="Y193" s="80">
        <f t="shared" ca="1" si="121"/>
        <v>-852.99472635357699</v>
      </c>
      <c r="Z193" s="80">
        <f t="shared" ca="1" si="102"/>
        <v>0</v>
      </c>
      <c r="AA193" s="80">
        <f t="shared" ca="1" si="122"/>
        <v>0</v>
      </c>
      <c r="AB193" s="81">
        <f t="shared" ca="1" si="103"/>
        <v>0</v>
      </c>
      <c r="AC193" s="79">
        <f t="shared" ca="1" si="104"/>
        <v>1029713.2084897513</v>
      </c>
      <c r="AD193" s="35"/>
      <c r="AE193" s="62">
        <f t="shared" ca="1" si="105"/>
        <v>0</v>
      </c>
      <c r="AF193" s="62">
        <f t="shared" ca="1" si="106"/>
        <v>2079000.4948654992</v>
      </c>
      <c r="AG193" s="35"/>
      <c r="AH193" s="35"/>
      <c r="AR193" s="69">
        <f t="shared" si="123"/>
        <v>16</v>
      </c>
      <c r="AS193" s="70">
        <f t="shared" si="128"/>
        <v>190</v>
      </c>
      <c r="AT193" s="71">
        <f t="shared" si="129"/>
        <v>0.27238887132152295</v>
      </c>
      <c r="AU193" s="72">
        <f t="shared" si="107"/>
        <v>6.8214933659622723E-3</v>
      </c>
      <c r="AV193" s="73">
        <f t="shared" si="124"/>
        <v>1.0068214933659623</v>
      </c>
      <c r="AW193" s="74">
        <f>PRODUCT(AV$4:AV193)</f>
        <v>3.638906146851606</v>
      </c>
    </row>
    <row r="194" spans="5:49">
      <c r="E194">
        <f t="shared" si="126"/>
        <v>191</v>
      </c>
      <c r="F194" s="64">
        <f t="shared" si="127"/>
        <v>77.833333333332604</v>
      </c>
      <c r="G194" s="55">
        <f t="shared" si="109"/>
        <v>7.236878175910233E-3</v>
      </c>
      <c r="H194" s="78">
        <f t="shared" si="131"/>
        <v>0.48076270934659432</v>
      </c>
      <c r="I194" s="79">
        <f t="shared" ca="1" si="110"/>
        <v>991580.96621773613</v>
      </c>
      <c r="J194" s="79">
        <f t="shared" ca="1" si="111"/>
        <v>6764.062982868747</v>
      </c>
      <c r="K194" s="80">
        <f t="shared" ca="1" si="112"/>
        <v>-9.615254186931887</v>
      </c>
      <c r="L194" s="80">
        <f t="shared" ca="1" si="113"/>
        <v>-826.31747184811354</v>
      </c>
      <c r="M194" s="80">
        <f t="shared" ca="1" si="114"/>
        <v>0</v>
      </c>
      <c r="N194" s="80">
        <f t="shared" ca="1" si="115"/>
        <v>0</v>
      </c>
      <c r="O194" s="81">
        <f t="shared" ca="1" si="98"/>
        <v>0</v>
      </c>
      <c r="P194" s="79">
        <f t="shared" ca="1" si="99"/>
        <v>997509.09647456987</v>
      </c>
      <c r="Q194" s="35"/>
      <c r="R194">
        <f t="shared" ca="1" si="116"/>
        <v>191</v>
      </c>
      <c r="S194" s="78">
        <f t="shared" ca="1" si="117"/>
        <v>77.2</v>
      </c>
      <c r="T194" s="55">
        <f t="shared" ca="1" si="118"/>
        <v>6.629281491598138E-3</v>
      </c>
      <c r="U194" s="78">
        <f t="shared" ca="1" si="119"/>
        <v>0.49200899773774787</v>
      </c>
      <c r="V194" s="79">
        <f t="shared" ca="1" si="120"/>
        <v>1022886.9497750561</v>
      </c>
      <c r="W194" s="79">
        <f t="shared" ca="1" si="100"/>
        <v>6977.6165420199295</v>
      </c>
      <c r="X194" s="80">
        <f t="shared" ca="1" si="101"/>
        <v>-9.8401799547549569</v>
      </c>
      <c r="Y194" s="80">
        <f t="shared" ca="1" si="121"/>
        <v>-852.40579147921346</v>
      </c>
      <c r="Z194" s="80">
        <f t="shared" ca="1" si="102"/>
        <v>0</v>
      </c>
      <c r="AA194" s="80">
        <f t="shared" ca="1" si="122"/>
        <v>0</v>
      </c>
      <c r="AB194" s="81">
        <f t="shared" ca="1" si="103"/>
        <v>0</v>
      </c>
      <c r="AC194" s="79">
        <f t="shared" ca="1" si="104"/>
        <v>1029002.320345642</v>
      </c>
      <c r="AD194" s="35"/>
      <c r="AE194" s="62">
        <f t="shared" ca="1" si="105"/>
        <v>0</v>
      </c>
      <c r="AF194" s="62">
        <f t="shared" ca="1" si="106"/>
        <v>2091429.8825366686</v>
      </c>
      <c r="AG194" s="35"/>
      <c r="AH194" s="35"/>
      <c r="AR194" s="69">
        <f t="shared" si="123"/>
        <v>16</v>
      </c>
      <c r="AS194" s="70">
        <f t="shared" si="128"/>
        <v>191</v>
      </c>
      <c r="AT194" s="71">
        <f t="shared" si="129"/>
        <v>0.27053077244284124</v>
      </c>
      <c r="AU194" s="72">
        <f t="shared" si="107"/>
        <v>6.8214933659622723E-3</v>
      </c>
      <c r="AV194" s="73">
        <f t="shared" si="124"/>
        <v>1.0068214933659623</v>
      </c>
      <c r="AW194" s="74">
        <f>PRODUCT(AV$4:AV194)</f>
        <v>3.6637289209917134</v>
      </c>
    </row>
    <row r="195" spans="5:49">
      <c r="E195">
        <f t="shared" si="126"/>
        <v>192</v>
      </c>
      <c r="F195" s="64">
        <f t="shared" si="127"/>
        <v>77.916666666665932</v>
      </c>
      <c r="G195" s="55">
        <f t="shared" si="109"/>
        <v>7.236878175910233E-3</v>
      </c>
      <c r="H195" s="78">
        <f t="shared" si="131"/>
        <v>0.47728348818753247</v>
      </c>
      <c r="I195" s="79">
        <f t="shared" ca="1" si="110"/>
        <v>990290.24466402107</v>
      </c>
      <c r="J195" s="79">
        <f t="shared" ca="1" si="111"/>
        <v>6755.2583343527749</v>
      </c>
      <c r="K195" s="80">
        <f t="shared" ca="1" si="112"/>
        <v>-9.5456697637506487</v>
      </c>
      <c r="L195" s="80">
        <f t="shared" ca="1" si="113"/>
        <v>-825.24187055335096</v>
      </c>
      <c r="M195" s="80">
        <f t="shared" ca="1" si="114"/>
        <v>0</v>
      </c>
      <c r="N195" s="80">
        <f t="shared" ca="1" si="115"/>
        <v>0</v>
      </c>
      <c r="O195" s="81">
        <f t="shared" ca="1" si="98"/>
        <v>-64533.929452456367</v>
      </c>
      <c r="P195" s="79">
        <f t="shared" ca="1" si="99"/>
        <v>931676.78600560036</v>
      </c>
      <c r="Q195" s="35"/>
      <c r="R195">
        <f t="shared" ca="1" si="116"/>
        <v>192</v>
      </c>
      <c r="S195" s="78">
        <f t="shared" ca="1" si="117"/>
        <v>77.28</v>
      </c>
      <c r="T195" s="55">
        <f t="shared" ca="1" si="118"/>
        <v>6.629281491598138E-3</v>
      </c>
      <c r="U195" s="78">
        <f t="shared" ca="1" si="119"/>
        <v>0.48874733159534528</v>
      </c>
      <c r="V195" s="79">
        <f t="shared" ca="1" si="120"/>
        <v>1022180.7743085631</v>
      </c>
      <c r="W195" s="79">
        <f t="shared" ca="1" si="100"/>
        <v>6972.7993707600417</v>
      </c>
      <c r="X195" s="80">
        <f t="shared" ca="1" si="101"/>
        <v>-9.7749466319069054</v>
      </c>
      <c r="Y195" s="80">
        <f t="shared" ca="1" si="121"/>
        <v>-851.81731192380266</v>
      </c>
      <c r="Z195" s="80">
        <f t="shared" ca="1" si="102"/>
        <v>0</v>
      </c>
      <c r="AA195" s="80">
        <f t="shared" ca="1" si="122"/>
        <v>0</v>
      </c>
      <c r="AB195" s="81">
        <f t="shared" ca="1" si="103"/>
        <v>-64533.929452456367</v>
      </c>
      <c r="AC195" s="79">
        <f t="shared" ca="1" si="104"/>
        <v>963758.05196831108</v>
      </c>
      <c r="AD195" s="35"/>
      <c r="AE195" s="62">
        <f t="shared" ca="1" si="105"/>
        <v>-132039.45122689029</v>
      </c>
      <c r="AF195" s="62">
        <f t="shared" ca="1" si="106"/>
        <v>1971894.2481434301</v>
      </c>
      <c r="AG195" s="35"/>
      <c r="AH195" s="35"/>
      <c r="AR195" s="69">
        <f t="shared" si="123"/>
        <v>16</v>
      </c>
      <c r="AS195" s="70">
        <f t="shared" si="128"/>
        <v>192</v>
      </c>
      <c r="AT195" s="71">
        <f t="shared" si="129"/>
        <v>0.26868534857333376</v>
      </c>
      <c r="AU195" s="72">
        <f t="shared" si="107"/>
        <v>6.8214933659622723E-3</v>
      </c>
      <c r="AV195" s="73">
        <f t="shared" si="124"/>
        <v>1.0068214933659623</v>
      </c>
      <c r="AW195" s="74">
        <f>PRODUCT(AV$4:AV195)</f>
        <v>3.6887210235209427</v>
      </c>
    </row>
    <row r="196" spans="5:49">
      <c r="E196">
        <f t="shared" si="126"/>
        <v>193</v>
      </c>
      <c r="F196" s="64">
        <f t="shared" si="127"/>
        <v>77.999999999999261</v>
      </c>
      <c r="G196" s="55">
        <f t="shared" si="109"/>
        <v>7.236878175910233E-3</v>
      </c>
      <c r="H196" s="78">
        <f t="shared" si="131"/>
        <v>0.47382944572814578</v>
      </c>
      <c r="I196" s="79">
        <f t="shared" ca="1" si="110"/>
        <v>924934.35460595426</v>
      </c>
      <c r="J196" s="79">
        <f t="shared" ca="1" si="111"/>
        <v>6309.4335638951125</v>
      </c>
      <c r="K196" s="80">
        <f t="shared" ca="1" si="112"/>
        <v>-9.4765889145629156</v>
      </c>
      <c r="L196" s="80">
        <f t="shared" ca="1" si="113"/>
        <v>-770.77862883829528</v>
      </c>
      <c r="M196" s="80">
        <f t="shared" ca="1" si="114"/>
        <v>-6937.0076595446562</v>
      </c>
      <c r="N196" s="80">
        <f t="shared" ca="1" si="115"/>
        <v>0</v>
      </c>
      <c r="O196" s="81">
        <f t="shared" ref="O196:O259" ca="1" si="134">-MIN(IF(MOD(R196,IF($C$5="Annual",12,1))=0,1,0)*$C$33*U196/IF($C$5="Monthly",12,1),I196)</f>
        <v>0</v>
      </c>
      <c r="P196" s="79">
        <f t="shared" ref="P196:P259" ca="1" si="135">SUM(I196:O196)</f>
        <v>923526.52529255184</v>
      </c>
      <c r="Q196" s="35"/>
      <c r="R196">
        <f t="shared" ca="1" si="116"/>
        <v>193</v>
      </c>
      <c r="S196" s="78">
        <f t="shared" ca="1" si="117"/>
        <v>77.36</v>
      </c>
      <c r="T196" s="55">
        <f t="shared" ca="1" si="118"/>
        <v>6.629281491598138E-3</v>
      </c>
      <c r="U196" s="78">
        <f t="shared" ca="1" si="119"/>
        <v>0.48550728795593229</v>
      </c>
      <c r="V196" s="79">
        <f t="shared" ca="1" si="120"/>
        <v>957369.02855201892</v>
      </c>
      <c r="W196" s="79">
        <f t="shared" ref="W196:W259" ca="1" si="136">(V196)*$AU196</f>
        <v>6530.6864770453421</v>
      </c>
      <c r="X196" s="80">
        <f t="shared" ref="X196:X259" ca="1" si="137">IF(V196=0,0,-$C$19)*U196</f>
        <v>-9.710145759118646</v>
      </c>
      <c r="Y196" s="80">
        <f t="shared" ca="1" si="121"/>
        <v>-797.80752379334911</v>
      </c>
      <c r="Z196" s="80">
        <f t="shared" ref="Z196:Z259" ca="1" si="138">-IF(MOD(R196-1,12)=0,1,0)*V196*($C$17)</f>
        <v>-7180.2677141401418</v>
      </c>
      <c r="AA196" s="80">
        <f t="shared" ca="1" si="122"/>
        <v>0</v>
      </c>
      <c r="AB196" s="81">
        <f t="shared" ref="AB196:AB259" ca="1" si="139">-MIN(IF(MOD(R196,IF($C$5="Annual",12,1))=0,1,0)*$C$33*U196/IF($C$5="Monthly",12,1),V196)</f>
        <v>0</v>
      </c>
      <c r="AC196" s="79">
        <f t="shared" ref="AC196:AC259" ca="1" si="140">SUM(V196:AB196)</f>
        <v>955911.92964537162</v>
      </c>
      <c r="AD196" s="35"/>
      <c r="AE196" s="62">
        <f t="shared" ref="AE196:AE259" ca="1" si="141">AB196/U196</f>
        <v>0</v>
      </c>
      <c r="AF196" s="62">
        <f t="shared" ref="AF196:AF259" ca="1" si="142">AC196/U196</f>
        <v>1968893.0596076576</v>
      </c>
      <c r="AG196" s="35"/>
      <c r="AH196" s="35"/>
      <c r="AR196" s="69">
        <f t="shared" si="123"/>
        <v>17</v>
      </c>
      <c r="AS196" s="70">
        <f t="shared" si="128"/>
        <v>193</v>
      </c>
      <c r="AT196" s="71">
        <f t="shared" si="129"/>
        <v>0.26685251325050952</v>
      </c>
      <c r="AU196" s="72">
        <f t="shared" ref="AU196:AU259" si="143">((1+$AH$21)^(1/12))-1</f>
        <v>6.8214933659622723E-3</v>
      </c>
      <c r="AV196" s="73">
        <f t="shared" si="124"/>
        <v>1.0068214933659623</v>
      </c>
      <c r="AW196" s="74">
        <f>PRODUCT(AV$4:AV196)</f>
        <v>3.7138836095117762</v>
      </c>
    </row>
    <row r="197" spans="5:49">
      <c r="E197">
        <f t="shared" si="126"/>
        <v>194</v>
      </c>
      <c r="F197" s="64">
        <f t="shared" si="127"/>
        <v>78.08333333333259</v>
      </c>
      <c r="G197" s="55">
        <f t="shared" ref="G197:G260" si="144">(1-(1-IF(F197&gt;$AJ$90,0,VLOOKUP(ROUND(F197,0),$AJ$4:$AK$90,2,FALSE)))^(1/12))</f>
        <v>7.236878175910233E-3</v>
      </c>
      <c r="H197" s="78">
        <f t="shared" si="131"/>
        <v>0.4704003997532521</v>
      </c>
      <c r="I197" s="79">
        <f t="shared" ref="I197:I260" ca="1" si="145">MAX(P196,0)*(1-G197)</f>
        <v>916843.07633678801</v>
      </c>
      <c r="J197" s="79">
        <f t="shared" ref="J197:J260" ca="1" si="146">(I197)*$AU197</f>
        <v>6254.2389628598403</v>
      </c>
      <c r="K197" s="80">
        <f t="shared" ref="K197:K260" ca="1" si="147">IF(I197=0,0,-$C$19)*H197</f>
        <v>-9.4080079950650415</v>
      </c>
      <c r="L197" s="80">
        <f t="shared" ref="L197:L260" ca="1" si="148">IF(OR(I196+O196=0,K196=0),0,-I197*($C$16/12))</f>
        <v>-764.03589694732341</v>
      </c>
      <c r="M197" s="80">
        <f t="shared" ref="M197:M260" ca="1" si="149">IF(OR(I196+O196=0,K196=0),0,-IF(MOD(E197-1,12)=0,1,0)*I197*($C$17))</f>
        <v>0</v>
      </c>
      <c r="N197" s="80">
        <f t="shared" ref="N197:N260" ca="1" si="150">IF(OR(I196+O196=0,K196=0),0,-I197*($C$18*(1+$C$20))/12)</f>
        <v>0</v>
      </c>
      <c r="O197" s="81">
        <f t="shared" ca="1" si="134"/>
        <v>0</v>
      </c>
      <c r="P197" s="79">
        <f t="shared" ca="1" si="135"/>
        <v>922323.87139470538</v>
      </c>
      <c r="Q197" s="35"/>
      <c r="R197">
        <f t="shared" ref="R197:R260" ca="1" si="151">R196+1</f>
        <v>194</v>
      </c>
      <c r="S197" s="78">
        <f t="shared" ref="S197:S260" ca="1" si="152">ROUND((R197-R196)/12+S196,2)</f>
        <v>77.44</v>
      </c>
      <c r="T197" s="55">
        <f t="shared" ref="T197:T260" ca="1" si="153">(1-(1-IF(S197&gt;$AJ$90,0,VLOOKUP(ROUND(S197,0),$AJ$4:$AK$90,2,FALSE)))^(1/12))</f>
        <v>6.629281491598138E-3</v>
      </c>
      <c r="U197" s="78">
        <f t="shared" ref="U197:U260" ca="1" si="154">U196*(1-T197)</f>
        <v>0.48228872347785001</v>
      </c>
      <c r="V197" s="79">
        <f t="shared" ref="V197:V260" ca="1" si="155">MAX(AC196,0)*(1-T197)</f>
        <v>949574.92038257571</v>
      </c>
      <c r="W197" s="79">
        <f t="shared" ca="1" si="136"/>
        <v>6477.5190198738928</v>
      </c>
      <c r="X197" s="80">
        <f t="shared" ca="1" si="137"/>
        <v>-9.6457744695570007</v>
      </c>
      <c r="Y197" s="80">
        <f t="shared" ref="Y197:Y260" ca="1" si="156">IF(OR(V196+AB196=0,X196=0),0,-V197*($C$16/12))</f>
        <v>-791.31243365214652</v>
      </c>
      <c r="Z197" s="80">
        <f t="shared" ca="1" si="138"/>
        <v>0</v>
      </c>
      <c r="AA197" s="80">
        <f t="shared" ref="AA197:AA260" ca="1" si="157">IF(OR(V196+AB196=0,X196=0),0,-V197*($C$18*(1+$C$20))/12)</f>
        <v>0</v>
      </c>
      <c r="AB197" s="81">
        <f t="shared" ca="1" si="139"/>
        <v>0</v>
      </c>
      <c r="AC197" s="79">
        <f t="shared" ca="1" si="140"/>
        <v>955251.48119432793</v>
      </c>
      <c r="AD197" s="35"/>
      <c r="AE197" s="62">
        <f t="shared" ca="1" si="141"/>
        <v>0</v>
      </c>
      <c r="AF197" s="62">
        <f t="shared" ca="1" si="142"/>
        <v>1980663.106335721</v>
      </c>
      <c r="AG197" s="35"/>
      <c r="AH197" s="35"/>
      <c r="AR197" s="69">
        <f t="shared" ref="AR197:AR260" si="158">ROUNDDOWN((AS197-1)/12,0)+1</f>
        <v>17</v>
      </c>
      <c r="AS197" s="70">
        <f t="shared" si="128"/>
        <v>194</v>
      </c>
      <c r="AT197" s="71">
        <f t="shared" si="129"/>
        <v>0.26503218060168082</v>
      </c>
      <c r="AU197" s="72">
        <f t="shared" si="143"/>
        <v>6.8214933659622723E-3</v>
      </c>
      <c r="AV197" s="73">
        <f t="shared" ref="AV197:AV260" si="159">(1+AU197)</f>
        <v>1.0068214933659623</v>
      </c>
      <c r="AW197" s="74">
        <f>PRODUCT(AV$4:AV197)</f>
        <v>3.7392178419160169</v>
      </c>
    </row>
    <row r="198" spans="5:49">
      <c r="E198">
        <f t="shared" ref="E198:E261" si="160">E197+1</f>
        <v>195</v>
      </c>
      <c r="F198" s="64">
        <f t="shared" ref="F198:F261" si="161">(E198-E197)/12+F197</f>
        <v>78.166666666665918</v>
      </c>
      <c r="G198" s="55">
        <f t="shared" si="144"/>
        <v>7.236878175910233E-3</v>
      </c>
      <c r="H198" s="78">
        <f t="shared" si="131"/>
        <v>0.46699616936633831</v>
      </c>
      <c r="I198" s="79">
        <f t="shared" ca="1" si="145"/>
        <v>915649.12589868798</v>
      </c>
      <c r="J198" s="79">
        <f t="shared" ca="1" si="146"/>
        <v>6246.0944378670538</v>
      </c>
      <c r="K198" s="80">
        <f t="shared" ca="1" si="147"/>
        <v>-9.3399233873267669</v>
      </c>
      <c r="L198" s="80">
        <f t="shared" ca="1" si="148"/>
        <v>-763.04093824890674</v>
      </c>
      <c r="M198" s="80">
        <f t="shared" ca="1" si="149"/>
        <v>0</v>
      </c>
      <c r="N198" s="80">
        <f t="shared" ca="1" si="150"/>
        <v>0</v>
      </c>
      <c r="O198" s="81">
        <f t="shared" ca="1" si="134"/>
        <v>0</v>
      </c>
      <c r="P198" s="79">
        <f t="shared" ca="1" si="135"/>
        <v>921122.8394749189</v>
      </c>
      <c r="Q198" s="35"/>
      <c r="R198">
        <f t="shared" ca="1" si="151"/>
        <v>195</v>
      </c>
      <c r="S198" s="78">
        <f t="shared" ca="1" si="152"/>
        <v>77.52</v>
      </c>
      <c r="T198" s="55">
        <f t="shared" ca="1" si="153"/>
        <v>7.236878175910233E-3</v>
      </c>
      <c r="U198" s="78">
        <f t="shared" ca="1" si="154"/>
        <v>0.47879845874042554</v>
      </c>
      <c r="V198" s="79">
        <f t="shared" ca="1" si="155"/>
        <v>948338.44259756675</v>
      </c>
      <c r="W198" s="79">
        <f t="shared" ca="1" si="136"/>
        <v>6469.084394866295</v>
      </c>
      <c r="X198" s="80">
        <f t="shared" ca="1" si="137"/>
        <v>-9.5759691748085114</v>
      </c>
      <c r="Y198" s="80">
        <f t="shared" ca="1" si="156"/>
        <v>-790.2820354979724</v>
      </c>
      <c r="Z198" s="80">
        <f t="shared" ca="1" si="138"/>
        <v>0</v>
      </c>
      <c r="AA198" s="80">
        <f t="shared" ca="1" si="157"/>
        <v>0</v>
      </c>
      <c r="AB198" s="81">
        <f t="shared" ca="1" si="139"/>
        <v>0</v>
      </c>
      <c r="AC198" s="79">
        <f t="shared" ca="1" si="140"/>
        <v>954007.6689877602</v>
      </c>
      <c r="AD198" s="35"/>
      <c r="AE198" s="62">
        <f t="shared" ca="1" si="141"/>
        <v>0</v>
      </c>
      <c r="AF198" s="62">
        <f t="shared" ca="1" si="142"/>
        <v>1992503.633987183</v>
      </c>
      <c r="AG198" s="35"/>
      <c r="AH198" s="35"/>
      <c r="AR198" s="69">
        <f t="shared" si="158"/>
        <v>17</v>
      </c>
      <c r="AS198" s="70">
        <f t="shared" ref="AS198:AS261" si="162">AS197+1</f>
        <v>195</v>
      </c>
      <c r="AT198" s="71">
        <f t="shared" ref="AT198:AT261" si="163">(1-AU198)*AT197</f>
        <v>0.26322426533993992</v>
      </c>
      <c r="AU198" s="72">
        <f t="shared" si="143"/>
        <v>6.8214933659622723E-3</v>
      </c>
      <c r="AV198" s="73">
        <f t="shared" si="159"/>
        <v>1.0068214933659623</v>
      </c>
      <c r="AW198" s="74">
        <f>PRODUCT(AV$4:AV198)</f>
        <v>3.7647248916185347</v>
      </c>
    </row>
    <row r="199" spans="5:49">
      <c r="E199">
        <f t="shared" si="160"/>
        <v>196</v>
      </c>
      <c r="F199" s="64">
        <f t="shared" si="161"/>
        <v>78.249999999999247</v>
      </c>
      <c r="G199" s="55">
        <f t="shared" si="144"/>
        <v>7.236878175910233E-3</v>
      </c>
      <c r="H199" s="78">
        <f t="shared" ref="H199:H262" si="164">H198*(1-G199)</f>
        <v>0.4636165749800174</v>
      </c>
      <c r="I199" s="79">
        <f t="shared" ca="1" si="145"/>
        <v>914456.78570059035</v>
      </c>
      <c r="J199" s="79">
        <f t="shared" ca="1" si="146"/>
        <v>6237.9608971157604</v>
      </c>
      <c r="K199" s="80">
        <f t="shared" ca="1" si="147"/>
        <v>-9.2723314996003481</v>
      </c>
      <c r="L199" s="80">
        <f t="shared" ca="1" si="148"/>
        <v>-762.04732141715863</v>
      </c>
      <c r="M199" s="80">
        <f t="shared" ca="1" si="149"/>
        <v>0</v>
      </c>
      <c r="N199" s="80">
        <f t="shared" ca="1" si="150"/>
        <v>0</v>
      </c>
      <c r="O199" s="81">
        <f t="shared" ca="1" si="134"/>
        <v>0</v>
      </c>
      <c r="P199" s="79">
        <f t="shared" ca="1" si="135"/>
        <v>919923.42694478936</v>
      </c>
      <c r="Q199" s="35"/>
      <c r="R199">
        <f t="shared" ca="1" si="151"/>
        <v>196</v>
      </c>
      <c r="S199" s="78">
        <f t="shared" ca="1" si="152"/>
        <v>77.599999999999994</v>
      </c>
      <c r="T199" s="55">
        <f t="shared" ca="1" si="153"/>
        <v>7.236878175910233E-3</v>
      </c>
      <c r="U199" s="78">
        <f t="shared" ca="1" si="154"/>
        <v>0.47533345262370752</v>
      </c>
      <c r="V199" s="79">
        <f t="shared" ca="1" si="155"/>
        <v>947103.63170841173</v>
      </c>
      <c r="W199" s="79">
        <f t="shared" ca="1" si="136"/>
        <v>6460.6611405777057</v>
      </c>
      <c r="X199" s="80">
        <f t="shared" ca="1" si="137"/>
        <v>-9.50666905247415</v>
      </c>
      <c r="Y199" s="80">
        <f t="shared" ca="1" si="156"/>
        <v>-789.25302642367649</v>
      </c>
      <c r="Z199" s="80">
        <f t="shared" ca="1" si="138"/>
        <v>0</v>
      </c>
      <c r="AA199" s="80">
        <f t="shared" ca="1" si="157"/>
        <v>0</v>
      </c>
      <c r="AB199" s="81">
        <f t="shared" ca="1" si="139"/>
        <v>0</v>
      </c>
      <c r="AC199" s="79">
        <f t="shared" ca="1" si="140"/>
        <v>952765.53315351333</v>
      </c>
      <c r="AD199" s="35"/>
      <c r="AE199" s="62">
        <f t="shared" ca="1" si="141"/>
        <v>0</v>
      </c>
      <c r="AF199" s="62">
        <f t="shared" ca="1" si="142"/>
        <v>2004415.0646130932</v>
      </c>
      <c r="AG199" s="35"/>
      <c r="AH199" s="35"/>
      <c r="AR199" s="69">
        <f t="shared" si="158"/>
        <v>17</v>
      </c>
      <c r="AS199" s="70">
        <f t="shared" si="162"/>
        <v>196</v>
      </c>
      <c r="AT199" s="71">
        <f t="shared" si="163"/>
        <v>0.26142868276016323</v>
      </c>
      <c r="AU199" s="72">
        <f t="shared" si="143"/>
        <v>6.8214933659622723E-3</v>
      </c>
      <c r="AV199" s="73">
        <f t="shared" si="159"/>
        <v>1.0068214933659623</v>
      </c>
      <c r="AW199" s="74">
        <f>PRODUCT(AV$4:AV199)</f>
        <v>3.7904059374913834</v>
      </c>
    </row>
    <row r="200" spans="5:49">
      <c r="E200">
        <f t="shared" si="160"/>
        <v>197</v>
      </c>
      <c r="F200" s="64">
        <f t="shared" si="161"/>
        <v>78.333333333332575</v>
      </c>
      <c r="G200" s="55">
        <f t="shared" si="144"/>
        <v>7.236878175910233E-3</v>
      </c>
      <c r="H200" s="78">
        <f t="shared" si="164"/>
        <v>0.46026143830655425</v>
      </c>
      <c r="I200" s="79">
        <f t="shared" ca="1" si="145"/>
        <v>913266.05317282409</v>
      </c>
      <c r="J200" s="79">
        <f t="shared" ca="1" si="146"/>
        <v>6229.8383230769678</v>
      </c>
      <c r="K200" s="80">
        <f t="shared" ca="1" si="147"/>
        <v>-9.2052287661310856</v>
      </c>
      <c r="L200" s="80">
        <f t="shared" ca="1" si="148"/>
        <v>-761.05504431068675</v>
      </c>
      <c r="M200" s="80">
        <f t="shared" ca="1" si="149"/>
        <v>0</v>
      </c>
      <c r="N200" s="80">
        <f t="shared" ca="1" si="150"/>
        <v>0</v>
      </c>
      <c r="O200" s="81">
        <f t="shared" ca="1" si="134"/>
        <v>0</v>
      </c>
      <c r="P200" s="79">
        <f t="shared" ca="1" si="135"/>
        <v>918725.63122282433</v>
      </c>
      <c r="Q200" s="35"/>
      <c r="R200">
        <f t="shared" ca="1" si="151"/>
        <v>197</v>
      </c>
      <c r="S200" s="78">
        <f t="shared" ca="1" si="152"/>
        <v>77.680000000000007</v>
      </c>
      <c r="T200" s="55">
        <f t="shared" ca="1" si="153"/>
        <v>7.236878175910233E-3</v>
      </c>
      <c r="U200" s="78">
        <f t="shared" ca="1" si="154"/>
        <v>0.47189352233413495</v>
      </c>
      <c r="V200" s="79">
        <f t="shared" ca="1" si="155"/>
        <v>945870.48505987518</v>
      </c>
      <c r="W200" s="79">
        <f t="shared" ca="1" si="136"/>
        <v>6452.2492388954552</v>
      </c>
      <c r="X200" s="80">
        <f t="shared" ca="1" si="137"/>
        <v>-9.4378704466826981</v>
      </c>
      <c r="Y200" s="80">
        <f t="shared" ca="1" si="156"/>
        <v>-788.22540421656265</v>
      </c>
      <c r="Z200" s="80">
        <f t="shared" ca="1" si="138"/>
        <v>0</v>
      </c>
      <c r="AA200" s="80">
        <f t="shared" ca="1" si="157"/>
        <v>0</v>
      </c>
      <c r="AB200" s="81">
        <f t="shared" ca="1" si="139"/>
        <v>0</v>
      </c>
      <c r="AC200" s="79">
        <f t="shared" ca="1" si="140"/>
        <v>951525.0710241074</v>
      </c>
      <c r="AD200" s="35"/>
      <c r="AE200" s="62">
        <f t="shared" ca="1" si="141"/>
        <v>0</v>
      </c>
      <c r="AF200" s="62">
        <f t="shared" ca="1" si="142"/>
        <v>2016397.8227918085</v>
      </c>
      <c r="AG200" s="35"/>
      <c r="AH200" s="35"/>
      <c r="AR200" s="69">
        <f t="shared" si="158"/>
        <v>17</v>
      </c>
      <c r="AS200" s="70">
        <f t="shared" si="162"/>
        <v>197</v>
      </c>
      <c r="AT200" s="71">
        <f t="shared" si="163"/>
        <v>0.25964534873504252</v>
      </c>
      <c r="AU200" s="72">
        <f t="shared" si="143"/>
        <v>6.8214933659622723E-3</v>
      </c>
      <c r="AV200" s="73">
        <f t="shared" si="159"/>
        <v>1.0068214933659623</v>
      </c>
      <c r="AW200" s="74">
        <f>PRODUCT(AV$4:AV200)</f>
        <v>3.816262166448285</v>
      </c>
    </row>
    <row r="201" spans="5:49">
      <c r="E201">
        <f t="shared" si="160"/>
        <v>198</v>
      </c>
      <c r="F201" s="64">
        <f t="shared" si="161"/>
        <v>78.416666666665904</v>
      </c>
      <c r="G201" s="55">
        <f t="shared" si="144"/>
        <v>7.236878175910233E-3</v>
      </c>
      <c r="H201" s="78">
        <f t="shared" si="164"/>
        <v>0.45693058234846051</v>
      </c>
      <c r="I201" s="79">
        <f t="shared" ca="1" si="145"/>
        <v>912076.92575257854</v>
      </c>
      <c r="J201" s="79">
        <f t="shared" ca="1" si="146"/>
        <v>6221.7266982684787</v>
      </c>
      <c r="K201" s="80">
        <f t="shared" ca="1" si="147"/>
        <v>-9.1386116469692098</v>
      </c>
      <c r="L201" s="80">
        <f t="shared" ca="1" si="148"/>
        <v>-760.06410479381555</v>
      </c>
      <c r="M201" s="80">
        <f t="shared" ca="1" si="149"/>
        <v>0</v>
      </c>
      <c r="N201" s="80">
        <f t="shared" ca="1" si="150"/>
        <v>0</v>
      </c>
      <c r="O201" s="81">
        <f t="shared" ca="1" si="134"/>
        <v>0</v>
      </c>
      <c r="P201" s="79">
        <f t="shared" ca="1" si="135"/>
        <v>917529.4497344062</v>
      </c>
      <c r="Q201" s="35"/>
      <c r="R201">
        <f t="shared" ca="1" si="151"/>
        <v>198</v>
      </c>
      <c r="S201" s="78">
        <f t="shared" ca="1" si="152"/>
        <v>77.760000000000005</v>
      </c>
      <c r="T201" s="55">
        <f t="shared" ca="1" si="153"/>
        <v>7.236878175910233E-3</v>
      </c>
      <c r="U201" s="78">
        <f t="shared" ca="1" si="154"/>
        <v>0.46847848640100165</v>
      </c>
      <c r="V201" s="79">
        <f t="shared" ca="1" si="155"/>
        <v>944639.00000378164</v>
      </c>
      <c r="W201" s="79">
        <f t="shared" ca="1" si="136"/>
        <v>6443.8486717550313</v>
      </c>
      <c r="X201" s="80">
        <f t="shared" ca="1" si="137"/>
        <v>-9.3695697280200321</v>
      </c>
      <c r="Y201" s="80">
        <f t="shared" ca="1" si="156"/>
        <v>-787.19916666981806</v>
      </c>
      <c r="Z201" s="80">
        <f t="shared" ca="1" si="138"/>
        <v>0</v>
      </c>
      <c r="AA201" s="80">
        <f t="shared" ca="1" si="157"/>
        <v>0</v>
      </c>
      <c r="AB201" s="81">
        <f t="shared" ca="1" si="139"/>
        <v>0</v>
      </c>
      <c r="AC201" s="79">
        <f t="shared" ca="1" si="140"/>
        <v>950286.2799391388</v>
      </c>
      <c r="AD201" s="35"/>
      <c r="AE201" s="62">
        <f t="shared" ca="1" si="141"/>
        <v>0</v>
      </c>
      <c r="AF201" s="62">
        <f t="shared" ca="1" si="142"/>
        <v>2028452.3356441304</v>
      </c>
      <c r="AG201" s="35"/>
      <c r="AH201" s="35"/>
      <c r="AR201" s="69">
        <f t="shared" si="158"/>
        <v>17</v>
      </c>
      <c r="AS201" s="70">
        <f t="shared" si="162"/>
        <v>198</v>
      </c>
      <c r="AT201" s="71">
        <f t="shared" si="163"/>
        <v>0.25787417971114346</v>
      </c>
      <c r="AU201" s="72">
        <f t="shared" si="143"/>
        <v>6.8214933659622723E-3</v>
      </c>
      <c r="AV201" s="73">
        <f t="shared" si="159"/>
        <v>1.0068214933659623</v>
      </c>
      <c r="AW201" s="74">
        <f>PRODUCT(AV$4:AV201)</f>
        <v>3.8422947734994848</v>
      </c>
    </row>
    <row r="202" spans="5:49">
      <c r="E202">
        <f t="shared" si="160"/>
        <v>199</v>
      </c>
      <c r="F202" s="64">
        <f t="shared" si="161"/>
        <v>78.499999999999233</v>
      </c>
      <c r="G202" s="55">
        <f t="shared" si="144"/>
        <v>7.236878175910233E-3</v>
      </c>
      <c r="H202" s="78">
        <f t="shared" si="164"/>
        <v>0.45362383138915696</v>
      </c>
      <c r="I202" s="79">
        <f t="shared" ca="1" si="145"/>
        <v>910889.40088386834</v>
      </c>
      <c r="J202" s="79">
        <f t="shared" ca="1" si="146"/>
        <v>6213.6260052546568</v>
      </c>
      <c r="K202" s="80">
        <f t="shared" ca="1" si="147"/>
        <v>-9.0724766277831392</v>
      </c>
      <c r="L202" s="80">
        <f t="shared" ca="1" si="148"/>
        <v>-759.07450073655696</v>
      </c>
      <c r="M202" s="80">
        <f t="shared" ca="1" si="149"/>
        <v>0</v>
      </c>
      <c r="N202" s="80">
        <f t="shared" ca="1" si="150"/>
        <v>0</v>
      </c>
      <c r="O202" s="81">
        <f t="shared" ca="1" si="134"/>
        <v>0</v>
      </c>
      <c r="P202" s="79">
        <f t="shared" ca="1" si="135"/>
        <v>916334.8799117587</v>
      </c>
      <c r="Q202" s="35"/>
      <c r="R202">
        <f t="shared" ca="1" si="151"/>
        <v>199</v>
      </c>
      <c r="S202" s="78">
        <f t="shared" ca="1" si="152"/>
        <v>77.84</v>
      </c>
      <c r="T202" s="55">
        <f t="shared" ca="1" si="153"/>
        <v>7.236878175910233E-3</v>
      </c>
      <c r="U202" s="78">
        <f t="shared" ca="1" si="154"/>
        <v>0.4650881646668828</v>
      </c>
      <c r="V202" s="79">
        <f t="shared" ca="1" si="155"/>
        <v>943409.17389898037</v>
      </c>
      <c r="W202" s="79">
        <f t="shared" ca="1" si="136"/>
        <v>6435.4594211398426</v>
      </c>
      <c r="X202" s="80">
        <f t="shared" ca="1" si="137"/>
        <v>-9.3017632933376557</v>
      </c>
      <c r="Y202" s="80">
        <f t="shared" ca="1" si="156"/>
        <v>-786.17431158248371</v>
      </c>
      <c r="Z202" s="80">
        <f t="shared" ca="1" si="138"/>
        <v>0</v>
      </c>
      <c r="AA202" s="80">
        <f t="shared" ca="1" si="157"/>
        <v>0</v>
      </c>
      <c r="AB202" s="81">
        <f t="shared" ca="1" si="139"/>
        <v>0</v>
      </c>
      <c r="AC202" s="79">
        <f t="shared" ca="1" si="140"/>
        <v>949049.15724524437</v>
      </c>
      <c r="AD202" s="35"/>
      <c r="AE202" s="62">
        <f t="shared" ca="1" si="141"/>
        <v>0</v>
      </c>
      <c r="AF202" s="62">
        <f t="shared" ca="1" si="142"/>
        <v>2040579.0328485274</v>
      </c>
      <c r="AG202" s="35"/>
      <c r="AH202" s="35"/>
      <c r="AR202" s="69">
        <f t="shared" si="158"/>
        <v>17</v>
      </c>
      <c r="AS202" s="70">
        <f t="shared" si="162"/>
        <v>199</v>
      </c>
      <c r="AT202" s="71">
        <f t="shared" si="163"/>
        <v>0.25611509270499094</v>
      </c>
      <c r="AU202" s="72">
        <f t="shared" si="143"/>
        <v>6.8214933659622723E-3</v>
      </c>
      <c r="AV202" s="73">
        <f t="shared" si="159"/>
        <v>1.0068214933659623</v>
      </c>
      <c r="AW202" s="74">
        <f>PRODUCT(AV$4:AV202)</f>
        <v>3.8685049618069831</v>
      </c>
    </row>
    <row r="203" spans="5:49">
      <c r="E203">
        <f t="shared" si="160"/>
        <v>200</v>
      </c>
      <c r="F203" s="64">
        <f t="shared" si="161"/>
        <v>78.583333333332561</v>
      </c>
      <c r="G203" s="55">
        <f t="shared" si="144"/>
        <v>7.9055919619646087E-3</v>
      </c>
      <c r="H203" s="78">
        <f t="shared" si="164"/>
        <v>0.45003766647397125</v>
      </c>
      <c r="I203" s="79">
        <f t="shared" ca="1" si="145"/>
        <v>909090.71025066054</v>
      </c>
      <c r="J203" s="79">
        <f t="shared" ca="1" si="146"/>
        <v>6201.3562490328113</v>
      </c>
      <c r="K203" s="80">
        <f t="shared" ca="1" si="147"/>
        <v>-9.0007533294794246</v>
      </c>
      <c r="L203" s="80">
        <f t="shared" ca="1" si="148"/>
        <v>-757.57559187555046</v>
      </c>
      <c r="M203" s="80">
        <f t="shared" ca="1" si="149"/>
        <v>0</v>
      </c>
      <c r="N203" s="80">
        <f t="shared" ca="1" si="150"/>
        <v>0</v>
      </c>
      <c r="O203" s="81">
        <f t="shared" ca="1" si="134"/>
        <v>0</v>
      </c>
      <c r="P203" s="79">
        <f t="shared" ca="1" si="135"/>
        <v>914525.49015448825</v>
      </c>
      <c r="Q203" s="35"/>
      <c r="R203">
        <f t="shared" ca="1" si="151"/>
        <v>200</v>
      </c>
      <c r="S203" s="78">
        <f t="shared" ca="1" si="152"/>
        <v>77.92</v>
      </c>
      <c r="T203" s="55">
        <f t="shared" ca="1" si="153"/>
        <v>7.236878175910233E-3</v>
      </c>
      <c r="U203" s="78">
        <f t="shared" ca="1" si="154"/>
        <v>0.4617223782781309</v>
      </c>
      <c r="V203" s="79">
        <f t="shared" ca="1" si="155"/>
        <v>942181.00411131023</v>
      </c>
      <c r="W203" s="79">
        <f t="shared" ca="1" si="136"/>
        <v>6427.0814690809748</v>
      </c>
      <c r="X203" s="80">
        <f t="shared" ca="1" si="137"/>
        <v>-9.2344475655626184</v>
      </c>
      <c r="Y203" s="80">
        <f t="shared" ca="1" si="156"/>
        <v>-785.15083675942526</v>
      </c>
      <c r="Z203" s="80">
        <f t="shared" ca="1" si="138"/>
        <v>0</v>
      </c>
      <c r="AA203" s="80">
        <f t="shared" ca="1" si="157"/>
        <v>0</v>
      </c>
      <c r="AB203" s="81">
        <f t="shared" ca="1" si="139"/>
        <v>0</v>
      </c>
      <c r="AC203" s="79">
        <f t="shared" ca="1" si="140"/>
        <v>947813.70029606624</v>
      </c>
      <c r="AD203" s="35"/>
      <c r="AE203" s="62">
        <f t="shared" ca="1" si="141"/>
        <v>0</v>
      </c>
      <c r="AF203" s="62">
        <f t="shared" ca="1" si="142"/>
        <v>2052778.3466564515</v>
      </c>
      <c r="AG203" s="35"/>
      <c r="AH203" s="35"/>
      <c r="AR203" s="69">
        <f t="shared" si="158"/>
        <v>17</v>
      </c>
      <c r="AS203" s="70">
        <f t="shared" si="162"/>
        <v>200</v>
      </c>
      <c r="AT203" s="71">
        <f t="shared" si="163"/>
        <v>0.25436800529918102</v>
      </c>
      <c r="AU203" s="72">
        <f t="shared" si="143"/>
        <v>6.8214933659622723E-3</v>
      </c>
      <c r="AV203" s="73">
        <f t="shared" si="159"/>
        <v>1.0068214933659623</v>
      </c>
      <c r="AW203" s="74">
        <f>PRODUCT(AV$4:AV203)</f>
        <v>3.8948939427401417</v>
      </c>
    </row>
    <row r="204" spans="5:49">
      <c r="E204">
        <f t="shared" si="160"/>
        <v>201</v>
      </c>
      <c r="F204" s="64">
        <f t="shared" si="161"/>
        <v>78.66666666666589</v>
      </c>
      <c r="G204" s="55">
        <f t="shared" si="144"/>
        <v>7.9055919619646087E-3</v>
      </c>
      <c r="H204" s="78">
        <f t="shared" si="164"/>
        <v>0.44647985231531334</v>
      </c>
      <c r="I204" s="79">
        <f t="shared" ca="1" si="145"/>
        <v>907295.62479051121</v>
      </c>
      <c r="J204" s="79">
        <f t="shared" ca="1" si="146"/>
        <v>6189.1110854750668</v>
      </c>
      <c r="K204" s="80">
        <f t="shared" ca="1" si="147"/>
        <v>-8.9295970463062666</v>
      </c>
      <c r="L204" s="80">
        <f t="shared" ca="1" si="148"/>
        <v>-756.07968732542611</v>
      </c>
      <c r="M204" s="80">
        <f t="shared" ca="1" si="149"/>
        <v>0</v>
      </c>
      <c r="N204" s="80">
        <f t="shared" ca="1" si="150"/>
        <v>0</v>
      </c>
      <c r="O204" s="81">
        <f t="shared" ca="1" si="134"/>
        <v>0</v>
      </c>
      <c r="P204" s="79">
        <f t="shared" ca="1" si="135"/>
        <v>912719.72659161454</v>
      </c>
      <c r="Q204" s="35"/>
      <c r="R204">
        <f t="shared" ca="1" si="151"/>
        <v>201</v>
      </c>
      <c r="S204" s="78">
        <f t="shared" ca="1" si="152"/>
        <v>78</v>
      </c>
      <c r="T204" s="55">
        <f t="shared" ca="1" si="153"/>
        <v>7.236878175910233E-3</v>
      </c>
      <c r="U204" s="78">
        <f t="shared" ca="1" si="154"/>
        <v>0.45838094967544052</v>
      </c>
      <c r="V204" s="79">
        <f t="shared" ca="1" si="155"/>
        <v>940954.48801356496</v>
      </c>
      <c r="W204" s="79">
        <f t="shared" ca="1" si="136"/>
        <v>6418.7147976569595</v>
      </c>
      <c r="X204" s="80">
        <f t="shared" ca="1" si="137"/>
        <v>-9.1676189935088104</v>
      </c>
      <c r="Y204" s="80">
        <f t="shared" ca="1" si="156"/>
        <v>-784.12874001130422</v>
      </c>
      <c r="Z204" s="80">
        <f t="shared" ca="1" si="138"/>
        <v>0</v>
      </c>
      <c r="AA204" s="80">
        <f t="shared" ca="1" si="157"/>
        <v>0</v>
      </c>
      <c r="AB204" s="81">
        <f t="shared" ca="1" si="139"/>
        <v>0</v>
      </c>
      <c r="AC204" s="79">
        <f t="shared" ca="1" si="140"/>
        <v>946579.90645221714</v>
      </c>
      <c r="AD204" s="35"/>
      <c r="AE204" s="62">
        <f t="shared" ca="1" si="141"/>
        <v>0</v>
      </c>
      <c r="AF204" s="62">
        <f t="shared" ca="1" si="142"/>
        <v>2065050.711907746</v>
      </c>
      <c r="AG204" s="35"/>
      <c r="AH204" s="35"/>
      <c r="AR204" s="69">
        <f t="shared" si="158"/>
        <v>17</v>
      </c>
      <c r="AS204" s="70">
        <f t="shared" si="162"/>
        <v>201</v>
      </c>
      <c r="AT204" s="71">
        <f t="shared" si="163"/>
        <v>0.25263283563851963</v>
      </c>
      <c r="AU204" s="72">
        <f t="shared" si="143"/>
        <v>6.8214933659622723E-3</v>
      </c>
      <c r="AV204" s="73">
        <f t="shared" si="159"/>
        <v>1.0068214933659623</v>
      </c>
      <c r="AW204" s="74">
        <f>PRODUCT(AV$4:AV204)</f>
        <v>3.9214629359316704</v>
      </c>
    </row>
    <row r="205" spans="5:49">
      <c r="E205">
        <f t="shared" si="160"/>
        <v>202</v>
      </c>
      <c r="F205" s="64">
        <f t="shared" si="161"/>
        <v>78.749999999999218</v>
      </c>
      <c r="G205" s="55">
        <f t="shared" si="144"/>
        <v>7.9055919619646087E-3</v>
      </c>
      <c r="H205" s="78">
        <f t="shared" si="164"/>
        <v>0.44295016478367027</v>
      </c>
      <c r="I205" s="79">
        <f t="shared" ca="1" si="145"/>
        <v>905504.13685754535</v>
      </c>
      <c r="J205" s="79">
        <f t="shared" ca="1" si="146"/>
        <v>6176.890462425139</v>
      </c>
      <c r="K205" s="80">
        <f t="shared" ca="1" si="147"/>
        <v>-8.8590032956734053</v>
      </c>
      <c r="L205" s="80">
        <f t="shared" ca="1" si="148"/>
        <v>-754.58678071462123</v>
      </c>
      <c r="M205" s="80">
        <f t="shared" ca="1" si="149"/>
        <v>0</v>
      </c>
      <c r="N205" s="80">
        <f t="shared" ca="1" si="150"/>
        <v>0</v>
      </c>
      <c r="O205" s="81">
        <f t="shared" ca="1" si="134"/>
        <v>0</v>
      </c>
      <c r="P205" s="79">
        <f t="shared" ca="1" si="135"/>
        <v>910917.58153596031</v>
      </c>
      <c r="Q205" s="35"/>
      <c r="R205">
        <f t="shared" ca="1" si="151"/>
        <v>202</v>
      </c>
      <c r="S205" s="78">
        <f t="shared" ca="1" si="152"/>
        <v>78.08</v>
      </c>
      <c r="T205" s="55">
        <f t="shared" ca="1" si="153"/>
        <v>7.236878175910233E-3</v>
      </c>
      <c r="U205" s="78">
        <f t="shared" ca="1" si="154"/>
        <v>0.45506370258448131</v>
      </c>
      <c r="V205" s="79">
        <f t="shared" ca="1" si="155"/>
        <v>939729.62298545789</v>
      </c>
      <c r="W205" s="79">
        <f t="shared" ca="1" si="136"/>
        <v>6410.3593889935282</v>
      </c>
      <c r="X205" s="80">
        <f t="shared" ca="1" si="137"/>
        <v>-9.1012740516896269</v>
      </c>
      <c r="Y205" s="80">
        <f t="shared" ca="1" si="156"/>
        <v>-783.10801915454829</v>
      </c>
      <c r="Z205" s="80">
        <f t="shared" ca="1" si="138"/>
        <v>0</v>
      </c>
      <c r="AA205" s="80">
        <f t="shared" ca="1" si="157"/>
        <v>0</v>
      </c>
      <c r="AB205" s="81">
        <f t="shared" ca="1" si="139"/>
        <v>0</v>
      </c>
      <c r="AC205" s="79">
        <f t="shared" ca="1" si="140"/>
        <v>945347.77308124513</v>
      </c>
      <c r="AD205" s="35"/>
      <c r="AE205" s="62">
        <f t="shared" ca="1" si="141"/>
        <v>0</v>
      </c>
      <c r="AF205" s="62">
        <f t="shared" ca="1" si="142"/>
        <v>2077396.5660461436</v>
      </c>
      <c r="AG205" s="35"/>
      <c r="AH205" s="35"/>
      <c r="AR205" s="69">
        <f t="shared" si="158"/>
        <v>17</v>
      </c>
      <c r="AS205" s="70">
        <f t="shared" si="162"/>
        <v>202</v>
      </c>
      <c r="AT205" s="71">
        <f t="shared" si="163"/>
        <v>0.2509095024261872</v>
      </c>
      <c r="AU205" s="72">
        <f t="shared" si="143"/>
        <v>6.8214933659622723E-3</v>
      </c>
      <c r="AV205" s="73">
        <f t="shared" si="159"/>
        <v>1.0068214933659623</v>
      </c>
      <c r="AW205" s="74">
        <f>PRODUCT(AV$4:AV205)</f>
        <v>3.9482131693339952</v>
      </c>
    </row>
    <row r="206" spans="5:49">
      <c r="E206">
        <f t="shared" si="160"/>
        <v>203</v>
      </c>
      <c r="F206" s="64">
        <f t="shared" si="161"/>
        <v>78.833333333332547</v>
      </c>
      <c r="G206" s="55">
        <f t="shared" si="144"/>
        <v>7.9055919619646087E-3</v>
      </c>
      <c r="H206" s="78">
        <f t="shared" si="164"/>
        <v>0.43944838152140558</v>
      </c>
      <c r="I206" s="79">
        <f t="shared" ca="1" si="145"/>
        <v>903716.2388253574</v>
      </c>
      <c r="J206" s="79">
        <f t="shared" ca="1" si="146"/>
        <v>6164.6943278595518</v>
      </c>
      <c r="K206" s="80">
        <f t="shared" ca="1" si="147"/>
        <v>-8.788967630428111</v>
      </c>
      <c r="L206" s="80">
        <f t="shared" ca="1" si="148"/>
        <v>-753.09686568779784</v>
      </c>
      <c r="M206" s="80">
        <f t="shared" ca="1" si="149"/>
        <v>0</v>
      </c>
      <c r="N206" s="80">
        <f t="shared" ca="1" si="150"/>
        <v>0</v>
      </c>
      <c r="O206" s="81">
        <f t="shared" ca="1" si="134"/>
        <v>0</v>
      </c>
      <c r="P206" s="79">
        <f t="shared" ca="1" si="135"/>
        <v>909119.04731989873</v>
      </c>
      <c r="Q206" s="35"/>
      <c r="R206">
        <f t="shared" ca="1" si="151"/>
        <v>203</v>
      </c>
      <c r="S206" s="78">
        <f t="shared" ca="1" si="152"/>
        <v>78.16</v>
      </c>
      <c r="T206" s="55">
        <f t="shared" ca="1" si="153"/>
        <v>7.236878175910233E-3</v>
      </c>
      <c r="U206" s="78">
        <f t="shared" ca="1" si="154"/>
        <v>0.45177046200659876</v>
      </c>
      <c r="V206" s="79">
        <f t="shared" ca="1" si="155"/>
        <v>938506.40641358809</v>
      </c>
      <c r="W206" s="79">
        <f t="shared" ca="1" si="136"/>
        <v>6402.0152252633834</v>
      </c>
      <c r="X206" s="80">
        <f t="shared" ca="1" si="137"/>
        <v>-9.0354092401319761</v>
      </c>
      <c r="Y206" s="80">
        <f t="shared" ca="1" si="156"/>
        <v>-782.08867201132341</v>
      </c>
      <c r="Z206" s="80">
        <f t="shared" ca="1" si="138"/>
        <v>0</v>
      </c>
      <c r="AA206" s="80">
        <f t="shared" ca="1" si="157"/>
        <v>0</v>
      </c>
      <c r="AB206" s="81">
        <f t="shared" ca="1" si="139"/>
        <v>0</v>
      </c>
      <c r="AC206" s="79">
        <f t="shared" ca="1" si="140"/>
        <v>944117.29755760008</v>
      </c>
      <c r="AD206" s="35"/>
      <c r="AE206" s="62">
        <f t="shared" ca="1" si="141"/>
        <v>0</v>
      </c>
      <c r="AF206" s="62">
        <f t="shared" ca="1" si="142"/>
        <v>2089816.349134862</v>
      </c>
      <c r="AG206" s="35"/>
      <c r="AH206" s="35"/>
      <c r="AR206" s="69">
        <f t="shared" si="158"/>
        <v>17</v>
      </c>
      <c r="AS206" s="70">
        <f t="shared" si="162"/>
        <v>203</v>
      </c>
      <c r="AT206" s="71">
        <f t="shared" si="163"/>
        <v>0.24919792491993006</v>
      </c>
      <c r="AU206" s="72">
        <f t="shared" si="143"/>
        <v>6.8214933659622723E-3</v>
      </c>
      <c r="AV206" s="73">
        <f t="shared" si="159"/>
        <v>1.0068214933659623</v>
      </c>
      <c r="AW206" s="74">
        <f>PRODUCT(AV$4:AV206)</f>
        <v>3.9751458792760119</v>
      </c>
    </row>
    <row r="207" spans="5:49">
      <c r="E207">
        <f t="shared" si="160"/>
        <v>204</v>
      </c>
      <c r="F207" s="64">
        <f t="shared" si="161"/>
        <v>78.916666666665876</v>
      </c>
      <c r="G207" s="55">
        <f t="shared" si="144"/>
        <v>7.9055919619646087E-3</v>
      </c>
      <c r="H207" s="78">
        <f t="shared" si="164"/>
        <v>0.43597428192875159</v>
      </c>
      <c r="I207" s="79">
        <f t="shared" ca="1" si="145"/>
        <v>901931.92308693763</v>
      </c>
      <c r="J207" s="79">
        <f t="shared" ca="1" si="146"/>
        <v>6152.5226298871394</v>
      </c>
      <c r="K207" s="80">
        <f t="shared" ca="1" si="147"/>
        <v>-8.7194856385750317</v>
      </c>
      <c r="L207" s="80">
        <f t="shared" ca="1" si="148"/>
        <v>-751.60993590578141</v>
      </c>
      <c r="M207" s="80">
        <f t="shared" ca="1" si="149"/>
        <v>0</v>
      </c>
      <c r="N207" s="80">
        <f t="shared" ca="1" si="150"/>
        <v>0</v>
      </c>
      <c r="O207" s="81">
        <f t="shared" ca="1" si="134"/>
        <v>-59219.833072515023</v>
      </c>
      <c r="P207" s="79">
        <f t="shared" ca="1" si="135"/>
        <v>848104.28322276543</v>
      </c>
      <c r="Q207" s="35"/>
      <c r="R207">
        <f t="shared" ca="1" si="151"/>
        <v>204</v>
      </c>
      <c r="S207" s="78">
        <f t="shared" ca="1" si="152"/>
        <v>78.239999999999995</v>
      </c>
      <c r="T207" s="55">
        <f t="shared" ca="1" si="153"/>
        <v>7.236878175910233E-3</v>
      </c>
      <c r="U207" s="78">
        <f t="shared" ca="1" si="154"/>
        <v>0.44850105420958231</v>
      </c>
      <c r="V207" s="79">
        <f t="shared" ca="1" si="155"/>
        <v>937284.83569140616</v>
      </c>
      <c r="W207" s="79">
        <f t="shared" ca="1" si="136"/>
        <v>6393.6822886859654</v>
      </c>
      <c r="X207" s="80">
        <f t="shared" ca="1" si="137"/>
        <v>-8.9700210841916466</v>
      </c>
      <c r="Y207" s="80">
        <f t="shared" ca="1" si="156"/>
        <v>-781.07069640950522</v>
      </c>
      <c r="Z207" s="80">
        <f t="shared" ca="1" si="138"/>
        <v>0</v>
      </c>
      <c r="AA207" s="80">
        <f t="shared" ca="1" si="157"/>
        <v>0</v>
      </c>
      <c r="AB207" s="81">
        <f t="shared" ca="1" si="139"/>
        <v>-59219.833072515023</v>
      </c>
      <c r="AC207" s="79">
        <f t="shared" ca="1" si="140"/>
        <v>883668.64419008337</v>
      </c>
      <c r="AD207" s="35"/>
      <c r="AE207" s="62">
        <f t="shared" ca="1" si="141"/>
        <v>-132039.45122689029</v>
      </c>
      <c r="AF207" s="62">
        <f t="shared" ca="1" si="142"/>
        <v>1970271.0526453955</v>
      </c>
      <c r="AG207" s="35"/>
      <c r="AH207" s="35"/>
      <c r="AR207" s="69">
        <f t="shared" si="158"/>
        <v>17</v>
      </c>
      <c r="AS207" s="70">
        <f t="shared" si="162"/>
        <v>204</v>
      </c>
      <c r="AT207" s="71">
        <f t="shared" si="163"/>
        <v>0.24749802292827719</v>
      </c>
      <c r="AU207" s="72">
        <f t="shared" si="143"/>
        <v>6.8214933659622723E-3</v>
      </c>
      <c r="AV207" s="73">
        <f t="shared" si="159"/>
        <v>1.0068214933659623</v>
      </c>
      <c r="AW207" s="74">
        <f>PRODUCT(AV$4:AV207)</f>
        <v>4.0022623105202255</v>
      </c>
    </row>
    <row r="208" spans="5:49">
      <c r="E208">
        <f t="shared" si="160"/>
        <v>205</v>
      </c>
      <c r="F208" s="64">
        <f t="shared" si="161"/>
        <v>78.999999999999204</v>
      </c>
      <c r="G208" s="55">
        <f t="shared" si="144"/>
        <v>7.9055919619646087E-3</v>
      </c>
      <c r="H208" s="78">
        <f t="shared" si="164"/>
        <v>0.43252764714991238</v>
      </c>
      <c r="I208" s="79">
        <f t="shared" ca="1" si="145"/>
        <v>841399.51681841176</v>
      </c>
      <c r="J208" s="79">
        <f t="shared" ca="1" si="146"/>
        <v>5739.6012221006577</v>
      </c>
      <c r="K208" s="80">
        <f t="shared" ca="1" si="147"/>
        <v>-8.6505529429982477</v>
      </c>
      <c r="L208" s="80">
        <f t="shared" ca="1" si="148"/>
        <v>-701.16626401534313</v>
      </c>
      <c r="M208" s="80">
        <f t="shared" ca="1" si="149"/>
        <v>-6310.4963761380877</v>
      </c>
      <c r="N208" s="80">
        <f t="shared" ca="1" si="150"/>
        <v>0</v>
      </c>
      <c r="O208" s="81">
        <f t="shared" ca="1" si="134"/>
        <v>0</v>
      </c>
      <c r="P208" s="79">
        <f t="shared" ca="1" si="135"/>
        <v>840118.804847416</v>
      </c>
      <c r="Q208" s="35"/>
      <c r="R208">
        <f t="shared" ca="1" si="151"/>
        <v>205</v>
      </c>
      <c r="S208" s="78">
        <f t="shared" ca="1" si="152"/>
        <v>78.319999999999993</v>
      </c>
      <c r="T208" s="55">
        <f t="shared" ca="1" si="153"/>
        <v>7.236878175910233E-3</v>
      </c>
      <c r="U208" s="78">
        <f t="shared" ca="1" si="154"/>
        <v>0.44525530671850022</v>
      </c>
      <c r="V208" s="79">
        <f t="shared" ca="1" si="155"/>
        <v>877273.64186420792</v>
      </c>
      <c r="W208" s="79">
        <f t="shared" ca="1" si="136"/>
        <v>5984.316328110257</v>
      </c>
      <c r="X208" s="80">
        <f t="shared" ca="1" si="137"/>
        <v>-8.9051061343700049</v>
      </c>
      <c r="Y208" s="80">
        <f t="shared" ca="1" si="156"/>
        <v>-731.06136822017334</v>
      </c>
      <c r="Z208" s="80">
        <f t="shared" ca="1" si="138"/>
        <v>-6579.5523139815596</v>
      </c>
      <c r="AA208" s="80">
        <f t="shared" ca="1" si="157"/>
        <v>0</v>
      </c>
      <c r="AB208" s="81">
        <f t="shared" ca="1" si="139"/>
        <v>0</v>
      </c>
      <c r="AC208" s="79">
        <f t="shared" ca="1" si="140"/>
        <v>875938.43940398213</v>
      </c>
      <c r="AD208" s="35"/>
      <c r="AE208" s="62">
        <f t="shared" ca="1" si="141"/>
        <v>0</v>
      </c>
      <c r="AF208" s="62">
        <f t="shared" ca="1" si="142"/>
        <v>1967272.3181214521</v>
      </c>
      <c r="AG208" s="35"/>
      <c r="AH208" s="35"/>
      <c r="AR208" s="69">
        <f t="shared" si="158"/>
        <v>18</v>
      </c>
      <c r="AS208" s="70">
        <f t="shared" si="162"/>
        <v>205</v>
      </c>
      <c r="AT208" s="71">
        <f t="shared" si="163"/>
        <v>0.24580971680678318</v>
      </c>
      <c r="AU208" s="72">
        <f t="shared" si="143"/>
        <v>6.8214933659622723E-3</v>
      </c>
      <c r="AV208" s="73">
        <f t="shared" si="159"/>
        <v>1.0068214933659623</v>
      </c>
      <c r="AW208" s="74">
        <f>PRODUCT(AV$4:AV208)</f>
        <v>4.02956371632028</v>
      </c>
    </row>
    <row r="209" spans="5:49">
      <c r="E209">
        <f t="shared" si="160"/>
        <v>206</v>
      </c>
      <c r="F209" s="64">
        <f t="shared" si="161"/>
        <v>79.083333333332533</v>
      </c>
      <c r="G209" s="55">
        <f t="shared" si="144"/>
        <v>7.9055919619646087E-3</v>
      </c>
      <c r="H209" s="78">
        <f t="shared" si="164"/>
        <v>0.42910826005927655</v>
      </c>
      <c r="I209" s="79">
        <f t="shared" ca="1" si="145"/>
        <v>833477.168376719</v>
      </c>
      <c r="J209" s="79">
        <f t="shared" ca="1" si="146"/>
        <v>5685.5589747628082</v>
      </c>
      <c r="K209" s="80">
        <f t="shared" ca="1" si="147"/>
        <v>-8.5821652011855303</v>
      </c>
      <c r="L209" s="80">
        <f t="shared" ca="1" si="148"/>
        <v>-694.56430698059921</v>
      </c>
      <c r="M209" s="80">
        <f t="shared" ca="1" si="149"/>
        <v>0</v>
      </c>
      <c r="N209" s="80">
        <f t="shared" ca="1" si="150"/>
        <v>0</v>
      </c>
      <c r="O209" s="81">
        <f t="shared" ca="1" si="134"/>
        <v>0</v>
      </c>
      <c r="P209" s="79">
        <f t="shared" ca="1" si="135"/>
        <v>838459.58087930002</v>
      </c>
      <c r="Q209" s="35"/>
      <c r="R209">
        <f t="shared" ca="1" si="151"/>
        <v>206</v>
      </c>
      <c r="S209" s="78">
        <f t="shared" ca="1" si="152"/>
        <v>78.400000000000006</v>
      </c>
      <c r="T209" s="55">
        <f t="shared" ca="1" si="153"/>
        <v>7.236878175910233E-3</v>
      </c>
      <c r="U209" s="78">
        <f t="shared" ca="1" si="154"/>
        <v>0.4420330483066009</v>
      </c>
      <c r="V209" s="79">
        <f t="shared" ca="1" si="155"/>
        <v>869599.3796284186</v>
      </c>
      <c r="W209" s="79">
        <f t="shared" ca="1" si="136"/>
        <v>5931.9663991801654</v>
      </c>
      <c r="X209" s="80">
        <f t="shared" ca="1" si="137"/>
        <v>-8.8406609661320186</v>
      </c>
      <c r="Y209" s="80">
        <f t="shared" ca="1" si="156"/>
        <v>-724.6661496903489</v>
      </c>
      <c r="Z209" s="80">
        <f t="shared" ca="1" si="138"/>
        <v>0</v>
      </c>
      <c r="AA209" s="80">
        <f t="shared" ca="1" si="157"/>
        <v>0</v>
      </c>
      <c r="AB209" s="81">
        <f t="shared" ca="1" si="139"/>
        <v>0</v>
      </c>
      <c r="AC209" s="79">
        <f t="shared" ca="1" si="140"/>
        <v>874797.8392169422</v>
      </c>
      <c r="AD209" s="35"/>
      <c r="AE209" s="62">
        <f t="shared" ca="1" si="141"/>
        <v>0</v>
      </c>
      <c r="AF209" s="62">
        <f t="shared" ca="1" si="142"/>
        <v>1979032.6595901242</v>
      </c>
      <c r="AG209" s="35"/>
      <c r="AH209" s="35"/>
      <c r="AR209" s="69">
        <f t="shared" si="158"/>
        <v>18</v>
      </c>
      <c r="AS209" s="70">
        <f t="shared" si="162"/>
        <v>206</v>
      </c>
      <c r="AT209" s="71">
        <f t="shared" si="163"/>
        <v>0.24413292745429666</v>
      </c>
      <c r="AU209" s="72">
        <f t="shared" si="143"/>
        <v>6.8214933659622723E-3</v>
      </c>
      <c r="AV209" s="73">
        <f t="shared" si="159"/>
        <v>1.0068214933659623</v>
      </c>
      <c r="AW209" s="74">
        <f>PRODUCT(AV$4:AV209)</f>
        <v>4.0570513584788808</v>
      </c>
    </row>
    <row r="210" spans="5:49">
      <c r="E210">
        <f t="shared" si="160"/>
        <v>207</v>
      </c>
      <c r="F210" s="64">
        <f t="shared" si="161"/>
        <v>79.166666666665861</v>
      </c>
      <c r="G210" s="55">
        <f t="shared" si="144"/>
        <v>7.9055919619646087E-3</v>
      </c>
      <c r="H210" s="78">
        <f t="shared" si="164"/>
        <v>0.42571590524773933</v>
      </c>
      <c r="I210" s="79">
        <f t="shared" ca="1" si="145"/>
        <v>831831.06155626837</v>
      </c>
      <c r="J210" s="79">
        <f t="shared" ca="1" si="146"/>
        <v>5674.330068007439</v>
      </c>
      <c r="K210" s="80">
        <f t="shared" ca="1" si="147"/>
        <v>-8.5143181049547874</v>
      </c>
      <c r="L210" s="80">
        <f t="shared" ca="1" si="148"/>
        <v>-693.19255129689031</v>
      </c>
      <c r="M210" s="80">
        <f t="shared" ca="1" si="149"/>
        <v>0</v>
      </c>
      <c r="N210" s="80">
        <f t="shared" ca="1" si="150"/>
        <v>0</v>
      </c>
      <c r="O210" s="81">
        <f t="shared" ca="1" si="134"/>
        <v>0</v>
      </c>
      <c r="P210" s="79">
        <f t="shared" ca="1" si="135"/>
        <v>836803.68475487398</v>
      </c>
      <c r="Q210" s="35"/>
      <c r="R210">
        <f t="shared" ca="1" si="151"/>
        <v>207</v>
      </c>
      <c r="S210" s="78">
        <f t="shared" ca="1" si="152"/>
        <v>78.48</v>
      </c>
      <c r="T210" s="55">
        <f t="shared" ca="1" si="153"/>
        <v>7.236878175910233E-3</v>
      </c>
      <c r="U210" s="78">
        <f t="shared" ca="1" si="154"/>
        <v>0.43883410898627978</v>
      </c>
      <c r="V210" s="79">
        <f t="shared" ca="1" si="155"/>
        <v>868467.03382597968</v>
      </c>
      <c r="W210" s="79">
        <f t="shared" ca="1" si="136"/>
        <v>5924.2421098008526</v>
      </c>
      <c r="X210" s="80">
        <f t="shared" ca="1" si="137"/>
        <v>-8.7766821797255954</v>
      </c>
      <c r="Y210" s="80">
        <f t="shared" ca="1" si="156"/>
        <v>-723.72252818831646</v>
      </c>
      <c r="Z210" s="80">
        <f t="shared" ca="1" si="138"/>
        <v>0</v>
      </c>
      <c r="AA210" s="80">
        <f t="shared" ca="1" si="157"/>
        <v>0</v>
      </c>
      <c r="AB210" s="81">
        <f t="shared" ca="1" si="139"/>
        <v>0</v>
      </c>
      <c r="AC210" s="79">
        <f t="shared" ca="1" si="140"/>
        <v>873658.77672541235</v>
      </c>
      <c r="AD210" s="35"/>
      <c r="AE210" s="62">
        <f t="shared" ca="1" si="141"/>
        <v>0</v>
      </c>
      <c r="AF210" s="62">
        <f t="shared" ca="1" si="142"/>
        <v>1990863.4238655488</v>
      </c>
      <c r="AG210" s="35"/>
      <c r="AH210" s="35"/>
      <c r="AR210" s="69">
        <f t="shared" si="158"/>
        <v>18</v>
      </c>
      <c r="AS210" s="70">
        <f t="shared" si="162"/>
        <v>207</v>
      </c>
      <c r="AT210" s="71">
        <f t="shared" si="163"/>
        <v>0.24246757630925422</v>
      </c>
      <c r="AU210" s="72">
        <f t="shared" si="143"/>
        <v>6.8214933659622723E-3</v>
      </c>
      <c r="AV210" s="73">
        <f t="shared" si="159"/>
        <v>1.0068214933659623</v>
      </c>
      <c r="AW210" s="74">
        <f>PRODUCT(AV$4:AV210)</f>
        <v>4.0847265074061125</v>
      </c>
    </row>
    <row r="211" spans="5:49">
      <c r="E211">
        <f t="shared" si="160"/>
        <v>208</v>
      </c>
      <c r="F211" s="64">
        <f t="shared" si="161"/>
        <v>79.24999999999919</v>
      </c>
      <c r="G211" s="55">
        <f t="shared" si="144"/>
        <v>7.9055919619646087E-3</v>
      </c>
      <c r="H211" s="78">
        <f t="shared" si="164"/>
        <v>0.42235036900913231</v>
      </c>
      <c r="I211" s="79">
        <f t="shared" ca="1" si="145"/>
        <v>830188.25627093343</v>
      </c>
      <c r="J211" s="79">
        <f t="shared" ca="1" si="146"/>
        <v>5663.1236826519589</v>
      </c>
      <c r="K211" s="80">
        <f t="shared" ca="1" si="147"/>
        <v>-8.4470073801826455</v>
      </c>
      <c r="L211" s="80">
        <f t="shared" ca="1" si="148"/>
        <v>-691.8235468924446</v>
      </c>
      <c r="M211" s="80">
        <f t="shared" ca="1" si="149"/>
        <v>0</v>
      </c>
      <c r="N211" s="80">
        <f t="shared" ca="1" si="150"/>
        <v>0</v>
      </c>
      <c r="O211" s="81">
        <f t="shared" ca="1" si="134"/>
        <v>0</v>
      </c>
      <c r="P211" s="79">
        <f t="shared" ca="1" si="135"/>
        <v>835151.10939931264</v>
      </c>
      <c r="Q211" s="35"/>
      <c r="R211">
        <f t="shared" ca="1" si="151"/>
        <v>208</v>
      </c>
      <c r="S211" s="78">
        <f t="shared" ca="1" si="152"/>
        <v>78.56</v>
      </c>
      <c r="T211" s="55">
        <f t="shared" ca="1" si="153"/>
        <v>7.9055919619646087E-3</v>
      </c>
      <c r="U211" s="78">
        <f t="shared" ca="1" si="154"/>
        <v>0.43536486558164195</v>
      </c>
      <c r="V211" s="79">
        <f t="shared" ca="1" si="155"/>
        <v>866751.98692263209</v>
      </c>
      <c r="W211" s="79">
        <f t="shared" ca="1" si="136"/>
        <v>5912.5429287273528</v>
      </c>
      <c r="X211" s="80">
        <f t="shared" ca="1" si="137"/>
        <v>-8.7072973116328392</v>
      </c>
      <c r="Y211" s="80">
        <f t="shared" ca="1" si="156"/>
        <v>-722.29332243552676</v>
      </c>
      <c r="Z211" s="80">
        <f t="shared" ca="1" si="138"/>
        <v>0</v>
      </c>
      <c r="AA211" s="80">
        <f t="shared" ca="1" si="157"/>
        <v>0</v>
      </c>
      <c r="AB211" s="81">
        <f t="shared" ca="1" si="139"/>
        <v>0</v>
      </c>
      <c r="AC211" s="79">
        <f t="shared" ca="1" si="140"/>
        <v>871933.52923161222</v>
      </c>
      <c r="AD211" s="35"/>
      <c r="AE211" s="62">
        <f t="shared" ca="1" si="141"/>
        <v>0</v>
      </c>
      <c r="AF211" s="62">
        <f t="shared" ca="1" si="142"/>
        <v>2002765.0326507632</v>
      </c>
      <c r="AG211" s="35"/>
      <c r="AH211" s="35"/>
      <c r="AR211" s="69">
        <f t="shared" si="158"/>
        <v>18</v>
      </c>
      <c r="AS211" s="70">
        <f t="shared" si="162"/>
        <v>208</v>
      </c>
      <c r="AT211" s="71">
        <f t="shared" si="163"/>
        <v>0.2408135853459997</v>
      </c>
      <c r="AU211" s="72">
        <f t="shared" si="143"/>
        <v>6.8214933659622723E-3</v>
      </c>
      <c r="AV211" s="73">
        <f t="shared" si="159"/>
        <v>1.0068214933659623</v>
      </c>
      <c r="AW211" s="74">
        <f>PRODUCT(AV$4:AV211)</f>
        <v>4.1125904421781536</v>
      </c>
    </row>
    <row r="212" spans="5:49">
      <c r="E212">
        <f t="shared" si="160"/>
        <v>209</v>
      </c>
      <c r="F212" s="64">
        <f t="shared" si="161"/>
        <v>79.333333333332519</v>
      </c>
      <c r="G212" s="55">
        <f t="shared" si="144"/>
        <v>7.9055919619646087E-3</v>
      </c>
      <c r="H212" s="78">
        <f t="shared" si="164"/>
        <v>0.41901143932676094</v>
      </c>
      <c r="I212" s="79">
        <f t="shared" ca="1" si="145"/>
        <v>828548.74550181965</v>
      </c>
      <c r="J212" s="79">
        <f t="shared" ca="1" si="146"/>
        <v>5651.9397708170254</v>
      </c>
      <c r="K212" s="80">
        <f t="shared" ca="1" si="147"/>
        <v>-8.3802287865352181</v>
      </c>
      <c r="L212" s="80">
        <f t="shared" ca="1" si="148"/>
        <v>-690.45728791818306</v>
      </c>
      <c r="M212" s="80">
        <f t="shared" ca="1" si="149"/>
        <v>0</v>
      </c>
      <c r="N212" s="80">
        <f t="shared" ca="1" si="150"/>
        <v>0</v>
      </c>
      <c r="O212" s="81">
        <f t="shared" ca="1" si="134"/>
        <v>0</v>
      </c>
      <c r="P212" s="79">
        <f t="shared" ca="1" si="135"/>
        <v>833501.84775593202</v>
      </c>
      <c r="Q212" s="35"/>
      <c r="R212">
        <f t="shared" ca="1" si="151"/>
        <v>209</v>
      </c>
      <c r="S212" s="78">
        <f t="shared" ca="1" si="152"/>
        <v>78.64</v>
      </c>
      <c r="T212" s="55">
        <f t="shared" ca="1" si="153"/>
        <v>7.9055919619646087E-3</v>
      </c>
      <c r="U212" s="78">
        <f t="shared" ca="1" si="154"/>
        <v>0.43192304859977793</v>
      </c>
      <c r="V212" s="79">
        <f t="shared" ca="1" si="155"/>
        <v>865040.37853155134</v>
      </c>
      <c r="W212" s="79">
        <f t="shared" ca="1" si="136"/>
        <v>5900.8672034424699</v>
      </c>
      <c r="X212" s="80">
        <f t="shared" ca="1" si="137"/>
        <v>-8.6384609719955581</v>
      </c>
      <c r="Y212" s="80">
        <f t="shared" ca="1" si="156"/>
        <v>-720.86698210962618</v>
      </c>
      <c r="Z212" s="80">
        <f t="shared" ca="1" si="138"/>
        <v>0</v>
      </c>
      <c r="AA212" s="80">
        <f t="shared" ca="1" si="157"/>
        <v>0</v>
      </c>
      <c r="AB212" s="81">
        <f t="shared" ca="1" si="139"/>
        <v>0</v>
      </c>
      <c r="AC212" s="79">
        <f t="shared" ca="1" si="140"/>
        <v>870211.74029191223</v>
      </c>
      <c r="AD212" s="35"/>
      <c r="AE212" s="62">
        <f t="shared" ca="1" si="141"/>
        <v>0</v>
      </c>
      <c r="AF212" s="62">
        <f t="shared" ca="1" si="142"/>
        <v>2014737.9101740292</v>
      </c>
      <c r="AG212" s="35"/>
      <c r="AH212" s="35"/>
      <c r="AR212" s="69">
        <f t="shared" si="158"/>
        <v>18</v>
      </c>
      <c r="AS212" s="70">
        <f t="shared" si="162"/>
        <v>209</v>
      </c>
      <c r="AT212" s="71">
        <f t="shared" si="163"/>
        <v>0.23917087707112838</v>
      </c>
      <c r="AU212" s="72">
        <f t="shared" si="143"/>
        <v>6.8214933659622723E-3</v>
      </c>
      <c r="AV212" s="73">
        <f t="shared" si="159"/>
        <v>1.0068214933659623</v>
      </c>
      <c r="AW212" s="74">
        <f>PRODUCT(AV$4:AV212)</f>
        <v>4.1406444505963913</v>
      </c>
    </row>
    <row r="213" spans="5:49">
      <c r="E213">
        <f t="shared" si="160"/>
        <v>210</v>
      </c>
      <c r="F213" s="64">
        <f t="shared" si="161"/>
        <v>79.416666666665847</v>
      </c>
      <c r="G213" s="55">
        <f t="shared" si="144"/>
        <v>7.9055919619646087E-3</v>
      </c>
      <c r="H213" s="78">
        <f t="shared" si="164"/>
        <v>0.4156989058600481</v>
      </c>
      <c r="I213" s="79">
        <f t="shared" ca="1" si="145"/>
        <v>826912.52224803006</v>
      </c>
      <c r="J213" s="79">
        <f t="shared" ca="1" si="146"/>
        <v>5640.7782847460667</v>
      </c>
      <c r="K213" s="80">
        <f t="shared" ca="1" si="147"/>
        <v>-8.3139781172009624</v>
      </c>
      <c r="L213" s="80">
        <f t="shared" ca="1" si="148"/>
        <v>-689.09376854002505</v>
      </c>
      <c r="M213" s="80">
        <f t="shared" ca="1" si="149"/>
        <v>0</v>
      </c>
      <c r="N213" s="80">
        <f t="shared" ca="1" si="150"/>
        <v>0</v>
      </c>
      <c r="O213" s="81">
        <f t="shared" ca="1" si="134"/>
        <v>0</v>
      </c>
      <c r="P213" s="79">
        <f t="shared" ca="1" si="135"/>
        <v>831855.8927861189</v>
      </c>
      <c r="Q213" s="35"/>
      <c r="R213">
        <f t="shared" ca="1" si="151"/>
        <v>210</v>
      </c>
      <c r="S213" s="78">
        <f t="shared" ca="1" si="152"/>
        <v>78.72</v>
      </c>
      <c r="T213" s="55">
        <f t="shared" ca="1" si="153"/>
        <v>7.9055919619646087E-3</v>
      </c>
      <c r="U213" s="78">
        <f t="shared" ca="1" si="154"/>
        <v>0.42850844121858028</v>
      </c>
      <c r="V213" s="79">
        <f t="shared" ca="1" si="155"/>
        <v>863332.20135265321</v>
      </c>
      <c r="W213" s="79">
        <f t="shared" ca="1" si="136"/>
        <v>5889.2148841487287</v>
      </c>
      <c r="X213" s="80">
        <f t="shared" ca="1" si="137"/>
        <v>-8.5701688243716063</v>
      </c>
      <c r="Y213" s="80">
        <f t="shared" ca="1" si="156"/>
        <v>-719.44350112721111</v>
      </c>
      <c r="Z213" s="80">
        <f t="shared" ca="1" si="138"/>
        <v>0</v>
      </c>
      <c r="AA213" s="80">
        <f t="shared" ca="1" si="157"/>
        <v>0</v>
      </c>
      <c r="AB213" s="81">
        <f t="shared" ca="1" si="139"/>
        <v>0</v>
      </c>
      <c r="AC213" s="79">
        <f t="shared" ca="1" si="140"/>
        <v>868493.4025668503</v>
      </c>
      <c r="AD213" s="35"/>
      <c r="AE213" s="62">
        <f t="shared" ca="1" si="141"/>
        <v>0</v>
      </c>
      <c r="AF213" s="62">
        <f t="shared" ca="1" si="142"/>
        <v>2026782.4832039555</v>
      </c>
      <c r="AG213" s="35"/>
      <c r="AH213" s="35"/>
      <c r="AR213" s="69">
        <f t="shared" si="158"/>
        <v>18</v>
      </c>
      <c r="AS213" s="70">
        <f t="shared" si="162"/>
        <v>210</v>
      </c>
      <c r="AT213" s="71">
        <f t="shared" si="163"/>
        <v>0.23753937451985629</v>
      </c>
      <c r="AU213" s="72">
        <f t="shared" si="143"/>
        <v>6.8214933659622723E-3</v>
      </c>
      <c r="AV213" s="73">
        <f t="shared" si="159"/>
        <v>1.0068214933659623</v>
      </c>
      <c r="AW213" s="74">
        <f>PRODUCT(AV$4:AV213)</f>
        <v>4.1688898292469432</v>
      </c>
    </row>
    <row r="214" spans="5:49">
      <c r="E214">
        <f t="shared" si="160"/>
        <v>211</v>
      </c>
      <c r="F214" s="64">
        <f t="shared" si="161"/>
        <v>79.499999999999176</v>
      </c>
      <c r="G214" s="55">
        <f t="shared" si="144"/>
        <v>7.9055919619646087E-3</v>
      </c>
      <c r="H214" s="78">
        <f t="shared" si="164"/>
        <v>0.4124125599312834</v>
      </c>
      <c r="I214" s="79">
        <f t="shared" ca="1" si="145"/>
        <v>825279.57952659612</v>
      </c>
      <c r="J214" s="79">
        <f t="shared" ca="1" si="146"/>
        <v>5629.6391768048088</v>
      </c>
      <c r="K214" s="80">
        <f t="shared" ca="1" si="147"/>
        <v>-8.2482511986256686</v>
      </c>
      <c r="L214" s="80">
        <f t="shared" ca="1" si="148"/>
        <v>-687.73298293883011</v>
      </c>
      <c r="M214" s="80">
        <f t="shared" ca="1" si="149"/>
        <v>0</v>
      </c>
      <c r="N214" s="80">
        <f t="shared" ca="1" si="150"/>
        <v>0</v>
      </c>
      <c r="O214" s="81">
        <f t="shared" ca="1" si="134"/>
        <v>0</v>
      </c>
      <c r="P214" s="79">
        <f t="shared" ca="1" si="135"/>
        <v>830213.23746926337</v>
      </c>
      <c r="Q214" s="35"/>
      <c r="R214">
        <f t="shared" ca="1" si="151"/>
        <v>211</v>
      </c>
      <c r="S214" s="78">
        <f t="shared" ca="1" si="152"/>
        <v>78.8</v>
      </c>
      <c r="T214" s="55">
        <f t="shared" ca="1" si="153"/>
        <v>7.9055919619646087E-3</v>
      </c>
      <c r="U214" s="78">
        <f t="shared" ca="1" si="154"/>
        <v>0.42512082833004872</v>
      </c>
      <c r="V214" s="79">
        <f t="shared" ca="1" si="155"/>
        <v>861627.44810449856</v>
      </c>
      <c r="W214" s="79">
        <f t="shared" ca="1" si="136"/>
        <v>5877.5859211758388</v>
      </c>
      <c r="X214" s="80">
        <f t="shared" ca="1" si="137"/>
        <v>-8.5024165666009743</v>
      </c>
      <c r="Y214" s="80">
        <f t="shared" ca="1" si="156"/>
        <v>-718.02287342041552</v>
      </c>
      <c r="Z214" s="80">
        <f t="shared" ca="1" si="138"/>
        <v>0</v>
      </c>
      <c r="AA214" s="80">
        <f t="shared" ca="1" si="157"/>
        <v>0</v>
      </c>
      <c r="AB214" s="81">
        <f t="shared" ca="1" si="139"/>
        <v>0</v>
      </c>
      <c r="AC214" s="79">
        <f t="shared" ca="1" si="140"/>
        <v>866778.50873568747</v>
      </c>
      <c r="AD214" s="35"/>
      <c r="AE214" s="62">
        <f t="shared" ca="1" si="141"/>
        <v>0</v>
      </c>
      <c r="AF214" s="62">
        <f t="shared" ca="1" si="142"/>
        <v>2038899.18106471</v>
      </c>
      <c r="AG214" s="35"/>
      <c r="AH214" s="35"/>
      <c r="AR214" s="69">
        <f t="shared" si="158"/>
        <v>18</v>
      </c>
      <c r="AS214" s="70">
        <f t="shared" si="162"/>
        <v>211</v>
      </c>
      <c r="AT214" s="71">
        <f t="shared" si="163"/>
        <v>0.23591900125241427</v>
      </c>
      <c r="AU214" s="72">
        <f t="shared" si="143"/>
        <v>6.8214933659622723E-3</v>
      </c>
      <c r="AV214" s="73">
        <f t="shared" si="159"/>
        <v>1.0068214933659623</v>
      </c>
      <c r="AW214" s="74">
        <f>PRODUCT(AV$4:AV214)</f>
        <v>4.197327883560579</v>
      </c>
    </row>
    <row r="215" spans="5:49">
      <c r="E215">
        <f t="shared" si="160"/>
        <v>212</v>
      </c>
      <c r="F215" s="64">
        <f t="shared" si="161"/>
        <v>79.583333333332504</v>
      </c>
      <c r="G215" s="55">
        <f t="shared" si="144"/>
        <v>8.641806137517527E-3</v>
      </c>
      <c r="H215" s="78">
        <f t="shared" si="164"/>
        <v>0.40884857053967993</v>
      </c>
      <c r="I215" s="79">
        <f t="shared" ca="1" si="145"/>
        <v>823038.6956182532</v>
      </c>
      <c r="J215" s="79">
        <f t="shared" ca="1" si="146"/>
        <v>5614.3530020901562</v>
      </c>
      <c r="K215" s="80">
        <f t="shared" ca="1" si="147"/>
        <v>-8.1769714107935982</v>
      </c>
      <c r="L215" s="80">
        <f t="shared" ca="1" si="148"/>
        <v>-685.86557968187776</v>
      </c>
      <c r="M215" s="80">
        <f t="shared" ca="1" si="149"/>
        <v>0</v>
      </c>
      <c r="N215" s="80">
        <f t="shared" ca="1" si="150"/>
        <v>0</v>
      </c>
      <c r="O215" s="81">
        <f t="shared" ca="1" si="134"/>
        <v>0</v>
      </c>
      <c r="P215" s="79">
        <f t="shared" ca="1" si="135"/>
        <v>827959.00606925075</v>
      </c>
      <c r="Q215" s="35"/>
      <c r="R215">
        <f t="shared" ca="1" si="151"/>
        <v>212</v>
      </c>
      <c r="S215" s="78">
        <f t="shared" ca="1" si="152"/>
        <v>78.88</v>
      </c>
      <c r="T215" s="55">
        <f t="shared" ca="1" si="153"/>
        <v>7.9055919619646087E-3</v>
      </c>
      <c r="U215" s="78">
        <f t="shared" ca="1" si="154"/>
        <v>0.42175999652673896</v>
      </c>
      <c r="V215" s="79">
        <f t="shared" ca="1" si="155"/>
        <v>859926.111524223</v>
      </c>
      <c r="W215" s="79">
        <f t="shared" ca="1" si="136"/>
        <v>5865.9802649802205</v>
      </c>
      <c r="X215" s="80">
        <f t="shared" ca="1" si="137"/>
        <v>-8.4351999305347789</v>
      </c>
      <c r="Y215" s="80">
        <f t="shared" ca="1" si="156"/>
        <v>-716.60509293685254</v>
      </c>
      <c r="Z215" s="80">
        <f t="shared" ca="1" si="138"/>
        <v>0</v>
      </c>
      <c r="AA215" s="80">
        <f t="shared" ca="1" si="157"/>
        <v>0</v>
      </c>
      <c r="AB215" s="81">
        <f t="shared" ca="1" si="139"/>
        <v>0</v>
      </c>
      <c r="AC215" s="79">
        <f t="shared" ca="1" si="140"/>
        <v>865067.05149633577</v>
      </c>
      <c r="AD215" s="35"/>
      <c r="AE215" s="62">
        <f t="shared" ca="1" si="141"/>
        <v>0</v>
      </c>
      <c r="AF215" s="62">
        <f t="shared" ca="1" si="142"/>
        <v>2051088.4356513214</v>
      </c>
      <c r="AG215" s="35"/>
      <c r="AH215" s="35"/>
      <c r="AR215" s="69">
        <f t="shared" si="158"/>
        <v>18</v>
      </c>
      <c r="AS215" s="70">
        <f t="shared" si="162"/>
        <v>212</v>
      </c>
      <c r="AT215" s="71">
        <f t="shared" si="163"/>
        <v>0.23430968135046648</v>
      </c>
      <c r="AU215" s="72">
        <f t="shared" si="143"/>
        <v>6.8214933659622723E-3</v>
      </c>
      <c r="AV215" s="73">
        <f t="shared" si="159"/>
        <v>1.0068214933659623</v>
      </c>
      <c r="AW215" s="74">
        <f>PRODUCT(AV$4:AV215)</f>
        <v>4.2259599278730562</v>
      </c>
    </row>
    <row r="216" spans="5:49">
      <c r="E216">
        <f t="shared" si="160"/>
        <v>213</v>
      </c>
      <c r="F216" s="64">
        <f t="shared" si="161"/>
        <v>79.666666666665833</v>
      </c>
      <c r="G216" s="55">
        <f t="shared" si="144"/>
        <v>8.641806137517527E-3</v>
      </c>
      <c r="H216" s="78">
        <f t="shared" si="164"/>
        <v>0.40531538045347487</v>
      </c>
      <c r="I216" s="79">
        <f t="shared" ca="1" si="145"/>
        <v>820803.94484898855</v>
      </c>
      <c r="J216" s="79">
        <f t="shared" ca="1" si="146"/>
        <v>5599.1086645430387</v>
      </c>
      <c r="K216" s="80">
        <f t="shared" ca="1" si="147"/>
        <v>-8.1063076090694981</v>
      </c>
      <c r="L216" s="80">
        <f t="shared" ca="1" si="148"/>
        <v>-684.00328737415714</v>
      </c>
      <c r="M216" s="80">
        <f t="shared" ca="1" si="149"/>
        <v>0</v>
      </c>
      <c r="N216" s="80">
        <f t="shared" ca="1" si="150"/>
        <v>0</v>
      </c>
      <c r="O216" s="81">
        <f t="shared" ca="1" si="134"/>
        <v>0</v>
      </c>
      <c r="P216" s="79">
        <f t="shared" ca="1" si="135"/>
        <v>825710.94391854829</v>
      </c>
      <c r="Q216" s="35"/>
      <c r="R216">
        <f t="shared" ca="1" si="151"/>
        <v>213</v>
      </c>
      <c r="S216" s="78">
        <f t="shared" ca="1" si="152"/>
        <v>78.959999999999994</v>
      </c>
      <c r="T216" s="55">
        <f t="shared" ca="1" si="153"/>
        <v>7.9055919619646087E-3</v>
      </c>
      <c r="U216" s="78">
        <f t="shared" ca="1" si="154"/>
        <v>0.41842573408831896</v>
      </c>
      <c r="V216" s="79">
        <f t="shared" ca="1" si="155"/>
        <v>858228.1843674659</v>
      </c>
      <c r="W216" s="79">
        <f t="shared" ca="1" si="136"/>
        <v>5854.3978661445144</v>
      </c>
      <c r="X216" s="80">
        <f t="shared" ca="1" si="137"/>
        <v>-8.3685146817663796</v>
      </c>
      <c r="Y216" s="80">
        <f t="shared" ca="1" si="156"/>
        <v>-715.19015363955498</v>
      </c>
      <c r="Z216" s="80">
        <f t="shared" ca="1" si="138"/>
        <v>0</v>
      </c>
      <c r="AA216" s="80">
        <f t="shared" ca="1" si="157"/>
        <v>0</v>
      </c>
      <c r="AB216" s="81">
        <f t="shared" ca="1" si="139"/>
        <v>0</v>
      </c>
      <c r="AC216" s="79">
        <f t="shared" ca="1" si="140"/>
        <v>863359.0235652891</v>
      </c>
      <c r="AD216" s="35"/>
      <c r="AE216" s="62">
        <f t="shared" ca="1" si="141"/>
        <v>0</v>
      </c>
      <c r="AF216" s="62">
        <f t="shared" ca="1" si="142"/>
        <v>2063350.6814450761</v>
      </c>
      <c r="AG216" s="35"/>
      <c r="AH216" s="35"/>
      <c r="AR216" s="69">
        <f t="shared" si="158"/>
        <v>18</v>
      </c>
      <c r="AS216" s="70">
        <f t="shared" si="162"/>
        <v>213</v>
      </c>
      <c r="AT216" s="71">
        <f t="shared" si="163"/>
        <v>0.23271133941355354</v>
      </c>
      <c r="AU216" s="72">
        <f t="shared" si="143"/>
        <v>6.8214933659622723E-3</v>
      </c>
      <c r="AV216" s="73">
        <f t="shared" si="159"/>
        <v>1.0068214933659623</v>
      </c>
      <c r="AW216" s="74">
        <f>PRODUCT(AV$4:AV216)</f>
        <v>4.2547872854858646</v>
      </c>
    </row>
    <row r="217" spans="5:49">
      <c r="E217">
        <f t="shared" si="160"/>
        <v>214</v>
      </c>
      <c r="F217" s="64">
        <f t="shared" si="161"/>
        <v>79.749999999999162</v>
      </c>
      <c r="G217" s="55">
        <f t="shared" si="144"/>
        <v>8.641806137517527E-3</v>
      </c>
      <c r="H217" s="78">
        <f t="shared" si="164"/>
        <v>0.4018127235110418</v>
      </c>
      <c r="I217" s="79">
        <f t="shared" ca="1" si="145"/>
        <v>818575.31001557759</v>
      </c>
      <c r="J217" s="79">
        <f t="shared" ca="1" si="146"/>
        <v>5583.9060468117732</v>
      </c>
      <c r="K217" s="80">
        <f t="shared" ca="1" si="147"/>
        <v>-8.0362544702208361</v>
      </c>
      <c r="L217" s="80">
        <f t="shared" ca="1" si="148"/>
        <v>-682.14609167964807</v>
      </c>
      <c r="M217" s="80">
        <f t="shared" ca="1" si="149"/>
        <v>0</v>
      </c>
      <c r="N217" s="80">
        <f t="shared" ca="1" si="150"/>
        <v>0</v>
      </c>
      <c r="O217" s="81">
        <f t="shared" ca="1" si="134"/>
        <v>0</v>
      </c>
      <c r="P217" s="79">
        <f t="shared" ca="1" si="135"/>
        <v>823469.03371623938</v>
      </c>
      <c r="Q217" s="35"/>
      <c r="R217">
        <f t="shared" ca="1" si="151"/>
        <v>214</v>
      </c>
      <c r="S217" s="78">
        <f t="shared" ca="1" si="152"/>
        <v>79.040000000000006</v>
      </c>
      <c r="T217" s="55">
        <f t="shared" ca="1" si="153"/>
        <v>7.9055919619646087E-3</v>
      </c>
      <c r="U217" s="78">
        <f t="shared" ca="1" si="154"/>
        <v>0.41511783096823118</v>
      </c>
      <c r="V217" s="79">
        <f t="shared" ca="1" si="155"/>
        <v>856533.6594083017</v>
      </c>
      <c r="W217" s="79">
        <f t="shared" ca="1" si="136"/>
        <v>5842.8386753771183</v>
      </c>
      <c r="X217" s="80">
        <f t="shared" ca="1" si="137"/>
        <v>-8.3023566193646232</v>
      </c>
      <c r="Y217" s="80">
        <f t="shared" ca="1" si="156"/>
        <v>-713.77804950691814</v>
      </c>
      <c r="Z217" s="80">
        <f t="shared" ca="1" si="138"/>
        <v>0</v>
      </c>
      <c r="AA217" s="80">
        <f t="shared" ca="1" si="157"/>
        <v>0</v>
      </c>
      <c r="AB217" s="81">
        <f t="shared" ca="1" si="139"/>
        <v>0</v>
      </c>
      <c r="AC217" s="79">
        <f t="shared" ca="1" si="140"/>
        <v>861654.41767755244</v>
      </c>
      <c r="AD217" s="35"/>
      <c r="AE217" s="62">
        <f t="shared" ca="1" si="141"/>
        <v>0</v>
      </c>
      <c r="AF217" s="62">
        <f t="shared" ca="1" si="142"/>
        <v>2075686.3555290028</v>
      </c>
      <c r="AG217" s="35"/>
      <c r="AH217" s="35"/>
      <c r="AR217" s="69">
        <f t="shared" si="158"/>
        <v>18</v>
      </c>
      <c r="AS217" s="70">
        <f t="shared" si="162"/>
        <v>214</v>
      </c>
      <c r="AT217" s="71">
        <f t="shared" si="163"/>
        <v>0.23112390055555979</v>
      </c>
      <c r="AU217" s="72">
        <f t="shared" si="143"/>
        <v>6.8214933659622723E-3</v>
      </c>
      <c r="AV217" s="73">
        <f t="shared" si="159"/>
        <v>1.0068214933659623</v>
      </c>
      <c r="AW217" s="74">
        <f>PRODUCT(AV$4:AV217)</f>
        <v>4.2838112887273869</v>
      </c>
    </row>
    <row r="218" spans="5:49">
      <c r="E218">
        <f t="shared" si="160"/>
        <v>215</v>
      </c>
      <c r="F218" s="64">
        <f t="shared" si="161"/>
        <v>79.83333333333249</v>
      </c>
      <c r="G218" s="55">
        <f t="shared" si="144"/>
        <v>8.641806137517527E-3</v>
      </c>
      <c r="H218" s="78">
        <f t="shared" si="164"/>
        <v>0.39834033585087147</v>
      </c>
      <c r="I218" s="79">
        <f t="shared" ca="1" si="145"/>
        <v>816352.77396661474</v>
      </c>
      <c r="J218" s="79">
        <f t="shared" ca="1" si="146"/>
        <v>5568.745031898161</v>
      </c>
      <c r="K218" s="80">
        <f t="shared" ca="1" si="147"/>
        <v>-7.9668067170174295</v>
      </c>
      <c r="L218" s="80">
        <f t="shared" ca="1" si="148"/>
        <v>-680.29397830551238</v>
      </c>
      <c r="M218" s="80">
        <f t="shared" ca="1" si="149"/>
        <v>0</v>
      </c>
      <c r="N218" s="80">
        <f t="shared" ca="1" si="150"/>
        <v>0</v>
      </c>
      <c r="O218" s="81">
        <f t="shared" ca="1" si="134"/>
        <v>0</v>
      </c>
      <c r="P218" s="79">
        <f t="shared" ca="1" si="135"/>
        <v>821233.25821349036</v>
      </c>
      <c r="Q218" s="35"/>
      <c r="R218">
        <f t="shared" ca="1" si="151"/>
        <v>215</v>
      </c>
      <c r="S218" s="78">
        <f t="shared" ca="1" si="152"/>
        <v>79.12</v>
      </c>
      <c r="T218" s="55">
        <f t="shared" ca="1" si="153"/>
        <v>7.9055919619646087E-3</v>
      </c>
      <c r="U218" s="78">
        <f t="shared" ca="1" si="154"/>
        <v>0.41183607878046052</v>
      </c>
      <c r="V218" s="79">
        <f t="shared" ca="1" si="155"/>
        <v>854842.52943916945</v>
      </c>
      <c r="W218" s="79">
        <f t="shared" ca="1" si="136"/>
        <v>5831.3026435117026</v>
      </c>
      <c r="X218" s="80">
        <f t="shared" ca="1" si="137"/>
        <v>-8.2367215756092111</v>
      </c>
      <c r="Y218" s="80">
        <f t="shared" ca="1" si="156"/>
        <v>-712.36877453264128</v>
      </c>
      <c r="Z218" s="80">
        <f t="shared" ca="1" si="138"/>
        <v>0</v>
      </c>
      <c r="AA218" s="80">
        <f t="shared" ca="1" si="157"/>
        <v>0</v>
      </c>
      <c r="AB218" s="81">
        <f t="shared" ca="1" si="139"/>
        <v>0</v>
      </c>
      <c r="AC218" s="79">
        <f t="shared" ca="1" si="140"/>
        <v>859953.22658657283</v>
      </c>
      <c r="AD218" s="35"/>
      <c r="AE218" s="62">
        <f t="shared" ca="1" si="141"/>
        <v>0</v>
      </c>
      <c r="AF218" s="62">
        <f t="shared" ca="1" si="142"/>
        <v>2088095.8976034548</v>
      </c>
      <c r="AG218" s="35"/>
      <c r="AH218" s="35"/>
      <c r="AR218" s="69">
        <f t="shared" si="158"/>
        <v>18</v>
      </c>
      <c r="AS218" s="70">
        <f t="shared" si="162"/>
        <v>215</v>
      </c>
      <c r="AT218" s="71">
        <f t="shared" si="163"/>
        <v>0.22954729040120472</v>
      </c>
      <c r="AU218" s="72">
        <f t="shared" si="143"/>
        <v>6.8214933659622723E-3</v>
      </c>
      <c r="AV218" s="73">
        <f t="shared" si="159"/>
        <v>1.0068214933659623</v>
      </c>
      <c r="AW218" s="74">
        <f>PRODUCT(AV$4:AV218)</f>
        <v>4.3130332790144754</v>
      </c>
    </row>
    <row r="219" spans="5:49">
      <c r="E219">
        <f t="shared" si="160"/>
        <v>216</v>
      </c>
      <c r="F219" s="64">
        <f t="shared" si="161"/>
        <v>79.916666666665819</v>
      </c>
      <c r="G219" s="55">
        <f t="shared" si="144"/>
        <v>8.641806137517527E-3</v>
      </c>
      <c r="H219" s="78">
        <f t="shared" si="164"/>
        <v>0.39489795589169463</v>
      </c>
      <c r="I219" s="79">
        <f t="shared" ca="1" si="145"/>
        <v>814136.31960232754</v>
      </c>
      <c r="J219" s="79">
        <f t="shared" ca="1" si="146"/>
        <v>5553.6255031562177</v>
      </c>
      <c r="K219" s="80">
        <f t="shared" ca="1" si="147"/>
        <v>-7.8979591178338922</v>
      </c>
      <c r="L219" s="80">
        <f t="shared" ca="1" si="148"/>
        <v>-678.44693300193967</v>
      </c>
      <c r="M219" s="80">
        <f t="shared" ca="1" si="149"/>
        <v>0</v>
      </c>
      <c r="N219" s="80">
        <f t="shared" ca="1" si="150"/>
        <v>0</v>
      </c>
      <c r="O219" s="81">
        <f t="shared" ca="1" si="134"/>
        <v>-53948.714736771377</v>
      </c>
      <c r="P219" s="79">
        <f t="shared" ca="1" si="135"/>
        <v>765054.88547659258</v>
      </c>
      <c r="Q219" s="35"/>
      <c r="R219">
        <f t="shared" ca="1" si="151"/>
        <v>216</v>
      </c>
      <c r="S219" s="78">
        <f t="shared" ca="1" si="152"/>
        <v>79.2</v>
      </c>
      <c r="T219" s="55">
        <f t="shared" ca="1" si="153"/>
        <v>7.9055919619646087E-3</v>
      </c>
      <c r="U219" s="78">
        <f t="shared" ca="1" si="154"/>
        <v>0.40858027078640669</v>
      </c>
      <c r="V219" s="79">
        <f t="shared" ca="1" si="155"/>
        <v>853154.78727080452</v>
      </c>
      <c r="W219" s="79">
        <f t="shared" ca="1" si="136"/>
        <v>5819.7897215067469</v>
      </c>
      <c r="X219" s="80">
        <f t="shared" ca="1" si="137"/>
        <v>-8.1716054157281341</v>
      </c>
      <c r="Y219" s="80">
        <f t="shared" ca="1" si="156"/>
        <v>-710.96232272567045</v>
      </c>
      <c r="Z219" s="80">
        <f t="shared" ca="1" si="138"/>
        <v>0</v>
      </c>
      <c r="AA219" s="80">
        <f t="shared" ca="1" si="157"/>
        <v>0</v>
      </c>
      <c r="AB219" s="81">
        <f t="shared" ca="1" si="139"/>
        <v>-53948.714736771377</v>
      </c>
      <c r="AC219" s="79">
        <f t="shared" ca="1" si="140"/>
        <v>804306.72832739842</v>
      </c>
      <c r="AD219" s="35"/>
      <c r="AE219" s="62">
        <f t="shared" ca="1" si="141"/>
        <v>-132039.45122689029</v>
      </c>
      <c r="AF219" s="62">
        <f t="shared" ca="1" si="142"/>
        <v>1968540.2987748899</v>
      </c>
      <c r="AG219" s="35"/>
      <c r="AH219" s="35"/>
      <c r="AR219" s="69">
        <f t="shared" si="158"/>
        <v>18</v>
      </c>
      <c r="AS219" s="70">
        <f t="shared" si="162"/>
        <v>216</v>
      </c>
      <c r="AT219" s="71">
        <f t="shared" si="163"/>
        <v>0.2279814350825583</v>
      </c>
      <c r="AU219" s="72">
        <f t="shared" si="143"/>
        <v>6.8214933659622723E-3</v>
      </c>
      <c r="AV219" s="73">
        <f t="shared" si="159"/>
        <v>1.0068214933659623</v>
      </c>
      <c r="AW219" s="74">
        <f>PRODUCT(AV$4:AV219)</f>
        <v>4.3424546069144467</v>
      </c>
    </row>
    <row r="220" spans="5:49">
      <c r="E220">
        <f t="shared" si="160"/>
        <v>217</v>
      </c>
      <c r="F220" s="64">
        <f t="shared" si="161"/>
        <v>79.999999999999147</v>
      </c>
      <c r="G220" s="55">
        <f t="shared" si="144"/>
        <v>8.641806137517527E-3</v>
      </c>
      <c r="H220" s="78">
        <f t="shared" si="164"/>
        <v>0.39148532431277666</v>
      </c>
      <c r="I220" s="79">
        <f t="shared" ca="1" si="145"/>
        <v>758443.42947174318</v>
      </c>
      <c r="J220" s="79">
        <f t="shared" ca="1" si="146"/>
        <v>5173.7168225991709</v>
      </c>
      <c r="K220" s="80">
        <f t="shared" ca="1" si="147"/>
        <v>-7.8297064862555334</v>
      </c>
      <c r="L220" s="80">
        <f t="shared" ca="1" si="148"/>
        <v>-632.03619122645273</v>
      </c>
      <c r="M220" s="80">
        <f t="shared" ca="1" si="149"/>
        <v>-5688.3257210380734</v>
      </c>
      <c r="N220" s="80">
        <f t="shared" ca="1" si="150"/>
        <v>0</v>
      </c>
      <c r="O220" s="81">
        <f t="shared" ca="1" si="134"/>
        <v>0</v>
      </c>
      <c r="P220" s="79">
        <f t="shared" ca="1" si="135"/>
        <v>757288.95467559167</v>
      </c>
      <c r="Q220" s="35"/>
      <c r="R220">
        <f t="shared" ca="1" si="151"/>
        <v>217</v>
      </c>
      <c r="S220" s="78">
        <f t="shared" ca="1" si="152"/>
        <v>79.28</v>
      </c>
      <c r="T220" s="55">
        <f t="shared" ca="1" si="153"/>
        <v>7.9055919619646087E-3</v>
      </c>
      <c r="U220" s="78">
        <f t="shared" ca="1" si="154"/>
        <v>0.40535020188186033</v>
      </c>
      <c r="V220" s="79">
        <f t="shared" ca="1" si="155"/>
        <v>797948.20752097934</v>
      </c>
      <c r="W220" s="79">
        <f t="shared" ca="1" si="136"/>
        <v>5443.1984039858471</v>
      </c>
      <c r="X220" s="80">
        <f t="shared" ca="1" si="137"/>
        <v>-8.107004037637207</v>
      </c>
      <c r="Y220" s="80">
        <f t="shared" ca="1" si="156"/>
        <v>-664.95683960081612</v>
      </c>
      <c r="Z220" s="80">
        <f t="shared" ca="1" si="138"/>
        <v>-5984.6115564073452</v>
      </c>
      <c r="AA220" s="80">
        <f t="shared" ca="1" si="157"/>
        <v>0</v>
      </c>
      <c r="AB220" s="81">
        <f t="shared" ca="1" si="139"/>
        <v>0</v>
      </c>
      <c r="AC220" s="79">
        <f t="shared" ca="1" si="140"/>
        <v>796733.73052491946</v>
      </c>
      <c r="AD220" s="35"/>
      <c r="AE220" s="62">
        <f t="shared" ca="1" si="141"/>
        <v>0</v>
      </c>
      <c r="AF220" s="62">
        <f t="shared" ca="1" si="142"/>
        <v>1965544.1808738217</v>
      </c>
      <c r="AG220" s="35"/>
      <c r="AH220" s="35"/>
      <c r="AR220" s="69">
        <f t="shared" si="158"/>
        <v>19</v>
      </c>
      <c r="AS220" s="70">
        <f t="shared" si="162"/>
        <v>217</v>
      </c>
      <c r="AT220" s="71">
        <f t="shared" si="163"/>
        <v>0.22642626123558007</v>
      </c>
      <c r="AU220" s="72">
        <f t="shared" si="143"/>
        <v>6.8214933659622723E-3</v>
      </c>
      <c r="AV220" s="73">
        <f t="shared" si="159"/>
        <v>1.0068214933659623</v>
      </c>
      <c r="AW220" s="74">
        <f>PRODUCT(AV$4:AV220)</f>
        <v>4.3720766322075058</v>
      </c>
    </row>
    <row r="221" spans="5:49">
      <c r="E221">
        <f t="shared" si="160"/>
        <v>218</v>
      </c>
      <c r="F221" s="64">
        <f t="shared" si="161"/>
        <v>80.083333333332476</v>
      </c>
      <c r="G221" s="55">
        <f t="shared" si="144"/>
        <v>8.641806137517527E-3</v>
      </c>
      <c r="H221" s="78">
        <f t="shared" si="164"/>
        <v>0.38810218403438246</v>
      </c>
      <c r="I221" s="79">
        <f t="shared" ca="1" si="145"/>
        <v>750744.61033920187</v>
      </c>
      <c r="J221" s="79">
        <f t="shared" ca="1" si="146"/>
        <v>5121.1993789607968</v>
      </c>
      <c r="K221" s="80">
        <f t="shared" ca="1" si="147"/>
        <v>-7.7620436806876487</v>
      </c>
      <c r="L221" s="80">
        <f t="shared" ca="1" si="148"/>
        <v>-625.62050861600164</v>
      </c>
      <c r="M221" s="80">
        <f t="shared" ca="1" si="149"/>
        <v>0</v>
      </c>
      <c r="N221" s="80">
        <f t="shared" ca="1" si="150"/>
        <v>0</v>
      </c>
      <c r="O221" s="81">
        <f t="shared" ca="1" si="134"/>
        <v>0</v>
      </c>
      <c r="P221" s="79">
        <f t="shared" ca="1" si="135"/>
        <v>755232.42716586601</v>
      </c>
      <c r="Q221" s="35"/>
      <c r="R221">
        <f t="shared" ca="1" si="151"/>
        <v>218</v>
      </c>
      <c r="S221" s="78">
        <f t="shared" ca="1" si="152"/>
        <v>79.36</v>
      </c>
      <c r="T221" s="55">
        <f t="shared" ca="1" si="153"/>
        <v>7.9055919619646087E-3</v>
      </c>
      <c r="U221" s="78">
        <f t="shared" ca="1" si="154"/>
        <v>0.40214566858408235</v>
      </c>
      <c r="V221" s="79">
        <f t="shared" ca="1" si="155"/>
        <v>790435.07874905562</v>
      </c>
      <c r="W221" s="79">
        <f t="shared" ca="1" si="136"/>
        <v>5391.947645910549</v>
      </c>
      <c r="X221" s="80">
        <f t="shared" ca="1" si="137"/>
        <v>-8.0429133716816477</v>
      </c>
      <c r="Y221" s="80">
        <f t="shared" ca="1" si="156"/>
        <v>-658.69589895754643</v>
      </c>
      <c r="Z221" s="80">
        <f t="shared" ca="1" si="138"/>
        <v>0</v>
      </c>
      <c r="AA221" s="80">
        <f t="shared" ca="1" si="157"/>
        <v>0</v>
      </c>
      <c r="AB221" s="81">
        <f t="shared" ca="1" si="139"/>
        <v>0</v>
      </c>
      <c r="AC221" s="79">
        <f t="shared" ca="1" si="140"/>
        <v>795160.28758263693</v>
      </c>
      <c r="AD221" s="35"/>
      <c r="AE221" s="62">
        <f t="shared" ca="1" si="141"/>
        <v>0</v>
      </c>
      <c r="AF221" s="62">
        <f t="shared" ca="1" si="142"/>
        <v>1977294.1739800968</v>
      </c>
      <c r="AG221" s="35"/>
      <c r="AH221" s="35"/>
      <c r="AR221" s="69">
        <f t="shared" si="158"/>
        <v>19</v>
      </c>
      <c r="AS221" s="70">
        <f t="shared" si="162"/>
        <v>218</v>
      </c>
      <c r="AT221" s="71">
        <f t="shared" si="163"/>
        <v>0.22488169599668192</v>
      </c>
      <c r="AU221" s="72">
        <f t="shared" si="143"/>
        <v>6.8214933659622723E-3</v>
      </c>
      <c r="AV221" s="73">
        <f t="shared" si="159"/>
        <v>1.0068214933659623</v>
      </c>
      <c r="AW221" s="74">
        <f>PRODUCT(AV$4:AV221)</f>
        <v>4.4019007239495878</v>
      </c>
    </row>
    <row r="222" spans="5:49">
      <c r="E222">
        <f t="shared" si="160"/>
        <v>219</v>
      </c>
      <c r="F222" s="64">
        <f t="shared" si="161"/>
        <v>80.166666666665805</v>
      </c>
      <c r="G222" s="55">
        <f t="shared" si="144"/>
        <v>8.641806137517527E-3</v>
      </c>
      <c r="H222" s="78">
        <f t="shared" si="164"/>
        <v>0.38474828019841018</v>
      </c>
      <c r="I222" s="79">
        <f t="shared" ca="1" si="145"/>
        <v>748705.85494153178</v>
      </c>
      <c r="J222" s="79">
        <f t="shared" ca="1" si="146"/>
        <v>5107.2920225407706</v>
      </c>
      <c r="K222" s="80">
        <f t="shared" ca="1" si="147"/>
        <v>-7.6949656039682033</v>
      </c>
      <c r="L222" s="80">
        <f t="shared" ca="1" si="148"/>
        <v>-623.92154578460986</v>
      </c>
      <c r="M222" s="80">
        <f t="shared" ca="1" si="149"/>
        <v>0</v>
      </c>
      <c r="N222" s="80">
        <f t="shared" ca="1" si="150"/>
        <v>0</v>
      </c>
      <c r="O222" s="81">
        <f t="shared" ca="1" si="134"/>
        <v>0</v>
      </c>
      <c r="P222" s="79">
        <f t="shared" ca="1" si="135"/>
        <v>753181.53045268403</v>
      </c>
      <c r="Q222" s="35"/>
      <c r="R222">
        <f t="shared" ca="1" si="151"/>
        <v>219</v>
      </c>
      <c r="S222" s="78">
        <f t="shared" ca="1" si="152"/>
        <v>79.44</v>
      </c>
      <c r="T222" s="55">
        <f t="shared" ca="1" si="153"/>
        <v>7.9055919619646087E-3</v>
      </c>
      <c r="U222" s="78">
        <f t="shared" ca="1" si="154"/>
        <v>0.39896646901898514</v>
      </c>
      <c r="V222" s="79">
        <f t="shared" ca="1" si="155"/>
        <v>788874.07480465015</v>
      </c>
      <c r="W222" s="79">
        <f t="shared" ca="1" si="136"/>
        <v>5381.2992678595465</v>
      </c>
      <c r="X222" s="80">
        <f t="shared" ca="1" si="137"/>
        <v>-7.9793293803797027</v>
      </c>
      <c r="Y222" s="80">
        <f t="shared" ca="1" si="156"/>
        <v>-657.39506233720851</v>
      </c>
      <c r="Z222" s="80">
        <f t="shared" ca="1" si="138"/>
        <v>0</v>
      </c>
      <c r="AA222" s="80">
        <f t="shared" ca="1" si="157"/>
        <v>0</v>
      </c>
      <c r="AB222" s="81">
        <f t="shared" ca="1" si="139"/>
        <v>0</v>
      </c>
      <c r="AC222" s="79">
        <f t="shared" ca="1" si="140"/>
        <v>793589.99968079221</v>
      </c>
      <c r="AD222" s="35"/>
      <c r="AE222" s="62">
        <f t="shared" ca="1" si="141"/>
        <v>0</v>
      </c>
      <c r="AF222" s="62">
        <f t="shared" ca="1" si="142"/>
        <v>1989114.5279254748</v>
      </c>
      <c r="AG222" s="35"/>
      <c r="AH222" s="35"/>
      <c r="AR222" s="69">
        <f t="shared" si="158"/>
        <v>19</v>
      </c>
      <c r="AS222" s="70">
        <f t="shared" si="162"/>
        <v>219</v>
      </c>
      <c r="AT222" s="71">
        <f t="shared" si="163"/>
        <v>0.22334766699931421</v>
      </c>
      <c r="AU222" s="72">
        <f t="shared" si="143"/>
        <v>6.8214933659622723E-3</v>
      </c>
      <c r="AV222" s="73">
        <f t="shared" si="159"/>
        <v>1.0068214933659623</v>
      </c>
      <c r="AW222" s="74">
        <f>PRODUCT(AV$4:AV222)</f>
        <v>4.431928260535634</v>
      </c>
    </row>
    <row r="223" spans="5:49">
      <c r="E223">
        <f t="shared" si="160"/>
        <v>220</v>
      </c>
      <c r="F223" s="64">
        <f t="shared" si="161"/>
        <v>80.249999999999133</v>
      </c>
      <c r="G223" s="55">
        <f t="shared" si="144"/>
        <v>8.641806137517527E-3</v>
      </c>
      <c r="H223" s="78">
        <f t="shared" si="164"/>
        <v>0.38142336014919226</v>
      </c>
      <c r="I223" s="79">
        <f t="shared" ca="1" si="145"/>
        <v>746672.68168015324</v>
      </c>
      <c r="J223" s="79">
        <f t="shared" ca="1" si="146"/>
        <v>5093.4227446264249</v>
      </c>
      <c r="K223" s="80">
        <f t="shared" ca="1" si="147"/>
        <v>-7.6284672029838454</v>
      </c>
      <c r="L223" s="80">
        <f t="shared" ca="1" si="148"/>
        <v>-622.22723473346105</v>
      </c>
      <c r="M223" s="80">
        <f t="shared" ca="1" si="149"/>
        <v>0</v>
      </c>
      <c r="N223" s="80">
        <f t="shared" ca="1" si="150"/>
        <v>0</v>
      </c>
      <c r="O223" s="81">
        <f t="shared" ca="1" si="134"/>
        <v>0</v>
      </c>
      <c r="P223" s="79">
        <f t="shared" ca="1" si="135"/>
        <v>751136.24872284324</v>
      </c>
      <c r="Q223" s="35"/>
      <c r="R223">
        <f t="shared" ca="1" si="151"/>
        <v>220</v>
      </c>
      <c r="S223" s="78">
        <f t="shared" ca="1" si="152"/>
        <v>79.52</v>
      </c>
      <c r="T223" s="55">
        <f t="shared" ca="1" si="153"/>
        <v>8.641806137517527E-3</v>
      </c>
      <c r="U223" s="78">
        <f t="shared" ca="1" si="154"/>
        <v>0.39551867813835317</v>
      </c>
      <c r="V223" s="79">
        <f t="shared" ca="1" si="155"/>
        <v>786731.94875087822</v>
      </c>
      <c r="W223" s="79">
        <f t="shared" ca="1" si="136"/>
        <v>5366.6867691946863</v>
      </c>
      <c r="X223" s="80">
        <f t="shared" ca="1" si="137"/>
        <v>-7.910373562767063</v>
      </c>
      <c r="Y223" s="80">
        <f t="shared" ca="1" si="156"/>
        <v>-655.60995729239858</v>
      </c>
      <c r="Z223" s="80">
        <f t="shared" ca="1" si="138"/>
        <v>0</v>
      </c>
      <c r="AA223" s="80">
        <f t="shared" ca="1" si="157"/>
        <v>0</v>
      </c>
      <c r="AB223" s="81">
        <f t="shared" ca="1" si="139"/>
        <v>0</v>
      </c>
      <c r="AC223" s="79">
        <f t="shared" ca="1" si="140"/>
        <v>791435.11518921773</v>
      </c>
      <c r="AD223" s="35"/>
      <c r="AE223" s="62">
        <f t="shared" ca="1" si="141"/>
        <v>0</v>
      </c>
      <c r="AF223" s="62">
        <f t="shared" ca="1" si="142"/>
        <v>2001005.6640419199</v>
      </c>
      <c r="AG223" s="35"/>
      <c r="AH223" s="35"/>
      <c r="AR223" s="69">
        <f t="shared" si="158"/>
        <v>19</v>
      </c>
      <c r="AS223" s="70">
        <f t="shared" si="162"/>
        <v>220</v>
      </c>
      <c r="AT223" s="71">
        <f t="shared" si="163"/>
        <v>0.22182410237057523</v>
      </c>
      <c r="AU223" s="72">
        <f t="shared" si="143"/>
        <v>6.8214933659622723E-3</v>
      </c>
      <c r="AV223" s="73">
        <f t="shared" si="159"/>
        <v>1.0068214933659623</v>
      </c>
      <c r="AW223" s="74">
        <f>PRODUCT(AV$4:AV223)</f>
        <v>4.4621606297632983</v>
      </c>
    </row>
    <row r="224" spans="5:49">
      <c r="E224">
        <f t="shared" si="160"/>
        <v>221</v>
      </c>
      <c r="F224" s="64">
        <f t="shared" si="161"/>
        <v>80.333333333332462</v>
      </c>
      <c r="G224" s="55">
        <f t="shared" si="144"/>
        <v>8.641806137517527E-3</v>
      </c>
      <c r="H224" s="78">
        <f t="shared" si="164"/>
        <v>0.37812717341446239</v>
      </c>
      <c r="I224" s="79">
        <f t="shared" ca="1" si="145"/>
        <v>744645.07487851824</v>
      </c>
      <c r="J224" s="79">
        <f t="shared" ca="1" si="146"/>
        <v>5079.5914382802921</v>
      </c>
      <c r="K224" s="80">
        <f t="shared" ca="1" si="147"/>
        <v>-7.5625434682892481</v>
      </c>
      <c r="L224" s="80">
        <f t="shared" ca="1" si="148"/>
        <v>-620.5375623987652</v>
      </c>
      <c r="M224" s="80">
        <f t="shared" ca="1" si="149"/>
        <v>0</v>
      </c>
      <c r="N224" s="80">
        <f t="shared" ca="1" si="150"/>
        <v>0</v>
      </c>
      <c r="O224" s="81">
        <f t="shared" ca="1" si="134"/>
        <v>0</v>
      </c>
      <c r="P224" s="79">
        <f t="shared" ca="1" si="135"/>
        <v>749096.5662109314</v>
      </c>
      <c r="Q224" s="35"/>
      <c r="R224">
        <f t="shared" ca="1" si="151"/>
        <v>221</v>
      </c>
      <c r="S224" s="78">
        <f t="shared" ca="1" si="152"/>
        <v>79.599999999999994</v>
      </c>
      <c r="T224" s="55">
        <f t="shared" ca="1" si="153"/>
        <v>8.641806137517527E-3</v>
      </c>
      <c r="U224" s="78">
        <f t="shared" ca="1" si="154"/>
        <v>0.39210068239811435</v>
      </c>
      <c r="V224" s="79">
        <f t="shared" ca="1" si="155"/>
        <v>784595.68635332864</v>
      </c>
      <c r="W224" s="79">
        <f t="shared" ca="1" si="136"/>
        <v>5352.114269421847</v>
      </c>
      <c r="X224" s="80">
        <f t="shared" ca="1" si="137"/>
        <v>-7.8420136479622871</v>
      </c>
      <c r="Y224" s="80">
        <f t="shared" ca="1" si="156"/>
        <v>-653.82973862777396</v>
      </c>
      <c r="Z224" s="80">
        <f t="shared" ca="1" si="138"/>
        <v>0</v>
      </c>
      <c r="AA224" s="80">
        <f t="shared" ca="1" si="157"/>
        <v>0</v>
      </c>
      <c r="AB224" s="81">
        <f t="shared" ca="1" si="139"/>
        <v>0</v>
      </c>
      <c r="AC224" s="79">
        <f t="shared" ca="1" si="140"/>
        <v>789286.12887047476</v>
      </c>
      <c r="AD224" s="35"/>
      <c r="AE224" s="62">
        <f t="shared" ca="1" si="141"/>
        <v>0</v>
      </c>
      <c r="AF224" s="62">
        <f t="shared" ca="1" si="142"/>
        <v>2012968.0061843996</v>
      </c>
      <c r="AG224" s="35"/>
      <c r="AH224" s="35"/>
      <c r="AR224" s="69">
        <f t="shared" si="158"/>
        <v>19</v>
      </c>
      <c r="AS224" s="70">
        <f t="shared" si="162"/>
        <v>221</v>
      </c>
      <c r="AT224" s="71">
        <f t="shared" si="163"/>
        <v>0.22031093072784383</v>
      </c>
      <c r="AU224" s="72">
        <f t="shared" si="143"/>
        <v>6.8214933659622723E-3</v>
      </c>
      <c r="AV224" s="73">
        <f t="shared" si="159"/>
        <v>1.0068214933659623</v>
      </c>
      <c r="AW224" s="74">
        <f>PRODUCT(AV$4:AV224)</f>
        <v>4.4925992288970864</v>
      </c>
    </row>
    <row r="225" spans="5:49">
      <c r="E225">
        <f t="shared" si="160"/>
        <v>222</v>
      </c>
      <c r="F225" s="64">
        <f t="shared" si="161"/>
        <v>80.41666666666579</v>
      </c>
      <c r="G225" s="55">
        <f t="shared" si="144"/>
        <v>8.641806137517527E-3</v>
      </c>
      <c r="H225" s="78">
        <f t="shared" si="164"/>
        <v>0.37485947168648714</v>
      </c>
      <c r="I225" s="79">
        <f t="shared" ca="1" si="145"/>
        <v>742623.01890745643</v>
      </c>
      <c r="J225" s="79">
        <f t="shared" ca="1" si="146"/>
        <v>5065.7979968880891</v>
      </c>
      <c r="K225" s="80">
        <f t="shared" ca="1" si="147"/>
        <v>-7.4971894337297424</v>
      </c>
      <c r="L225" s="80">
        <f t="shared" ca="1" si="148"/>
        <v>-618.85251575621373</v>
      </c>
      <c r="M225" s="80">
        <f t="shared" ca="1" si="149"/>
        <v>0</v>
      </c>
      <c r="N225" s="80">
        <f t="shared" ca="1" si="150"/>
        <v>0</v>
      </c>
      <c r="O225" s="81">
        <f t="shared" ca="1" si="134"/>
        <v>0</v>
      </c>
      <c r="P225" s="79">
        <f t="shared" ca="1" si="135"/>
        <v>747062.46719915443</v>
      </c>
      <c r="Q225" s="35"/>
      <c r="R225">
        <f t="shared" ca="1" si="151"/>
        <v>222</v>
      </c>
      <c r="S225" s="78">
        <f t="shared" ca="1" si="152"/>
        <v>79.680000000000007</v>
      </c>
      <c r="T225" s="55">
        <f t="shared" ca="1" si="153"/>
        <v>8.641806137517527E-3</v>
      </c>
      <c r="U225" s="78">
        <f t="shared" ca="1" si="154"/>
        <v>0.38871222431444152</v>
      </c>
      <c r="V225" s="79">
        <f t="shared" ca="1" si="155"/>
        <v>782465.27115774446</v>
      </c>
      <c r="W225" s="79">
        <f t="shared" ca="1" si="136"/>
        <v>5337.5816562984246</v>
      </c>
      <c r="X225" s="80">
        <f t="shared" ca="1" si="137"/>
        <v>-7.7742444862888309</v>
      </c>
      <c r="Y225" s="80">
        <f t="shared" ca="1" si="156"/>
        <v>-652.05439263145377</v>
      </c>
      <c r="Z225" s="80">
        <f t="shared" ca="1" si="138"/>
        <v>0</v>
      </c>
      <c r="AA225" s="80">
        <f t="shared" ca="1" si="157"/>
        <v>0</v>
      </c>
      <c r="AB225" s="81">
        <f t="shared" ca="1" si="139"/>
        <v>0</v>
      </c>
      <c r="AC225" s="79">
        <f t="shared" ca="1" si="140"/>
        <v>787143.02417692519</v>
      </c>
      <c r="AD225" s="35"/>
      <c r="AE225" s="62">
        <f t="shared" ca="1" si="141"/>
        <v>0</v>
      </c>
      <c r="AF225" s="62">
        <f t="shared" ca="1" si="142"/>
        <v>2025001.980745994</v>
      </c>
      <c r="AG225" s="35"/>
      <c r="AH225" s="35"/>
      <c r="AR225" s="69">
        <f t="shared" si="158"/>
        <v>19</v>
      </c>
      <c r="AS225" s="70">
        <f t="shared" si="162"/>
        <v>222</v>
      </c>
      <c r="AT225" s="71">
        <f t="shared" si="163"/>
        <v>0.21880808117543488</v>
      </c>
      <c r="AU225" s="72">
        <f t="shared" si="143"/>
        <v>6.8214933659622723E-3</v>
      </c>
      <c r="AV225" s="73">
        <f t="shared" si="159"/>
        <v>1.0068214933659623</v>
      </c>
      <c r="AW225" s="74">
        <f>PRODUCT(AV$4:AV225)</f>
        <v>4.523245464732935</v>
      </c>
    </row>
    <row r="226" spans="5:49">
      <c r="E226">
        <f t="shared" si="160"/>
        <v>223</v>
      </c>
      <c r="F226" s="64">
        <f t="shared" si="161"/>
        <v>80.499999999999119</v>
      </c>
      <c r="G226" s="55">
        <f t="shared" si="144"/>
        <v>8.641806137517527E-3</v>
      </c>
      <c r="H226" s="78">
        <f t="shared" si="164"/>
        <v>0.37162000880336027</v>
      </c>
      <c r="I226" s="79">
        <f t="shared" ca="1" si="145"/>
        <v>740606.49818500376</v>
      </c>
      <c r="J226" s="79">
        <f t="shared" ca="1" si="146"/>
        <v>5052.0423141575529</v>
      </c>
      <c r="K226" s="80">
        <f t="shared" ca="1" si="147"/>
        <v>-7.4324001760672056</v>
      </c>
      <c r="L226" s="80">
        <f t="shared" ca="1" si="148"/>
        <v>-617.17208182083652</v>
      </c>
      <c r="M226" s="80">
        <f t="shared" ca="1" si="149"/>
        <v>0</v>
      </c>
      <c r="N226" s="80">
        <f t="shared" ca="1" si="150"/>
        <v>0</v>
      </c>
      <c r="O226" s="81">
        <f t="shared" ca="1" si="134"/>
        <v>0</v>
      </c>
      <c r="P226" s="79">
        <f t="shared" ca="1" si="135"/>
        <v>745033.93601716449</v>
      </c>
      <c r="Q226" s="35"/>
      <c r="R226">
        <f t="shared" ca="1" si="151"/>
        <v>223</v>
      </c>
      <c r="S226" s="78">
        <f t="shared" ca="1" si="152"/>
        <v>79.760000000000005</v>
      </c>
      <c r="T226" s="55">
        <f t="shared" ca="1" si="153"/>
        <v>8.641806137517527E-3</v>
      </c>
      <c r="U226" s="78">
        <f t="shared" ca="1" si="154"/>
        <v>0.3853530486286329</v>
      </c>
      <c r="V226" s="79">
        <f t="shared" ca="1" si="155"/>
        <v>780340.68675948889</v>
      </c>
      <c r="W226" s="79">
        <f t="shared" ca="1" si="136"/>
        <v>5323.0888179202966</v>
      </c>
      <c r="X226" s="80">
        <f t="shared" ca="1" si="137"/>
        <v>-7.7070609725726582</v>
      </c>
      <c r="Y226" s="80">
        <f t="shared" ca="1" si="156"/>
        <v>-650.28390563290748</v>
      </c>
      <c r="Z226" s="80">
        <f t="shared" ca="1" si="138"/>
        <v>0</v>
      </c>
      <c r="AA226" s="80">
        <f t="shared" ca="1" si="157"/>
        <v>0</v>
      </c>
      <c r="AB226" s="81">
        <f t="shared" ca="1" si="139"/>
        <v>0</v>
      </c>
      <c r="AC226" s="79">
        <f t="shared" ca="1" si="140"/>
        <v>785005.7846108037</v>
      </c>
      <c r="AD226" s="35"/>
      <c r="AE226" s="62">
        <f t="shared" ca="1" si="141"/>
        <v>0</v>
      </c>
      <c r="AF226" s="62">
        <f t="shared" ca="1" si="142"/>
        <v>2037108.0166730913</v>
      </c>
      <c r="AG226" s="35"/>
      <c r="AH226" s="35"/>
      <c r="AR226" s="69">
        <f t="shared" si="158"/>
        <v>19</v>
      </c>
      <c r="AS226" s="70">
        <f t="shared" si="162"/>
        <v>223</v>
      </c>
      <c r="AT226" s="71">
        <f t="shared" si="163"/>
        <v>0.2173154833012777</v>
      </c>
      <c r="AU226" s="72">
        <f t="shared" si="143"/>
        <v>6.8214933659622723E-3</v>
      </c>
      <c r="AV226" s="73">
        <f t="shared" si="159"/>
        <v>1.0068214933659623</v>
      </c>
      <c r="AW226" s="74">
        <f>PRODUCT(AV$4:AV226)</f>
        <v>4.5541007536632296</v>
      </c>
    </row>
    <row r="227" spans="5:49">
      <c r="E227">
        <f t="shared" si="160"/>
        <v>224</v>
      </c>
      <c r="F227" s="64">
        <f t="shared" si="161"/>
        <v>80.583333333332448</v>
      </c>
      <c r="G227" s="55">
        <f t="shared" si="144"/>
        <v>9.4522381300610192E-3</v>
      </c>
      <c r="H227" s="78">
        <f t="shared" si="164"/>
        <v>0.36810736798625554</v>
      </c>
      <c r="I227" s="79">
        <f t="shared" ca="1" si="145"/>
        <v>737991.69783895358</v>
      </c>
      <c r="J227" s="79">
        <f t="shared" ca="1" si="146"/>
        <v>5034.2054709436552</v>
      </c>
      <c r="K227" s="80">
        <f t="shared" ca="1" si="147"/>
        <v>-7.3621473597251104</v>
      </c>
      <c r="L227" s="80">
        <f t="shared" ca="1" si="148"/>
        <v>-614.99308153246136</v>
      </c>
      <c r="M227" s="80">
        <f t="shared" ca="1" si="149"/>
        <v>0</v>
      </c>
      <c r="N227" s="80">
        <f t="shared" ca="1" si="150"/>
        <v>0</v>
      </c>
      <c r="O227" s="81">
        <f t="shared" ca="1" si="134"/>
        <v>0</v>
      </c>
      <c r="P227" s="79">
        <f t="shared" ca="1" si="135"/>
        <v>742403.54808100511</v>
      </c>
      <c r="Q227" s="35"/>
      <c r="R227">
        <f t="shared" ca="1" si="151"/>
        <v>224</v>
      </c>
      <c r="S227" s="78">
        <f t="shared" ca="1" si="152"/>
        <v>79.84</v>
      </c>
      <c r="T227" s="55">
        <f t="shared" ca="1" si="153"/>
        <v>8.641806137517527E-3</v>
      </c>
      <c r="U227" s="78">
        <f t="shared" ca="1" si="154"/>
        <v>0.38202290228788288</v>
      </c>
      <c r="V227" s="79">
        <f t="shared" ca="1" si="155"/>
        <v>778221.91680336732</v>
      </c>
      <c r="W227" s="79">
        <f t="shared" ca="1" si="136"/>
        <v>5308.6356427206138</v>
      </c>
      <c r="X227" s="80">
        <f t="shared" ca="1" si="137"/>
        <v>-7.6404580457576579</v>
      </c>
      <c r="Y227" s="80">
        <f t="shared" ca="1" si="156"/>
        <v>-648.51826400280618</v>
      </c>
      <c r="Z227" s="80">
        <f t="shared" ca="1" si="138"/>
        <v>0</v>
      </c>
      <c r="AA227" s="80">
        <f t="shared" ca="1" si="157"/>
        <v>0</v>
      </c>
      <c r="AB227" s="81">
        <f t="shared" ca="1" si="139"/>
        <v>0</v>
      </c>
      <c r="AC227" s="79">
        <f t="shared" ca="1" si="140"/>
        <v>782874.39372403943</v>
      </c>
      <c r="AD227" s="35"/>
      <c r="AE227" s="62">
        <f t="shared" ca="1" si="141"/>
        <v>0</v>
      </c>
      <c r="AF227" s="62">
        <f t="shared" ca="1" si="142"/>
        <v>2049286.5454806814</v>
      </c>
      <c r="AG227" s="35"/>
      <c r="AH227" s="35"/>
      <c r="AR227" s="69">
        <f t="shared" si="158"/>
        <v>19</v>
      </c>
      <c r="AS227" s="70">
        <f t="shared" si="162"/>
        <v>224</v>
      </c>
      <c r="AT227" s="71">
        <f t="shared" si="163"/>
        <v>0.21583306717361714</v>
      </c>
      <c r="AU227" s="72">
        <f t="shared" si="143"/>
        <v>6.8214933659622723E-3</v>
      </c>
      <c r="AV227" s="73">
        <f t="shared" si="159"/>
        <v>1.0068214933659623</v>
      </c>
      <c r="AW227" s="74">
        <f>PRODUCT(AV$4:AV227)</f>
        <v>4.5851665217422672</v>
      </c>
    </row>
    <row r="228" spans="5:49">
      <c r="E228">
        <f t="shared" si="160"/>
        <v>225</v>
      </c>
      <c r="F228" s="64">
        <f t="shared" si="161"/>
        <v>80.666666666665776</v>
      </c>
      <c r="G228" s="55">
        <f t="shared" si="144"/>
        <v>9.4522381300610192E-3</v>
      </c>
      <c r="H228" s="78">
        <f t="shared" si="164"/>
        <v>0.36462792948661943</v>
      </c>
      <c r="I228" s="79">
        <f t="shared" ca="1" si="145"/>
        <v>735386.17295594129</v>
      </c>
      <c r="J228" s="79">
        <f t="shared" ca="1" si="146"/>
        <v>5016.4319002393377</v>
      </c>
      <c r="K228" s="80">
        <f t="shared" ca="1" si="147"/>
        <v>-7.2925585897323888</v>
      </c>
      <c r="L228" s="80">
        <f t="shared" ca="1" si="148"/>
        <v>-612.8218107966178</v>
      </c>
      <c r="M228" s="80">
        <f t="shared" ca="1" si="149"/>
        <v>0</v>
      </c>
      <c r="N228" s="80">
        <f t="shared" ca="1" si="150"/>
        <v>0</v>
      </c>
      <c r="O228" s="81">
        <f t="shared" ca="1" si="134"/>
        <v>0</v>
      </c>
      <c r="P228" s="79">
        <f t="shared" ca="1" si="135"/>
        <v>739782.49048679427</v>
      </c>
      <c r="Q228" s="35"/>
      <c r="R228">
        <f t="shared" ca="1" si="151"/>
        <v>225</v>
      </c>
      <c r="S228" s="78">
        <f t="shared" ca="1" si="152"/>
        <v>79.92</v>
      </c>
      <c r="T228" s="55">
        <f t="shared" ca="1" si="153"/>
        <v>8.641806137517527E-3</v>
      </c>
      <c r="U228" s="78">
        <f t="shared" ca="1" si="154"/>
        <v>0.3787215344262192</v>
      </c>
      <c r="V228" s="79">
        <f t="shared" ca="1" si="155"/>
        <v>776108.94498344976</v>
      </c>
      <c r="W228" s="79">
        <f t="shared" ca="1" si="136"/>
        <v>5294.2220194685806</v>
      </c>
      <c r="X228" s="80">
        <f t="shared" ca="1" si="137"/>
        <v>-7.5744306885243837</v>
      </c>
      <c r="Y228" s="80">
        <f t="shared" ca="1" si="156"/>
        <v>-646.75745415287486</v>
      </c>
      <c r="Z228" s="80">
        <f t="shared" ca="1" si="138"/>
        <v>0</v>
      </c>
      <c r="AA228" s="80">
        <f t="shared" ca="1" si="157"/>
        <v>0</v>
      </c>
      <c r="AB228" s="81">
        <f t="shared" ca="1" si="139"/>
        <v>0</v>
      </c>
      <c r="AC228" s="79">
        <f t="shared" ca="1" si="140"/>
        <v>780748.83511807688</v>
      </c>
      <c r="AD228" s="35"/>
      <c r="AE228" s="62">
        <f t="shared" ca="1" si="141"/>
        <v>0</v>
      </c>
      <c r="AF228" s="62">
        <f t="shared" ca="1" si="142"/>
        <v>2061538.0012677331</v>
      </c>
      <c r="AG228" s="35"/>
      <c r="AH228" s="35"/>
      <c r="AR228" s="69">
        <f t="shared" si="158"/>
        <v>19</v>
      </c>
      <c r="AS228" s="70">
        <f t="shared" si="162"/>
        <v>225</v>
      </c>
      <c r="AT228" s="71">
        <f t="shared" si="163"/>
        <v>0.21436076333773701</v>
      </c>
      <c r="AU228" s="72">
        <f t="shared" si="143"/>
        <v>6.8214933659622723E-3</v>
      </c>
      <c r="AV228" s="73">
        <f t="shared" si="159"/>
        <v>1.0068214933659623</v>
      </c>
      <c r="AW228" s="74">
        <f>PRODUCT(AV$4:AV228)</f>
        <v>4.6164442047521641</v>
      </c>
    </row>
    <row r="229" spans="5:49">
      <c r="E229">
        <f t="shared" si="160"/>
        <v>226</v>
      </c>
      <c r="F229" s="64">
        <f t="shared" si="161"/>
        <v>80.749999999999105</v>
      </c>
      <c r="G229" s="55">
        <f t="shared" si="144"/>
        <v>9.4522381300610192E-3</v>
      </c>
      <c r="H229" s="78">
        <f t="shared" si="164"/>
        <v>0.3611813794682408</v>
      </c>
      <c r="I229" s="79">
        <f t="shared" ca="1" si="145"/>
        <v>732789.89022226352</v>
      </c>
      <c r="J229" s="79">
        <f t="shared" ca="1" si="146"/>
        <v>4998.721374795392</v>
      </c>
      <c r="K229" s="80">
        <f t="shared" ca="1" si="147"/>
        <v>-7.2236275893648161</v>
      </c>
      <c r="L229" s="80">
        <f t="shared" ca="1" si="148"/>
        <v>-610.65824185188626</v>
      </c>
      <c r="M229" s="80">
        <f t="shared" ca="1" si="149"/>
        <v>0</v>
      </c>
      <c r="N229" s="80">
        <f t="shared" ca="1" si="150"/>
        <v>0</v>
      </c>
      <c r="O229" s="81">
        <f t="shared" ca="1" si="134"/>
        <v>0</v>
      </c>
      <c r="P229" s="79">
        <f t="shared" ca="1" si="135"/>
        <v>737170.7297276177</v>
      </c>
      <c r="Q229" s="35"/>
      <c r="R229">
        <f t="shared" ca="1" si="151"/>
        <v>226</v>
      </c>
      <c r="S229" s="78">
        <f t="shared" ca="1" si="152"/>
        <v>80</v>
      </c>
      <c r="T229" s="55">
        <f t="shared" ca="1" si="153"/>
        <v>8.641806137517527E-3</v>
      </c>
      <c r="U229" s="78">
        <f t="shared" ca="1" si="154"/>
        <v>0.37544869634560463</v>
      </c>
      <c r="V229" s="79">
        <f t="shared" ca="1" si="155"/>
        <v>774001.75504289381</v>
      </c>
      <c r="W229" s="79">
        <f t="shared" ca="1" si="136"/>
        <v>5279.8478372682557</v>
      </c>
      <c r="X229" s="80">
        <f t="shared" ca="1" si="137"/>
        <v>-7.508973926912093</v>
      </c>
      <c r="Y229" s="80">
        <f t="shared" ca="1" si="156"/>
        <v>-645.00146253574485</v>
      </c>
      <c r="Z229" s="80">
        <f t="shared" ca="1" si="138"/>
        <v>0</v>
      </c>
      <c r="AA229" s="80">
        <f t="shared" ca="1" si="157"/>
        <v>0</v>
      </c>
      <c r="AB229" s="81">
        <f t="shared" ca="1" si="139"/>
        <v>0</v>
      </c>
      <c r="AC229" s="79">
        <f t="shared" ca="1" si="140"/>
        <v>778629.09244369948</v>
      </c>
      <c r="AD229" s="35"/>
      <c r="AE229" s="62">
        <f t="shared" ca="1" si="141"/>
        <v>0</v>
      </c>
      <c r="AF229" s="62">
        <f t="shared" ca="1" si="142"/>
        <v>2073862.8207326704</v>
      </c>
      <c r="AG229" s="35"/>
      <c r="AH229" s="35"/>
      <c r="AR229" s="69">
        <f t="shared" si="158"/>
        <v>19</v>
      </c>
      <c r="AS229" s="70">
        <f t="shared" si="162"/>
        <v>226</v>
      </c>
      <c r="AT229" s="71">
        <f t="shared" si="163"/>
        <v>0.21289850281270603</v>
      </c>
      <c r="AU229" s="72">
        <f t="shared" si="143"/>
        <v>6.8214933659622723E-3</v>
      </c>
      <c r="AV229" s="73">
        <f t="shared" si="159"/>
        <v>1.0068214933659623</v>
      </c>
      <c r="AW229" s="74">
        <f>PRODUCT(AV$4:AV229)</f>
        <v>4.6479352482692162</v>
      </c>
    </row>
    <row r="230" spans="5:49">
      <c r="E230">
        <f t="shared" si="160"/>
        <v>227</v>
      </c>
      <c r="F230" s="64">
        <f t="shared" si="161"/>
        <v>80.833333333332433</v>
      </c>
      <c r="G230" s="55">
        <f t="shared" si="144"/>
        <v>9.4522381300610192E-3</v>
      </c>
      <c r="H230" s="78">
        <f t="shared" si="164"/>
        <v>0.35776740706136306</v>
      </c>
      <c r="I230" s="79">
        <f t="shared" ca="1" si="145"/>
        <v>730202.81644772145</v>
      </c>
      <c r="J230" s="79">
        <f t="shared" ca="1" si="146"/>
        <v>4981.0736682050983</v>
      </c>
      <c r="K230" s="80">
        <f t="shared" ca="1" si="147"/>
        <v>-7.155348141227261</v>
      </c>
      <c r="L230" s="80">
        <f t="shared" ca="1" si="148"/>
        <v>-608.50234703976787</v>
      </c>
      <c r="M230" s="80">
        <f t="shared" ca="1" si="149"/>
        <v>0</v>
      </c>
      <c r="N230" s="80">
        <f t="shared" ca="1" si="150"/>
        <v>0</v>
      </c>
      <c r="O230" s="81">
        <f t="shared" ca="1" si="134"/>
        <v>0</v>
      </c>
      <c r="P230" s="79">
        <f t="shared" ca="1" si="135"/>
        <v>734568.23242074554</v>
      </c>
      <c r="Q230" s="35"/>
      <c r="R230">
        <f t="shared" ca="1" si="151"/>
        <v>227</v>
      </c>
      <c r="S230" s="78">
        <f t="shared" ca="1" si="152"/>
        <v>80.08</v>
      </c>
      <c r="T230" s="55">
        <f t="shared" ca="1" si="153"/>
        <v>8.641806137517527E-3</v>
      </c>
      <c r="U230" s="78">
        <f t="shared" ca="1" si="154"/>
        <v>0.37220414149720221</v>
      </c>
      <c r="V230" s="79">
        <f t="shared" ca="1" si="155"/>
        <v>771900.33077376976</v>
      </c>
      <c r="W230" s="79">
        <f t="shared" ca="1" si="136"/>
        <v>5265.5129855573541</v>
      </c>
      <c r="X230" s="80">
        <f t="shared" ca="1" si="137"/>
        <v>-7.444082829944044</v>
      </c>
      <c r="Y230" s="80">
        <f t="shared" ca="1" si="156"/>
        <v>-643.2502756448082</v>
      </c>
      <c r="Z230" s="80">
        <f t="shared" ca="1" si="138"/>
        <v>0</v>
      </c>
      <c r="AA230" s="80">
        <f t="shared" ca="1" si="157"/>
        <v>0</v>
      </c>
      <c r="AB230" s="81">
        <f t="shared" ca="1" si="139"/>
        <v>0</v>
      </c>
      <c r="AC230" s="79">
        <f t="shared" ca="1" si="140"/>
        <v>776515.14940085227</v>
      </c>
      <c r="AD230" s="35"/>
      <c r="AE230" s="62">
        <f t="shared" ca="1" si="141"/>
        <v>0</v>
      </c>
      <c r="AF230" s="62">
        <f t="shared" ca="1" si="142"/>
        <v>2086261.4431889367</v>
      </c>
      <c r="AG230" s="35"/>
      <c r="AH230" s="35"/>
      <c r="AR230" s="69">
        <f t="shared" si="158"/>
        <v>19</v>
      </c>
      <c r="AS230" s="70">
        <f t="shared" si="162"/>
        <v>227</v>
      </c>
      <c r="AT230" s="71">
        <f t="shared" si="163"/>
        <v>0.21144621708814584</v>
      </c>
      <c r="AU230" s="72">
        <f t="shared" si="143"/>
        <v>6.8214933659622723E-3</v>
      </c>
      <c r="AV230" s="73">
        <f t="shared" si="159"/>
        <v>1.0068214933659623</v>
      </c>
      <c r="AW230" s="74">
        <f>PRODUCT(AV$4:AV230)</f>
        <v>4.6796411077307072</v>
      </c>
    </row>
    <row r="231" spans="5:49">
      <c r="E231">
        <f t="shared" si="160"/>
        <v>228</v>
      </c>
      <c r="F231" s="64">
        <f t="shared" si="161"/>
        <v>80.916666666665762</v>
      </c>
      <c r="G231" s="55">
        <f t="shared" si="144"/>
        <v>9.4522381300610192E-3</v>
      </c>
      <c r="H231" s="78">
        <f t="shared" si="164"/>
        <v>0.35438570433464456</v>
      </c>
      <c r="I231" s="79">
        <f t="shared" ca="1" si="145"/>
        <v>727624.9185651266</v>
      </c>
      <c r="J231" s="79">
        <f t="shared" ca="1" si="146"/>
        <v>4963.4885549008495</v>
      </c>
      <c r="K231" s="80">
        <f t="shared" ca="1" si="147"/>
        <v>-7.0877140866928912</v>
      </c>
      <c r="L231" s="80">
        <f t="shared" ca="1" si="148"/>
        <v>-606.35409880427221</v>
      </c>
      <c r="M231" s="80">
        <f t="shared" ca="1" si="149"/>
        <v>0</v>
      </c>
      <c r="N231" s="80">
        <f t="shared" ca="1" si="150"/>
        <v>0</v>
      </c>
      <c r="O231" s="81">
        <f t="shared" ca="1" si="134"/>
        <v>-48720.923575621739</v>
      </c>
      <c r="P231" s="79">
        <f t="shared" ca="1" si="135"/>
        <v>683254.04173151474</v>
      </c>
      <c r="Q231" s="35"/>
      <c r="R231">
        <f t="shared" ca="1" si="151"/>
        <v>228</v>
      </c>
      <c r="S231" s="78">
        <f t="shared" ca="1" si="152"/>
        <v>80.16</v>
      </c>
      <c r="T231" s="55">
        <f t="shared" ca="1" si="153"/>
        <v>8.641806137517527E-3</v>
      </c>
      <c r="U231" s="78">
        <f t="shared" ca="1" si="154"/>
        <v>0.36898762546280223</v>
      </c>
      <c r="V231" s="79">
        <f t="shared" ca="1" si="155"/>
        <v>769804.6560168846</v>
      </c>
      <c r="W231" s="79">
        <f t="shared" ca="1" si="136"/>
        <v>5251.2173541060474</v>
      </c>
      <c r="X231" s="80">
        <f t="shared" ca="1" si="137"/>
        <v>-7.3797525092560443</v>
      </c>
      <c r="Y231" s="80">
        <f t="shared" ca="1" si="156"/>
        <v>-641.50388001407055</v>
      </c>
      <c r="Z231" s="80">
        <f t="shared" ca="1" si="138"/>
        <v>0</v>
      </c>
      <c r="AA231" s="80">
        <f t="shared" ca="1" si="157"/>
        <v>0</v>
      </c>
      <c r="AB231" s="81">
        <f t="shared" ca="1" si="139"/>
        <v>-48720.923575621739</v>
      </c>
      <c r="AC231" s="79">
        <f t="shared" ca="1" si="140"/>
        <v>725686.06616284559</v>
      </c>
      <c r="AD231" s="35"/>
      <c r="AE231" s="62">
        <f t="shared" ca="1" si="141"/>
        <v>-132039.45122689029</v>
      </c>
      <c r="AF231" s="62">
        <f t="shared" ca="1" si="142"/>
        <v>1966694.8593537651</v>
      </c>
      <c r="AG231" s="35"/>
      <c r="AH231" s="35"/>
      <c r="AR231" s="69">
        <f t="shared" si="158"/>
        <v>19</v>
      </c>
      <c r="AS231" s="70">
        <f t="shared" si="162"/>
        <v>228</v>
      </c>
      <c r="AT231" s="71">
        <f t="shared" si="163"/>
        <v>0.21000383812102125</v>
      </c>
      <c r="AU231" s="72">
        <f t="shared" si="143"/>
        <v>6.8214933659622723E-3</v>
      </c>
      <c r="AV231" s="73">
        <f t="shared" si="159"/>
        <v>1.0068214933659623</v>
      </c>
      <c r="AW231" s="74">
        <f>PRODUCT(AV$4:AV231)</f>
        <v>4.7115632485021761</v>
      </c>
    </row>
    <row r="232" spans="5:49">
      <c r="E232">
        <f t="shared" si="160"/>
        <v>229</v>
      </c>
      <c r="F232" s="64">
        <f t="shared" si="161"/>
        <v>80.999999999999091</v>
      </c>
      <c r="G232" s="55">
        <f t="shared" si="144"/>
        <v>9.4522381300610192E-3</v>
      </c>
      <c r="H232" s="78">
        <f t="shared" si="164"/>
        <v>0.35103596626738409</v>
      </c>
      <c r="I232" s="79">
        <f t="shared" ca="1" si="145"/>
        <v>676795.76182574185</v>
      </c>
      <c r="J232" s="79">
        <f t="shared" ca="1" si="146"/>
        <v>4616.7577994056801</v>
      </c>
      <c r="K232" s="80">
        <f t="shared" ca="1" si="147"/>
        <v>-7.0207193253476818</v>
      </c>
      <c r="L232" s="80">
        <f t="shared" ca="1" si="148"/>
        <v>-563.99646818811823</v>
      </c>
      <c r="M232" s="80">
        <f t="shared" ca="1" si="149"/>
        <v>-5075.9682136930633</v>
      </c>
      <c r="N232" s="80">
        <f t="shared" ca="1" si="150"/>
        <v>0</v>
      </c>
      <c r="O232" s="81">
        <f t="shared" ca="1" si="134"/>
        <v>0</v>
      </c>
      <c r="P232" s="79">
        <f t="shared" ca="1" si="135"/>
        <v>675765.53422394104</v>
      </c>
      <c r="Q232" s="35"/>
      <c r="R232">
        <f t="shared" ca="1" si="151"/>
        <v>229</v>
      </c>
      <c r="S232" s="78">
        <f t="shared" ca="1" si="152"/>
        <v>80.239999999999995</v>
      </c>
      <c r="T232" s="55">
        <f t="shared" ca="1" si="153"/>
        <v>8.641806137517527E-3</v>
      </c>
      <c r="U232" s="78">
        <f t="shared" ca="1" si="154"/>
        <v>0.36579890593640979</v>
      </c>
      <c r="V232" s="79">
        <f t="shared" ca="1" si="155"/>
        <v>719414.82786236855</v>
      </c>
      <c r="W232" s="79">
        <f t="shared" ca="1" si="136"/>
        <v>4907.4834756380369</v>
      </c>
      <c r="X232" s="80">
        <f t="shared" ca="1" si="137"/>
        <v>-7.3159781187281956</v>
      </c>
      <c r="Y232" s="80">
        <f t="shared" ca="1" si="156"/>
        <v>-599.51235655197388</v>
      </c>
      <c r="Z232" s="80">
        <f t="shared" ca="1" si="138"/>
        <v>-5395.6112089677636</v>
      </c>
      <c r="AA232" s="80">
        <f t="shared" ca="1" si="157"/>
        <v>0</v>
      </c>
      <c r="AB232" s="81">
        <f t="shared" ca="1" si="139"/>
        <v>0</v>
      </c>
      <c r="AC232" s="79">
        <f t="shared" ca="1" si="140"/>
        <v>718319.87179436826</v>
      </c>
      <c r="AD232" s="35"/>
      <c r="AE232" s="62">
        <f t="shared" ca="1" si="141"/>
        <v>0</v>
      </c>
      <c r="AF232" s="62">
        <f t="shared" ca="1" si="142"/>
        <v>1963701.5314617711</v>
      </c>
      <c r="AG232" s="35"/>
      <c r="AH232" s="35"/>
      <c r="AR232" s="69">
        <f t="shared" si="158"/>
        <v>20</v>
      </c>
      <c r="AS232" s="70">
        <f t="shared" si="162"/>
        <v>229</v>
      </c>
      <c r="AT232" s="71">
        <f t="shared" si="163"/>
        <v>0.20857129833245208</v>
      </c>
      <c r="AU232" s="72">
        <f t="shared" si="143"/>
        <v>6.8214933659622723E-3</v>
      </c>
      <c r="AV232" s="73">
        <f t="shared" si="159"/>
        <v>1.0068214933659623</v>
      </c>
      <c r="AW232" s="74">
        <f>PRODUCT(AV$4:AV232)</f>
        <v>4.7437031459451457</v>
      </c>
    </row>
    <row r="233" spans="5:49">
      <c r="E233">
        <f t="shared" si="160"/>
        <v>230</v>
      </c>
      <c r="F233" s="64">
        <f t="shared" si="161"/>
        <v>81.083333333332419</v>
      </c>
      <c r="G233" s="55">
        <f t="shared" si="144"/>
        <v>9.4522381300610192E-3</v>
      </c>
      <c r="H233" s="78">
        <f t="shared" si="164"/>
        <v>0.3477178907220087</v>
      </c>
      <c r="I233" s="79">
        <f t="shared" ca="1" si="145"/>
        <v>669378.03747436847</v>
      </c>
      <c r="J233" s="79">
        <f t="shared" ca="1" si="146"/>
        <v>4566.1578419522502</v>
      </c>
      <c r="K233" s="80">
        <f t="shared" ca="1" si="147"/>
        <v>-6.9543578144401739</v>
      </c>
      <c r="L233" s="80">
        <f t="shared" ca="1" si="148"/>
        <v>-557.81503122864046</v>
      </c>
      <c r="M233" s="80">
        <f t="shared" ca="1" si="149"/>
        <v>0</v>
      </c>
      <c r="N233" s="80">
        <f t="shared" ca="1" si="150"/>
        <v>0</v>
      </c>
      <c r="O233" s="81">
        <f t="shared" ca="1" si="134"/>
        <v>0</v>
      </c>
      <c r="P233" s="79">
        <f t="shared" ca="1" si="135"/>
        <v>673379.42592727777</v>
      </c>
      <c r="Q233" s="35"/>
      <c r="R233">
        <f t="shared" ca="1" si="151"/>
        <v>230</v>
      </c>
      <c r="S233" s="78">
        <f t="shared" ca="1" si="152"/>
        <v>80.319999999999993</v>
      </c>
      <c r="T233" s="55">
        <f t="shared" ca="1" si="153"/>
        <v>8.641806137517527E-3</v>
      </c>
      <c r="U233" s="78">
        <f t="shared" ca="1" si="154"/>
        <v>0.36263774270599131</v>
      </c>
      <c r="V233" s="79">
        <f t="shared" ca="1" si="155"/>
        <v>712112.29071759491</v>
      </c>
      <c r="W233" s="79">
        <f t="shared" ca="1" si="136"/>
        <v>4857.6692669502709</v>
      </c>
      <c r="X233" s="80">
        <f t="shared" ca="1" si="137"/>
        <v>-7.2527548541198259</v>
      </c>
      <c r="Y233" s="80">
        <f t="shared" ca="1" si="156"/>
        <v>-593.42690893132908</v>
      </c>
      <c r="Z233" s="80">
        <f t="shared" ca="1" si="138"/>
        <v>0</v>
      </c>
      <c r="AA233" s="80">
        <f t="shared" ca="1" si="157"/>
        <v>0</v>
      </c>
      <c r="AB233" s="81">
        <f t="shared" ca="1" si="139"/>
        <v>0</v>
      </c>
      <c r="AC233" s="79">
        <f t="shared" ca="1" si="140"/>
        <v>716369.28032075963</v>
      </c>
      <c r="AD233" s="35"/>
      <c r="AE233" s="62">
        <f t="shared" ca="1" si="141"/>
        <v>0</v>
      </c>
      <c r="AF233" s="62">
        <f t="shared" ca="1" si="142"/>
        <v>1975440.4904884826</v>
      </c>
      <c r="AG233" s="35"/>
      <c r="AH233" s="35"/>
      <c r="AR233" s="69">
        <f t="shared" si="158"/>
        <v>20</v>
      </c>
      <c r="AS233" s="70">
        <f t="shared" si="162"/>
        <v>230</v>
      </c>
      <c r="AT233" s="71">
        <f t="shared" si="163"/>
        <v>0.20714853060454713</v>
      </c>
      <c r="AU233" s="72">
        <f t="shared" si="143"/>
        <v>6.8214933659622723E-3</v>
      </c>
      <c r="AV233" s="73">
        <f t="shared" si="159"/>
        <v>1.0068214933659623</v>
      </c>
      <c r="AW233" s="74">
        <f>PRODUCT(AV$4:AV233)</f>
        <v>4.7760622854853052</v>
      </c>
    </row>
    <row r="234" spans="5:49">
      <c r="E234">
        <f t="shared" si="160"/>
        <v>231</v>
      </c>
      <c r="F234" s="64">
        <f t="shared" si="161"/>
        <v>81.166666666665748</v>
      </c>
      <c r="G234" s="55">
        <f t="shared" si="144"/>
        <v>9.4522381300610192E-3</v>
      </c>
      <c r="H234" s="78">
        <f t="shared" si="164"/>
        <v>0.34443117841682175</v>
      </c>
      <c r="I234" s="79">
        <f t="shared" ca="1" si="145"/>
        <v>667014.48324152932</v>
      </c>
      <c r="J234" s="79">
        <f t="shared" ca="1" si="146"/>
        <v>4550.0348724328451</v>
      </c>
      <c r="K234" s="80">
        <f t="shared" ca="1" si="147"/>
        <v>-6.8886235683364347</v>
      </c>
      <c r="L234" s="80">
        <f t="shared" ca="1" si="148"/>
        <v>-555.84540270127445</v>
      </c>
      <c r="M234" s="80">
        <f t="shared" ca="1" si="149"/>
        <v>0</v>
      </c>
      <c r="N234" s="80">
        <f t="shared" ca="1" si="150"/>
        <v>0</v>
      </c>
      <c r="O234" s="81">
        <f t="shared" ca="1" si="134"/>
        <v>0</v>
      </c>
      <c r="P234" s="79">
        <f t="shared" ca="1" si="135"/>
        <v>671001.7840876925</v>
      </c>
      <c r="Q234" s="35"/>
      <c r="R234">
        <f t="shared" ca="1" si="151"/>
        <v>231</v>
      </c>
      <c r="S234" s="78">
        <f t="shared" ca="1" si="152"/>
        <v>80.400000000000006</v>
      </c>
      <c r="T234" s="55">
        <f t="shared" ca="1" si="153"/>
        <v>8.641806137517527E-3</v>
      </c>
      <c r="U234" s="78">
        <f t="shared" ca="1" si="154"/>
        <v>0.35950389763537915</v>
      </c>
      <c r="V234" s="79">
        <f t="shared" ca="1" si="155"/>
        <v>710178.55587735469</v>
      </c>
      <c r="W234" s="79">
        <f t="shared" ca="1" si="136"/>
        <v>4844.4783075660416</v>
      </c>
      <c r="X234" s="80">
        <f t="shared" ca="1" si="137"/>
        <v>-7.1900779527075827</v>
      </c>
      <c r="Y234" s="80">
        <f t="shared" ca="1" si="156"/>
        <v>-591.815463231129</v>
      </c>
      <c r="Z234" s="80">
        <f t="shared" ca="1" si="138"/>
        <v>0</v>
      </c>
      <c r="AA234" s="80">
        <f t="shared" ca="1" si="157"/>
        <v>0</v>
      </c>
      <c r="AB234" s="81">
        <f t="shared" ca="1" si="139"/>
        <v>0</v>
      </c>
      <c r="AC234" s="79">
        <f t="shared" ca="1" si="140"/>
        <v>714424.02864373685</v>
      </c>
      <c r="AD234" s="35"/>
      <c r="AE234" s="62">
        <f t="shared" ca="1" si="141"/>
        <v>0</v>
      </c>
      <c r="AF234" s="62">
        <f t="shared" ca="1" si="142"/>
        <v>1987249.7442804626</v>
      </c>
      <c r="AG234" s="35"/>
      <c r="AH234" s="35"/>
      <c r="AR234" s="69">
        <f t="shared" si="158"/>
        <v>20</v>
      </c>
      <c r="AS234" s="70">
        <f t="shared" si="162"/>
        <v>231</v>
      </c>
      <c r="AT234" s="71">
        <f t="shared" si="163"/>
        <v>0.20573546827725939</v>
      </c>
      <c r="AU234" s="72">
        <f t="shared" si="143"/>
        <v>6.8214933659622723E-3</v>
      </c>
      <c r="AV234" s="73">
        <f t="shared" si="159"/>
        <v>1.0068214933659623</v>
      </c>
      <c r="AW234" s="74">
        <f>PRODUCT(AV$4:AV234)</f>
        <v>4.8086421626811662</v>
      </c>
    </row>
    <row r="235" spans="5:49">
      <c r="E235">
        <f t="shared" si="160"/>
        <v>232</v>
      </c>
      <c r="F235" s="64">
        <f t="shared" si="161"/>
        <v>81.249999999999076</v>
      </c>
      <c r="G235" s="55">
        <f t="shared" si="144"/>
        <v>9.4522381300610192E-3</v>
      </c>
      <c r="H235" s="78">
        <f t="shared" si="164"/>
        <v>0.34117553289900843</v>
      </c>
      <c r="I235" s="79">
        <f t="shared" ca="1" si="145"/>
        <v>664659.31543879979</v>
      </c>
      <c r="J235" s="79">
        <f t="shared" ca="1" si="146"/>
        <v>4533.9691108907982</v>
      </c>
      <c r="K235" s="80">
        <f t="shared" ca="1" si="147"/>
        <v>-6.8235106579801688</v>
      </c>
      <c r="L235" s="80">
        <f t="shared" ca="1" si="148"/>
        <v>-553.88276286566656</v>
      </c>
      <c r="M235" s="80">
        <f t="shared" ca="1" si="149"/>
        <v>0</v>
      </c>
      <c r="N235" s="80">
        <f t="shared" ca="1" si="150"/>
        <v>0</v>
      </c>
      <c r="O235" s="81">
        <f t="shared" ca="1" si="134"/>
        <v>0</v>
      </c>
      <c r="P235" s="79">
        <f t="shared" ca="1" si="135"/>
        <v>668632.57827616693</v>
      </c>
      <c r="Q235" s="35"/>
      <c r="R235">
        <f t="shared" ca="1" si="151"/>
        <v>232</v>
      </c>
      <c r="S235" s="78">
        <f t="shared" ca="1" si="152"/>
        <v>80.48</v>
      </c>
      <c r="T235" s="55">
        <f t="shared" ca="1" si="153"/>
        <v>8.641806137517527E-3</v>
      </c>
      <c r="U235" s="78">
        <f t="shared" ca="1" si="154"/>
        <v>0.35639713464633227</v>
      </c>
      <c r="V235" s="79">
        <f t="shared" ca="1" si="155"/>
        <v>708250.11468821345</v>
      </c>
      <c r="W235" s="79">
        <f t="shared" ca="1" si="136"/>
        <v>4831.3234587876668</v>
      </c>
      <c r="X235" s="80">
        <f t="shared" ca="1" si="137"/>
        <v>-7.127942692926645</v>
      </c>
      <c r="Y235" s="80">
        <f t="shared" ca="1" si="156"/>
        <v>-590.20842890684457</v>
      </c>
      <c r="Z235" s="80">
        <f t="shared" ca="1" si="138"/>
        <v>0</v>
      </c>
      <c r="AA235" s="80">
        <f t="shared" ca="1" si="157"/>
        <v>0</v>
      </c>
      <c r="AB235" s="81">
        <f t="shared" ca="1" si="139"/>
        <v>0</v>
      </c>
      <c r="AC235" s="79">
        <f t="shared" ca="1" si="140"/>
        <v>712484.10177540127</v>
      </c>
      <c r="AD235" s="35"/>
      <c r="AE235" s="62">
        <f t="shared" ca="1" si="141"/>
        <v>0</v>
      </c>
      <c r="AF235" s="62">
        <f t="shared" ca="1" si="142"/>
        <v>1999129.713774015</v>
      </c>
      <c r="AG235" s="35"/>
      <c r="AH235" s="35"/>
      <c r="AR235" s="69">
        <f t="shared" si="158"/>
        <v>20</v>
      </c>
      <c r="AS235" s="70">
        <f t="shared" si="162"/>
        <v>232</v>
      </c>
      <c r="AT235" s="71">
        <f t="shared" si="163"/>
        <v>0.20433204514526293</v>
      </c>
      <c r="AU235" s="72">
        <f t="shared" si="143"/>
        <v>6.8214933659622723E-3</v>
      </c>
      <c r="AV235" s="73">
        <f t="shared" si="159"/>
        <v>1.0068214933659623</v>
      </c>
      <c r="AW235" s="74">
        <f>PRODUCT(AV$4:AV235)</f>
        <v>4.8414442832931819</v>
      </c>
    </row>
    <row r="236" spans="5:49">
      <c r="E236">
        <f t="shared" si="160"/>
        <v>233</v>
      </c>
      <c r="F236" s="64">
        <f t="shared" si="161"/>
        <v>81.333333333332405</v>
      </c>
      <c r="G236" s="55">
        <f t="shared" si="144"/>
        <v>9.4522381300610192E-3</v>
      </c>
      <c r="H236" s="78">
        <f t="shared" si="164"/>
        <v>0.33795066051789652</v>
      </c>
      <c r="I236" s="79">
        <f t="shared" ca="1" si="145"/>
        <v>662312.5039247839</v>
      </c>
      <c r="J236" s="79">
        <f t="shared" ca="1" si="146"/>
        <v>4517.9603517167752</v>
      </c>
      <c r="K236" s="80">
        <f t="shared" ca="1" si="147"/>
        <v>-6.7590132103579306</v>
      </c>
      <c r="L236" s="80">
        <f t="shared" ca="1" si="148"/>
        <v>-551.9270866039866</v>
      </c>
      <c r="M236" s="80">
        <f t="shared" ca="1" si="149"/>
        <v>0</v>
      </c>
      <c r="N236" s="80">
        <f t="shared" ca="1" si="150"/>
        <v>0</v>
      </c>
      <c r="O236" s="81">
        <f t="shared" ca="1" si="134"/>
        <v>0</v>
      </c>
      <c r="P236" s="79">
        <f t="shared" ca="1" si="135"/>
        <v>666271.77817668638</v>
      </c>
      <c r="Q236" s="35"/>
      <c r="R236">
        <f t="shared" ca="1" si="151"/>
        <v>233</v>
      </c>
      <c r="S236" s="78">
        <f t="shared" ca="1" si="152"/>
        <v>80.56</v>
      </c>
      <c r="T236" s="55">
        <f t="shared" ca="1" si="153"/>
        <v>9.4522381300610192E-3</v>
      </c>
      <c r="U236" s="78">
        <f t="shared" ca="1" si="154"/>
        <v>0.35302838406078374</v>
      </c>
      <c r="V236" s="79">
        <f t="shared" ca="1" si="155"/>
        <v>705749.5323815376</v>
      </c>
      <c r="W236" s="79">
        <f t="shared" ca="1" si="136"/>
        <v>4814.265753171635</v>
      </c>
      <c r="X236" s="80">
        <f t="shared" ca="1" si="137"/>
        <v>-7.0605676812156748</v>
      </c>
      <c r="Y236" s="80">
        <f t="shared" ca="1" si="156"/>
        <v>-588.12461031794805</v>
      </c>
      <c r="Z236" s="80">
        <f t="shared" ca="1" si="138"/>
        <v>0</v>
      </c>
      <c r="AA236" s="80">
        <f t="shared" ca="1" si="157"/>
        <v>0</v>
      </c>
      <c r="AB236" s="81">
        <f t="shared" ca="1" si="139"/>
        <v>0</v>
      </c>
      <c r="AC236" s="79">
        <f t="shared" ca="1" si="140"/>
        <v>709968.61295671004</v>
      </c>
      <c r="AD236" s="35"/>
      <c r="AE236" s="62">
        <f t="shared" ca="1" si="141"/>
        <v>0</v>
      </c>
      <c r="AF236" s="62">
        <f t="shared" ca="1" si="142"/>
        <v>2011080.8224260772</v>
      </c>
      <c r="AG236" s="35"/>
      <c r="AH236" s="35"/>
      <c r="AR236" s="69">
        <f t="shared" si="158"/>
        <v>20</v>
      </c>
      <c r="AS236" s="70">
        <f t="shared" si="162"/>
        <v>233</v>
      </c>
      <c r="AT236" s="71">
        <f t="shared" si="163"/>
        <v>0.20293819545485101</v>
      </c>
      <c r="AU236" s="72">
        <f t="shared" si="143"/>
        <v>6.8214933659622723E-3</v>
      </c>
      <c r="AV236" s="73">
        <f t="shared" si="159"/>
        <v>1.0068214933659623</v>
      </c>
      <c r="AW236" s="74">
        <f>PRODUCT(AV$4:AV236)</f>
        <v>4.874470163353342</v>
      </c>
    </row>
    <row r="237" spans="5:49">
      <c r="E237">
        <f t="shared" si="160"/>
        <v>234</v>
      </c>
      <c r="F237" s="64">
        <f t="shared" si="161"/>
        <v>81.416666666665733</v>
      </c>
      <c r="G237" s="55">
        <f t="shared" si="144"/>
        <v>9.4522381300610192E-3</v>
      </c>
      <c r="H237" s="78">
        <f t="shared" si="164"/>
        <v>0.33475627039846995</v>
      </c>
      <c r="I237" s="79">
        <f t="shared" ca="1" si="145"/>
        <v>659974.01867002109</v>
      </c>
      <c r="J237" s="79">
        <f t="shared" ca="1" si="146"/>
        <v>4502.0083900650097</v>
      </c>
      <c r="K237" s="80">
        <f t="shared" ca="1" si="147"/>
        <v>-6.6951254079693987</v>
      </c>
      <c r="L237" s="80">
        <f t="shared" ca="1" si="148"/>
        <v>-549.97834889168428</v>
      </c>
      <c r="M237" s="80">
        <f t="shared" ca="1" si="149"/>
        <v>0</v>
      </c>
      <c r="N237" s="80">
        <f t="shared" ca="1" si="150"/>
        <v>0</v>
      </c>
      <c r="O237" s="81">
        <f t="shared" ca="1" si="134"/>
        <v>0</v>
      </c>
      <c r="P237" s="79">
        <f t="shared" ca="1" si="135"/>
        <v>663919.35358578642</v>
      </c>
      <c r="Q237" s="35"/>
      <c r="R237">
        <f t="shared" ca="1" si="151"/>
        <v>234</v>
      </c>
      <c r="S237" s="78">
        <f t="shared" ca="1" si="152"/>
        <v>80.64</v>
      </c>
      <c r="T237" s="55">
        <f t="shared" ca="1" si="153"/>
        <v>9.4522381300610192E-3</v>
      </c>
      <c r="U237" s="78">
        <f t="shared" ca="1" si="154"/>
        <v>0.3496914757079706</v>
      </c>
      <c r="V237" s="79">
        <f t="shared" ca="1" si="155"/>
        <v>703257.82056217408</v>
      </c>
      <c r="W237" s="79">
        <f t="shared" ca="1" si="136"/>
        <v>4797.2685575259566</v>
      </c>
      <c r="X237" s="80">
        <f t="shared" ca="1" si="137"/>
        <v>-6.9938295141594118</v>
      </c>
      <c r="Y237" s="80">
        <f t="shared" ca="1" si="156"/>
        <v>-586.04818380181177</v>
      </c>
      <c r="Z237" s="80">
        <f t="shared" ca="1" si="138"/>
        <v>0</v>
      </c>
      <c r="AA237" s="80">
        <f t="shared" ca="1" si="157"/>
        <v>0</v>
      </c>
      <c r="AB237" s="81">
        <f t="shared" ca="1" si="139"/>
        <v>0</v>
      </c>
      <c r="AC237" s="79">
        <f t="shared" ca="1" si="140"/>
        <v>707462.04710638407</v>
      </c>
      <c r="AD237" s="35"/>
      <c r="AE237" s="62">
        <f t="shared" ca="1" si="141"/>
        <v>0</v>
      </c>
      <c r="AF237" s="62">
        <f t="shared" ca="1" si="142"/>
        <v>2023103.4962293154</v>
      </c>
      <c r="AG237" s="35"/>
      <c r="AH237" s="35"/>
      <c r="AR237" s="69">
        <f t="shared" si="158"/>
        <v>20</v>
      </c>
      <c r="AS237" s="70">
        <f t="shared" si="162"/>
        <v>234</v>
      </c>
      <c r="AT237" s="71">
        <f t="shared" si="163"/>
        <v>0.2015538539008554</v>
      </c>
      <c r="AU237" s="72">
        <f t="shared" si="143"/>
        <v>6.8214933659622723E-3</v>
      </c>
      <c r="AV237" s="73">
        <f t="shared" si="159"/>
        <v>1.0068214933659623</v>
      </c>
      <c r="AW237" s="74">
        <f>PRODUCT(AV$4:AV237)</f>
        <v>4.9077213292352377</v>
      </c>
    </row>
    <row r="238" spans="5:49">
      <c r="E238">
        <f t="shared" si="160"/>
        <v>235</v>
      </c>
      <c r="F238" s="64">
        <f t="shared" si="161"/>
        <v>81.499999999999062</v>
      </c>
      <c r="G238" s="55">
        <f t="shared" si="144"/>
        <v>9.4522381300610192E-3</v>
      </c>
      <c r="H238" s="78">
        <f t="shared" si="164"/>
        <v>0.3315920744151325</v>
      </c>
      <c r="I238" s="79">
        <f t="shared" ca="1" si="145"/>
        <v>657643.82975653734</v>
      </c>
      <c r="J238" s="79">
        <f t="shared" ca="1" si="146"/>
        <v>4486.1130218502412</v>
      </c>
      <c r="K238" s="80">
        <f t="shared" ca="1" si="147"/>
        <v>-6.6318414883026495</v>
      </c>
      <c r="L238" s="80">
        <f t="shared" ca="1" si="148"/>
        <v>-548.03652479711445</v>
      </c>
      <c r="M238" s="80">
        <f t="shared" ca="1" si="149"/>
        <v>0</v>
      </c>
      <c r="N238" s="80">
        <f t="shared" ca="1" si="150"/>
        <v>0</v>
      </c>
      <c r="O238" s="81">
        <f t="shared" ca="1" si="134"/>
        <v>0</v>
      </c>
      <c r="P238" s="79">
        <f t="shared" ca="1" si="135"/>
        <v>661575.27441210218</v>
      </c>
      <c r="Q238" s="35"/>
      <c r="R238">
        <f t="shared" ca="1" si="151"/>
        <v>235</v>
      </c>
      <c r="S238" s="78">
        <f t="shared" ca="1" si="152"/>
        <v>80.72</v>
      </c>
      <c r="T238" s="55">
        <f t="shared" ca="1" si="153"/>
        <v>9.4522381300610192E-3</v>
      </c>
      <c r="U238" s="78">
        <f t="shared" ca="1" si="154"/>
        <v>0.34638610860752639</v>
      </c>
      <c r="V238" s="79">
        <f t="shared" ca="1" si="155"/>
        <v>700774.94736915408</v>
      </c>
      <c r="W238" s="79">
        <f t="shared" ca="1" si="136"/>
        <v>4780.3316545112448</v>
      </c>
      <c r="X238" s="80">
        <f t="shared" ca="1" si="137"/>
        <v>-6.9277221721505278</v>
      </c>
      <c r="Y238" s="80">
        <f t="shared" ca="1" si="156"/>
        <v>-583.97912280762841</v>
      </c>
      <c r="Z238" s="80">
        <f t="shared" ca="1" si="138"/>
        <v>0</v>
      </c>
      <c r="AA238" s="80">
        <f t="shared" ca="1" si="157"/>
        <v>0</v>
      </c>
      <c r="AB238" s="81">
        <f t="shared" ca="1" si="139"/>
        <v>0</v>
      </c>
      <c r="AC238" s="79">
        <f t="shared" ca="1" si="140"/>
        <v>704964.37217868562</v>
      </c>
      <c r="AD238" s="35"/>
      <c r="AE238" s="62">
        <f t="shared" ca="1" si="141"/>
        <v>0</v>
      </c>
      <c r="AF238" s="62">
        <f t="shared" ca="1" si="142"/>
        <v>2035198.1637273082</v>
      </c>
      <c r="AG238" s="35"/>
      <c r="AH238" s="35"/>
      <c r="AR238" s="69">
        <f t="shared" si="158"/>
        <v>20</v>
      </c>
      <c r="AS238" s="70">
        <f t="shared" si="162"/>
        <v>235</v>
      </c>
      <c r="AT238" s="71">
        <f t="shared" si="163"/>
        <v>0.20017895562358659</v>
      </c>
      <c r="AU238" s="72">
        <f t="shared" si="143"/>
        <v>6.8214933659622723E-3</v>
      </c>
      <c r="AV238" s="73">
        <f t="shared" si="159"/>
        <v>1.0068214933659623</v>
      </c>
      <c r="AW238" s="74">
        <f>PRODUCT(AV$4:AV238)</f>
        <v>4.9411993177246076</v>
      </c>
    </row>
    <row r="239" spans="5:49">
      <c r="E239">
        <f t="shared" si="160"/>
        <v>236</v>
      </c>
      <c r="F239" s="64">
        <f t="shared" si="161"/>
        <v>81.583333333332391</v>
      </c>
      <c r="G239" s="55">
        <f t="shared" si="144"/>
        <v>1.0343997254147252E-2</v>
      </c>
      <c r="H239" s="78">
        <f t="shared" si="164"/>
        <v>0.3281620869078854</v>
      </c>
      <c r="I239" s="79">
        <f t="shared" ca="1" si="145"/>
        <v>654731.94159017166</v>
      </c>
      <c r="J239" s="79">
        <f t="shared" ca="1" si="146"/>
        <v>4466.2495960409542</v>
      </c>
      <c r="K239" s="80">
        <f t="shared" ca="1" si="147"/>
        <v>-6.5632417381577079</v>
      </c>
      <c r="L239" s="80">
        <f t="shared" ca="1" si="148"/>
        <v>-545.60995132514313</v>
      </c>
      <c r="M239" s="80">
        <f t="shared" ca="1" si="149"/>
        <v>0</v>
      </c>
      <c r="N239" s="80">
        <f t="shared" ca="1" si="150"/>
        <v>0</v>
      </c>
      <c r="O239" s="81">
        <f t="shared" ca="1" si="134"/>
        <v>0</v>
      </c>
      <c r="P239" s="79">
        <f t="shared" ca="1" si="135"/>
        <v>658646.01799314935</v>
      </c>
      <c r="Q239" s="35"/>
      <c r="R239">
        <f t="shared" ca="1" si="151"/>
        <v>236</v>
      </c>
      <c r="S239" s="78">
        <f t="shared" ca="1" si="152"/>
        <v>80.8</v>
      </c>
      <c r="T239" s="55">
        <f t="shared" ca="1" si="153"/>
        <v>9.4522381300610192E-3</v>
      </c>
      <c r="U239" s="78">
        <f t="shared" ca="1" si="154"/>
        <v>0.34311198462402287</v>
      </c>
      <c r="V239" s="79">
        <f t="shared" ca="1" si="155"/>
        <v>698300.8810596437</v>
      </c>
      <c r="W239" s="79">
        <f t="shared" ca="1" si="136"/>
        <v>4763.4548275939696</v>
      </c>
      <c r="X239" s="80">
        <f t="shared" ca="1" si="137"/>
        <v>-6.8622396924804576</v>
      </c>
      <c r="Y239" s="80">
        <f t="shared" ca="1" si="156"/>
        <v>-581.91740088303641</v>
      </c>
      <c r="Z239" s="80">
        <f t="shared" ca="1" si="138"/>
        <v>0</v>
      </c>
      <c r="AA239" s="80">
        <f t="shared" ca="1" si="157"/>
        <v>0</v>
      </c>
      <c r="AB239" s="81">
        <f t="shared" ca="1" si="139"/>
        <v>0</v>
      </c>
      <c r="AC239" s="79">
        <f t="shared" ca="1" si="140"/>
        <v>702475.55624666216</v>
      </c>
      <c r="AD239" s="35"/>
      <c r="AE239" s="62">
        <f t="shared" ca="1" si="141"/>
        <v>0</v>
      </c>
      <c r="AF239" s="62">
        <f t="shared" ca="1" si="142"/>
        <v>2047365.2560298198</v>
      </c>
      <c r="AG239" s="35"/>
      <c r="AH239" s="35"/>
      <c r="AR239" s="69">
        <f t="shared" si="158"/>
        <v>20</v>
      </c>
      <c r="AS239" s="70">
        <f t="shared" si="162"/>
        <v>236</v>
      </c>
      <c r="AT239" s="71">
        <f t="shared" si="163"/>
        <v>0.19881343620579503</v>
      </c>
      <c r="AU239" s="72">
        <f t="shared" si="143"/>
        <v>6.8214933659622723E-3</v>
      </c>
      <c r="AV239" s="73">
        <f t="shared" si="159"/>
        <v>1.0068214933659623</v>
      </c>
      <c r="AW239" s="74">
        <f>PRODUCT(AV$4:AV239)</f>
        <v>4.9749056760903629</v>
      </c>
    </row>
    <row r="240" spans="5:49">
      <c r="E240">
        <f t="shared" si="160"/>
        <v>237</v>
      </c>
      <c r="F240" s="64">
        <f t="shared" si="161"/>
        <v>81.666666666665719</v>
      </c>
      <c r="G240" s="55">
        <f t="shared" si="144"/>
        <v>1.0343997254147252E-2</v>
      </c>
      <c r="H240" s="78">
        <f t="shared" si="164"/>
        <v>0.324767579181995</v>
      </c>
      <c r="I240" s="79">
        <f t="shared" ca="1" si="145"/>
        <v>651832.98539157317</v>
      </c>
      <c r="J240" s="79">
        <f t="shared" ca="1" si="146"/>
        <v>4446.474385563999</v>
      </c>
      <c r="K240" s="80">
        <f t="shared" ca="1" si="147"/>
        <v>-6.4953515836399003</v>
      </c>
      <c r="L240" s="80">
        <f t="shared" ca="1" si="148"/>
        <v>-543.19415449297765</v>
      </c>
      <c r="M240" s="80">
        <f t="shared" ca="1" si="149"/>
        <v>0</v>
      </c>
      <c r="N240" s="80">
        <f t="shared" ca="1" si="150"/>
        <v>0</v>
      </c>
      <c r="O240" s="81">
        <f t="shared" ca="1" si="134"/>
        <v>0</v>
      </c>
      <c r="P240" s="79">
        <f t="shared" ca="1" si="135"/>
        <v>655729.77027106052</v>
      </c>
      <c r="Q240" s="35"/>
      <c r="R240">
        <f t="shared" ca="1" si="151"/>
        <v>237</v>
      </c>
      <c r="S240" s="78">
        <f t="shared" ca="1" si="152"/>
        <v>80.88</v>
      </c>
      <c r="T240" s="55">
        <f t="shared" ca="1" si="153"/>
        <v>9.4522381300610192E-3</v>
      </c>
      <c r="U240" s="78">
        <f t="shared" ca="1" si="154"/>
        <v>0.33986880844007877</v>
      </c>
      <c r="V240" s="79">
        <f t="shared" ca="1" si="155"/>
        <v>695835.59000847163</v>
      </c>
      <c r="W240" s="79">
        <f t="shared" ca="1" si="136"/>
        <v>4746.637861043233</v>
      </c>
      <c r="X240" s="80">
        <f t="shared" ca="1" si="137"/>
        <v>-6.7973761688015752</v>
      </c>
      <c r="Y240" s="80">
        <f t="shared" ca="1" si="156"/>
        <v>-579.86299167372636</v>
      </c>
      <c r="Z240" s="80">
        <f t="shared" ca="1" si="138"/>
        <v>0</v>
      </c>
      <c r="AA240" s="80">
        <f t="shared" ca="1" si="157"/>
        <v>0</v>
      </c>
      <c r="AB240" s="81">
        <f t="shared" ca="1" si="139"/>
        <v>0</v>
      </c>
      <c r="AC240" s="79">
        <f t="shared" ca="1" si="140"/>
        <v>699995.56750167231</v>
      </c>
      <c r="AD240" s="35"/>
      <c r="AE240" s="62">
        <f t="shared" ca="1" si="141"/>
        <v>0</v>
      </c>
      <c r="AF240" s="62">
        <f t="shared" ca="1" si="142"/>
        <v>2059605.2068281705</v>
      </c>
      <c r="AG240" s="35"/>
      <c r="AH240" s="35"/>
      <c r="AR240" s="69">
        <f t="shared" si="158"/>
        <v>20</v>
      </c>
      <c r="AS240" s="70">
        <f t="shared" si="162"/>
        <v>237</v>
      </c>
      <c r="AT240" s="71">
        <f t="shared" si="163"/>
        <v>0.19745723166965304</v>
      </c>
      <c r="AU240" s="72">
        <f t="shared" si="143"/>
        <v>6.8214933659622723E-3</v>
      </c>
      <c r="AV240" s="73">
        <f t="shared" si="159"/>
        <v>1.0068214933659623</v>
      </c>
      <c r="AW240" s="74">
        <f>PRODUCT(AV$4:AV240)</f>
        <v>5.0088419621561018</v>
      </c>
    </row>
    <row r="241" spans="5:49">
      <c r="E241">
        <f t="shared" si="160"/>
        <v>238</v>
      </c>
      <c r="F241" s="64">
        <f t="shared" si="161"/>
        <v>81.749999999999048</v>
      </c>
      <c r="G241" s="55">
        <f t="shared" si="144"/>
        <v>1.0343997254147252E-2</v>
      </c>
      <c r="H241" s="78">
        <f t="shared" si="164"/>
        <v>0.32140818423470041</v>
      </c>
      <c r="I241" s="79">
        <f t="shared" ca="1" si="145"/>
        <v>648946.90332791407</v>
      </c>
      <c r="J241" s="79">
        <f t="shared" ca="1" si="146"/>
        <v>4426.7869959131258</v>
      </c>
      <c r="K241" s="80">
        <f t="shared" ca="1" si="147"/>
        <v>-6.4281636846940078</v>
      </c>
      <c r="L241" s="80">
        <f t="shared" ca="1" si="148"/>
        <v>-540.78908610659505</v>
      </c>
      <c r="M241" s="80">
        <f t="shared" ca="1" si="149"/>
        <v>0</v>
      </c>
      <c r="N241" s="80">
        <f t="shared" ca="1" si="150"/>
        <v>0</v>
      </c>
      <c r="O241" s="81">
        <f t="shared" ca="1" si="134"/>
        <v>0</v>
      </c>
      <c r="P241" s="79">
        <f t="shared" ca="1" si="135"/>
        <v>652826.47307403595</v>
      </c>
      <c r="Q241" s="35"/>
      <c r="R241">
        <f t="shared" ca="1" si="151"/>
        <v>238</v>
      </c>
      <c r="S241" s="78">
        <f t="shared" ca="1" si="152"/>
        <v>80.959999999999994</v>
      </c>
      <c r="T241" s="55">
        <f t="shared" ca="1" si="153"/>
        <v>9.4522381300610192E-3</v>
      </c>
      <c r="U241" s="78">
        <f t="shared" ca="1" si="154"/>
        <v>0.33665628752972304</v>
      </c>
      <c r="V241" s="79">
        <f t="shared" ca="1" si="155"/>
        <v>693379.0427076593</v>
      </c>
      <c r="W241" s="79">
        <f t="shared" ca="1" si="136"/>
        <v>4729.8805399275689</v>
      </c>
      <c r="X241" s="80">
        <f t="shared" ca="1" si="137"/>
        <v>-6.7331257505944606</v>
      </c>
      <c r="Y241" s="80">
        <f t="shared" ca="1" si="156"/>
        <v>-577.81586892304949</v>
      </c>
      <c r="Z241" s="80">
        <f t="shared" ca="1" si="138"/>
        <v>0</v>
      </c>
      <c r="AA241" s="80">
        <f t="shared" ca="1" si="157"/>
        <v>0</v>
      </c>
      <c r="AB241" s="81">
        <f t="shared" ca="1" si="139"/>
        <v>0</v>
      </c>
      <c r="AC241" s="79">
        <f t="shared" ca="1" si="140"/>
        <v>697524.37425291317</v>
      </c>
      <c r="AD241" s="35"/>
      <c r="AE241" s="62">
        <f t="shared" ca="1" si="141"/>
        <v>0</v>
      </c>
      <c r="AF241" s="62">
        <f t="shared" ca="1" si="142"/>
        <v>2071918.4524106933</v>
      </c>
      <c r="AG241" s="35"/>
      <c r="AH241" s="35"/>
      <c r="AR241" s="69">
        <f t="shared" si="158"/>
        <v>20</v>
      </c>
      <c r="AS241" s="70">
        <f t="shared" si="162"/>
        <v>238</v>
      </c>
      <c r="AT241" s="71">
        <f t="shared" si="163"/>
        <v>0.19611027847375723</v>
      </c>
      <c r="AU241" s="72">
        <f t="shared" si="143"/>
        <v>6.8214933659622723E-3</v>
      </c>
      <c r="AV241" s="73">
        <f t="shared" si="159"/>
        <v>1.0068214933659623</v>
      </c>
      <c r="AW241" s="74">
        <f>PRODUCT(AV$4:AV241)</f>
        <v>5.0430097443721031</v>
      </c>
    </row>
    <row r="242" spans="5:49">
      <c r="E242">
        <f t="shared" si="160"/>
        <v>239</v>
      </c>
      <c r="F242" s="64">
        <f t="shared" si="161"/>
        <v>81.833333333332376</v>
      </c>
      <c r="G242" s="55">
        <f t="shared" si="144"/>
        <v>1.0343997254147252E-2</v>
      </c>
      <c r="H242" s="78">
        <f t="shared" si="164"/>
        <v>0.31808353885951623</v>
      </c>
      <c r="I242" s="79">
        <f t="shared" ca="1" si="145"/>
        <v>646073.63782912353</v>
      </c>
      <c r="J242" s="79">
        <f t="shared" ca="1" si="146"/>
        <v>4407.1870343744777</v>
      </c>
      <c r="K242" s="80">
        <f t="shared" ca="1" si="147"/>
        <v>-6.3616707771903247</v>
      </c>
      <c r="L242" s="80">
        <f t="shared" ca="1" si="148"/>
        <v>-538.39469819093631</v>
      </c>
      <c r="M242" s="80">
        <f t="shared" ca="1" si="149"/>
        <v>0</v>
      </c>
      <c r="N242" s="80">
        <f t="shared" ca="1" si="150"/>
        <v>0</v>
      </c>
      <c r="O242" s="81">
        <f t="shared" ca="1" si="134"/>
        <v>0</v>
      </c>
      <c r="P242" s="79">
        <f t="shared" ca="1" si="135"/>
        <v>649936.06849452981</v>
      </c>
      <c r="Q242" s="35"/>
      <c r="R242">
        <f t="shared" ca="1" si="151"/>
        <v>239</v>
      </c>
      <c r="S242" s="78">
        <f t="shared" ca="1" si="152"/>
        <v>81.040000000000006</v>
      </c>
      <c r="T242" s="55">
        <f t="shared" ca="1" si="153"/>
        <v>9.4522381300610192E-3</v>
      </c>
      <c r="U242" s="78">
        <f t="shared" ca="1" si="154"/>
        <v>0.33347413213200983</v>
      </c>
      <c r="V242" s="79">
        <f t="shared" ca="1" si="155"/>
        <v>690931.2077659528</v>
      </c>
      <c r="W242" s="79">
        <f t="shared" ca="1" si="136"/>
        <v>4713.1826501117475</v>
      </c>
      <c r="X242" s="80">
        <f t="shared" ca="1" si="137"/>
        <v>-6.6694826426401965</v>
      </c>
      <c r="Y242" s="80">
        <f t="shared" ca="1" si="156"/>
        <v>-575.7760064716274</v>
      </c>
      <c r="Z242" s="80">
        <f t="shared" ca="1" si="138"/>
        <v>0</v>
      </c>
      <c r="AA242" s="80">
        <f t="shared" ca="1" si="157"/>
        <v>0</v>
      </c>
      <c r="AB242" s="81">
        <f t="shared" ca="1" si="139"/>
        <v>0</v>
      </c>
      <c r="AC242" s="79">
        <f t="shared" ca="1" si="140"/>
        <v>695061.94492695027</v>
      </c>
      <c r="AD242" s="35"/>
      <c r="AE242" s="62">
        <f t="shared" ca="1" si="141"/>
        <v>0</v>
      </c>
      <c r="AF242" s="62">
        <f t="shared" ca="1" si="142"/>
        <v>2084305.4316782851</v>
      </c>
      <c r="AG242" s="35"/>
      <c r="AH242" s="35"/>
      <c r="AR242" s="69">
        <f t="shared" si="158"/>
        <v>20</v>
      </c>
      <c r="AS242" s="70">
        <f t="shared" si="162"/>
        <v>239</v>
      </c>
      <c r="AT242" s="71">
        <f t="shared" si="163"/>
        <v>0.19477251351015148</v>
      </c>
      <c r="AU242" s="72">
        <f t="shared" si="143"/>
        <v>6.8214933659622723E-3</v>
      </c>
      <c r="AV242" s="73">
        <f t="shared" si="159"/>
        <v>1.0068214933659623</v>
      </c>
      <c r="AW242" s="74">
        <f>PRODUCT(AV$4:AV242)</f>
        <v>5.0774106018878209</v>
      </c>
    </row>
    <row r="243" spans="5:49">
      <c r="E243">
        <f t="shared" si="160"/>
        <v>240</v>
      </c>
      <c r="F243" s="64">
        <f t="shared" si="161"/>
        <v>81.916666666665705</v>
      </c>
      <c r="G243" s="55">
        <f t="shared" si="144"/>
        <v>1.0343997254147252E-2</v>
      </c>
      <c r="H243" s="78">
        <f t="shared" si="164"/>
        <v>0.31479328360696396</v>
      </c>
      <c r="I243" s="79">
        <f t="shared" ca="1" si="145"/>
        <v>643213.13158665108</v>
      </c>
      <c r="J243" s="79">
        <f t="shared" ca="1" si="146"/>
        <v>4387.6741100181589</v>
      </c>
      <c r="K243" s="80">
        <f t="shared" ca="1" si="147"/>
        <v>-6.2958656721392794</v>
      </c>
      <c r="L243" s="80">
        <f t="shared" ca="1" si="148"/>
        <v>-536.01094298887597</v>
      </c>
      <c r="M243" s="80">
        <f t="shared" ca="1" si="149"/>
        <v>0</v>
      </c>
      <c r="N243" s="80">
        <f t="shared" ca="1" si="150"/>
        <v>0</v>
      </c>
      <c r="O243" s="81">
        <f t="shared" ca="1" si="134"/>
        <v>-43615.542900032051</v>
      </c>
      <c r="P243" s="79">
        <f t="shared" ca="1" si="135"/>
        <v>603442.95598797617</v>
      </c>
      <c r="Q243" s="35"/>
      <c r="R243">
        <f t="shared" ca="1" si="151"/>
        <v>240</v>
      </c>
      <c r="S243" s="78">
        <f t="shared" ca="1" si="152"/>
        <v>81.12</v>
      </c>
      <c r="T243" s="55">
        <f t="shared" ca="1" si="153"/>
        <v>9.4522381300610192E-3</v>
      </c>
      <c r="U243" s="78">
        <f t="shared" ca="1" si="154"/>
        <v>0.33032205522488262</v>
      </c>
      <c r="V243" s="79">
        <f t="shared" ca="1" si="155"/>
        <v>688492.0539083574</v>
      </c>
      <c r="W243" s="79">
        <f t="shared" ca="1" si="136"/>
        <v>4696.5439782535996</v>
      </c>
      <c r="X243" s="80">
        <f t="shared" ca="1" si="137"/>
        <v>-6.6064411044976525</v>
      </c>
      <c r="Y243" s="80">
        <f t="shared" ca="1" si="156"/>
        <v>-573.74337825696455</v>
      </c>
      <c r="Z243" s="80">
        <f t="shared" ca="1" si="138"/>
        <v>0</v>
      </c>
      <c r="AA243" s="80">
        <f t="shared" ca="1" si="157"/>
        <v>0</v>
      </c>
      <c r="AB243" s="81">
        <f t="shared" ca="1" si="139"/>
        <v>-43615.542900032051</v>
      </c>
      <c r="AC243" s="79">
        <f t="shared" ca="1" si="140"/>
        <v>648992.70516721753</v>
      </c>
      <c r="AD243" s="35"/>
      <c r="AE243" s="62">
        <f t="shared" ca="1" si="141"/>
        <v>-132039.45122689029</v>
      </c>
      <c r="AF243" s="62">
        <f t="shared" ca="1" si="142"/>
        <v>1964727.1349331625</v>
      </c>
      <c r="AG243" s="35"/>
      <c r="AH243" s="35"/>
      <c r="AR243" s="69">
        <f t="shared" si="158"/>
        <v>20</v>
      </c>
      <c r="AS243" s="70">
        <f t="shared" si="162"/>
        <v>240</v>
      </c>
      <c r="AT243" s="71">
        <f t="shared" si="163"/>
        <v>0.19344387410137018</v>
      </c>
      <c r="AU243" s="72">
        <f t="shared" si="143"/>
        <v>6.8214933659622723E-3</v>
      </c>
      <c r="AV243" s="73">
        <f t="shared" si="159"/>
        <v>1.0068214933659623</v>
      </c>
      <c r="AW243" s="74">
        <f>PRODUCT(AV$4:AV243)</f>
        <v>5.1120461246248654</v>
      </c>
    </row>
    <row r="244" spans="5:49">
      <c r="E244">
        <f t="shared" si="160"/>
        <v>241</v>
      </c>
      <c r="F244" s="64">
        <f t="shared" si="161"/>
        <v>81.999999999999034</v>
      </c>
      <c r="G244" s="55">
        <f t="shared" si="144"/>
        <v>1.0343997254147252E-2</v>
      </c>
      <c r="H244" s="78">
        <f t="shared" si="164"/>
        <v>0.31153706274570953</v>
      </c>
      <c r="I244" s="79">
        <f t="shared" ca="1" si="145"/>
        <v>597200.94370820199</v>
      </c>
      <c r="J244" s="79">
        <f t="shared" ca="1" si="146"/>
        <v>4073.8022756519081</v>
      </c>
      <c r="K244" s="80">
        <f t="shared" ca="1" si="147"/>
        <v>-6.2307412549141903</v>
      </c>
      <c r="L244" s="80">
        <f t="shared" ca="1" si="148"/>
        <v>-497.66745309016835</v>
      </c>
      <c r="M244" s="80">
        <f t="shared" ca="1" si="149"/>
        <v>-4479.007077811515</v>
      </c>
      <c r="N244" s="80">
        <f t="shared" ca="1" si="150"/>
        <v>0</v>
      </c>
      <c r="O244" s="81">
        <f t="shared" ca="1" si="134"/>
        <v>0</v>
      </c>
      <c r="P244" s="79">
        <f t="shared" ca="1" si="135"/>
        <v>596291.84071169735</v>
      </c>
      <c r="Q244" s="35"/>
      <c r="R244">
        <f t="shared" ca="1" si="151"/>
        <v>241</v>
      </c>
      <c r="S244" s="78">
        <f t="shared" ca="1" si="152"/>
        <v>81.2</v>
      </c>
      <c r="T244" s="55">
        <f t="shared" ca="1" si="153"/>
        <v>9.4522381300610192E-3</v>
      </c>
      <c r="U244" s="78">
        <f t="shared" ca="1" si="154"/>
        <v>0.32719977249928583</v>
      </c>
      <c r="V244" s="79">
        <f t="shared" ca="1" si="155"/>
        <v>642858.27157330455</v>
      </c>
      <c r="W244" s="79">
        <f t="shared" ca="1" si="136"/>
        <v>4385.2534347912697</v>
      </c>
      <c r="X244" s="80">
        <f t="shared" ca="1" si="137"/>
        <v>-6.5439954499857169</v>
      </c>
      <c r="Y244" s="80">
        <f t="shared" ca="1" si="156"/>
        <v>-535.71522631108712</v>
      </c>
      <c r="Z244" s="80">
        <f t="shared" ca="1" si="138"/>
        <v>-4821.4370367997835</v>
      </c>
      <c r="AA244" s="80">
        <f t="shared" ca="1" si="157"/>
        <v>0</v>
      </c>
      <c r="AB244" s="81">
        <f t="shared" ca="1" si="139"/>
        <v>0</v>
      </c>
      <c r="AC244" s="79">
        <f t="shared" ca="1" si="140"/>
        <v>641879.82874953491</v>
      </c>
      <c r="AD244" s="35"/>
      <c r="AE244" s="62">
        <f t="shared" ca="1" si="141"/>
        <v>0</v>
      </c>
      <c r="AF244" s="62">
        <f t="shared" ca="1" si="142"/>
        <v>1961736.7819255923</v>
      </c>
      <c r="AG244" s="35"/>
      <c r="AH244" s="35"/>
      <c r="AR244" s="69">
        <f t="shared" si="158"/>
        <v>21</v>
      </c>
      <c r="AS244" s="70">
        <f t="shared" si="162"/>
        <v>241</v>
      </c>
      <c r="AT244" s="71">
        <f t="shared" si="163"/>
        <v>0.19212429799750164</v>
      </c>
      <c r="AU244" s="72">
        <f t="shared" si="143"/>
        <v>6.8214933659622723E-3</v>
      </c>
      <c r="AV244" s="73">
        <f t="shared" si="159"/>
        <v>1.0068214933659623</v>
      </c>
      <c r="AW244" s="74">
        <f>PRODUCT(AV$4:AV244)</f>
        <v>5.146917913350487</v>
      </c>
    </row>
    <row r="245" spans="5:49">
      <c r="E245">
        <f t="shared" si="160"/>
        <v>242</v>
      </c>
      <c r="F245" s="64">
        <f t="shared" si="161"/>
        <v>82.083333333332362</v>
      </c>
      <c r="G245" s="55">
        <f t="shared" si="144"/>
        <v>1.0343997254147252E-2</v>
      </c>
      <c r="H245" s="78">
        <f t="shared" si="164"/>
        <v>0.30831452422410283</v>
      </c>
      <c r="I245" s="79">
        <f t="shared" ca="1" si="145"/>
        <v>590123.79954870511</v>
      </c>
      <c r="J245" s="79">
        <f t="shared" ca="1" si="146"/>
        <v>4025.5255837179416</v>
      </c>
      <c r="K245" s="80">
        <f t="shared" ca="1" si="147"/>
        <v>-6.1662904844820563</v>
      </c>
      <c r="L245" s="80">
        <f t="shared" ca="1" si="148"/>
        <v>-491.76983295725427</v>
      </c>
      <c r="M245" s="80">
        <f t="shared" ca="1" si="149"/>
        <v>0</v>
      </c>
      <c r="N245" s="80">
        <f t="shared" ca="1" si="150"/>
        <v>0</v>
      </c>
      <c r="O245" s="81">
        <f t="shared" ca="1" si="134"/>
        <v>0</v>
      </c>
      <c r="P245" s="79">
        <f t="shared" ca="1" si="135"/>
        <v>593651.38900898129</v>
      </c>
      <c r="Q245" s="35"/>
      <c r="R245">
        <f t="shared" ca="1" si="151"/>
        <v>242</v>
      </c>
      <c r="S245" s="78">
        <f t="shared" ca="1" si="152"/>
        <v>81.28</v>
      </c>
      <c r="T245" s="55">
        <f t="shared" ca="1" si="153"/>
        <v>9.4522381300610192E-3</v>
      </c>
      <c r="U245" s="78">
        <f t="shared" ca="1" si="154"/>
        <v>0.3241070023335208</v>
      </c>
      <c r="V245" s="79">
        <f t="shared" ca="1" si="155"/>
        <v>635812.62775731157</v>
      </c>
      <c r="W245" s="79">
        <f t="shared" ca="1" si="136"/>
        <v>4337.1916222415402</v>
      </c>
      <c r="X245" s="80">
        <f t="shared" ca="1" si="137"/>
        <v>-6.4821400466704162</v>
      </c>
      <c r="Y245" s="80">
        <f t="shared" ca="1" si="156"/>
        <v>-529.84385646442638</v>
      </c>
      <c r="Z245" s="80">
        <f t="shared" ca="1" si="138"/>
        <v>0</v>
      </c>
      <c r="AA245" s="80">
        <f t="shared" ca="1" si="157"/>
        <v>0</v>
      </c>
      <c r="AB245" s="81">
        <f t="shared" ca="1" si="139"/>
        <v>0</v>
      </c>
      <c r="AC245" s="79">
        <f t="shared" ca="1" si="140"/>
        <v>639613.49338304205</v>
      </c>
      <c r="AD245" s="35"/>
      <c r="AE245" s="62">
        <f t="shared" ca="1" si="141"/>
        <v>0</v>
      </c>
      <c r="AF245" s="62">
        <f t="shared" ca="1" si="142"/>
        <v>1973463.9757176575</v>
      </c>
      <c r="AG245" s="35"/>
      <c r="AH245" s="35"/>
      <c r="AR245" s="69">
        <f t="shared" si="158"/>
        <v>21</v>
      </c>
      <c r="AS245" s="70">
        <f t="shared" si="162"/>
        <v>242</v>
      </c>
      <c r="AT245" s="71">
        <f t="shared" si="163"/>
        <v>0.19081372337327152</v>
      </c>
      <c r="AU245" s="72">
        <f t="shared" si="143"/>
        <v>6.8214933659622723E-3</v>
      </c>
      <c r="AV245" s="73">
        <f t="shared" si="159"/>
        <v>1.0068214933659623</v>
      </c>
      <c r="AW245" s="74">
        <f>PRODUCT(AV$4:AV245)</f>
        <v>5.1820275797515594</v>
      </c>
    </row>
    <row r="246" spans="5:49">
      <c r="E246">
        <f t="shared" si="160"/>
        <v>243</v>
      </c>
      <c r="F246" s="64">
        <f t="shared" si="161"/>
        <v>82.166666666665691</v>
      </c>
      <c r="G246" s="55">
        <f t="shared" si="144"/>
        <v>1.0343997254147252E-2</v>
      </c>
      <c r="H246" s="78">
        <f t="shared" si="164"/>
        <v>0.30512531963211498</v>
      </c>
      <c r="I246" s="79">
        <f t="shared" ca="1" si="145"/>
        <v>587510.66067115171</v>
      </c>
      <c r="J246" s="79">
        <f t="shared" ca="1" si="146"/>
        <v>4007.7000742003729</v>
      </c>
      <c r="K246" s="80">
        <f t="shared" ca="1" si="147"/>
        <v>-6.1025063926422991</v>
      </c>
      <c r="L246" s="80">
        <f t="shared" ca="1" si="148"/>
        <v>-489.59221722595981</v>
      </c>
      <c r="M246" s="80">
        <f t="shared" ca="1" si="149"/>
        <v>0</v>
      </c>
      <c r="N246" s="80">
        <f t="shared" ca="1" si="150"/>
        <v>0</v>
      </c>
      <c r="O246" s="81">
        <f t="shared" ca="1" si="134"/>
        <v>0</v>
      </c>
      <c r="P246" s="79">
        <f t="shared" ca="1" si="135"/>
        <v>591022.66602173354</v>
      </c>
      <c r="Q246" s="35"/>
      <c r="R246">
        <f t="shared" ca="1" si="151"/>
        <v>243</v>
      </c>
      <c r="S246" s="78">
        <f t="shared" ca="1" si="152"/>
        <v>81.36</v>
      </c>
      <c r="T246" s="55">
        <f t="shared" ca="1" si="153"/>
        <v>9.4522381300610192E-3</v>
      </c>
      <c r="U246" s="78">
        <f t="shared" ca="1" si="154"/>
        <v>0.32104346576784409</v>
      </c>
      <c r="V246" s="79">
        <f t="shared" ca="1" si="155"/>
        <v>633567.71433238534</v>
      </c>
      <c r="W246" s="79">
        <f t="shared" ca="1" si="136"/>
        <v>4321.8779602062468</v>
      </c>
      <c r="X246" s="80">
        <f t="shared" ca="1" si="137"/>
        <v>-6.4208693153568817</v>
      </c>
      <c r="Y246" s="80">
        <f t="shared" ca="1" si="156"/>
        <v>-527.97309527698781</v>
      </c>
      <c r="Z246" s="80">
        <f t="shared" ca="1" si="138"/>
        <v>0</v>
      </c>
      <c r="AA246" s="80">
        <f t="shared" ca="1" si="157"/>
        <v>0</v>
      </c>
      <c r="AB246" s="81">
        <f t="shared" ca="1" si="139"/>
        <v>0</v>
      </c>
      <c r="AC246" s="79">
        <f t="shared" ca="1" si="140"/>
        <v>637355.19832799921</v>
      </c>
      <c r="AD246" s="35"/>
      <c r="AE246" s="62">
        <f t="shared" ca="1" si="141"/>
        <v>0</v>
      </c>
      <c r="AF246" s="62">
        <f t="shared" ca="1" si="142"/>
        <v>1985261.393822883</v>
      </c>
      <c r="AG246" s="35"/>
      <c r="AH246" s="35"/>
      <c r="AR246" s="69">
        <f t="shared" si="158"/>
        <v>21</v>
      </c>
      <c r="AS246" s="70">
        <f t="shared" si="162"/>
        <v>243</v>
      </c>
      <c r="AT246" s="71">
        <f t="shared" si="163"/>
        <v>0.1895120888251462</v>
      </c>
      <c r="AU246" s="72">
        <f t="shared" si="143"/>
        <v>6.8214933659622723E-3</v>
      </c>
      <c r="AV246" s="73">
        <f t="shared" si="159"/>
        <v>1.0068214933659623</v>
      </c>
      <c r="AW246" s="74">
        <f>PRODUCT(AV$4:AV246)</f>
        <v>5.2173767465090686</v>
      </c>
    </row>
    <row r="247" spans="5:49">
      <c r="E247">
        <f t="shared" si="160"/>
        <v>244</v>
      </c>
      <c r="F247" s="64">
        <f t="shared" si="161"/>
        <v>82.249999999999019</v>
      </c>
      <c r="G247" s="55">
        <f t="shared" si="144"/>
        <v>1.0343997254147252E-2</v>
      </c>
      <c r="H247" s="78">
        <f t="shared" si="164"/>
        <v>0.30196910416366957</v>
      </c>
      <c r="I247" s="79">
        <f t="shared" ca="1" si="145"/>
        <v>584909.12918726599</v>
      </c>
      <c r="J247" s="79">
        <f t="shared" ca="1" si="146"/>
        <v>3989.9537444417047</v>
      </c>
      <c r="K247" s="80">
        <f t="shared" ca="1" si="147"/>
        <v>-6.0393820832733915</v>
      </c>
      <c r="L247" s="80">
        <f t="shared" ca="1" si="148"/>
        <v>-487.42427432272171</v>
      </c>
      <c r="M247" s="80">
        <f t="shared" ca="1" si="149"/>
        <v>0</v>
      </c>
      <c r="N247" s="80">
        <f t="shared" ca="1" si="150"/>
        <v>0</v>
      </c>
      <c r="O247" s="81">
        <f t="shared" ca="1" si="134"/>
        <v>0</v>
      </c>
      <c r="P247" s="79">
        <f t="shared" ca="1" si="135"/>
        <v>588405.61927530181</v>
      </c>
      <c r="Q247" s="35"/>
      <c r="R247">
        <f t="shared" ca="1" si="151"/>
        <v>244</v>
      </c>
      <c r="S247" s="78">
        <f t="shared" ca="1" si="152"/>
        <v>81.44</v>
      </c>
      <c r="T247" s="55">
        <f t="shared" ca="1" si="153"/>
        <v>9.4522381300610192E-3</v>
      </c>
      <c r="U247" s="78">
        <f t="shared" ca="1" si="154"/>
        <v>0.31800888647930636</v>
      </c>
      <c r="V247" s="79">
        <f t="shared" ca="1" si="155"/>
        <v>631330.76521997072</v>
      </c>
      <c r="W247" s="79">
        <f t="shared" ca="1" si="136"/>
        <v>4306.618626675915</v>
      </c>
      <c r="X247" s="80">
        <f t="shared" ca="1" si="137"/>
        <v>-6.3601777295861268</v>
      </c>
      <c r="Y247" s="80">
        <f t="shared" ca="1" si="156"/>
        <v>-526.10897101664227</v>
      </c>
      <c r="Z247" s="80">
        <f t="shared" ca="1" si="138"/>
        <v>0</v>
      </c>
      <c r="AA247" s="80">
        <f t="shared" ca="1" si="157"/>
        <v>0</v>
      </c>
      <c r="AB247" s="81">
        <f t="shared" ca="1" si="139"/>
        <v>0</v>
      </c>
      <c r="AC247" s="79">
        <f t="shared" ca="1" si="140"/>
        <v>635104.91469790041</v>
      </c>
      <c r="AD247" s="35"/>
      <c r="AE247" s="62">
        <f t="shared" ca="1" si="141"/>
        <v>0</v>
      </c>
      <c r="AF247" s="62">
        <f t="shared" ca="1" si="142"/>
        <v>1997129.4567556945</v>
      </c>
      <c r="AG247" s="35"/>
      <c r="AH247" s="35"/>
      <c r="AR247" s="69">
        <f t="shared" si="158"/>
        <v>21</v>
      </c>
      <c r="AS247" s="70">
        <f t="shared" si="162"/>
        <v>244</v>
      </c>
      <c r="AT247" s="71">
        <f t="shared" si="163"/>
        <v>0.18821933336845581</v>
      </c>
      <c r="AU247" s="72">
        <f t="shared" si="143"/>
        <v>6.8214933659622723E-3</v>
      </c>
      <c r="AV247" s="73">
        <f t="shared" si="159"/>
        <v>1.0068214933659623</v>
      </c>
      <c r="AW247" s="74">
        <f>PRODUCT(AV$4:AV247)</f>
        <v>5.2529670473731063</v>
      </c>
    </row>
    <row r="248" spans="5:49">
      <c r="E248">
        <f t="shared" si="160"/>
        <v>245</v>
      </c>
      <c r="F248" s="64">
        <f t="shared" si="161"/>
        <v>82.333333333332348</v>
      </c>
      <c r="G248" s="55">
        <f t="shared" si="144"/>
        <v>1.0343997254147252E-2</v>
      </c>
      <c r="H248" s="78">
        <f t="shared" si="164"/>
        <v>0.29884553657936325</v>
      </c>
      <c r="I248" s="79">
        <f t="shared" ca="1" si="145"/>
        <v>582319.15316519327</v>
      </c>
      <c r="J248" s="79">
        <f t="shared" ca="1" si="146"/>
        <v>3972.2862401891343</v>
      </c>
      <c r="K248" s="80">
        <f t="shared" ca="1" si="147"/>
        <v>-5.9769107315872647</v>
      </c>
      <c r="L248" s="80">
        <f t="shared" ca="1" si="148"/>
        <v>-485.2659609709944</v>
      </c>
      <c r="M248" s="80">
        <f t="shared" ca="1" si="149"/>
        <v>0</v>
      </c>
      <c r="N248" s="80">
        <f t="shared" ca="1" si="150"/>
        <v>0</v>
      </c>
      <c r="O248" s="81">
        <f t="shared" ca="1" si="134"/>
        <v>0</v>
      </c>
      <c r="P248" s="79">
        <f t="shared" ca="1" si="135"/>
        <v>585800.19653367973</v>
      </c>
      <c r="Q248" s="35"/>
      <c r="R248">
        <f t="shared" ca="1" si="151"/>
        <v>245</v>
      </c>
      <c r="S248" s="78">
        <f t="shared" ca="1" si="152"/>
        <v>81.52</v>
      </c>
      <c r="T248" s="55">
        <f t="shared" ca="1" si="153"/>
        <v>1.0343997254147252E-2</v>
      </c>
      <c r="U248" s="78">
        <f t="shared" ca="1" si="154"/>
        <v>0.31471940343076998</v>
      </c>
      <c r="V248" s="79">
        <f t="shared" ca="1" si="155"/>
        <v>628535.39120416995</v>
      </c>
      <c r="W248" s="79">
        <f t="shared" ca="1" si="136"/>
        <v>4287.5500013717465</v>
      </c>
      <c r="X248" s="80">
        <f t="shared" ca="1" si="137"/>
        <v>-6.2943880686153992</v>
      </c>
      <c r="Y248" s="80">
        <f t="shared" ca="1" si="156"/>
        <v>-523.77949267014162</v>
      </c>
      <c r="Z248" s="80">
        <f t="shared" ca="1" si="138"/>
        <v>0</v>
      </c>
      <c r="AA248" s="80">
        <f t="shared" ca="1" si="157"/>
        <v>0</v>
      </c>
      <c r="AB248" s="81">
        <f t="shared" ca="1" si="139"/>
        <v>0</v>
      </c>
      <c r="AC248" s="79">
        <f t="shared" ca="1" si="140"/>
        <v>632292.86732480302</v>
      </c>
      <c r="AD248" s="35"/>
      <c r="AE248" s="62">
        <f t="shared" ca="1" si="141"/>
        <v>0</v>
      </c>
      <c r="AF248" s="62">
        <f t="shared" ca="1" si="142"/>
        <v>2009068.5875486252</v>
      </c>
      <c r="AG248" s="35"/>
      <c r="AH248" s="35"/>
      <c r="AR248" s="69">
        <f t="shared" si="158"/>
        <v>21</v>
      </c>
      <c r="AS248" s="70">
        <f t="shared" si="162"/>
        <v>245</v>
      </c>
      <c r="AT248" s="71">
        <f t="shared" si="163"/>
        <v>0.18693539643453705</v>
      </c>
      <c r="AU248" s="72">
        <f t="shared" si="143"/>
        <v>6.8214933659622723E-3</v>
      </c>
      <c r="AV248" s="73">
        <f t="shared" si="159"/>
        <v>1.0068214933659623</v>
      </c>
      <c r="AW248" s="74">
        <f>PRODUCT(AV$4:AV248)</f>
        <v>5.28880012723838</v>
      </c>
    </row>
    <row r="249" spans="5:49">
      <c r="E249">
        <f t="shared" si="160"/>
        <v>246</v>
      </c>
      <c r="F249" s="64">
        <f t="shared" si="161"/>
        <v>82.416666666665677</v>
      </c>
      <c r="G249" s="55">
        <f t="shared" si="144"/>
        <v>1.0343997254147252E-2</v>
      </c>
      <c r="H249" s="78">
        <f t="shared" si="164"/>
        <v>0.29575427916957214</v>
      </c>
      <c r="I249" s="79">
        <f t="shared" ca="1" si="145"/>
        <v>579740.68090925645</v>
      </c>
      <c r="J249" s="79">
        <f t="shared" ca="1" si="146"/>
        <v>3954.6972088009434</v>
      </c>
      <c r="K249" s="80">
        <f t="shared" ca="1" si="147"/>
        <v>-5.9150855833914431</v>
      </c>
      <c r="L249" s="80">
        <f t="shared" ca="1" si="148"/>
        <v>-483.11723409104707</v>
      </c>
      <c r="M249" s="80">
        <f t="shared" ca="1" si="149"/>
        <v>0</v>
      </c>
      <c r="N249" s="80">
        <f t="shared" ca="1" si="150"/>
        <v>0</v>
      </c>
      <c r="O249" s="81">
        <f t="shared" ca="1" si="134"/>
        <v>0</v>
      </c>
      <c r="P249" s="79">
        <f t="shared" ca="1" si="135"/>
        <v>583206.345798383</v>
      </c>
      <c r="Q249" s="35"/>
      <c r="R249">
        <f t="shared" ca="1" si="151"/>
        <v>246</v>
      </c>
      <c r="S249" s="78">
        <f t="shared" ca="1" si="152"/>
        <v>81.599999999999994</v>
      </c>
      <c r="T249" s="55">
        <f t="shared" ca="1" si="153"/>
        <v>1.0343997254147252E-2</v>
      </c>
      <c r="U249" s="78">
        <f t="shared" ca="1" si="154"/>
        <v>0.31146394678585526</v>
      </c>
      <c r="V249" s="79">
        <f t="shared" ca="1" si="155"/>
        <v>625752.43164137832</v>
      </c>
      <c r="W249" s="79">
        <f t="shared" ca="1" si="136"/>
        <v>4268.5660611764224</v>
      </c>
      <c r="X249" s="80">
        <f t="shared" ca="1" si="137"/>
        <v>-6.2292789357171054</v>
      </c>
      <c r="Y249" s="80">
        <f t="shared" ca="1" si="156"/>
        <v>-521.4603597011486</v>
      </c>
      <c r="Z249" s="80">
        <f t="shared" ca="1" si="138"/>
        <v>0</v>
      </c>
      <c r="AA249" s="80">
        <f t="shared" ca="1" si="157"/>
        <v>0</v>
      </c>
      <c r="AB249" s="81">
        <f t="shared" ca="1" si="139"/>
        <v>0</v>
      </c>
      <c r="AC249" s="79">
        <f t="shared" ca="1" si="140"/>
        <v>629493.30806391791</v>
      </c>
      <c r="AD249" s="35"/>
      <c r="AE249" s="62">
        <f t="shared" ca="1" si="141"/>
        <v>0</v>
      </c>
      <c r="AF249" s="62">
        <f t="shared" ca="1" si="142"/>
        <v>2021079.2117673941</v>
      </c>
      <c r="AG249" s="35"/>
      <c r="AH249" s="35"/>
      <c r="AR249" s="69">
        <f t="shared" si="158"/>
        <v>21</v>
      </c>
      <c r="AS249" s="70">
        <f t="shared" si="162"/>
        <v>246</v>
      </c>
      <c r="AT249" s="71">
        <f t="shared" si="163"/>
        <v>0.18566021786789533</v>
      </c>
      <c r="AU249" s="72">
        <f t="shared" si="143"/>
        <v>6.8214933659622723E-3</v>
      </c>
      <c r="AV249" s="73">
        <f t="shared" si="159"/>
        <v>1.0068214933659623</v>
      </c>
      <c r="AW249" s="74">
        <f>PRODUCT(AV$4:AV249)</f>
        <v>5.3248776422202369</v>
      </c>
    </row>
    <row r="250" spans="5:49">
      <c r="E250">
        <f t="shared" si="160"/>
        <v>247</v>
      </c>
      <c r="F250" s="64">
        <f t="shared" si="161"/>
        <v>82.499999999999005</v>
      </c>
      <c r="G250" s="55">
        <f t="shared" si="144"/>
        <v>1.0343997254147252E-2</v>
      </c>
      <c r="H250" s="78">
        <f t="shared" si="164"/>
        <v>0.29269499771793978</v>
      </c>
      <c r="I250" s="79">
        <f t="shared" ca="1" si="145"/>
        <v>577173.66095884331</v>
      </c>
      <c r="J250" s="79">
        <f t="shared" ca="1" si="146"/>
        <v>3937.1862992389074</v>
      </c>
      <c r="K250" s="80">
        <f t="shared" ca="1" si="147"/>
        <v>-5.8538999543587957</v>
      </c>
      <c r="L250" s="80">
        <f t="shared" ca="1" si="148"/>
        <v>-480.97805079903611</v>
      </c>
      <c r="M250" s="80">
        <f t="shared" ca="1" si="149"/>
        <v>0</v>
      </c>
      <c r="N250" s="80">
        <f t="shared" ca="1" si="150"/>
        <v>0</v>
      </c>
      <c r="O250" s="81">
        <f t="shared" ca="1" si="134"/>
        <v>0</v>
      </c>
      <c r="P250" s="79">
        <f t="shared" ca="1" si="135"/>
        <v>580624.0153073289</v>
      </c>
      <c r="Q250" s="35"/>
      <c r="R250">
        <f t="shared" ca="1" si="151"/>
        <v>247</v>
      </c>
      <c r="S250" s="78">
        <f t="shared" ca="1" si="152"/>
        <v>81.680000000000007</v>
      </c>
      <c r="T250" s="55">
        <f t="shared" ca="1" si="153"/>
        <v>1.0343997254147252E-2</v>
      </c>
      <c r="U250" s="78">
        <f t="shared" ca="1" si="154"/>
        <v>0.30824216457553649</v>
      </c>
      <c r="V250" s="79">
        <f t="shared" ca="1" si="155"/>
        <v>622981.83101380069</v>
      </c>
      <c r="W250" s="79">
        <f t="shared" ca="1" si="136"/>
        <v>4249.6664273756705</v>
      </c>
      <c r="X250" s="80">
        <f t="shared" ca="1" si="137"/>
        <v>-6.1648432915107296</v>
      </c>
      <c r="Y250" s="80">
        <f t="shared" ca="1" si="156"/>
        <v>-519.15152584483394</v>
      </c>
      <c r="Z250" s="80">
        <f t="shared" ca="1" si="138"/>
        <v>0</v>
      </c>
      <c r="AA250" s="80">
        <f t="shared" ca="1" si="157"/>
        <v>0</v>
      </c>
      <c r="AB250" s="81">
        <f t="shared" ca="1" si="139"/>
        <v>0</v>
      </c>
      <c r="AC250" s="79">
        <f t="shared" ca="1" si="140"/>
        <v>626706.18107204</v>
      </c>
      <c r="AD250" s="35"/>
      <c r="AE250" s="62">
        <f t="shared" ca="1" si="141"/>
        <v>0</v>
      </c>
      <c r="AF250" s="62">
        <f t="shared" ca="1" si="142"/>
        <v>2033161.7575260769</v>
      </c>
      <c r="AG250" s="35"/>
      <c r="AH250" s="35"/>
      <c r="AR250" s="69">
        <f t="shared" si="158"/>
        <v>21</v>
      </c>
      <c r="AS250" s="70">
        <f t="shared" si="162"/>
        <v>247</v>
      </c>
      <c r="AT250" s="71">
        <f t="shared" si="163"/>
        <v>0.18439373792338637</v>
      </c>
      <c r="AU250" s="72">
        <f t="shared" si="143"/>
        <v>6.8214933659622723E-3</v>
      </c>
      <c r="AV250" s="73">
        <f t="shared" si="159"/>
        <v>1.0068214933659623</v>
      </c>
      <c r="AW250" s="74">
        <f>PRODUCT(AV$4:AV250)</f>
        <v>5.3612012597312031</v>
      </c>
    </row>
    <row r="251" spans="5:49">
      <c r="E251">
        <f t="shared" si="160"/>
        <v>248</v>
      </c>
      <c r="F251" s="64">
        <f t="shared" si="161"/>
        <v>82.583333333332334</v>
      </c>
      <c r="G251" s="55">
        <f t="shared" si="144"/>
        <v>1.1324652332016072E-2</v>
      </c>
      <c r="H251" s="78">
        <f t="shared" si="164"/>
        <v>0.28938032862946389</v>
      </c>
      <c r="I251" s="79">
        <f t="shared" ca="1" si="145"/>
        <v>574048.65019835427</v>
      </c>
      <c r="J251" s="79">
        <f t="shared" ca="1" si="146"/>
        <v>3915.8690590676706</v>
      </c>
      <c r="K251" s="80">
        <f t="shared" ca="1" si="147"/>
        <v>-5.7876065725892776</v>
      </c>
      <c r="L251" s="80">
        <f t="shared" ca="1" si="148"/>
        <v>-478.37387516529526</v>
      </c>
      <c r="M251" s="80">
        <f t="shared" ca="1" si="149"/>
        <v>0</v>
      </c>
      <c r="N251" s="80">
        <f t="shared" ca="1" si="150"/>
        <v>0</v>
      </c>
      <c r="O251" s="81">
        <f t="shared" ca="1" si="134"/>
        <v>0</v>
      </c>
      <c r="P251" s="79">
        <f t="shared" ca="1" si="135"/>
        <v>577480.3577756841</v>
      </c>
      <c r="Q251" s="35"/>
      <c r="R251">
        <f t="shared" ca="1" si="151"/>
        <v>248</v>
      </c>
      <c r="S251" s="78">
        <f t="shared" ca="1" si="152"/>
        <v>81.760000000000005</v>
      </c>
      <c r="T251" s="55">
        <f t="shared" ca="1" si="153"/>
        <v>1.0343997254147252E-2</v>
      </c>
      <c r="U251" s="78">
        <f t="shared" ca="1" si="154"/>
        <v>0.30505370847155472</v>
      </c>
      <c r="V251" s="79">
        <f t="shared" ca="1" si="155"/>
        <v>620223.53405587375</v>
      </c>
      <c r="W251" s="79">
        <f t="shared" ca="1" si="136"/>
        <v>4230.8507229758179</v>
      </c>
      <c r="X251" s="80">
        <f t="shared" ca="1" si="137"/>
        <v>-6.1010741694310946</v>
      </c>
      <c r="Y251" s="80">
        <f t="shared" ca="1" si="156"/>
        <v>-516.85294504656144</v>
      </c>
      <c r="Z251" s="80">
        <f t="shared" ca="1" si="138"/>
        <v>0</v>
      </c>
      <c r="AA251" s="80">
        <f t="shared" ca="1" si="157"/>
        <v>0</v>
      </c>
      <c r="AB251" s="81">
        <f t="shared" ca="1" si="139"/>
        <v>0</v>
      </c>
      <c r="AC251" s="79">
        <f t="shared" ca="1" si="140"/>
        <v>623931.43075963354</v>
      </c>
      <c r="AD251" s="35"/>
      <c r="AE251" s="62">
        <f t="shared" ca="1" si="141"/>
        <v>0</v>
      </c>
      <c r="AF251" s="62">
        <f t="shared" ca="1" si="142"/>
        <v>2045316.6555023643</v>
      </c>
      <c r="AG251" s="35"/>
      <c r="AH251" s="35"/>
      <c r="AR251" s="69">
        <f t="shared" si="158"/>
        <v>21</v>
      </c>
      <c r="AS251" s="70">
        <f t="shared" si="162"/>
        <v>248</v>
      </c>
      <c r="AT251" s="71">
        <f t="shared" si="163"/>
        <v>0.183135897263417</v>
      </c>
      <c r="AU251" s="72">
        <f t="shared" si="143"/>
        <v>6.8214933659622723E-3</v>
      </c>
      <c r="AV251" s="73">
        <f t="shared" si="159"/>
        <v>1.0068214933659623</v>
      </c>
      <c r="AW251" s="74">
        <f>PRODUCT(AV$4:AV251)</f>
        <v>5.3977726585580479</v>
      </c>
    </row>
    <row r="252" spans="5:49">
      <c r="E252">
        <f t="shared" si="160"/>
        <v>249</v>
      </c>
      <c r="F252" s="64">
        <f t="shared" si="161"/>
        <v>82.666666666665662</v>
      </c>
      <c r="G252" s="55">
        <f t="shared" si="144"/>
        <v>1.1324652332016072E-2</v>
      </c>
      <c r="H252" s="78">
        <f t="shared" si="164"/>
        <v>0.28610319701601067</v>
      </c>
      <c r="I252" s="79">
        <f t="shared" ca="1" si="145"/>
        <v>570940.59349530621</v>
      </c>
      <c r="J252" s="79">
        <f t="shared" ca="1" si="146"/>
        <v>3894.6674708867936</v>
      </c>
      <c r="K252" s="80">
        <f t="shared" ca="1" si="147"/>
        <v>-5.7220639403202131</v>
      </c>
      <c r="L252" s="80">
        <f t="shared" ca="1" si="148"/>
        <v>-475.78382791275521</v>
      </c>
      <c r="M252" s="80">
        <f t="shared" ca="1" si="149"/>
        <v>0</v>
      </c>
      <c r="N252" s="80">
        <f t="shared" ca="1" si="150"/>
        <v>0</v>
      </c>
      <c r="O252" s="81">
        <f t="shared" ca="1" si="134"/>
        <v>0</v>
      </c>
      <c r="P252" s="79">
        <f t="shared" ca="1" si="135"/>
        <v>574353.75507433992</v>
      </c>
      <c r="Q252" s="35"/>
      <c r="R252">
        <f t="shared" ca="1" si="151"/>
        <v>249</v>
      </c>
      <c r="S252" s="78">
        <f t="shared" ca="1" si="152"/>
        <v>81.84</v>
      </c>
      <c r="T252" s="55">
        <f t="shared" ca="1" si="153"/>
        <v>1.0343997254147252E-2</v>
      </c>
      <c r="U252" s="78">
        <f t="shared" ca="1" si="154"/>
        <v>0.30189823374875752</v>
      </c>
      <c r="V252" s="79">
        <f t="shared" ca="1" si="155"/>
        <v>617477.48575307976</v>
      </c>
      <c r="W252" s="79">
        <f t="shared" ca="1" si="136"/>
        <v>4212.1185726956974</v>
      </c>
      <c r="X252" s="80">
        <f t="shared" ca="1" si="137"/>
        <v>-6.0379646749751501</v>
      </c>
      <c r="Y252" s="80">
        <f t="shared" ca="1" si="156"/>
        <v>-514.56457146089986</v>
      </c>
      <c r="Z252" s="80">
        <f t="shared" ca="1" si="138"/>
        <v>0</v>
      </c>
      <c r="AA252" s="80">
        <f t="shared" ca="1" si="157"/>
        <v>0</v>
      </c>
      <c r="AB252" s="81">
        <f t="shared" ca="1" si="139"/>
        <v>0</v>
      </c>
      <c r="AC252" s="79">
        <f t="shared" ca="1" si="140"/>
        <v>621169.00178963947</v>
      </c>
      <c r="AD252" s="35"/>
      <c r="AE252" s="62">
        <f t="shared" ca="1" si="141"/>
        <v>0</v>
      </c>
      <c r="AF252" s="62">
        <f t="shared" ca="1" si="142"/>
        <v>2057544.3389529136</v>
      </c>
      <c r="AG252" s="35"/>
      <c r="AH252" s="35"/>
      <c r="AR252" s="69">
        <f t="shared" si="158"/>
        <v>21</v>
      </c>
      <c r="AS252" s="70">
        <f t="shared" si="162"/>
        <v>249</v>
      </c>
      <c r="AT252" s="71">
        <f t="shared" si="163"/>
        <v>0.18188663695516505</v>
      </c>
      <c r="AU252" s="72">
        <f t="shared" si="143"/>
        <v>6.8214933659622723E-3</v>
      </c>
      <c r="AV252" s="73">
        <f t="shared" si="159"/>
        <v>1.0068214933659623</v>
      </c>
      <c r="AW252" s="74">
        <f>PRODUCT(AV$4:AV252)</f>
        <v>5.4345935289393745</v>
      </c>
    </row>
    <row r="253" spans="5:49">
      <c r="E253">
        <f t="shared" si="160"/>
        <v>250</v>
      </c>
      <c r="F253" s="64">
        <f t="shared" si="161"/>
        <v>82.749999999998991</v>
      </c>
      <c r="G253" s="55">
        <f t="shared" si="144"/>
        <v>1.1324652332016072E-2</v>
      </c>
      <c r="H253" s="78">
        <f t="shared" si="164"/>
        <v>0.28286317777872605</v>
      </c>
      <c r="I253" s="79">
        <f t="shared" ca="1" si="145"/>
        <v>567849.39848253515</v>
      </c>
      <c r="J253" s="79">
        <f t="shared" ca="1" si="146"/>
        <v>3873.5809046142804</v>
      </c>
      <c r="K253" s="80">
        <f t="shared" ca="1" si="147"/>
        <v>-5.657263555574521</v>
      </c>
      <c r="L253" s="80">
        <f t="shared" ca="1" si="148"/>
        <v>-473.20783206877934</v>
      </c>
      <c r="M253" s="80">
        <f t="shared" ca="1" si="149"/>
        <v>0</v>
      </c>
      <c r="N253" s="80">
        <f t="shared" ca="1" si="150"/>
        <v>0</v>
      </c>
      <c r="O253" s="81">
        <f t="shared" ca="1" si="134"/>
        <v>0</v>
      </c>
      <c r="P253" s="79">
        <f t="shared" ca="1" si="135"/>
        <v>571244.1142915251</v>
      </c>
      <c r="Q253" s="35"/>
      <c r="R253">
        <f t="shared" ca="1" si="151"/>
        <v>250</v>
      </c>
      <c r="S253" s="78">
        <f t="shared" ca="1" si="152"/>
        <v>81.92</v>
      </c>
      <c r="T253" s="55">
        <f t="shared" ca="1" si="153"/>
        <v>1.0343997254147252E-2</v>
      </c>
      <c r="U253" s="78">
        <f t="shared" ca="1" si="154"/>
        <v>0.29877539924782848</v>
      </c>
      <c r="V253" s="79">
        <f t="shared" ca="1" si="155"/>
        <v>614743.63134076609</v>
      </c>
      <c r="W253" s="79">
        <f t="shared" ca="1" si="136"/>
        <v>4193.469602958593</v>
      </c>
      <c r="X253" s="80">
        <f t="shared" ca="1" si="137"/>
        <v>-5.97550798495657</v>
      </c>
      <c r="Y253" s="80">
        <f t="shared" ca="1" si="156"/>
        <v>-512.28635945063843</v>
      </c>
      <c r="Z253" s="80">
        <f t="shared" ca="1" si="138"/>
        <v>0</v>
      </c>
      <c r="AA253" s="80">
        <f t="shared" ca="1" si="157"/>
        <v>0</v>
      </c>
      <c r="AB253" s="81">
        <f t="shared" ca="1" si="139"/>
        <v>0</v>
      </c>
      <c r="AC253" s="79">
        <f t="shared" ca="1" si="140"/>
        <v>618418.83907628909</v>
      </c>
      <c r="AD253" s="35"/>
      <c r="AE253" s="62">
        <f t="shared" ca="1" si="141"/>
        <v>0</v>
      </c>
      <c r="AF253" s="62">
        <f t="shared" ca="1" si="142"/>
        <v>2069845.2437287935</v>
      </c>
      <c r="AG253" s="35"/>
      <c r="AH253" s="35"/>
      <c r="AR253" s="69">
        <f t="shared" si="158"/>
        <v>21</v>
      </c>
      <c r="AS253" s="70">
        <f t="shared" si="162"/>
        <v>250</v>
      </c>
      <c r="AT253" s="71">
        <f t="shared" si="163"/>
        <v>0.1806458984678182</v>
      </c>
      <c r="AU253" s="72">
        <f t="shared" si="143"/>
        <v>6.8214933659622723E-3</v>
      </c>
      <c r="AV253" s="73">
        <f t="shared" si="159"/>
        <v>1.0068214933659623</v>
      </c>
      <c r="AW253" s="74">
        <f>PRODUCT(AV$4:AV253)</f>
        <v>5.4716655726437358</v>
      </c>
    </row>
    <row r="254" spans="5:49">
      <c r="E254">
        <f t="shared" si="160"/>
        <v>251</v>
      </c>
      <c r="F254" s="64">
        <f t="shared" si="161"/>
        <v>82.83333333333232</v>
      </c>
      <c r="G254" s="55">
        <f t="shared" si="144"/>
        <v>1.1324652332016072E-2</v>
      </c>
      <c r="H254" s="78">
        <f t="shared" si="164"/>
        <v>0.2796598506328527</v>
      </c>
      <c r="I254" s="79">
        <f t="shared" ca="1" si="145"/>
        <v>564774.97330046317</v>
      </c>
      <c r="J254" s="79">
        <f t="shared" ca="1" si="146"/>
        <v>3852.6087336306291</v>
      </c>
      <c r="K254" s="80">
        <f t="shared" ca="1" si="147"/>
        <v>-5.593197012657054</v>
      </c>
      <c r="L254" s="80">
        <f t="shared" ca="1" si="148"/>
        <v>-470.64581108371937</v>
      </c>
      <c r="M254" s="80">
        <f t="shared" ca="1" si="149"/>
        <v>0</v>
      </c>
      <c r="N254" s="80">
        <f t="shared" ca="1" si="150"/>
        <v>0</v>
      </c>
      <c r="O254" s="81">
        <f t="shared" ca="1" si="134"/>
        <v>0</v>
      </c>
      <c r="P254" s="79">
        <f t="shared" ca="1" si="135"/>
        <v>568151.3430259974</v>
      </c>
      <c r="Q254" s="35"/>
      <c r="R254">
        <f t="shared" ca="1" si="151"/>
        <v>251</v>
      </c>
      <c r="S254" s="78">
        <f t="shared" ca="1" si="152"/>
        <v>82</v>
      </c>
      <c r="T254" s="55">
        <f t="shared" ca="1" si="153"/>
        <v>1.0343997254147252E-2</v>
      </c>
      <c r="U254" s="78">
        <f t="shared" ca="1" si="154"/>
        <v>0.29568486733840221</v>
      </c>
      <c r="V254" s="79">
        <f t="shared" ca="1" si="155"/>
        <v>612021.91630297108</v>
      </c>
      <c r="W254" s="79">
        <f t="shared" ca="1" si="136"/>
        <v>4174.9034418842339</v>
      </c>
      <c r="X254" s="80">
        <f t="shared" ca="1" si="137"/>
        <v>-5.9136973467680445</v>
      </c>
      <c r="Y254" s="80">
        <f t="shared" ca="1" si="156"/>
        <v>-510.01826358580928</v>
      </c>
      <c r="Z254" s="80">
        <f t="shared" ca="1" si="138"/>
        <v>0</v>
      </c>
      <c r="AA254" s="80">
        <f t="shared" ca="1" si="157"/>
        <v>0</v>
      </c>
      <c r="AB254" s="81">
        <f t="shared" ca="1" si="139"/>
        <v>0</v>
      </c>
      <c r="AC254" s="79">
        <f t="shared" ca="1" si="140"/>
        <v>615680.8877839226</v>
      </c>
      <c r="AD254" s="35"/>
      <c r="AE254" s="62">
        <f t="shared" ca="1" si="141"/>
        <v>0</v>
      </c>
      <c r="AF254" s="62">
        <f t="shared" ca="1" si="142"/>
        <v>2082219.8082910168</v>
      </c>
      <c r="AG254" s="35"/>
      <c r="AH254" s="35"/>
      <c r="AR254" s="69">
        <f t="shared" si="158"/>
        <v>21</v>
      </c>
      <c r="AS254" s="70">
        <f t="shared" si="162"/>
        <v>251</v>
      </c>
      <c r="AT254" s="71">
        <f t="shared" si="163"/>
        <v>0.17941362366983168</v>
      </c>
      <c r="AU254" s="72">
        <f t="shared" si="143"/>
        <v>6.8214933659622723E-3</v>
      </c>
      <c r="AV254" s="73">
        <f t="shared" si="159"/>
        <v>1.0068214933659623</v>
      </c>
      <c r="AW254" s="74">
        <f>PRODUCT(AV$4:AV254)</f>
        <v>5.5089905030482891</v>
      </c>
    </row>
    <row r="255" spans="5:49">
      <c r="E255">
        <f t="shared" si="160"/>
        <v>252</v>
      </c>
      <c r="F255" s="64">
        <f t="shared" si="161"/>
        <v>82.916666666665648</v>
      </c>
      <c r="G255" s="55">
        <f t="shared" si="144"/>
        <v>1.1324652332016072E-2</v>
      </c>
      <c r="H255" s="78">
        <f t="shared" si="164"/>
        <v>0.27649280005321208</v>
      </c>
      <c r="I255" s="79">
        <f t="shared" ca="1" si="145"/>
        <v>561717.22659425996</v>
      </c>
      <c r="J255" s="79">
        <f t="shared" ca="1" si="146"/>
        <v>3831.7503347594707</v>
      </c>
      <c r="K255" s="80">
        <f t="shared" ca="1" si="147"/>
        <v>-5.5298560010642417</v>
      </c>
      <c r="L255" s="80">
        <f t="shared" ca="1" si="148"/>
        <v>-468.09768882855002</v>
      </c>
      <c r="M255" s="80">
        <f t="shared" ca="1" si="149"/>
        <v>0</v>
      </c>
      <c r="N255" s="80">
        <f t="shared" ca="1" si="150"/>
        <v>0</v>
      </c>
      <c r="O255" s="81">
        <f t="shared" ca="1" si="134"/>
        <v>-38638.216579206579</v>
      </c>
      <c r="P255" s="79">
        <f t="shared" ca="1" si="135"/>
        <v>526437.1328049833</v>
      </c>
      <c r="Q255" s="35"/>
      <c r="R255">
        <f t="shared" ca="1" si="151"/>
        <v>252</v>
      </c>
      <c r="S255" s="78">
        <f t="shared" ca="1" si="152"/>
        <v>82.08</v>
      </c>
      <c r="T255" s="55">
        <f t="shared" ca="1" si="153"/>
        <v>1.0343997254147252E-2</v>
      </c>
      <c r="U255" s="78">
        <f t="shared" ca="1" si="154"/>
        <v>0.29262630388256089</v>
      </c>
      <c r="V255" s="79">
        <f t="shared" ca="1" si="155"/>
        <v>609312.28637125471</v>
      </c>
      <c r="W255" s="79">
        <f t="shared" ca="1" si="136"/>
        <v>4156.4197192808178</v>
      </c>
      <c r="X255" s="80">
        <f t="shared" ca="1" si="137"/>
        <v>-5.852526077651218</v>
      </c>
      <c r="Y255" s="80">
        <f t="shared" ca="1" si="156"/>
        <v>-507.7602386427123</v>
      </c>
      <c r="Z255" s="80">
        <f t="shared" ca="1" si="138"/>
        <v>0</v>
      </c>
      <c r="AA255" s="80">
        <f t="shared" ca="1" si="157"/>
        <v>0</v>
      </c>
      <c r="AB255" s="81">
        <f t="shared" ca="1" si="139"/>
        <v>-38638.216579206579</v>
      </c>
      <c r="AC255" s="79">
        <f t="shared" ca="1" si="140"/>
        <v>574316.87674660864</v>
      </c>
      <c r="AD255" s="35"/>
      <c r="AE255" s="62">
        <f t="shared" ca="1" si="141"/>
        <v>-132039.45122689029</v>
      </c>
      <c r="AF255" s="62">
        <f t="shared" ca="1" si="142"/>
        <v>1962629.0224992831</v>
      </c>
      <c r="AG255" s="35"/>
      <c r="AH255" s="35"/>
      <c r="AR255" s="69">
        <f t="shared" si="158"/>
        <v>21</v>
      </c>
      <c r="AS255" s="70">
        <f t="shared" si="162"/>
        <v>252</v>
      </c>
      <c r="AT255" s="71">
        <f t="shared" si="163"/>
        <v>0.17818975482620467</v>
      </c>
      <c r="AU255" s="72">
        <f t="shared" si="143"/>
        <v>6.8214933659622723E-3</v>
      </c>
      <c r="AV255" s="73">
        <f t="shared" si="159"/>
        <v>1.0068214933659623</v>
      </c>
      <c r="AW255" s="74">
        <f>PRODUCT(AV$4:AV255)</f>
        <v>5.5465700452179822</v>
      </c>
    </row>
    <row r="256" spans="5:49">
      <c r="E256">
        <f t="shared" si="160"/>
        <v>253</v>
      </c>
      <c r="F256" s="64">
        <f t="shared" si="161"/>
        <v>82.999999999998977</v>
      </c>
      <c r="G256" s="55">
        <f t="shared" si="144"/>
        <v>1.1324652332016072E-2</v>
      </c>
      <c r="H256" s="78">
        <f t="shared" si="164"/>
        <v>0.27336161522030383</v>
      </c>
      <c r="I256" s="79">
        <f t="shared" ca="1" si="145"/>
        <v>520475.4153013035</v>
      </c>
      <c r="J256" s="79">
        <f t="shared" ca="1" si="146"/>
        <v>3550.4195926243005</v>
      </c>
      <c r="K256" s="80">
        <f t="shared" ca="1" si="147"/>
        <v>-5.4672323044060764</v>
      </c>
      <c r="L256" s="80">
        <f t="shared" ca="1" si="148"/>
        <v>-433.72951275108625</v>
      </c>
      <c r="M256" s="80">
        <f t="shared" ca="1" si="149"/>
        <v>-3903.5656147597761</v>
      </c>
      <c r="N256" s="80">
        <f t="shared" ca="1" si="150"/>
        <v>0</v>
      </c>
      <c r="O256" s="81">
        <f t="shared" ca="1" si="134"/>
        <v>0</v>
      </c>
      <c r="P256" s="79">
        <f t="shared" ca="1" si="135"/>
        <v>519683.07253411255</v>
      </c>
      <c r="Q256" s="35"/>
      <c r="R256">
        <f t="shared" ca="1" si="151"/>
        <v>253</v>
      </c>
      <c r="S256" s="78">
        <f t="shared" ca="1" si="152"/>
        <v>82.16</v>
      </c>
      <c r="T256" s="55">
        <f t="shared" ca="1" si="153"/>
        <v>1.0343997254147252E-2</v>
      </c>
      <c r="U256" s="78">
        <f t="shared" ca="1" si="154"/>
        <v>0.2895993781987084</v>
      </c>
      <c r="V256" s="79">
        <f t="shared" ca="1" si="155"/>
        <v>568376.14455053129</v>
      </c>
      <c r="W256" s="79">
        <f t="shared" ca="1" si="136"/>
        <v>3877.1740994226625</v>
      </c>
      <c r="X256" s="80">
        <f t="shared" ca="1" si="137"/>
        <v>-5.7919875639741676</v>
      </c>
      <c r="Y256" s="80">
        <f t="shared" ca="1" si="156"/>
        <v>-473.64678712544276</v>
      </c>
      <c r="Z256" s="80">
        <f t="shared" ca="1" si="138"/>
        <v>-4262.8210841289847</v>
      </c>
      <c r="AA256" s="80">
        <f t="shared" ca="1" si="157"/>
        <v>0</v>
      </c>
      <c r="AB256" s="81">
        <f t="shared" ca="1" si="139"/>
        <v>0</v>
      </c>
      <c r="AC256" s="79">
        <f t="shared" ca="1" si="140"/>
        <v>567511.05879113544</v>
      </c>
      <c r="AD256" s="35"/>
      <c r="AE256" s="62">
        <f t="shared" ca="1" si="141"/>
        <v>0</v>
      </c>
      <c r="AF256" s="62">
        <f t="shared" ca="1" si="142"/>
        <v>1959641.8415019459</v>
      </c>
      <c r="AG256" s="35"/>
      <c r="AH256" s="35"/>
      <c r="AR256" s="69">
        <f t="shared" si="158"/>
        <v>22</v>
      </c>
      <c r="AS256" s="70">
        <f t="shared" si="162"/>
        <v>253</v>
      </c>
      <c r="AT256" s="71">
        <f t="shared" si="163"/>
        <v>0.17697423459577527</v>
      </c>
      <c r="AU256" s="72">
        <f t="shared" si="143"/>
        <v>6.8214933659622723E-3</v>
      </c>
      <c r="AV256" s="73">
        <f t="shared" si="159"/>
        <v>1.0068214933659623</v>
      </c>
      <c r="AW256" s="74">
        <f>PRODUCT(AV$4:AV256)</f>
        <v>5.5844059359852816</v>
      </c>
    </row>
    <row r="257" spans="5:49">
      <c r="E257">
        <f t="shared" si="160"/>
        <v>254</v>
      </c>
      <c r="F257" s="64">
        <f t="shared" si="161"/>
        <v>83.083333333332305</v>
      </c>
      <c r="G257" s="55">
        <f t="shared" si="144"/>
        <v>1.1324652332016072E-2</v>
      </c>
      <c r="H257" s="78">
        <f t="shared" si="164"/>
        <v>0.27026588996701556</v>
      </c>
      <c r="I257" s="79">
        <f t="shared" ca="1" si="145"/>
        <v>513797.84241482982</v>
      </c>
      <c r="J257" s="79">
        <f t="shared" ca="1" si="146"/>
        <v>3504.8685734784908</v>
      </c>
      <c r="K257" s="80">
        <f t="shared" ca="1" si="147"/>
        <v>-5.4053177993403114</v>
      </c>
      <c r="L257" s="80">
        <f t="shared" ca="1" si="148"/>
        <v>-428.16486867902489</v>
      </c>
      <c r="M257" s="80">
        <f t="shared" ca="1" si="149"/>
        <v>0</v>
      </c>
      <c r="N257" s="80">
        <f t="shared" ca="1" si="150"/>
        <v>0</v>
      </c>
      <c r="O257" s="81">
        <f t="shared" ca="1" si="134"/>
        <v>0</v>
      </c>
      <c r="P257" s="79">
        <f t="shared" ca="1" si="135"/>
        <v>516869.14080182993</v>
      </c>
      <c r="Q257" s="35"/>
      <c r="R257">
        <f t="shared" ca="1" si="151"/>
        <v>254</v>
      </c>
      <c r="S257" s="78">
        <f t="shared" ca="1" si="152"/>
        <v>82.24</v>
      </c>
      <c r="T257" s="55">
        <f t="shared" ca="1" si="153"/>
        <v>1.0343997254147252E-2</v>
      </c>
      <c r="U257" s="78">
        <f t="shared" ca="1" si="154"/>
        <v>0.28660376302581819</v>
      </c>
      <c r="V257" s="79">
        <f t="shared" ca="1" si="155"/>
        <v>561640.72595730168</v>
      </c>
      <c r="W257" s="79">
        <f t="shared" ca="1" si="136"/>
        <v>3831.2284861719681</v>
      </c>
      <c r="X257" s="80">
        <f t="shared" ca="1" si="137"/>
        <v>-5.7320752605163641</v>
      </c>
      <c r="Y257" s="80">
        <f t="shared" ca="1" si="156"/>
        <v>-468.03393829775143</v>
      </c>
      <c r="Z257" s="80">
        <f t="shared" ca="1" si="138"/>
        <v>0</v>
      </c>
      <c r="AA257" s="80">
        <f t="shared" ca="1" si="157"/>
        <v>0</v>
      </c>
      <c r="AB257" s="81">
        <f t="shared" ca="1" si="139"/>
        <v>0</v>
      </c>
      <c r="AC257" s="79">
        <f t="shared" ca="1" si="140"/>
        <v>564998.18842991535</v>
      </c>
      <c r="AD257" s="35"/>
      <c r="AE257" s="62">
        <f t="shared" ca="1" si="141"/>
        <v>0</v>
      </c>
      <c r="AF257" s="62">
        <f t="shared" ca="1" si="142"/>
        <v>1971356.4904554952</v>
      </c>
      <c r="AG257" s="35"/>
      <c r="AH257" s="35"/>
      <c r="AR257" s="69">
        <f t="shared" si="158"/>
        <v>22</v>
      </c>
      <c r="AS257" s="70">
        <f t="shared" si="162"/>
        <v>254</v>
      </c>
      <c r="AT257" s="71">
        <f t="shared" si="163"/>
        <v>0.17576700602853393</v>
      </c>
      <c r="AU257" s="72">
        <f t="shared" si="143"/>
        <v>6.8214933659622723E-3</v>
      </c>
      <c r="AV257" s="73">
        <f t="shared" si="159"/>
        <v>1.0068214933659623</v>
      </c>
      <c r="AW257" s="74">
        <f>PRODUCT(AV$4:AV257)</f>
        <v>5.6224999240304454</v>
      </c>
    </row>
    <row r="258" spans="5:49">
      <c r="E258">
        <f t="shared" si="160"/>
        <v>255</v>
      </c>
      <c r="F258" s="64">
        <f t="shared" si="161"/>
        <v>83.166666666665634</v>
      </c>
      <c r="G258" s="55">
        <f t="shared" si="144"/>
        <v>1.1324652332016072E-2</v>
      </c>
      <c r="H258" s="78">
        <f t="shared" si="164"/>
        <v>0.26720522272593622</v>
      </c>
      <c r="I258" s="79">
        <f t="shared" ca="1" si="145"/>
        <v>511015.77748110134</v>
      </c>
      <c r="J258" s="79">
        <f t="shared" ca="1" si="146"/>
        <v>3485.8907359893856</v>
      </c>
      <c r="K258" s="80">
        <f t="shared" ca="1" si="147"/>
        <v>-5.3441044545187246</v>
      </c>
      <c r="L258" s="80">
        <f t="shared" ca="1" si="148"/>
        <v>-425.84648123425114</v>
      </c>
      <c r="M258" s="80">
        <f t="shared" ca="1" si="149"/>
        <v>0</v>
      </c>
      <c r="N258" s="80">
        <f t="shared" ca="1" si="150"/>
        <v>0</v>
      </c>
      <c r="O258" s="81">
        <f t="shared" ca="1" si="134"/>
        <v>0</v>
      </c>
      <c r="P258" s="79">
        <f t="shared" ca="1" si="135"/>
        <v>514070.47763140197</v>
      </c>
      <c r="Q258" s="35"/>
      <c r="R258">
        <f t="shared" ca="1" si="151"/>
        <v>255</v>
      </c>
      <c r="S258" s="78">
        <f t="shared" ca="1" si="152"/>
        <v>82.32</v>
      </c>
      <c r="T258" s="55">
        <f t="shared" ca="1" si="153"/>
        <v>1.0343997254147252E-2</v>
      </c>
      <c r="U258" s="78">
        <f t="shared" ca="1" si="154"/>
        <v>0.28363913448805084</v>
      </c>
      <c r="V258" s="79">
        <f t="shared" ca="1" si="155"/>
        <v>559153.84872019815</v>
      </c>
      <c r="W258" s="79">
        <f t="shared" ca="1" si="136"/>
        <v>3814.2642695971035</v>
      </c>
      <c r="X258" s="80">
        <f t="shared" ca="1" si="137"/>
        <v>-5.672782689761017</v>
      </c>
      <c r="Y258" s="80">
        <f t="shared" ca="1" si="156"/>
        <v>-465.96154060016516</v>
      </c>
      <c r="Z258" s="80">
        <f t="shared" ca="1" si="138"/>
        <v>0</v>
      </c>
      <c r="AA258" s="80">
        <f t="shared" ca="1" si="157"/>
        <v>0</v>
      </c>
      <c r="AB258" s="81">
        <f t="shared" ca="1" si="139"/>
        <v>0</v>
      </c>
      <c r="AC258" s="79">
        <f t="shared" ca="1" si="140"/>
        <v>562496.47866650531</v>
      </c>
      <c r="AD258" s="35"/>
      <c r="AE258" s="62">
        <f t="shared" ca="1" si="141"/>
        <v>0</v>
      </c>
      <c r="AF258" s="62">
        <f t="shared" ca="1" si="142"/>
        <v>1983141.2886017046</v>
      </c>
      <c r="AG258" s="35"/>
      <c r="AH258" s="35"/>
      <c r="AR258" s="69">
        <f t="shared" si="158"/>
        <v>22</v>
      </c>
      <c r="AS258" s="70">
        <f t="shared" si="162"/>
        <v>255</v>
      </c>
      <c r="AT258" s="71">
        <f t="shared" si="163"/>
        <v>0.17456801256295523</v>
      </c>
      <c r="AU258" s="72">
        <f t="shared" si="143"/>
        <v>6.8214933659622723E-3</v>
      </c>
      <c r="AV258" s="73">
        <f t="shared" si="159"/>
        <v>1.0068214933659623</v>
      </c>
      <c r="AW258" s="74">
        <f>PRODUCT(AV$4:AV258)</f>
        <v>5.6608537699623422</v>
      </c>
    </row>
    <row r="259" spans="5:49">
      <c r="E259">
        <f t="shared" si="160"/>
        <v>256</v>
      </c>
      <c r="F259" s="64">
        <f t="shared" si="161"/>
        <v>83.249999999998963</v>
      </c>
      <c r="G259" s="55">
        <f t="shared" si="144"/>
        <v>1.1324652332016072E-2</v>
      </c>
      <c r="H259" s="78">
        <f t="shared" si="164"/>
        <v>0.26417921647726605</v>
      </c>
      <c r="I259" s="79">
        <f t="shared" ca="1" si="145"/>
        <v>508248.80819807289</v>
      </c>
      <c r="J259" s="79">
        <f t="shared" ca="1" si="146"/>
        <v>3467.0158733813855</v>
      </c>
      <c r="K259" s="80">
        <f t="shared" ca="1" si="147"/>
        <v>-5.2835843295453211</v>
      </c>
      <c r="L259" s="80">
        <f t="shared" ca="1" si="148"/>
        <v>-423.54067349839409</v>
      </c>
      <c r="M259" s="80">
        <f t="shared" ca="1" si="149"/>
        <v>0</v>
      </c>
      <c r="N259" s="80">
        <f t="shared" ca="1" si="150"/>
        <v>0</v>
      </c>
      <c r="O259" s="81">
        <f t="shared" ca="1" si="134"/>
        <v>0</v>
      </c>
      <c r="P259" s="79">
        <f t="shared" ca="1" si="135"/>
        <v>511286.99981362635</v>
      </c>
      <c r="Q259" s="35"/>
      <c r="R259">
        <f t="shared" ca="1" si="151"/>
        <v>256</v>
      </c>
      <c r="S259" s="78">
        <f t="shared" ca="1" si="152"/>
        <v>82.4</v>
      </c>
      <c r="T259" s="55">
        <f t="shared" ca="1" si="153"/>
        <v>1.0343997254147252E-2</v>
      </c>
      <c r="U259" s="78">
        <f t="shared" ca="1" si="154"/>
        <v>0.28070517205973772</v>
      </c>
      <c r="V259" s="79">
        <f t="shared" ca="1" si="155"/>
        <v>556678.01663571154</v>
      </c>
      <c r="W259" s="79">
        <f t="shared" ca="1" si="136"/>
        <v>3797.3753974575416</v>
      </c>
      <c r="X259" s="80">
        <f t="shared" ca="1" si="137"/>
        <v>-5.6141034411947546</v>
      </c>
      <c r="Y259" s="80">
        <f t="shared" ca="1" si="156"/>
        <v>-463.8983471964263</v>
      </c>
      <c r="Z259" s="80">
        <f t="shared" ca="1" si="138"/>
        <v>0</v>
      </c>
      <c r="AA259" s="80">
        <f t="shared" ca="1" si="157"/>
        <v>0</v>
      </c>
      <c r="AB259" s="81">
        <f t="shared" ca="1" si="139"/>
        <v>0</v>
      </c>
      <c r="AC259" s="79">
        <f t="shared" ca="1" si="140"/>
        <v>560005.8795825314</v>
      </c>
      <c r="AD259" s="35"/>
      <c r="AE259" s="62">
        <f t="shared" ca="1" si="141"/>
        <v>0</v>
      </c>
      <c r="AF259" s="62">
        <f t="shared" ca="1" si="142"/>
        <v>1994996.6560051655</v>
      </c>
      <c r="AG259" s="35"/>
      <c r="AH259" s="35"/>
      <c r="AR259" s="69">
        <f t="shared" si="158"/>
        <v>22</v>
      </c>
      <c r="AS259" s="70">
        <f t="shared" si="162"/>
        <v>256</v>
      </c>
      <c r="AT259" s="71">
        <f t="shared" si="163"/>
        <v>0.17337719802334781</v>
      </c>
      <c r="AU259" s="72">
        <f t="shared" si="143"/>
        <v>6.8214933659622723E-3</v>
      </c>
      <c r="AV259" s="73">
        <f t="shared" si="159"/>
        <v>1.0068214933659623</v>
      </c>
      <c r="AW259" s="74">
        <f>PRODUCT(AV$4:AV259)</f>
        <v>5.6994692463998229</v>
      </c>
    </row>
    <row r="260" spans="5:49">
      <c r="E260">
        <f t="shared" si="160"/>
        <v>257</v>
      </c>
      <c r="F260" s="64">
        <f t="shared" si="161"/>
        <v>83.333333333332291</v>
      </c>
      <c r="G260" s="55">
        <f t="shared" si="144"/>
        <v>1.1324652332016072E-2</v>
      </c>
      <c r="H260" s="78">
        <f t="shared" si="164"/>
        <v>0.26118747869731662</v>
      </c>
      <c r="I260" s="79">
        <f t="shared" ca="1" si="145"/>
        <v>505496.85229885747</v>
      </c>
      <c r="J260" s="79">
        <f t="shared" ca="1" si="146"/>
        <v>3448.2434244714668</v>
      </c>
      <c r="K260" s="80">
        <f t="shared" ca="1" si="147"/>
        <v>-5.223749573946332</v>
      </c>
      <c r="L260" s="80">
        <f t="shared" ca="1" si="148"/>
        <v>-421.2473769157146</v>
      </c>
      <c r="M260" s="80">
        <f t="shared" ca="1" si="149"/>
        <v>0</v>
      </c>
      <c r="N260" s="80">
        <f t="shared" ca="1" si="150"/>
        <v>0</v>
      </c>
      <c r="O260" s="81">
        <f t="shared" ref="O260:O323" ca="1" si="165">-MIN(IF(MOD(R260,IF($C$5="Annual",12,1))=0,1,0)*$C$33*U260/IF($C$5="Monthly",12,1),I260)</f>
        <v>0</v>
      </c>
      <c r="P260" s="79">
        <f t="shared" ref="P260:P323" ca="1" si="166">SUM(I260:O260)</f>
        <v>508518.62459683931</v>
      </c>
      <c r="Q260" s="35"/>
      <c r="R260">
        <f t="shared" ca="1" si="151"/>
        <v>257</v>
      </c>
      <c r="S260" s="78">
        <f t="shared" ca="1" si="152"/>
        <v>82.48</v>
      </c>
      <c r="T260" s="55">
        <f t="shared" ca="1" si="153"/>
        <v>1.0343997254147252E-2</v>
      </c>
      <c r="U260" s="78">
        <f t="shared" ca="1" si="154"/>
        <v>0.27780155853072686</v>
      </c>
      <c r="V260" s="79">
        <f t="shared" ca="1" si="155"/>
        <v>554213.18030182342</v>
      </c>
      <c r="W260" s="79">
        <f t="shared" ref="W260:W323" ca="1" si="167">(V260)*$AU260</f>
        <v>3780.5615327577411</v>
      </c>
      <c r="X260" s="80">
        <f t="shared" ref="X260:X323" ca="1" si="168">IF(V260=0,0,-$C$19)*U260</f>
        <v>-5.5560311706145367</v>
      </c>
      <c r="Y260" s="80">
        <f t="shared" ca="1" si="156"/>
        <v>-461.84431691818622</v>
      </c>
      <c r="Z260" s="80">
        <f t="shared" ref="Z260:Z323" ca="1" si="169">-IF(MOD(R260-1,12)=0,1,0)*V260*($C$17)</f>
        <v>0</v>
      </c>
      <c r="AA260" s="80">
        <f t="shared" ca="1" si="157"/>
        <v>0</v>
      </c>
      <c r="AB260" s="81">
        <f t="shared" ref="AB260:AB323" ca="1" si="170">-MIN(IF(MOD(R260,IF($C$5="Annual",12,1))=0,1,0)*$C$33*U260/IF($C$5="Monthly",12,1),V260)</f>
        <v>0</v>
      </c>
      <c r="AC260" s="79">
        <f t="shared" ref="AC260:AC323" ca="1" si="171">SUM(V260:AB260)</f>
        <v>557526.34148649231</v>
      </c>
      <c r="AD260" s="35"/>
      <c r="AE260" s="62">
        <f t="shared" ref="AE260:AE323" ca="1" si="172">AB260/U260</f>
        <v>0</v>
      </c>
      <c r="AF260" s="62">
        <f t="shared" ref="AF260:AF323" ca="1" si="173">AC260/U260</f>
        <v>2006923.0152458842</v>
      </c>
      <c r="AG260" s="35"/>
      <c r="AH260" s="35"/>
      <c r="AR260" s="69">
        <f t="shared" si="158"/>
        <v>22</v>
      </c>
      <c r="AS260" s="70">
        <f t="shared" si="162"/>
        <v>257</v>
      </c>
      <c r="AT260" s="71">
        <f t="shared" si="163"/>
        <v>0.17219450661722241</v>
      </c>
      <c r="AU260" s="72">
        <f t="shared" ref="AU260:AU323" si="174">((1+$AH$21)^(1/12))-1</f>
        <v>6.8214933659622723E-3</v>
      </c>
      <c r="AV260" s="73">
        <f t="shared" si="159"/>
        <v>1.0068214933659623</v>
      </c>
      <c r="AW260" s="74">
        <f>PRODUCT(AV$4:AV260)</f>
        <v>5.7383481380536452</v>
      </c>
    </row>
    <row r="261" spans="5:49">
      <c r="E261">
        <f t="shared" si="160"/>
        <v>258</v>
      </c>
      <c r="F261" s="64">
        <f t="shared" si="161"/>
        <v>83.41666666666562</v>
      </c>
      <c r="G261" s="55">
        <f t="shared" ref="G261:G324" si="175">(1-(1-IF(F261&gt;$AJ$90,0,VLOOKUP(ROUND(F261,0),$AJ$4:$AK$90,2,FALSE)))^(1/12))</f>
        <v>1.1324652332016072E-2</v>
      </c>
      <c r="H261" s="78">
        <f t="shared" si="164"/>
        <v>0.25822962130759364</v>
      </c>
      <c r="I261" s="79">
        <f t="shared" ref="I261:I324" ca="1" si="176">MAX(P260,0)*(1-G261)</f>
        <v>502759.82796892512</v>
      </c>
      <c r="J261" s="79">
        <f t="shared" ref="J261:J324" ca="1" si="177">(I261)*$AU261</f>
        <v>3429.5728311623561</v>
      </c>
      <c r="K261" s="80">
        <f t="shared" ref="K261:K324" ca="1" si="178">IF(I261=0,0,-$C$19)*H261</f>
        <v>-5.1645924261518728</v>
      </c>
      <c r="L261" s="80">
        <f t="shared" ref="L261:L324" ca="1" si="179">IF(OR(I260+O260=0,K260=0),0,-I261*($C$16/12))</f>
        <v>-418.96652330743763</v>
      </c>
      <c r="M261" s="80">
        <f t="shared" ref="M261:M324" ca="1" si="180">IF(OR(I260+O260=0,K260=0),0,-IF(MOD(E261-1,12)=0,1,0)*I261*($C$17))</f>
        <v>0</v>
      </c>
      <c r="N261" s="80">
        <f t="shared" ref="N261:N324" ca="1" si="181">IF(OR(I260+O260=0,K260=0),0,-I261*($C$18*(1+$C$20))/12)</f>
        <v>0</v>
      </c>
      <c r="O261" s="81">
        <f t="shared" ca="1" si="165"/>
        <v>0</v>
      </c>
      <c r="P261" s="79">
        <f t="shared" ca="1" si="166"/>
        <v>505765.2696843539</v>
      </c>
      <c r="Q261" s="35"/>
      <c r="R261">
        <f t="shared" ref="R261:R324" ca="1" si="182">R260+1</f>
        <v>258</v>
      </c>
      <c r="S261" s="78">
        <f t="shared" ref="S261:S324" ca="1" si="183">ROUND((R261-R260)/12+S260,2)</f>
        <v>82.56</v>
      </c>
      <c r="T261" s="55">
        <f t="shared" ref="T261:T324" ca="1" si="184">(1-(1-IF(S261&gt;$AJ$90,0,VLOOKUP(ROUND(S261,0),$AJ$4:$AK$90,2,FALSE)))^(1/12))</f>
        <v>1.1324652332016072E-2</v>
      </c>
      <c r="U261" s="78">
        <f t="shared" ref="U261:U324" ca="1" si="185">U260*(1-T261)</f>
        <v>0.27465555246307416</v>
      </c>
      <c r="V261" s="79">
        <f t="shared" ref="V261:V324" ca="1" si="186">MAX(AC260,0)*(1-T261)</f>
        <v>551212.54950321687</v>
      </c>
      <c r="W261" s="79">
        <f t="shared" ca="1" si="167"/>
        <v>3760.0927496713443</v>
      </c>
      <c r="X261" s="80">
        <f t="shared" ca="1" si="168"/>
        <v>-5.4931110492614827</v>
      </c>
      <c r="Y261" s="80">
        <f t="shared" ref="Y261:Y324" ca="1" si="187">IF(OR(V260+AB260=0,X260=0),0,-V261*($C$16/12))</f>
        <v>-459.34379125268077</v>
      </c>
      <c r="Z261" s="80">
        <f t="shared" ca="1" si="169"/>
        <v>0</v>
      </c>
      <c r="AA261" s="80">
        <f t="shared" ref="AA261:AA324" ca="1" si="188">IF(OR(V260+AB260=0,X260=0),0,-V261*($C$18*(1+$C$20))/12)</f>
        <v>0</v>
      </c>
      <c r="AB261" s="81">
        <f t="shared" ca="1" si="170"/>
        <v>0</v>
      </c>
      <c r="AC261" s="79">
        <f t="shared" ca="1" si="171"/>
        <v>554507.80535058619</v>
      </c>
      <c r="AD261" s="35"/>
      <c r="AE261" s="62">
        <f t="shared" ca="1" si="172"/>
        <v>0</v>
      </c>
      <c r="AF261" s="62">
        <f t="shared" ca="1" si="173"/>
        <v>2018920.7914343423</v>
      </c>
      <c r="AG261" s="35"/>
      <c r="AH261" s="35"/>
      <c r="AR261" s="69">
        <f t="shared" ref="AR261:AR324" si="189">ROUNDDOWN((AS261-1)/12,0)+1</f>
        <v>22</v>
      </c>
      <c r="AS261" s="70">
        <f t="shared" si="162"/>
        <v>258</v>
      </c>
      <c r="AT261" s="71">
        <f t="shared" si="163"/>
        <v>0.17101988293267789</v>
      </c>
      <c r="AU261" s="72">
        <f t="shared" si="174"/>
        <v>6.8214933659622723E-3</v>
      </c>
      <c r="AV261" s="73">
        <f t="shared" ref="AV261:AV324" si="190">(1+AU261)</f>
        <v>1.0068214933659623</v>
      </c>
      <c r="AW261" s="74">
        <f>PRODUCT(AV$4:AV261)</f>
        <v>5.77749224180896</v>
      </c>
    </row>
    <row r="262" spans="5:49">
      <c r="E262">
        <f t="shared" ref="E262:E325" si="191">E261+1</f>
        <v>259</v>
      </c>
      <c r="F262" s="64">
        <f t="shared" ref="F262:F325" si="192">(E262-E261)/12+F261</f>
        <v>83.499999999998948</v>
      </c>
      <c r="G262" s="55">
        <f t="shared" si="175"/>
        <v>1.1324652332016072E-2</v>
      </c>
      <c r="H262" s="78">
        <f t="shared" si="164"/>
        <v>0.25530526062445696</v>
      </c>
      <c r="I262" s="79">
        <f t="shared" ca="1" si="176"/>
        <v>500037.65384357027</v>
      </c>
      <c r="J262" s="79">
        <f t="shared" ca="1" si="177"/>
        <v>3411.0035384252537</v>
      </c>
      <c r="K262" s="80">
        <f t="shared" ca="1" si="178"/>
        <v>-5.1061052124891395</v>
      </c>
      <c r="L262" s="80">
        <f t="shared" ca="1" si="179"/>
        <v>-416.69804486964193</v>
      </c>
      <c r="M262" s="80">
        <f t="shared" ca="1" si="180"/>
        <v>0</v>
      </c>
      <c r="N262" s="80">
        <f t="shared" ca="1" si="181"/>
        <v>0</v>
      </c>
      <c r="O262" s="81">
        <f t="shared" ca="1" si="165"/>
        <v>0</v>
      </c>
      <c r="P262" s="79">
        <f t="shared" ca="1" si="166"/>
        <v>503026.85323191341</v>
      </c>
      <c r="Q262" s="35"/>
      <c r="R262">
        <f t="shared" ca="1" si="182"/>
        <v>259</v>
      </c>
      <c r="S262" s="78">
        <f t="shared" ca="1" si="183"/>
        <v>82.64</v>
      </c>
      <c r="T262" s="55">
        <f t="shared" ca="1" si="184"/>
        <v>1.1324652332016072E-2</v>
      </c>
      <c r="U262" s="78">
        <f t="shared" ca="1" si="185"/>
        <v>0.27154517382037202</v>
      </c>
      <c r="V262" s="79">
        <f t="shared" ca="1" si="186"/>
        <v>548228.19723960152</v>
      </c>
      <c r="W262" s="79">
        <f t="shared" ca="1" si="167"/>
        <v>3739.7350105033979</v>
      </c>
      <c r="X262" s="80">
        <f t="shared" ca="1" si="168"/>
        <v>-5.4309034764074404</v>
      </c>
      <c r="Y262" s="80">
        <f t="shared" ca="1" si="187"/>
        <v>-456.8568310330013</v>
      </c>
      <c r="Z262" s="80">
        <f t="shared" ca="1" si="169"/>
        <v>0</v>
      </c>
      <c r="AA262" s="80">
        <f t="shared" ca="1" si="188"/>
        <v>0</v>
      </c>
      <c r="AB262" s="81">
        <f t="shared" ca="1" si="170"/>
        <v>0</v>
      </c>
      <c r="AC262" s="79">
        <f t="shared" ca="1" si="171"/>
        <v>551505.64451559552</v>
      </c>
      <c r="AD262" s="35"/>
      <c r="AE262" s="62">
        <f t="shared" ca="1" si="172"/>
        <v>0</v>
      </c>
      <c r="AF262" s="62">
        <f t="shared" ca="1" si="173"/>
        <v>2030990.412226653</v>
      </c>
      <c r="AG262" s="35"/>
      <c r="AH262" s="35"/>
      <c r="AR262" s="69">
        <f t="shared" si="189"/>
        <v>22</v>
      </c>
      <c r="AS262" s="70">
        <f t="shared" ref="AS262:AS325" si="193">AS261+1</f>
        <v>259</v>
      </c>
      <c r="AT262" s="71">
        <f t="shared" ref="AT262:AT325" si="194">(1-AU262)*AT261</f>
        <v>0.16985327193580499</v>
      </c>
      <c r="AU262" s="72">
        <f t="shared" si="174"/>
        <v>6.8214933659622723E-3</v>
      </c>
      <c r="AV262" s="73">
        <f t="shared" si="190"/>
        <v>1.0068214933659623</v>
      </c>
      <c r="AW262" s="74">
        <f>PRODUCT(AV$4:AV262)</f>
        <v>5.8169033668083587</v>
      </c>
    </row>
    <row r="263" spans="5:49">
      <c r="E263">
        <f t="shared" si="191"/>
        <v>260</v>
      </c>
      <c r="F263" s="64">
        <f t="shared" si="192"/>
        <v>83.583333333332277</v>
      </c>
      <c r="G263" s="55">
        <f t="shared" si="175"/>
        <v>1.2403362716826516E-2</v>
      </c>
      <c r="H263" s="78">
        <f t="shared" ref="H263:H326" si="195">H262*(1-G263)</f>
        <v>0.25213861687341788</v>
      </c>
      <c r="I263" s="79">
        <f t="shared" ca="1" si="176"/>
        <v>496787.62871497415</v>
      </c>
      <c r="J263" s="79">
        <f t="shared" ca="1" si="177"/>
        <v>3388.8335135713246</v>
      </c>
      <c r="K263" s="80">
        <f t="shared" ca="1" si="178"/>
        <v>-5.0427723374683575</v>
      </c>
      <c r="L263" s="80">
        <f t="shared" ca="1" si="179"/>
        <v>-413.98969059581179</v>
      </c>
      <c r="M263" s="80">
        <f t="shared" ca="1" si="180"/>
        <v>0</v>
      </c>
      <c r="N263" s="80">
        <f t="shared" ca="1" si="181"/>
        <v>0</v>
      </c>
      <c r="O263" s="81">
        <f t="shared" ca="1" si="165"/>
        <v>0</v>
      </c>
      <c r="P263" s="79">
        <f t="shared" ca="1" si="166"/>
        <v>499757.42976561218</v>
      </c>
      <c r="Q263" s="35"/>
      <c r="R263">
        <f t="shared" ca="1" si="182"/>
        <v>260</v>
      </c>
      <c r="S263" s="78">
        <f t="shared" ca="1" si="183"/>
        <v>82.72</v>
      </c>
      <c r="T263" s="55">
        <f t="shared" ca="1" si="184"/>
        <v>1.1324652332016072E-2</v>
      </c>
      <c r="U263" s="78">
        <f t="shared" ca="1" si="185"/>
        <v>0.26847001913441942</v>
      </c>
      <c r="V263" s="79">
        <f t="shared" ca="1" si="186"/>
        <v>545260.03483231191</v>
      </c>
      <c r="W263" s="79">
        <f t="shared" ca="1" si="167"/>
        <v>3719.4877103329732</v>
      </c>
      <c r="X263" s="80">
        <f t="shared" ca="1" si="168"/>
        <v>-5.3694003826883883</v>
      </c>
      <c r="Y263" s="80">
        <f t="shared" ca="1" si="187"/>
        <v>-454.38336236025998</v>
      </c>
      <c r="Z263" s="80">
        <f t="shared" ca="1" si="169"/>
        <v>0</v>
      </c>
      <c r="AA263" s="80">
        <f t="shared" ca="1" si="188"/>
        <v>0</v>
      </c>
      <c r="AB263" s="81">
        <f t="shared" ca="1" si="170"/>
        <v>0</v>
      </c>
      <c r="AC263" s="79">
        <f t="shared" ca="1" si="171"/>
        <v>548519.76977990184</v>
      </c>
      <c r="AD263" s="35"/>
      <c r="AE263" s="62">
        <f t="shared" ca="1" si="172"/>
        <v>0</v>
      </c>
      <c r="AF263" s="62">
        <f t="shared" ca="1" si="173"/>
        <v>2043132.3078398008</v>
      </c>
      <c r="AG263" s="35"/>
      <c r="AH263" s="35"/>
      <c r="AR263" s="69">
        <f t="shared" si="189"/>
        <v>22</v>
      </c>
      <c r="AS263" s="70">
        <f t="shared" si="193"/>
        <v>260</v>
      </c>
      <c r="AT263" s="71">
        <f t="shared" si="194"/>
        <v>0.16869461896810792</v>
      </c>
      <c r="AU263" s="72">
        <f t="shared" si="174"/>
        <v>6.8214933659622723E-3</v>
      </c>
      <c r="AV263" s="73">
        <f t="shared" si="190"/>
        <v>1.0068214933659623</v>
      </c>
      <c r="AW263" s="74">
        <f>PRODUCT(AV$4:AV263)</f>
        <v>5.8565833345354852</v>
      </c>
    </row>
    <row r="264" spans="5:49">
      <c r="E264">
        <f t="shared" si="191"/>
        <v>261</v>
      </c>
      <c r="F264" s="64">
        <f t="shared" si="192"/>
        <v>83.666666666665606</v>
      </c>
      <c r="G264" s="55">
        <f t="shared" si="175"/>
        <v>1.2403362716826516E-2</v>
      </c>
      <c r="H264" s="78">
        <f t="shared" si="195"/>
        <v>0.24901125015341791</v>
      </c>
      <c r="I264" s="79">
        <f t="shared" ca="1" si="176"/>
        <v>493558.75709380035</v>
      </c>
      <c r="J264" s="79">
        <f t="shared" ca="1" si="177"/>
        <v>3366.8077872279437</v>
      </c>
      <c r="K264" s="80">
        <f t="shared" ca="1" si="178"/>
        <v>-4.9802250030683579</v>
      </c>
      <c r="L264" s="80">
        <f t="shared" ca="1" si="179"/>
        <v>-411.29896424483366</v>
      </c>
      <c r="M264" s="80">
        <f t="shared" ca="1" si="180"/>
        <v>0</v>
      </c>
      <c r="N264" s="80">
        <f t="shared" ca="1" si="181"/>
        <v>0</v>
      </c>
      <c r="O264" s="81">
        <f t="shared" ca="1" si="165"/>
        <v>0</v>
      </c>
      <c r="P264" s="79">
        <f t="shared" ca="1" si="166"/>
        <v>496509.28569178039</v>
      </c>
      <c r="Q264" s="35"/>
      <c r="R264">
        <f t="shared" ca="1" si="182"/>
        <v>261</v>
      </c>
      <c r="S264" s="78">
        <f t="shared" ca="1" si="183"/>
        <v>82.8</v>
      </c>
      <c r="T264" s="55">
        <f t="shared" ca="1" si="184"/>
        <v>1.1324652332016072E-2</v>
      </c>
      <c r="U264" s="78">
        <f t="shared" ca="1" si="185"/>
        <v>0.26542968950615242</v>
      </c>
      <c r="V264" s="79">
        <f t="shared" ca="1" si="186"/>
        <v>542307.9740899069</v>
      </c>
      <c r="W264" s="79">
        <f t="shared" ca="1" si="167"/>
        <v>3699.3502475627397</v>
      </c>
      <c r="X264" s="80">
        <f t="shared" ca="1" si="168"/>
        <v>-5.308593790123048</v>
      </c>
      <c r="Y264" s="80">
        <f t="shared" ca="1" si="187"/>
        <v>-451.92331174158909</v>
      </c>
      <c r="Z264" s="80">
        <f t="shared" ca="1" si="169"/>
        <v>0</v>
      </c>
      <c r="AA264" s="80">
        <f t="shared" ca="1" si="188"/>
        <v>0</v>
      </c>
      <c r="AB264" s="81">
        <f t="shared" ca="1" si="170"/>
        <v>0</v>
      </c>
      <c r="AC264" s="79">
        <f t="shared" ca="1" si="171"/>
        <v>545550.09243193793</v>
      </c>
      <c r="AD264" s="35"/>
      <c r="AE264" s="62">
        <f t="shared" ca="1" si="172"/>
        <v>0</v>
      </c>
      <c r="AF264" s="62">
        <f t="shared" ca="1" si="173"/>
        <v>2055346.9110669799</v>
      </c>
      <c r="AG264" s="35"/>
      <c r="AH264" s="35"/>
      <c r="AR264" s="69">
        <f t="shared" si="189"/>
        <v>22</v>
      </c>
      <c r="AS264" s="70">
        <f t="shared" si="193"/>
        <v>261</v>
      </c>
      <c r="AT264" s="71">
        <f t="shared" si="194"/>
        <v>0.16754386974394345</v>
      </c>
      <c r="AU264" s="72">
        <f t="shared" si="174"/>
        <v>6.8214933659622723E-3</v>
      </c>
      <c r="AV264" s="73">
        <f t="shared" si="190"/>
        <v>1.0068214933659623</v>
      </c>
      <c r="AW264" s="74">
        <f>PRODUCT(AV$4:AV264)</f>
        <v>5.8965339788992246</v>
      </c>
    </row>
    <row r="265" spans="5:49">
      <c r="E265">
        <f t="shared" si="191"/>
        <v>262</v>
      </c>
      <c r="F265" s="64">
        <f t="shared" si="192"/>
        <v>83.749999999998934</v>
      </c>
      <c r="G265" s="55">
        <f t="shared" si="175"/>
        <v>1.2403362716826516E-2</v>
      </c>
      <c r="H265" s="78">
        <f t="shared" si="195"/>
        <v>0.24592267329719464</v>
      </c>
      <c r="I265" s="79">
        <f t="shared" ca="1" si="176"/>
        <v>490350.90092907281</v>
      </c>
      <c r="J265" s="79">
        <f t="shared" ca="1" si="177"/>
        <v>3344.9254176812938</v>
      </c>
      <c r="K265" s="80">
        <f t="shared" ca="1" si="178"/>
        <v>-4.9184534659438928</v>
      </c>
      <c r="L265" s="80">
        <f t="shared" ca="1" si="179"/>
        <v>-408.62575077422736</v>
      </c>
      <c r="M265" s="80">
        <f t="shared" ca="1" si="180"/>
        <v>0</v>
      </c>
      <c r="N265" s="80">
        <f t="shared" ca="1" si="181"/>
        <v>0</v>
      </c>
      <c r="O265" s="81">
        <f t="shared" ca="1" si="165"/>
        <v>0</v>
      </c>
      <c r="P265" s="79">
        <f t="shared" ca="1" si="166"/>
        <v>493282.2821425139</v>
      </c>
      <c r="Q265" s="35"/>
      <c r="R265">
        <f t="shared" ca="1" si="182"/>
        <v>262</v>
      </c>
      <c r="S265" s="78">
        <f t="shared" ca="1" si="183"/>
        <v>82.88</v>
      </c>
      <c r="T265" s="55">
        <f t="shared" ca="1" si="184"/>
        <v>1.1324652332016072E-2</v>
      </c>
      <c r="U265" s="78">
        <f t="shared" ca="1" si="185"/>
        <v>0.26242379055390025</v>
      </c>
      <c r="V265" s="79">
        <f t="shared" ca="1" si="186"/>
        <v>539371.92730544705</v>
      </c>
      <c r="W265" s="79">
        <f t="shared" ca="1" si="167"/>
        <v>3679.3220239003922</v>
      </c>
      <c r="X265" s="80">
        <f t="shared" ca="1" si="168"/>
        <v>-5.2484758110780048</v>
      </c>
      <c r="Y265" s="80">
        <f t="shared" ca="1" si="187"/>
        <v>-449.4766060878726</v>
      </c>
      <c r="Z265" s="80">
        <f t="shared" ca="1" si="169"/>
        <v>0</v>
      </c>
      <c r="AA265" s="80">
        <f t="shared" ca="1" si="188"/>
        <v>0</v>
      </c>
      <c r="AB265" s="81">
        <f t="shared" ca="1" si="170"/>
        <v>0</v>
      </c>
      <c r="AC265" s="79">
        <f t="shared" ca="1" si="171"/>
        <v>542596.52424744843</v>
      </c>
      <c r="AD265" s="35"/>
      <c r="AE265" s="62">
        <f t="shared" ca="1" si="172"/>
        <v>0</v>
      </c>
      <c r="AF265" s="62">
        <f t="shared" ca="1" si="173"/>
        <v>2067634.6572930187</v>
      </c>
      <c r="AG265" s="35"/>
      <c r="AH265" s="35"/>
      <c r="AR265" s="69">
        <f t="shared" si="189"/>
        <v>22</v>
      </c>
      <c r="AS265" s="70">
        <f t="shared" si="193"/>
        <v>262</v>
      </c>
      <c r="AT265" s="71">
        <f t="shared" si="194"/>
        <v>0.16640097034797749</v>
      </c>
      <c r="AU265" s="72">
        <f t="shared" si="174"/>
        <v>6.8214933659622723E-3</v>
      </c>
      <c r="AV265" s="73">
        <f t="shared" si="190"/>
        <v>1.0068214933659623</v>
      </c>
      <c r="AW265" s="74">
        <f>PRODUCT(AV$4:AV265)</f>
        <v>5.936757146318457</v>
      </c>
    </row>
    <row r="266" spans="5:49">
      <c r="E266">
        <f t="shared" si="191"/>
        <v>263</v>
      </c>
      <c r="F266" s="64">
        <f t="shared" si="192"/>
        <v>83.833333333332263</v>
      </c>
      <c r="G266" s="55">
        <f t="shared" si="175"/>
        <v>1.2403362716826516E-2</v>
      </c>
      <c r="H266" s="78">
        <f t="shared" si="195"/>
        <v>0.24287240517999792</v>
      </c>
      <c r="I266" s="79">
        <f t="shared" ca="1" si="176"/>
        <v>487163.92307531636</v>
      </c>
      <c r="J266" s="79">
        <f t="shared" ca="1" si="177"/>
        <v>3323.1854693944251</v>
      </c>
      <c r="K266" s="80">
        <f t="shared" ca="1" si="178"/>
        <v>-4.8574481035999586</v>
      </c>
      <c r="L266" s="80">
        <f t="shared" ca="1" si="179"/>
        <v>-405.96993589609701</v>
      </c>
      <c r="M266" s="80">
        <f t="shared" ca="1" si="180"/>
        <v>0</v>
      </c>
      <c r="N266" s="80">
        <f t="shared" ca="1" si="181"/>
        <v>0</v>
      </c>
      <c r="O266" s="81">
        <f t="shared" ca="1" si="165"/>
        <v>0</v>
      </c>
      <c r="P266" s="79">
        <f t="shared" ca="1" si="166"/>
        <v>490076.28116071108</v>
      </c>
      <c r="Q266" s="35"/>
      <c r="R266">
        <f t="shared" ca="1" si="182"/>
        <v>263</v>
      </c>
      <c r="S266" s="78">
        <f t="shared" ca="1" si="183"/>
        <v>82.96</v>
      </c>
      <c r="T266" s="55">
        <f t="shared" ca="1" si="184"/>
        <v>1.1324652332016072E-2</v>
      </c>
      <c r="U266" s="78">
        <f t="shared" ca="1" si="185"/>
        <v>0.25945193236222752</v>
      </c>
      <c r="V266" s="79">
        <f t="shared" ca="1" si="186"/>
        <v>536451.80725378578</v>
      </c>
      <c r="W266" s="79">
        <f t="shared" ca="1" si="167"/>
        <v>3659.4024443401713</v>
      </c>
      <c r="X266" s="80">
        <f t="shared" ca="1" si="168"/>
        <v>-5.1890386472445504</v>
      </c>
      <c r="Y266" s="80">
        <f t="shared" ca="1" si="187"/>
        <v>-447.04317271148818</v>
      </c>
      <c r="Z266" s="80">
        <f t="shared" ca="1" si="169"/>
        <v>0</v>
      </c>
      <c r="AA266" s="80">
        <f t="shared" ca="1" si="188"/>
        <v>0</v>
      </c>
      <c r="AB266" s="81">
        <f t="shared" ca="1" si="170"/>
        <v>0</v>
      </c>
      <c r="AC266" s="79">
        <f t="shared" ca="1" si="171"/>
        <v>539658.97748676722</v>
      </c>
      <c r="AD266" s="35"/>
      <c r="AE266" s="62">
        <f t="shared" ca="1" si="172"/>
        <v>0</v>
      </c>
      <c r="AF266" s="62">
        <f t="shared" ca="1" si="173"/>
        <v>2079995.9845098993</v>
      </c>
      <c r="AG266" s="35"/>
      <c r="AH266" s="35"/>
      <c r="AR266" s="69">
        <f t="shared" si="189"/>
        <v>22</v>
      </c>
      <c r="AS266" s="70">
        <f t="shared" si="193"/>
        <v>263</v>
      </c>
      <c r="AT266" s="71">
        <f t="shared" si="194"/>
        <v>0.16526586723265907</v>
      </c>
      <c r="AU266" s="72">
        <f t="shared" si="174"/>
        <v>6.8214933659622723E-3</v>
      </c>
      <c r="AV266" s="73">
        <f t="shared" si="190"/>
        <v>1.0068214933659623</v>
      </c>
      <c r="AW266" s="74">
        <f>PRODUCT(AV$4:AV266)</f>
        <v>5.9772546958073978</v>
      </c>
    </row>
    <row r="267" spans="5:49">
      <c r="E267">
        <f t="shared" si="191"/>
        <v>264</v>
      </c>
      <c r="F267" s="64">
        <f t="shared" si="192"/>
        <v>83.916666666665591</v>
      </c>
      <c r="G267" s="55">
        <f t="shared" si="175"/>
        <v>1.2403362716826516E-2</v>
      </c>
      <c r="H267" s="78">
        <f t="shared" si="195"/>
        <v>0.23985997064464235</v>
      </c>
      <c r="I267" s="79">
        <f t="shared" ca="1" si="176"/>
        <v>483997.6872865613</v>
      </c>
      <c r="J267" s="79">
        <f t="shared" ca="1" si="177"/>
        <v>3301.5870129663604</v>
      </c>
      <c r="K267" s="80">
        <f t="shared" ca="1" si="178"/>
        <v>-4.797199412892847</v>
      </c>
      <c r="L267" s="80">
        <f t="shared" ca="1" si="179"/>
        <v>-403.33140607213443</v>
      </c>
      <c r="M267" s="80">
        <f t="shared" ca="1" si="180"/>
        <v>0</v>
      </c>
      <c r="N267" s="80">
        <f t="shared" ca="1" si="181"/>
        <v>0</v>
      </c>
      <c r="O267" s="81">
        <f t="shared" ca="1" si="165"/>
        <v>-33869.932066279202</v>
      </c>
      <c r="P267" s="79">
        <f t="shared" ca="1" si="166"/>
        <v>453021.21362776344</v>
      </c>
      <c r="Q267" s="35"/>
      <c r="R267">
        <f t="shared" ca="1" si="182"/>
        <v>264</v>
      </c>
      <c r="S267" s="78">
        <f t="shared" ca="1" si="183"/>
        <v>83.04</v>
      </c>
      <c r="T267" s="55">
        <f t="shared" ca="1" si="184"/>
        <v>1.1324652332016072E-2</v>
      </c>
      <c r="U267" s="78">
        <f t="shared" ca="1" si="185"/>
        <v>0.25651372943135553</v>
      </c>
      <c r="V267" s="79">
        <f t="shared" ca="1" si="186"/>
        <v>533547.52718887827</v>
      </c>
      <c r="W267" s="79">
        <f t="shared" ca="1" si="167"/>
        <v>3639.5909171445082</v>
      </c>
      <c r="X267" s="80">
        <f t="shared" ca="1" si="168"/>
        <v>-5.1302745886271106</v>
      </c>
      <c r="Y267" s="80">
        <f t="shared" ca="1" si="187"/>
        <v>-444.62293932406527</v>
      </c>
      <c r="Z267" s="80">
        <f t="shared" ca="1" si="169"/>
        <v>0</v>
      </c>
      <c r="AA267" s="80">
        <f t="shared" ca="1" si="188"/>
        <v>0</v>
      </c>
      <c r="AB267" s="81">
        <f t="shared" ca="1" si="170"/>
        <v>-33869.932066279202</v>
      </c>
      <c r="AC267" s="79">
        <f t="shared" ca="1" si="171"/>
        <v>502867.43282583088</v>
      </c>
      <c r="AD267" s="35"/>
      <c r="AE267" s="62">
        <f t="shared" ca="1" si="172"/>
        <v>-132039.45122689029</v>
      </c>
      <c r="AF267" s="62">
        <f t="shared" ca="1" si="173"/>
        <v>1960391.8821054797</v>
      </c>
      <c r="AG267" s="35"/>
      <c r="AH267" s="35"/>
      <c r="AR267" s="69">
        <f t="shared" si="189"/>
        <v>22</v>
      </c>
      <c r="AS267" s="70">
        <f t="shared" si="193"/>
        <v>264</v>
      </c>
      <c r="AT267" s="71">
        <f t="shared" si="194"/>
        <v>0.16413850721571149</v>
      </c>
      <c r="AU267" s="72">
        <f t="shared" si="174"/>
        <v>6.8214933659622723E-3</v>
      </c>
      <c r="AV267" s="73">
        <f t="shared" si="190"/>
        <v>1.0068214933659623</v>
      </c>
      <c r="AW267" s="74">
        <f>PRODUCT(AV$4:AV267)</f>
        <v>6.0180284990615149</v>
      </c>
    </row>
    <row r="268" spans="5:49">
      <c r="E268">
        <f t="shared" si="191"/>
        <v>265</v>
      </c>
      <c r="F268" s="64">
        <f t="shared" si="192"/>
        <v>83.99999999999892</v>
      </c>
      <c r="G268" s="55">
        <f t="shared" si="175"/>
        <v>1.2403362716826516E-2</v>
      </c>
      <c r="H268" s="78">
        <f t="shared" si="195"/>
        <v>0.2368849004274895</v>
      </c>
      <c r="I268" s="79">
        <f t="shared" ca="1" si="176"/>
        <v>447402.22719672136</v>
      </c>
      <c r="J268" s="79">
        <f t="shared" ca="1" si="177"/>
        <v>3051.9513247391801</v>
      </c>
      <c r="K268" s="80">
        <f t="shared" ca="1" si="178"/>
        <v>-4.7376980085497902</v>
      </c>
      <c r="L268" s="80">
        <f t="shared" ca="1" si="179"/>
        <v>-372.83518933060117</v>
      </c>
      <c r="M268" s="80">
        <f t="shared" ca="1" si="180"/>
        <v>-3355.5167039754101</v>
      </c>
      <c r="N268" s="80">
        <f t="shared" ca="1" si="181"/>
        <v>0</v>
      </c>
      <c r="O268" s="81">
        <f t="shared" ca="1" si="165"/>
        <v>0</v>
      </c>
      <c r="P268" s="79">
        <f t="shared" ca="1" si="166"/>
        <v>446721.08893014601</v>
      </c>
      <c r="Q268" s="35"/>
      <c r="R268">
        <f t="shared" ca="1" si="182"/>
        <v>265</v>
      </c>
      <c r="S268" s="78">
        <f t="shared" ca="1" si="183"/>
        <v>83.12</v>
      </c>
      <c r="T268" s="55">
        <f t="shared" ca="1" si="184"/>
        <v>1.1324652332016072E-2</v>
      </c>
      <c r="U268" s="78">
        <f t="shared" ca="1" si="185"/>
        <v>0.25360880062715657</v>
      </c>
      <c r="V268" s="79">
        <f t="shared" ca="1" si="186"/>
        <v>497172.63397998491</v>
      </c>
      <c r="W268" s="79">
        <f t="shared" ca="1" si="167"/>
        <v>3391.4598244324561</v>
      </c>
      <c r="X268" s="80">
        <f t="shared" ca="1" si="168"/>
        <v>-5.0721760125431317</v>
      </c>
      <c r="Y268" s="80">
        <f t="shared" ca="1" si="187"/>
        <v>-414.31052831665414</v>
      </c>
      <c r="Z268" s="80">
        <f t="shared" ca="1" si="169"/>
        <v>-3728.7947548498869</v>
      </c>
      <c r="AA268" s="80">
        <f t="shared" ca="1" si="188"/>
        <v>0</v>
      </c>
      <c r="AB268" s="81">
        <f t="shared" ca="1" si="170"/>
        <v>0</v>
      </c>
      <c r="AC268" s="79">
        <f t="shared" ca="1" si="171"/>
        <v>496415.91634523828</v>
      </c>
      <c r="AD268" s="35"/>
      <c r="AE268" s="62">
        <f t="shared" ca="1" si="172"/>
        <v>0</v>
      </c>
      <c r="AF268" s="62">
        <f t="shared" ca="1" si="173"/>
        <v>1957408.0833064031</v>
      </c>
      <c r="AG268" s="35"/>
      <c r="AH268" s="35"/>
      <c r="AR268" s="69">
        <f t="shared" si="189"/>
        <v>23</v>
      </c>
      <c r="AS268" s="70">
        <f t="shared" si="193"/>
        <v>265</v>
      </c>
      <c r="AT268" s="71">
        <f t="shared" si="194"/>
        <v>0.16301883747764057</v>
      </c>
      <c r="AU268" s="72">
        <f t="shared" si="174"/>
        <v>6.8214933659622723E-3</v>
      </c>
      <c r="AV268" s="73">
        <f t="shared" si="190"/>
        <v>1.0068214933659623</v>
      </c>
      <c r="AW268" s="74">
        <f>PRODUCT(AV$4:AV268)</f>
        <v>6.0590804405440348</v>
      </c>
    </row>
    <row r="269" spans="5:49">
      <c r="E269">
        <f t="shared" si="191"/>
        <v>266</v>
      </c>
      <c r="F269" s="64">
        <f t="shared" si="192"/>
        <v>84.083333333332249</v>
      </c>
      <c r="G269" s="55">
        <f t="shared" si="175"/>
        <v>1.2403362716826516E-2</v>
      </c>
      <c r="H269" s="78">
        <f t="shared" si="195"/>
        <v>0.23394673108534803</v>
      </c>
      <c r="I269" s="79">
        <f t="shared" ca="1" si="176"/>
        <v>441180.2452308897</v>
      </c>
      <c r="J269" s="79">
        <f t="shared" ca="1" si="177"/>
        <v>3009.5081160361224</v>
      </c>
      <c r="K269" s="80">
        <f t="shared" ca="1" si="178"/>
        <v>-4.6789346217069605</v>
      </c>
      <c r="L269" s="80">
        <f t="shared" ca="1" si="179"/>
        <v>-367.65020435907479</v>
      </c>
      <c r="M269" s="80">
        <f t="shared" ca="1" si="180"/>
        <v>0</v>
      </c>
      <c r="N269" s="80">
        <f t="shared" ca="1" si="181"/>
        <v>0</v>
      </c>
      <c r="O269" s="81">
        <f t="shared" ca="1" si="165"/>
        <v>0</v>
      </c>
      <c r="P269" s="79">
        <f t="shared" ca="1" si="166"/>
        <v>443817.42420794506</v>
      </c>
      <c r="Q269" s="35"/>
      <c r="R269">
        <f t="shared" ca="1" si="182"/>
        <v>266</v>
      </c>
      <c r="S269" s="78">
        <f t="shared" ca="1" si="183"/>
        <v>83.2</v>
      </c>
      <c r="T269" s="55">
        <f t="shared" ca="1" si="184"/>
        <v>1.1324652332016072E-2</v>
      </c>
      <c r="U269" s="78">
        <f t="shared" ca="1" si="185"/>
        <v>0.25073676913171444</v>
      </c>
      <c r="V269" s="79">
        <f t="shared" ca="1" si="186"/>
        <v>490794.17868054926</v>
      </c>
      <c r="W269" s="79">
        <f t="shared" ca="1" si="167"/>
        <v>3347.9492339222688</v>
      </c>
      <c r="X269" s="80">
        <f t="shared" ca="1" si="168"/>
        <v>-5.0147353826342886</v>
      </c>
      <c r="Y269" s="80">
        <f t="shared" ca="1" si="187"/>
        <v>-408.99514890045776</v>
      </c>
      <c r="Z269" s="80">
        <f t="shared" ca="1" si="169"/>
        <v>0</v>
      </c>
      <c r="AA269" s="80">
        <f t="shared" ca="1" si="188"/>
        <v>0</v>
      </c>
      <c r="AB269" s="81">
        <f t="shared" ca="1" si="170"/>
        <v>0</v>
      </c>
      <c r="AC269" s="79">
        <f t="shared" ca="1" si="171"/>
        <v>493728.11803018849</v>
      </c>
      <c r="AD269" s="35"/>
      <c r="AE269" s="62">
        <f t="shared" ca="1" si="172"/>
        <v>0</v>
      </c>
      <c r="AF269" s="62">
        <f t="shared" ca="1" si="173"/>
        <v>1969109.3561584034</v>
      </c>
      <c r="AG269" s="35"/>
      <c r="AH269" s="35"/>
      <c r="AR269" s="69">
        <f t="shared" si="189"/>
        <v>23</v>
      </c>
      <c r="AS269" s="70">
        <f t="shared" si="193"/>
        <v>266</v>
      </c>
      <c r="AT269" s="71">
        <f t="shared" si="194"/>
        <v>0.16190680555925996</v>
      </c>
      <c r="AU269" s="72">
        <f t="shared" si="174"/>
        <v>6.8214933659622723E-3</v>
      </c>
      <c r="AV269" s="73">
        <f t="shared" si="190"/>
        <v>1.0068214933659623</v>
      </c>
      <c r="AW269" s="74">
        <f>PRODUCT(AV$4:AV269)</f>
        <v>6.1004124175730379</v>
      </c>
    </row>
    <row r="270" spans="5:49">
      <c r="E270">
        <f t="shared" si="191"/>
        <v>267</v>
      </c>
      <c r="F270" s="64">
        <f t="shared" si="192"/>
        <v>84.166666666665577</v>
      </c>
      <c r="G270" s="55">
        <f t="shared" si="175"/>
        <v>1.2403362716826516E-2</v>
      </c>
      <c r="H270" s="78">
        <f t="shared" si="195"/>
        <v>0.23104500492328059</v>
      </c>
      <c r="I270" s="79">
        <f t="shared" ca="1" si="176"/>
        <v>438312.59571544628</v>
      </c>
      <c r="J270" s="79">
        <f t="shared" ca="1" si="177"/>
        <v>2989.9464638906202</v>
      </c>
      <c r="K270" s="80">
        <f t="shared" ca="1" si="178"/>
        <v>-4.6209000984656114</v>
      </c>
      <c r="L270" s="80">
        <f t="shared" ca="1" si="179"/>
        <v>-365.26049642953859</v>
      </c>
      <c r="M270" s="80">
        <f t="shared" ca="1" si="180"/>
        <v>0</v>
      </c>
      <c r="N270" s="80">
        <f t="shared" ca="1" si="181"/>
        <v>0</v>
      </c>
      <c r="O270" s="81">
        <f t="shared" ca="1" si="165"/>
        <v>0</v>
      </c>
      <c r="P270" s="79">
        <f t="shared" ca="1" si="166"/>
        <v>440932.6607828089</v>
      </c>
      <c r="Q270" s="35"/>
      <c r="R270">
        <f t="shared" ca="1" si="182"/>
        <v>267</v>
      </c>
      <c r="S270" s="78">
        <f t="shared" ca="1" si="183"/>
        <v>83.28</v>
      </c>
      <c r="T270" s="55">
        <f t="shared" ca="1" si="184"/>
        <v>1.1324652332016072E-2</v>
      </c>
      <c r="U270" s="78">
        <f t="shared" ca="1" si="185"/>
        <v>0.24789726239444479</v>
      </c>
      <c r="V270" s="79">
        <f t="shared" ca="1" si="186"/>
        <v>488136.81874695601</v>
      </c>
      <c r="W270" s="79">
        <f t="shared" ca="1" si="167"/>
        <v>3329.8220707642886</v>
      </c>
      <c r="X270" s="80">
        <f t="shared" ca="1" si="168"/>
        <v>-4.9579452478888957</v>
      </c>
      <c r="Y270" s="80">
        <f t="shared" ca="1" si="187"/>
        <v>-406.78068228913003</v>
      </c>
      <c r="Z270" s="80">
        <f t="shared" ca="1" si="169"/>
        <v>0</v>
      </c>
      <c r="AA270" s="80">
        <f t="shared" ca="1" si="188"/>
        <v>0</v>
      </c>
      <c r="AB270" s="81">
        <f t="shared" ca="1" si="170"/>
        <v>0</v>
      </c>
      <c r="AC270" s="79">
        <f t="shared" ca="1" si="171"/>
        <v>491054.90219018323</v>
      </c>
      <c r="AD270" s="35"/>
      <c r="AE270" s="62">
        <f t="shared" ca="1" si="172"/>
        <v>0</v>
      </c>
      <c r="AF270" s="62">
        <f t="shared" ca="1" si="173"/>
        <v>1980880.6981048267</v>
      </c>
      <c r="AG270" s="35"/>
      <c r="AH270" s="35"/>
      <c r="AR270" s="69">
        <f t="shared" si="189"/>
        <v>23</v>
      </c>
      <c r="AS270" s="70">
        <f t="shared" si="193"/>
        <v>267</v>
      </c>
      <c r="AT270" s="71">
        <f t="shared" si="194"/>
        <v>0.16080235935923332</v>
      </c>
      <c r="AU270" s="72">
        <f t="shared" si="174"/>
        <v>6.8214933659622723E-3</v>
      </c>
      <c r="AV270" s="73">
        <f t="shared" si="190"/>
        <v>1.0068214933659623</v>
      </c>
      <c r="AW270" s="74">
        <f>PRODUCT(AV$4:AV270)</f>
        <v>6.1420263404091466</v>
      </c>
    </row>
    <row r="271" spans="5:49">
      <c r="E271">
        <f t="shared" si="191"/>
        <v>268</v>
      </c>
      <c r="F271" s="64">
        <f t="shared" si="192"/>
        <v>84.249999999998906</v>
      </c>
      <c r="G271" s="55">
        <f t="shared" si="175"/>
        <v>1.2403362716826516E-2</v>
      </c>
      <c r="H271" s="78">
        <f t="shared" si="195"/>
        <v>0.22817926992330617</v>
      </c>
      <c r="I271" s="79">
        <f t="shared" ca="1" si="176"/>
        <v>435463.61305742431</v>
      </c>
      <c r="J271" s="79">
        <f t="shared" ca="1" si="177"/>
        <v>2970.512147589182</v>
      </c>
      <c r="K271" s="80">
        <f t="shared" ca="1" si="178"/>
        <v>-4.5635853984661239</v>
      </c>
      <c r="L271" s="80">
        <f t="shared" ca="1" si="179"/>
        <v>-362.88634421452031</v>
      </c>
      <c r="M271" s="80">
        <f t="shared" ca="1" si="180"/>
        <v>0</v>
      </c>
      <c r="N271" s="80">
        <f t="shared" ca="1" si="181"/>
        <v>0</v>
      </c>
      <c r="O271" s="81">
        <f t="shared" ca="1" si="165"/>
        <v>0</v>
      </c>
      <c r="P271" s="79">
        <f t="shared" ca="1" si="166"/>
        <v>438066.67527540051</v>
      </c>
      <c r="Q271" s="35"/>
      <c r="R271">
        <f t="shared" ca="1" si="182"/>
        <v>268</v>
      </c>
      <c r="S271" s="78">
        <f t="shared" ca="1" si="183"/>
        <v>83.36</v>
      </c>
      <c r="T271" s="55">
        <f t="shared" ca="1" si="184"/>
        <v>1.1324652332016072E-2</v>
      </c>
      <c r="U271" s="78">
        <f t="shared" ca="1" si="185"/>
        <v>0.24508991208376915</v>
      </c>
      <c r="V271" s="79">
        <f t="shared" ca="1" si="186"/>
        <v>485493.87614694727</v>
      </c>
      <c r="W271" s="79">
        <f t="shared" ca="1" si="167"/>
        <v>3311.7932553517098</v>
      </c>
      <c r="X271" s="80">
        <f t="shared" ca="1" si="168"/>
        <v>-4.9017982416753831</v>
      </c>
      <c r="Y271" s="80">
        <f t="shared" ca="1" si="187"/>
        <v>-404.57823012245609</v>
      </c>
      <c r="Z271" s="80">
        <f t="shared" ca="1" si="169"/>
        <v>0</v>
      </c>
      <c r="AA271" s="80">
        <f t="shared" ca="1" si="188"/>
        <v>0</v>
      </c>
      <c r="AB271" s="81">
        <f t="shared" ca="1" si="170"/>
        <v>0</v>
      </c>
      <c r="AC271" s="79">
        <f t="shared" ca="1" si="171"/>
        <v>488396.18937393487</v>
      </c>
      <c r="AD271" s="35"/>
      <c r="AE271" s="62">
        <f t="shared" ca="1" si="172"/>
        <v>0</v>
      </c>
      <c r="AF271" s="62">
        <f t="shared" ca="1" si="173"/>
        <v>1992722.5287306244</v>
      </c>
      <c r="AG271" s="35"/>
      <c r="AH271" s="35"/>
      <c r="AR271" s="69">
        <f t="shared" si="189"/>
        <v>23</v>
      </c>
      <c r="AS271" s="70">
        <f t="shared" si="193"/>
        <v>268</v>
      </c>
      <c r="AT271" s="71">
        <f t="shared" si="194"/>
        <v>0.15970544713163323</v>
      </c>
      <c r="AU271" s="72">
        <f t="shared" si="174"/>
        <v>6.8214933659622723E-3</v>
      </c>
      <c r="AV271" s="73">
        <f t="shared" si="190"/>
        <v>1.0068214933659623</v>
      </c>
      <c r="AW271" s="74">
        <f>PRODUCT(AV$4:AV271)</f>
        <v>6.1839241323438134</v>
      </c>
    </row>
    <row r="272" spans="5:49">
      <c r="E272">
        <f t="shared" si="191"/>
        <v>269</v>
      </c>
      <c r="F272" s="64">
        <f t="shared" si="192"/>
        <v>84.333333333332234</v>
      </c>
      <c r="G272" s="55">
        <f t="shared" si="175"/>
        <v>1.2403362716826516E-2</v>
      </c>
      <c r="H272" s="78">
        <f t="shared" si="195"/>
        <v>0.22534907967398674</v>
      </c>
      <c r="I272" s="79">
        <f t="shared" ca="1" si="176"/>
        <v>432633.17540780548</v>
      </c>
      <c r="J272" s="79">
        <f t="shared" ca="1" si="177"/>
        <v>2951.204335939537</v>
      </c>
      <c r="K272" s="80">
        <f t="shared" ca="1" si="178"/>
        <v>-4.5069815934797344</v>
      </c>
      <c r="L272" s="80">
        <f t="shared" ca="1" si="179"/>
        <v>-360.52764617317126</v>
      </c>
      <c r="M272" s="80">
        <f t="shared" ca="1" si="180"/>
        <v>0</v>
      </c>
      <c r="N272" s="80">
        <f t="shared" ca="1" si="181"/>
        <v>0</v>
      </c>
      <c r="O272" s="81">
        <f t="shared" ca="1" si="165"/>
        <v>0</v>
      </c>
      <c r="P272" s="79">
        <f t="shared" ca="1" si="166"/>
        <v>435219.34511597833</v>
      </c>
      <c r="Q272" s="35"/>
      <c r="R272">
        <f t="shared" ca="1" si="182"/>
        <v>269</v>
      </c>
      <c r="S272" s="78">
        <f t="shared" ca="1" si="183"/>
        <v>83.44</v>
      </c>
      <c r="T272" s="55">
        <f t="shared" ca="1" si="184"/>
        <v>1.1324652332016072E-2</v>
      </c>
      <c r="U272" s="78">
        <f t="shared" ca="1" si="185"/>
        <v>0.24231435403933607</v>
      </c>
      <c r="V272" s="79">
        <f t="shared" ca="1" si="186"/>
        <v>482865.2723289936</v>
      </c>
      <c r="W272" s="79">
        <f t="shared" ca="1" si="167"/>
        <v>3293.862251845796</v>
      </c>
      <c r="X272" s="80">
        <f t="shared" ca="1" si="168"/>
        <v>-4.8462870807867215</v>
      </c>
      <c r="Y272" s="80">
        <f t="shared" ca="1" si="187"/>
        <v>-402.38772694082803</v>
      </c>
      <c r="Z272" s="80">
        <f t="shared" ca="1" si="169"/>
        <v>0</v>
      </c>
      <c r="AA272" s="80">
        <f t="shared" ca="1" si="188"/>
        <v>0</v>
      </c>
      <c r="AB272" s="81">
        <f t="shared" ca="1" si="170"/>
        <v>0</v>
      </c>
      <c r="AC272" s="79">
        <f t="shared" ca="1" si="171"/>
        <v>485751.90056681773</v>
      </c>
      <c r="AD272" s="35"/>
      <c r="AE272" s="62">
        <f t="shared" ca="1" si="172"/>
        <v>0</v>
      </c>
      <c r="AF272" s="62">
        <f t="shared" ca="1" si="173"/>
        <v>2004635.2701332883</v>
      </c>
      <c r="AG272" s="35"/>
      <c r="AH272" s="35"/>
      <c r="AR272" s="69">
        <f t="shared" si="189"/>
        <v>23</v>
      </c>
      <c r="AS272" s="70">
        <f t="shared" si="193"/>
        <v>269</v>
      </c>
      <c r="AT272" s="71">
        <f t="shared" si="194"/>
        <v>0.15861601748351675</v>
      </c>
      <c r="AU272" s="72">
        <f t="shared" si="174"/>
        <v>6.8214933659622723E-3</v>
      </c>
      <c r="AV272" s="73">
        <f t="shared" si="190"/>
        <v>1.0068214933659623</v>
      </c>
      <c r="AW272" s="74">
        <f>PRODUCT(AV$4:AV272)</f>
        <v>6.226107729788211</v>
      </c>
    </row>
    <row r="273" spans="5:49">
      <c r="E273">
        <f t="shared" si="191"/>
        <v>270</v>
      </c>
      <c r="F273" s="64">
        <f t="shared" si="192"/>
        <v>84.416666666665563</v>
      </c>
      <c r="G273" s="55">
        <f t="shared" si="175"/>
        <v>1.2403362716826516E-2</v>
      </c>
      <c r="H273" s="78">
        <f t="shared" si="195"/>
        <v>0.22255399330088724</v>
      </c>
      <c r="I273" s="79">
        <f t="shared" ca="1" si="176"/>
        <v>429821.16171712516</v>
      </c>
      <c r="J273" s="79">
        <f t="shared" ca="1" si="177"/>
        <v>2932.0222032035663</v>
      </c>
      <c r="K273" s="80">
        <f t="shared" ca="1" si="178"/>
        <v>-4.4510798660177446</v>
      </c>
      <c r="L273" s="80">
        <f t="shared" ca="1" si="179"/>
        <v>-358.18430143093764</v>
      </c>
      <c r="M273" s="80">
        <f t="shared" ca="1" si="180"/>
        <v>0</v>
      </c>
      <c r="N273" s="80">
        <f t="shared" ca="1" si="181"/>
        <v>0</v>
      </c>
      <c r="O273" s="81">
        <f t="shared" ca="1" si="165"/>
        <v>0</v>
      </c>
      <c r="P273" s="79">
        <f t="shared" ca="1" si="166"/>
        <v>432390.54853903176</v>
      </c>
      <c r="Q273" s="35"/>
      <c r="R273">
        <f t="shared" ca="1" si="182"/>
        <v>270</v>
      </c>
      <c r="S273" s="78">
        <f t="shared" ca="1" si="183"/>
        <v>83.52</v>
      </c>
      <c r="T273" s="55">
        <f t="shared" ca="1" si="184"/>
        <v>1.2403362716826516E-2</v>
      </c>
      <c r="U273" s="78">
        <f t="shared" ca="1" si="185"/>
        <v>0.23930884121469267</v>
      </c>
      <c r="V273" s="79">
        <f t="shared" ca="1" si="186"/>
        <v>479726.94355369965</v>
      </c>
      <c r="W273" s="79">
        <f t="shared" ca="1" si="167"/>
        <v>3272.4541629249197</v>
      </c>
      <c r="X273" s="80">
        <f t="shared" ca="1" si="168"/>
        <v>-4.7861768242938538</v>
      </c>
      <c r="Y273" s="80">
        <f t="shared" ca="1" si="187"/>
        <v>-399.77245296141638</v>
      </c>
      <c r="Z273" s="80">
        <f t="shared" ca="1" si="169"/>
        <v>0</v>
      </c>
      <c r="AA273" s="80">
        <f t="shared" ca="1" si="188"/>
        <v>0</v>
      </c>
      <c r="AB273" s="81">
        <f t="shared" ca="1" si="170"/>
        <v>0</v>
      </c>
      <c r="AC273" s="79">
        <f t="shared" ca="1" si="171"/>
        <v>482594.83908683882</v>
      </c>
      <c r="AD273" s="35"/>
      <c r="AE273" s="62">
        <f t="shared" ca="1" si="172"/>
        <v>0</v>
      </c>
      <c r="AF273" s="62">
        <f t="shared" ca="1" si="173"/>
        <v>2016619.3469378985</v>
      </c>
      <c r="AG273" s="35"/>
      <c r="AH273" s="35"/>
      <c r="AR273" s="69">
        <f t="shared" si="189"/>
        <v>23</v>
      </c>
      <c r="AS273" s="70">
        <f t="shared" si="193"/>
        <v>270</v>
      </c>
      <c r="AT273" s="71">
        <f t="shared" si="194"/>
        <v>0.1575340193725176</v>
      </c>
      <c r="AU273" s="72">
        <f t="shared" si="174"/>
        <v>6.8214933659622723E-3</v>
      </c>
      <c r="AV273" s="73">
        <f t="shared" si="190"/>
        <v>1.0068214933659623</v>
      </c>
      <c r="AW273" s="74">
        <f>PRODUCT(AV$4:AV273)</f>
        <v>6.2685790823627281</v>
      </c>
    </row>
    <row r="274" spans="5:49">
      <c r="E274">
        <f t="shared" si="191"/>
        <v>271</v>
      </c>
      <c r="F274" s="64">
        <f t="shared" si="192"/>
        <v>84.499999999998892</v>
      </c>
      <c r="G274" s="55">
        <f t="shared" si="175"/>
        <v>1.2403362716826516E-2</v>
      </c>
      <c r="H274" s="78">
        <f t="shared" si="195"/>
        <v>0.21979357539789815</v>
      </c>
      <c r="I274" s="79">
        <f t="shared" ca="1" si="176"/>
        <v>427027.45173017459</v>
      </c>
      <c r="J274" s="79">
        <f t="shared" ca="1" si="177"/>
        <v>2912.9649290611605</v>
      </c>
      <c r="K274" s="80">
        <f t="shared" ca="1" si="178"/>
        <v>-4.3958715079579633</v>
      </c>
      <c r="L274" s="80">
        <f t="shared" ca="1" si="179"/>
        <v>-355.85620977514554</v>
      </c>
      <c r="M274" s="80">
        <f t="shared" ca="1" si="180"/>
        <v>0</v>
      </c>
      <c r="N274" s="80">
        <f t="shared" ca="1" si="181"/>
        <v>0</v>
      </c>
      <c r="O274" s="81">
        <f t="shared" ca="1" si="165"/>
        <v>0</v>
      </c>
      <c r="P274" s="79">
        <f t="shared" ca="1" si="166"/>
        <v>429580.1645779527</v>
      </c>
      <c r="Q274" s="35"/>
      <c r="R274">
        <f t="shared" ca="1" si="182"/>
        <v>271</v>
      </c>
      <c r="S274" s="78">
        <f t="shared" ca="1" si="183"/>
        <v>83.6</v>
      </c>
      <c r="T274" s="55">
        <f t="shared" ca="1" si="184"/>
        <v>1.2403362716826516E-2</v>
      </c>
      <c r="U274" s="78">
        <f t="shared" ca="1" si="185"/>
        <v>0.23634060685576339</v>
      </c>
      <c r="V274" s="79">
        <f t="shared" ca="1" si="186"/>
        <v>476609.04025237623</v>
      </c>
      <c r="W274" s="79">
        <f t="shared" ca="1" si="167"/>
        <v>3251.1854062392299</v>
      </c>
      <c r="X274" s="80">
        <f t="shared" ca="1" si="168"/>
        <v>-4.7268121371152674</v>
      </c>
      <c r="Y274" s="80">
        <f t="shared" ca="1" si="187"/>
        <v>-397.17420021031353</v>
      </c>
      <c r="Z274" s="80">
        <f t="shared" ca="1" si="169"/>
        <v>0</v>
      </c>
      <c r="AA274" s="80">
        <f t="shared" ca="1" si="188"/>
        <v>0</v>
      </c>
      <c r="AB274" s="81">
        <f t="shared" ca="1" si="170"/>
        <v>0</v>
      </c>
      <c r="AC274" s="79">
        <f t="shared" ca="1" si="171"/>
        <v>479458.32464626804</v>
      </c>
      <c r="AD274" s="35"/>
      <c r="AE274" s="62">
        <f t="shared" ca="1" si="172"/>
        <v>0</v>
      </c>
      <c r="AF274" s="62">
        <f t="shared" ca="1" si="173"/>
        <v>2028675.1863122585</v>
      </c>
      <c r="AG274" s="35"/>
      <c r="AH274" s="35"/>
      <c r="AR274" s="69">
        <f t="shared" si="189"/>
        <v>23</v>
      </c>
      <c r="AS274" s="70">
        <f t="shared" si="193"/>
        <v>271</v>
      </c>
      <c r="AT274" s="71">
        <f t="shared" si="194"/>
        <v>0.15645940210445461</v>
      </c>
      <c r="AU274" s="72">
        <f t="shared" si="174"/>
        <v>6.8214933659622723E-3</v>
      </c>
      <c r="AV274" s="73">
        <f t="shared" si="190"/>
        <v>1.0068214933659623</v>
      </c>
      <c r="AW274" s="74">
        <f>PRODUCT(AV$4:AV274)</f>
        <v>6.311340152987075</v>
      </c>
    </row>
    <row r="275" spans="5:49">
      <c r="E275">
        <f t="shared" si="191"/>
        <v>272</v>
      </c>
      <c r="F275" s="64">
        <f t="shared" si="192"/>
        <v>84.58333333333222</v>
      </c>
      <c r="G275" s="55">
        <f t="shared" si="175"/>
        <v>1.3587845363505768E-2</v>
      </c>
      <c r="H275" s="78">
        <f t="shared" si="195"/>
        <v>0.21680705428349947</v>
      </c>
      <c r="I275" s="79">
        <f t="shared" ca="1" si="176"/>
        <v>423743.09573043813</v>
      </c>
      <c r="J275" s="79">
        <f t="shared" ca="1" si="177"/>
        <v>2890.5607163974996</v>
      </c>
      <c r="K275" s="80">
        <f t="shared" ca="1" si="178"/>
        <v>-4.3361410856699898</v>
      </c>
      <c r="L275" s="80">
        <f t="shared" ca="1" si="179"/>
        <v>-353.11924644203179</v>
      </c>
      <c r="M275" s="80">
        <f t="shared" ca="1" si="180"/>
        <v>0</v>
      </c>
      <c r="N275" s="80">
        <f t="shared" ca="1" si="181"/>
        <v>0</v>
      </c>
      <c r="O275" s="81">
        <f t="shared" ca="1" si="165"/>
        <v>0</v>
      </c>
      <c r="P275" s="79">
        <f t="shared" ca="1" si="166"/>
        <v>426276.2010593079</v>
      </c>
      <c r="Q275" s="35"/>
      <c r="R275">
        <f t="shared" ca="1" si="182"/>
        <v>272</v>
      </c>
      <c r="S275" s="78">
        <f t="shared" ca="1" si="183"/>
        <v>83.68</v>
      </c>
      <c r="T275" s="55">
        <f t="shared" ca="1" si="184"/>
        <v>1.2403362716826516E-2</v>
      </c>
      <c r="U275" s="78">
        <f t="shared" ca="1" si="185"/>
        <v>0.23340918858421647</v>
      </c>
      <c r="V275" s="79">
        <f t="shared" ca="1" si="186"/>
        <v>473511.42913807841</v>
      </c>
      <c r="W275" s="79">
        <f t="shared" ca="1" si="167"/>
        <v>3230.0550725727167</v>
      </c>
      <c r="X275" s="80">
        <f t="shared" ca="1" si="168"/>
        <v>-4.6681837716843297</v>
      </c>
      <c r="Y275" s="80">
        <f t="shared" ca="1" si="187"/>
        <v>-394.59285761506538</v>
      </c>
      <c r="Z275" s="80">
        <f t="shared" ca="1" si="169"/>
        <v>0</v>
      </c>
      <c r="AA275" s="80">
        <f t="shared" ca="1" si="188"/>
        <v>0</v>
      </c>
      <c r="AB275" s="81">
        <f t="shared" ca="1" si="170"/>
        <v>0</v>
      </c>
      <c r="AC275" s="79">
        <f t="shared" ca="1" si="171"/>
        <v>476342.22316926438</v>
      </c>
      <c r="AD275" s="35"/>
      <c r="AE275" s="62">
        <f t="shared" ca="1" si="172"/>
        <v>0</v>
      </c>
      <c r="AF275" s="62">
        <f t="shared" ca="1" si="173"/>
        <v>2040803.2179821196</v>
      </c>
      <c r="AG275" s="35"/>
      <c r="AH275" s="35"/>
      <c r="AR275" s="69">
        <f t="shared" si="189"/>
        <v>23</v>
      </c>
      <c r="AS275" s="70">
        <f t="shared" si="193"/>
        <v>272</v>
      </c>
      <c r="AT275" s="71">
        <f t="shared" si="194"/>
        <v>0.15539211533095665</v>
      </c>
      <c r="AU275" s="72">
        <f t="shared" si="174"/>
        <v>6.8214933659622723E-3</v>
      </c>
      <c r="AV275" s="73">
        <f t="shared" si="190"/>
        <v>1.0068214933659623</v>
      </c>
      <c r="AW275" s="74">
        <f>PRODUCT(AV$4:AV275)</f>
        <v>6.3543929179710075</v>
      </c>
    </row>
    <row r="276" spans="5:49">
      <c r="E276">
        <f t="shared" si="191"/>
        <v>273</v>
      </c>
      <c r="F276" s="64">
        <f t="shared" si="192"/>
        <v>84.666666666665549</v>
      </c>
      <c r="G276" s="55">
        <f t="shared" si="175"/>
        <v>1.3587845363505768E-2</v>
      </c>
      <c r="H276" s="78">
        <f t="shared" si="195"/>
        <v>0.21386111355617807</v>
      </c>
      <c r="I276" s="79">
        <f t="shared" ca="1" si="176"/>
        <v>420484.02595717134</v>
      </c>
      <c r="J276" s="79">
        <f t="shared" ca="1" si="177"/>
        <v>2868.3289935599523</v>
      </c>
      <c r="K276" s="80">
        <f t="shared" ca="1" si="178"/>
        <v>-4.277222271123561</v>
      </c>
      <c r="L276" s="80">
        <f t="shared" ca="1" si="179"/>
        <v>-350.40335496430947</v>
      </c>
      <c r="M276" s="80">
        <f t="shared" ca="1" si="180"/>
        <v>0</v>
      </c>
      <c r="N276" s="80">
        <f t="shared" ca="1" si="181"/>
        <v>0</v>
      </c>
      <c r="O276" s="81">
        <f t="shared" ca="1" si="165"/>
        <v>0</v>
      </c>
      <c r="P276" s="79">
        <f t="shared" ca="1" si="166"/>
        <v>422997.6743734958</v>
      </c>
      <c r="Q276" s="35"/>
      <c r="R276">
        <f t="shared" ca="1" si="182"/>
        <v>273</v>
      </c>
      <c r="S276" s="78">
        <f t="shared" ca="1" si="183"/>
        <v>83.76</v>
      </c>
      <c r="T276" s="55">
        <f t="shared" ca="1" si="184"/>
        <v>1.2403362716826516E-2</v>
      </c>
      <c r="U276" s="78">
        <f t="shared" ca="1" si="185"/>
        <v>0.23051412975676627</v>
      </c>
      <c r="V276" s="79">
        <f t="shared" ca="1" si="186"/>
        <v>470433.9777979565</v>
      </c>
      <c r="W276" s="79">
        <f t="shared" ca="1" si="167"/>
        <v>3209.0622586720033</v>
      </c>
      <c r="X276" s="80">
        <f t="shared" ca="1" si="168"/>
        <v>-4.6102825951353257</v>
      </c>
      <c r="Y276" s="80">
        <f t="shared" ca="1" si="187"/>
        <v>-392.02831483163044</v>
      </c>
      <c r="Z276" s="80">
        <f t="shared" ca="1" si="169"/>
        <v>0</v>
      </c>
      <c r="AA276" s="80">
        <f t="shared" ca="1" si="188"/>
        <v>0</v>
      </c>
      <c r="AB276" s="81">
        <f t="shared" ca="1" si="170"/>
        <v>0</v>
      </c>
      <c r="AC276" s="79">
        <f t="shared" ca="1" si="171"/>
        <v>473246.40145920176</v>
      </c>
      <c r="AD276" s="35"/>
      <c r="AE276" s="62">
        <f t="shared" ca="1" si="172"/>
        <v>0</v>
      </c>
      <c r="AF276" s="62">
        <f t="shared" ca="1" si="173"/>
        <v>2053003.8742465009</v>
      </c>
      <c r="AG276" s="35"/>
      <c r="AH276" s="35"/>
      <c r="AR276" s="69">
        <f t="shared" si="189"/>
        <v>23</v>
      </c>
      <c r="AS276" s="70">
        <f t="shared" si="193"/>
        <v>273</v>
      </c>
      <c r="AT276" s="71">
        <f t="shared" si="194"/>
        <v>0.15433210904710368</v>
      </c>
      <c r="AU276" s="72">
        <f t="shared" si="174"/>
        <v>6.8214933659622723E-3</v>
      </c>
      <c r="AV276" s="73">
        <f t="shared" si="190"/>
        <v>1.0068214933659623</v>
      </c>
      <c r="AW276" s="74">
        <f>PRODUCT(AV$4:AV276)</f>
        <v>6.3977393671056646</v>
      </c>
    </row>
    <row r="277" spans="5:49">
      <c r="E277">
        <f t="shared" si="191"/>
        <v>274</v>
      </c>
      <c r="F277" s="64">
        <f t="shared" si="192"/>
        <v>84.749999999998877</v>
      </c>
      <c r="G277" s="55">
        <f t="shared" si="175"/>
        <v>1.3587845363505768E-2</v>
      </c>
      <c r="H277" s="78">
        <f t="shared" si="195"/>
        <v>0.21095520181590957</v>
      </c>
      <c r="I277" s="79">
        <f t="shared" ca="1" si="176"/>
        <v>417250.04738498619</v>
      </c>
      <c r="J277" s="79">
        <f t="shared" ca="1" si="177"/>
        <v>2846.2684301841268</v>
      </c>
      <c r="K277" s="80">
        <f t="shared" ca="1" si="178"/>
        <v>-4.2191040363181918</v>
      </c>
      <c r="L277" s="80">
        <f t="shared" ca="1" si="179"/>
        <v>-347.70837282082186</v>
      </c>
      <c r="M277" s="80">
        <f t="shared" ca="1" si="180"/>
        <v>0</v>
      </c>
      <c r="N277" s="80">
        <f t="shared" ca="1" si="181"/>
        <v>0</v>
      </c>
      <c r="O277" s="81">
        <f t="shared" ca="1" si="165"/>
        <v>0</v>
      </c>
      <c r="P277" s="79">
        <f t="shared" ca="1" si="166"/>
        <v>419744.38833831315</v>
      </c>
      <c r="Q277" s="35"/>
      <c r="R277">
        <f t="shared" ca="1" si="182"/>
        <v>274</v>
      </c>
      <c r="S277" s="78">
        <f t="shared" ca="1" si="183"/>
        <v>83.84</v>
      </c>
      <c r="T277" s="55">
        <f t="shared" ca="1" si="184"/>
        <v>1.2403362716826516E-2</v>
      </c>
      <c r="U277" s="78">
        <f t="shared" ca="1" si="185"/>
        <v>0.22765497939403948</v>
      </c>
      <c r="V277" s="79">
        <f t="shared" ca="1" si="186"/>
        <v>467376.55468747037</v>
      </c>
      <c r="W277" s="79">
        <f t="shared" ca="1" si="167"/>
        <v>3188.2060672068824</v>
      </c>
      <c r="X277" s="80">
        <f t="shared" ca="1" si="168"/>
        <v>-4.5530995878807898</v>
      </c>
      <c r="Y277" s="80">
        <f t="shared" ca="1" si="187"/>
        <v>-389.48046223955868</v>
      </c>
      <c r="Z277" s="80">
        <f t="shared" ca="1" si="169"/>
        <v>0</v>
      </c>
      <c r="AA277" s="80">
        <f t="shared" ca="1" si="188"/>
        <v>0</v>
      </c>
      <c r="AB277" s="81">
        <f t="shared" ca="1" si="170"/>
        <v>0</v>
      </c>
      <c r="AC277" s="79">
        <f t="shared" ca="1" si="171"/>
        <v>470170.72719284979</v>
      </c>
      <c r="AD277" s="35"/>
      <c r="AE277" s="62">
        <f t="shared" ca="1" si="172"/>
        <v>0</v>
      </c>
      <c r="AF277" s="62">
        <f t="shared" ca="1" si="173"/>
        <v>2065277.589993096</v>
      </c>
      <c r="AG277" s="35"/>
      <c r="AH277" s="35"/>
      <c r="AR277" s="69">
        <f t="shared" si="189"/>
        <v>23</v>
      </c>
      <c r="AS277" s="70">
        <f t="shared" si="193"/>
        <v>274</v>
      </c>
      <c r="AT277" s="71">
        <f t="shared" si="194"/>
        <v>0.15327933358908388</v>
      </c>
      <c r="AU277" s="72">
        <f t="shared" si="174"/>
        <v>6.8214933659622723E-3</v>
      </c>
      <c r="AV277" s="73">
        <f t="shared" si="190"/>
        <v>1.0068214933659623</v>
      </c>
      <c r="AW277" s="74">
        <f>PRODUCT(AV$4:AV277)</f>
        <v>6.4413815037555313</v>
      </c>
    </row>
    <row r="278" spans="5:49">
      <c r="E278">
        <f t="shared" si="191"/>
        <v>275</v>
      </c>
      <c r="F278" s="64">
        <f t="shared" si="192"/>
        <v>84.833333333332206</v>
      </c>
      <c r="G278" s="55">
        <f t="shared" si="175"/>
        <v>1.3587845363505768E-2</v>
      </c>
      <c r="H278" s="78">
        <f t="shared" si="195"/>
        <v>0.20808877515500784</v>
      </c>
      <c r="I278" s="79">
        <f t="shared" ca="1" si="176"/>
        <v>414040.96649737284</v>
      </c>
      <c r="J278" s="79">
        <f t="shared" ca="1" si="177"/>
        <v>2824.377706198436</v>
      </c>
      <c r="K278" s="80">
        <f t="shared" ca="1" si="178"/>
        <v>-4.1617755031001566</v>
      </c>
      <c r="L278" s="80">
        <f t="shared" ca="1" si="179"/>
        <v>-345.03413874781074</v>
      </c>
      <c r="M278" s="80">
        <f t="shared" ca="1" si="180"/>
        <v>0</v>
      </c>
      <c r="N278" s="80">
        <f t="shared" ca="1" si="181"/>
        <v>0</v>
      </c>
      <c r="O278" s="81">
        <f t="shared" ca="1" si="165"/>
        <v>0</v>
      </c>
      <c r="P278" s="79">
        <f t="shared" ca="1" si="166"/>
        <v>416516.14828932041</v>
      </c>
      <c r="Q278" s="35"/>
      <c r="R278">
        <f t="shared" ca="1" si="182"/>
        <v>275</v>
      </c>
      <c r="S278" s="78">
        <f t="shared" ca="1" si="183"/>
        <v>83.92</v>
      </c>
      <c r="T278" s="55">
        <f t="shared" ca="1" si="184"/>
        <v>1.2403362716826516E-2</v>
      </c>
      <c r="U278" s="78">
        <f t="shared" ca="1" si="185"/>
        <v>0.22483129211032354</v>
      </c>
      <c r="V278" s="79">
        <f t="shared" ca="1" si="186"/>
        <v>464339.02912464278</v>
      </c>
      <c r="W278" s="79">
        <f t="shared" ca="1" si="167"/>
        <v>3167.485606731113</v>
      </c>
      <c r="X278" s="80">
        <f t="shared" ca="1" si="168"/>
        <v>-4.4966258422064707</v>
      </c>
      <c r="Y278" s="80">
        <f t="shared" ca="1" si="187"/>
        <v>-386.94919093720233</v>
      </c>
      <c r="Z278" s="80">
        <f t="shared" ca="1" si="169"/>
        <v>0</v>
      </c>
      <c r="AA278" s="80">
        <f t="shared" ca="1" si="188"/>
        <v>0</v>
      </c>
      <c r="AB278" s="81">
        <f t="shared" ca="1" si="170"/>
        <v>0</v>
      </c>
      <c r="AC278" s="79">
        <f t="shared" ca="1" si="171"/>
        <v>467115.06891459442</v>
      </c>
      <c r="AD278" s="35"/>
      <c r="AE278" s="62">
        <f t="shared" ca="1" si="172"/>
        <v>0</v>
      </c>
      <c r="AF278" s="62">
        <f t="shared" ca="1" si="173"/>
        <v>2077624.8027137765</v>
      </c>
      <c r="AG278" s="35"/>
      <c r="AH278" s="35"/>
      <c r="AR278" s="69">
        <f t="shared" si="189"/>
        <v>23</v>
      </c>
      <c r="AS278" s="70">
        <f t="shared" si="193"/>
        <v>275</v>
      </c>
      <c r="AT278" s="71">
        <f t="shared" si="194"/>
        <v>0.15223373963186682</v>
      </c>
      <c r="AU278" s="72">
        <f t="shared" si="174"/>
        <v>6.8214933659622723E-3</v>
      </c>
      <c r="AV278" s="73">
        <f t="shared" si="190"/>
        <v>1.0068214933659623</v>
      </c>
      <c r="AW278" s="74">
        <f>PRODUCT(AV$4:AV278)</f>
        <v>6.4853213449510321</v>
      </c>
    </row>
    <row r="279" spans="5:49">
      <c r="E279">
        <f t="shared" si="191"/>
        <v>276</v>
      </c>
      <c r="F279" s="64">
        <f t="shared" si="192"/>
        <v>84.916666666665535</v>
      </c>
      <c r="G279" s="55">
        <f t="shared" si="175"/>
        <v>1.3587845363505768E-2</v>
      </c>
      <c r="H279" s="78">
        <f t="shared" si="195"/>
        <v>0.20526129705632026</v>
      </c>
      <c r="I279" s="79">
        <f t="shared" ca="1" si="176"/>
        <v>410856.59127496206</v>
      </c>
      <c r="J279" s="79">
        <f t="shared" ca="1" si="177"/>
        <v>2802.6555117440266</v>
      </c>
      <c r="K279" s="80">
        <f t="shared" ca="1" si="178"/>
        <v>-4.1052259411264052</v>
      </c>
      <c r="L279" s="80">
        <f t="shared" ca="1" si="179"/>
        <v>-342.38049272913509</v>
      </c>
      <c r="M279" s="80">
        <f t="shared" ca="1" si="180"/>
        <v>0</v>
      </c>
      <c r="N279" s="80">
        <f t="shared" ca="1" si="181"/>
        <v>0</v>
      </c>
      <c r="O279" s="81">
        <f t="shared" ca="1" si="165"/>
        <v>-29318.386755930896</v>
      </c>
      <c r="P279" s="79">
        <f t="shared" ca="1" si="166"/>
        <v>383994.37431210495</v>
      </c>
      <c r="Q279" s="35"/>
      <c r="R279">
        <f t="shared" ca="1" si="182"/>
        <v>276</v>
      </c>
      <c r="S279" s="78">
        <f t="shared" ca="1" si="183"/>
        <v>84</v>
      </c>
      <c r="T279" s="55">
        <f t="shared" ca="1" si="184"/>
        <v>1.2403362716826516E-2</v>
      </c>
      <c r="U279" s="78">
        <f t="shared" ca="1" si="185"/>
        <v>0.22204262804418642</v>
      </c>
      <c r="V279" s="79">
        <f t="shared" ca="1" si="186"/>
        <v>461321.2712843513</v>
      </c>
      <c r="W279" s="79">
        <f t="shared" ca="1" si="167"/>
        <v>3146.8999916434841</v>
      </c>
      <c r="X279" s="80">
        <f t="shared" ca="1" si="168"/>
        <v>-4.4408525608837284</v>
      </c>
      <c r="Y279" s="80">
        <f t="shared" ca="1" si="187"/>
        <v>-384.43439273695947</v>
      </c>
      <c r="Z279" s="80">
        <f t="shared" ca="1" si="169"/>
        <v>0</v>
      </c>
      <c r="AA279" s="80">
        <f t="shared" ca="1" si="188"/>
        <v>0</v>
      </c>
      <c r="AB279" s="81">
        <f t="shared" ca="1" si="170"/>
        <v>-29318.386755930896</v>
      </c>
      <c r="AC279" s="79">
        <f t="shared" ca="1" si="171"/>
        <v>434760.90927476611</v>
      </c>
      <c r="AD279" s="35"/>
      <c r="AE279" s="62">
        <f t="shared" ca="1" si="172"/>
        <v>-132039.45122689029</v>
      </c>
      <c r="AF279" s="62">
        <f t="shared" ca="1" si="173"/>
        <v>1958006.5012932958</v>
      </c>
      <c r="AG279" s="35"/>
      <c r="AH279" s="35"/>
      <c r="AR279" s="69">
        <f t="shared" si="189"/>
        <v>23</v>
      </c>
      <c r="AS279" s="70">
        <f t="shared" si="193"/>
        <v>276</v>
      </c>
      <c r="AT279" s="71">
        <f t="shared" si="194"/>
        <v>0.15119527818689241</v>
      </c>
      <c r="AU279" s="72">
        <f t="shared" si="174"/>
        <v>6.8214933659622723E-3</v>
      </c>
      <c r="AV279" s="73">
        <f t="shared" si="190"/>
        <v>1.0068214933659623</v>
      </c>
      <c r="AW279" s="74">
        <f>PRODUCT(AV$4:AV279)</f>
        <v>6.5295609214817487</v>
      </c>
    </row>
    <row r="280" spans="5:49">
      <c r="E280">
        <f t="shared" si="191"/>
        <v>277</v>
      </c>
      <c r="F280" s="64">
        <f t="shared" si="192"/>
        <v>84.999999999998863</v>
      </c>
      <c r="G280" s="55">
        <f t="shared" si="175"/>
        <v>1.3587845363505768E-2</v>
      </c>
      <c r="H280" s="78">
        <f t="shared" si="195"/>
        <v>0.20247223829280636</v>
      </c>
      <c r="I280" s="79">
        <f t="shared" ca="1" si="176"/>
        <v>378776.71813349589</v>
      </c>
      <c r="J280" s="79">
        <f t="shared" ca="1" si="177"/>
        <v>2583.8228699286037</v>
      </c>
      <c r="K280" s="80">
        <f t="shared" ca="1" si="178"/>
        <v>-4.0494447658561272</v>
      </c>
      <c r="L280" s="80">
        <f t="shared" ca="1" si="179"/>
        <v>-315.64726511124661</v>
      </c>
      <c r="M280" s="80">
        <f t="shared" ca="1" si="180"/>
        <v>-2840.8253860012192</v>
      </c>
      <c r="N280" s="80">
        <f t="shared" ca="1" si="181"/>
        <v>0</v>
      </c>
      <c r="O280" s="81">
        <f t="shared" ca="1" si="165"/>
        <v>0</v>
      </c>
      <c r="P280" s="79">
        <f t="shared" ca="1" si="166"/>
        <v>378200.01890754618</v>
      </c>
      <c r="Q280" s="35"/>
      <c r="R280">
        <f t="shared" ca="1" si="182"/>
        <v>277</v>
      </c>
      <c r="S280" s="78">
        <f t="shared" ca="1" si="183"/>
        <v>84.08</v>
      </c>
      <c r="T280" s="55">
        <f t="shared" ca="1" si="184"/>
        <v>1.2403362716826516E-2</v>
      </c>
      <c r="U280" s="78">
        <f t="shared" ca="1" si="185"/>
        <v>0.21928855278995699</v>
      </c>
      <c r="V280" s="79">
        <f t="shared" ca="1" si="186"/>
        <v>429368.41202193388</v>
      </c>
      <c r="W280" s="79">
        <f t="shared" ca="1" si="167"/>
        <v>2928.9337741613776</v>
      </c>
      <c r="X280" s="80">
        <f t="shared" ca="1" si="168"/>
        <v>-4.3857710557991396</v>
      </c>
      <c r="Y280" s="80">
        <f t="shared" ca="1" si="187"/>
        <v>-357.80701001827828</v>
      </c>
      <c r="Z280" s="80">
        <f t="shared" ca="1" si="169"/>
        <v>-3220.2630901645039</v>
      </c>
      <c r="AA280" s="80">
        <f t="shared" ca="1" si="188"/>
        <v>0</v>
      </c>
      <c r="AB280" s="81">
        <f t="shared" ca="1" si="170"/>
        <v>0</v>
      </c>
      <c r="AC280" s="79">
        <f t="shared" ca="1" si="171"/>
        <v>428714.88992485666</v>
      </c>
      <c r="AD280" s="35"/>
      <c r="AE280" s="62">
        <f t="shared" ca="1" si="172"/>
        <v>0</v>
      </c>
      <c r="AF280" s="62">
        <f t="shared" ca="1" si="173"/>
        <v>1955026.308808268</v>
      </c>
      <c r="AG280" s="35"/>
      <c r="AH280" s="35"/>
      <c r="AR280" s="69">
        <f t="shared" si="189"/>
        <v>24</v>
      </c>
      <c r="AS280" s="70">
        <f t="shared" si="193"/>
        <v>277</v>
      </c>
      <c r="AT280" s="71">
        <f t="shared" si="194"/>
        <v>0.15016390059977569</v>
      </c>
      <c r="AU280" s="72">
        <f t="shared" si="174"/>
        <v>6.8214933659622723E-3</v>
      </c>
      <c r="AV280" s="73">
        <f t="shared" si="190"/>
        <v>1.0068214933659623</v>
      </c>
      <c r="AW280" s="74">
        <f>PRODUCT(AV$4:AV280)</f>
        <v>6.5741022779902831</v>
      </c>
    </row>
    <row r="281" spans="5:49">
      <c r="E281">
        <f t="shared" si="191"/>
        <v>278</v>
      </c>
      <c r="F281" s="64">
        <f t="shared" si="192"/>
        <v>85.083333333332192</v>
      </c>
      <c r="G281" s="55">
        <f t="shared" si="175"/>
        <v>1.3587845363505768E-2</v>
      </c>
      <c r="H281" s="78">
        <f t="shared" si="195"/>
        <v>0.19972107682848081</v>
      </c>
      <c r="I281" s="79">
        <f t="shared" ca="1" si="176"/>
        <v>373061.09553415549</v>
      </c>
      <c r="J281" s="79">
        <f t="shared" ca="1" si="177"/>
        <v>2544.8337882848591</v>
      </c>
      <c r="K281" s="80">
        <f t="shared" ca="1" si="178"/>
        <v>-3.9944215365696163</v>
      </c>
      <c r="L281" s="80">
        <f t="shared" ca="1" si="179"/>
        <v>-310.88424627846291</v>
      </c>
      <c r="M281" s="80">
        <f t="shared" ca="1" si="180"/>
        <v>0</v>
      </c>
      <c r="N281" s="80">
        <f t="shared" ca="1" si="181"/>
        <v>0</v>
      </c>
      <c r="O281" s="81">
        <f t="shared" ca="1" si="165"/>
        <v>0</v>
      </c>
      <c r="P281" s="79">
        <f t="shared" ca="1" si="166"/>
        <v>375291.05065462535</v>
      </c>
      <c r="Q281" s="35"/>
      <c r="R281">
        <f t="shared" ca="1" si="182"/>
        <v>278</v>
      </c>
      <c r="S281" s="78">
        <f t="shared" ca="1" si="183"/>
        <v>84.16</v>
      </c>
      <c r="T281" s="55">
        <f t="shared" ca="1" si="184"/>
        <v>1.2403362716826516E-2</v>
      </c>
      <c r="U281" s="78">
        <f t="shared" ca="1" si="185"/>
        <v>0.21656863733005519</v>
      </c>
      <c r="V281" s="79">
        <f t="shared" ca="1" si="186"/>
        <v>423397.3836430143</v>
      </c>
      <c r="W281" s="79">
        <f t="shared" ca="1" si="167"/>
        <v>2888.202443686605</v>
      </c>
      <c r="X281" s="80">
        <f t="shared" ca="1" si="168"/>
        <v>-4.3313727466011036</v>
      </c>
      <c r="Y281" s="80">
        <f t="shared" ca="1" si="187"/>
        <v>-352.83115303584526</v>
      </c>
      <c r="Z281" s="80">
        <f t="shared" ca="1" si="169"/>
        <v>0</v>
      </c>
      <c r="AA281" s="80">
        <f t="shared" ca="1" si="188"/>
        <v>0</v>
      </c>
      <c r="AB281" s="81">
        <f t="shared" ca="1" si="170"/>
        <v>0</v>
      </c>
      <c r="AC281" s="79">
        <f t="shared" ca="1" si="171"/>
        <v>425928.42356091843</v>
      </c>
      <c r="AD281" s="35"/>
      <c r="AE281" s="62">
        <f t="shared" ca="1" si="172"/>
        <v>0</v>
      </c>
      <c r="AF281" s="62">
        <f t="shared" ca="1" si="173"/>
        <v>1966713.3192134118</v>
      </c>
      <c r="AG281" s="35"/>
      <c r="AH281" s="35"/>
      <c r="AR281" s="69">
        <f t="shared" si="189"/>
        <v>24</v>
      </c>
      <c r="AS281" s="70">
        <f t="shared" si="193"/>
        <v>278</v>
      </c>
      <c r="AT281" s="71">
        <f t="shared" si="194"/>
        <v>0.1491395585480273</v>
      </c>
      <c r="AU281" s="72">
        <f t="shared" si="174"/>
        <v>6.8214933659622723E-3</v>
      </c>
      <c r="AV281" s="73">
        <f t="shared" si="190"/>
        <v>1.0068214933659623</v>
      </c>
      <c r="AW281" s="74">
        <f>PRODUCT(AV$4:AV281)</f>
        <v>6.6189474730667515</v>
      </c>
    </row>
    <row r="282" spans="5:49">
      <c r="E282">
        <f t="shared" si="191"/>
        <v>279</v>
      </c>
      <c r="F282" s="64">
        <f t="shared" si="192"/>
        <v>85.16666666666552</v>
      </c>
      <c r="G282" s="55">
        <f t="shared" si="175"/>
        <v>1.3587845363505768E-2</v>
      </c>
      <c r="H282" s="78">
        <f t="shared" si="195"/>
        <v>0.19700729772070255</v>
      </c>
      <c r="I282" s="79">
        <f t="shared" ca="1" si="176"/>
        <v>370191.65389202267</v>
      </c>
      <c r="J282" s="79">
        <f t="shared" ca="1" si="177"/>
        <v>2525.2599111590343</v>
      </c>
      <c r="K282" s="80">
        <f t="shared" ca="1" si="178"/>
        <v>-3.9401459544140511</v>
      </c>
      <c r="L282" s="80">
        <f t="shared" ca="1" si="179"/>
        <v>-308.49304491001891</v>
      </c>
      <c r="M282" s="80">
        <f t="shared" ca="1" si="180"/>
        <v>0</v>
      </c>
      <c r="N282" s="80">
        <f t="shared" ca="1" si="181"/>
        <v>0</v>
      </c>
      <c r="O282" s="81">
        <f t="shared" ca="1" si="165"/>
        <v>0</v>
      </c>
      <c r="P282" s="79">
        <f t="shared" ca="1" si="166"/>
        <v>372404.48061231727</v>
      </c>
      <c r="Q282" s="35"/>
      <c r="R282">
        <f t="shared" ca="1" si="182"/>
        <v>279</v>
      </c>
      <c r="S282" s="78">
        <f t="shared" ca="1" si="183"/>
        <v>84.24</v>
      </c>
      <c r="T282" s="55">
        <f t="shared" ca="1" si="184"/>
        <v>1.2403362716826516E-2</v>
      </c>
      <c r="U282" s="78">
        <f t="shared" ca="1" si="185"/>
        <v>0.21388245796816166</v>
      </c>
      <c r="V282" s="79">
        <f t="shared" ca="1" si="186"/>
        <v>420645.47883208626</v>
      </c>
      <c r="W282" s="79">
        <f t="shared" ca="1" si="167"/>
        <v>2869.4303432750999</v>
      </c>
      <c r="X282" s="80">
        <f t="shared" ca="1" si="168"/>
        <v>-4.2776491593632331</v>
      </c>
      <c r="Y282" s="80">
        <f t="shared" ca="1" si="187"/>
        <v>-350.53789902673856</v>
      </c>
      <c r="Z282" s="80">
        <f t="shared" ca="1" si="169"/>
        <v>0</v>
      </c>
      <c r="AA282" s="80">
        <f t="shared" ca="1" si="188"/>
        <v>0</v>
      </c>
      <c r="AB282" s="81">
        <f t="shared" ca="1" si="170"/>
        <v>0</v>
      </c>
      <c r="AC282" s="79">
        <f t="shared" ca="1" si="171"/>
        <v>423160.0936271752</v>
      </c>
      <c r="AD282" s="35"/>
      <c r="AE282" s="62">
        <f t="shared" ca="1" si="172"/>
        <v>0</v>
      </c>
      <c r="AF282" s="62">
        <f t="shared" ca="1" si="173"/>
        <v>1978470.3133071642</v>
      </c>
      <c r="AG282" s="35"/>
      <c r="AH282" s="35"/>
      <c r="AR282" s="69">
        <f t="shared" si="189"/>
        <v>24</v>
      </c>
      <c r="AS282" s="70">
        <f t="shared" si="193"/>
        <v>279</v>
      </c>
      <c r="AT282" s="71">
        <f t="shared" si="194"/>
        <v>0.1481222040387894</v>
      </c>
      <c r="AU282" s="72">
        <f t="shared" si="174"/>
        <v>6.8214933659622723E-3</v>
      </c>
      <c r="AV282" s="73">
        <f t="shared" si="190"/>
        <v>1.0068214933659623</v>
      </c>
      <c r="AW282" s="74">
        <f>PRODUCT(AV$4:AV282)</f>
        <v>6.6640985793439294</v>
      </c>
    </row>
    <row r="283" spans="5:49">
      <c r="E283">
        <f t="shared" si="191"/>
        <v>280</v>
      </c>
      <c r="F283" s="64">
        <f t="shared" si="192"/>
        <v>85.249999999998849</v>
      </c>
      <c r="G283" s="55">
        <f t="shared" si="175"/>
        <v>1.3587845363505768E-2</v>
      </c>
      <c r="H283" s="78">
        <f t="shared" si="195"/>
        <v>0.19433039302379151</v>
      </c>
      <c r="I283" s="79">
        <f t="shared" ca="1" si="176"/>
        <v>367344.30611708044</v>
      </c>
      <c r="J283" s="79">
        <f t="shared" ca="1" si="177"/>
        <v>2505.8367472016785</v>
      </c>
      <c r="K283" s="80">
        <f t="shared" ca="1" si="178"/>
        <v>-3.8866078604758303</v>
      </c>
      <c r="L283" s="80">
        <f t="shared" ca="1" si="179"/>
        <v>-306.12025509756705</v>
      </c>
      <c r="M283" s="80">
        <f t="shared" ca="1" si="180"/>
        <v>0</v>
      </c>
      <c r="N283" s="80">
        <f t="shared" ca="1" si="181"/>
        <v>0</v>
      </c>
      <c r="O283" s="81">
        <f t="shared" ca="1" si="165"/>
        <v>0</v>
      </c>
      <c r="P283" s="79">
        <f t="shared" ca="1" si="166"/>
        <v>369540.13600132411</v>
      </c>
      <c r="Q283" s="35"/>
      <c r="R283">
        <f t="shared" ca="1" si="182"/>
        <v>280</v>
      </c>
      <c r="S283" s="78">
        <f t="shared" ca="1" si="183"/>
        <v>84.32</v>
      </c>
      <c r="T283" s="55">
        <f t="shared" ca="1" si="184"/>
        <v>1.2403362716826516E-2</v>
      </c>
      <c r="U283" s="78">
        <f t="shared" ca="1" si="185"/>
        <v>0.21122959626321616</v>
      </c>
      <c r="V283" s="79">
        <f t="shared" ca="1" si="186"/>
        <v>417911.48549863108</v>
      </c>
      <c r="W283" s="79">
        <f t="shared" ca="1" si="167"/>
        <v>2850.7804258883502</v>
      </c>
      <c r="X283" s="80">
        <f t="shared" ca="1" si="168"/>
        <v>-4.2245919252643231</v>
      </c>
      <c r="Y283" s="80">
        <f t="shared" ca="1" si="187"/>
        <v>-348.25957124885923</v>
      </c>
      <c r="Z283" s="80">
        <f t="shared" ca="1" si="169"/>
        <v>0</v>
      </c>
      <c r="AA283" s="80">
        <f t="shared" ca="1" si="188"/>
        <v>0</v>
      </c>
      <c r="AB283" s="81">
        <f t="shared" ca="1" si="170"/>
        <v>0</v>
      </c>
      <c r="AC283" s="79">
        <f t="shared" ca="1" si="171"/>
        <v>420409.78176134534</v>
      </c>
      <c r="AD283" s="35"/>
      <c r="AE283" s="62">
        <f t="shared" ca="1" si="172"/>
        <v>0</v>
      </c>
      <c r="AF283" s="62">
        <f t="shared" ca="1" si="173"/>
        <v>1990297.7101630531</v>
      </c>
      <c r="AG283" s="35"/>
      <c r="AH283" s="35"/>
      <c r="AR283" s="69">
        <f t="shared" si="189"/>
        <v>24</v>
      </c>
      <c r="AS283" s="70">
        <f t="shared" si="193"/>
        <v>280</v>
      </c>
      <c r="AT283" s="71">
        <f t="shared" si="194"/>
        <v>0.14711178940658709</v>
      </c>
      <c r="AU283" s="72">
        <f t="shared" si="174"/>
        <v>6.8214933659622723E-3</v>
      </c>
      <c r="AV283" s="73">
        <f t="shared" si="190"/>
        <v>1.0068214933659623</v>
      </c>
      <c r="AW283" s="74">
        <f>PRODUCT(AV$4:AV283)</f>
        <v>6.7095576835930428</v>
      </c>
    </row>
    <row r="284" spans="5:49">
      <c r="E284">
        <f t="shared" si="191"/>
        <v>281</v>
      </c>
      <c r="F284" s="64">
        <f t="shared" si="192"/>
        <v>85.333333333332178</v>
      </c>
      <c r="G284" s="55">
        <f t="shared" si="175"/>
        <v>1.3587845363505768E-2</v>
      </c>
      <c r="H284" s="78">
        <f t="shared" si="195"/>
        <v>0.19168986169395494</v>
      </c>
      <c r="I284" s="79">
        <f t="shared" ca="1" si="176"/>
        <v>364518.8817777292</v>
      </c>
      <c r="J284" s="79">
        <f t="shared" ca="1" si="177"/>
        <v>2486.5631338147655</v>
      </c>
      <c r="K284" s="80">
        <f t="shared" ca="1" si="178"/>
        <v>-3.8337972338790989</v>
      </c>
      <c r="L284" s="80">
        <f t="shared" ca="1" si="179"/>
        <v>-303.76573481477436</v>
      </c>
      <c r="M284" s="80">
        <f t="shared" ca="1" si="180"/>
        <v>0</v>
      </c>
      <c r="N284" s="80">
        <f t="shared" ca="1" si="181"/>
        <v>0</v>
      </c>
      <c r="O284" s="81">
        <f t="shared" ca="1" si="165"/>
        <v>0</v>
      </c>
      <c r="P284" s="79">
        <f t="shared" ca="1" si="166"/>
        <v>366697.84537949535</v>
      </c>
      <c r="Q284" s="35"/>
      <c r="R284">
        <f t="shared" ca="1" si="182"/>
        <v>281</v>
      </c>
      <c r="S284" s="78">
        <f t="shared" ca="1" si="183"/>
        <v>84.4</v>
      </c>
      <c r="T284" s="55">
        <f t="shared" ca="1" si="184"/>
        <v>1.2403362716826516E-2</v>
      </c>
      <c r="U284" s="78">
        <f t="shared" ca="1" si="185"/>
        <v>0.20860963896423468</v>
      </c>
      <c r="V284" s="79">
        <f t="shared" ca="1" si="186"/>
        <v>415195.28674845747</v>
      </c>
      <c r="W284" s="79">
        <f t="shared" ca="1" si="167"/>
        <v>2832.251894133406</v>
      </c>
      <c r="X284" s="80">
        <f t="shared" ca="1" si="168"/>
        <v>-4.1721927792846936</v>
      </c>
      <c r="Y284" s="80">
        <f t="shared" ca="1" si="187"/>
        <v>-345.99607229038122</v>
      </c>
      <c r="Z284" s="80">
        <f t="shared" ca="1" si="169"/>
        <v>0</v>
      </c>
      <c r="AA284" s="80">
        <f t="shared" ca="1" si="188"/>
        <v>0</v>
      </c>
      <c r="AB284" s="81">
        <f t="shared" ca="1" si="170"/>
        <v>0</v>
      </c>
      <c r="AC284" s="79">
        <f t="shared" ca="1" si="171"/>
        <v>417677.37037752115</v>
      </c>
      <c r="AD284" s="35"/>
      <c r="AE284" s="62">
        <f t="shared" ca="1" si="172"/>
        <v>0</v>
      </c>
      <c r="AF284" s="62">
        <f t="shared" ca="1" si="173"/>
        <v>2002195.9313640839</v>
      </c>
      <c r="AG284" s="35"/>
      <c r="AH284" s="35"/>
      <c r="AR284" s="69">
        <f t="shared" si="189"/>
        <v>24</v>
      </c>
      <c r="AS284" s="70">
        <f t="shared" si="193"/>
        <v>281</v>
      </c>
      <c r="AT284" s="71">
        <f t="shared" si="194"/>
        <v>0.14610826731109522</v>
      </c>
      <c r="AU284" s="72">
        <f t="shared" si="174"/>
        <v>6.8214933659622723E-3</v>
      </c>
      <c r="AV284" s="73">
        <f t="shared" si="190"/>
        <v>1.0068214933659623</v>
      </c>
      <c r="AW284" s="74">
        <f>PRODUCT(AV$4:AV284)</f>
        <v>6.7553268868202139</v>
      </c>
    </row>
    <row r="285" spans="5:49">
      <c r="E285">
        <f t="shared" si="191"/>
        <v>282</v>
      </c>
      <c r="F285" s="64">
        <f t="shared" si="192"/>
        <v>85.416666666665506</v>
      </c>
      <c r="G285" s="55">
        <f t="shared" si="175"/>
        <v>1.3587845363505768E-2</v>
      </c>
      <c r="H285" s="78">
        <f t="shared" si="195"/>
        <v>0.18908520949550567</v>
      </c>
      <c r="I285" s="79">
        <f t="shared" ca="1" si="176"/>
        <v>361715.21176134801</v>
      </c>
      <c r="J285" s="79">
        <f t="shared" ca="1" si="177"/>
        <v>2467.437917397674</v>
      </c>
      <c r="K285" s="80">
        <f t="shared" ca="1" si="178"/>
        <v>-3.7817041899101134</v>
      </c>
      <c r="L285" s="80">
        <f t="shared" ca="1" si="179"/>
        <v>-301.4293431344567</v>
      </c>
      <c r="M285" s="80">
        <f t="shared" ca="1" si="180"/>
        <v>0</v>
      </c>
      <c r="N285" s="80">
        <f t="shared" ca="1" si="181"/>
        <v>0</v>
      </c>
      <c r="O285" s="81">
        <f t="shared" ca="1" si="165"/>
        <v>0</v>
      </c>
      <c r="P285" s="79">
        <f t="shared" ca="1" si="166"/>
        <v>363877.4386314213</v>
      </c>
      <c r="Q285" s="35"/>
      <c r="R285">
        <f t="shared" ca="1" si="182"/>
        <v>282</v>
      </c>
      <c r="S285" s="78">
        <f t="shared" ca="1" si="183"/>
        <v>84.48</v>
      </c>
      <c r="T285" s="55">
        <f t="shared" ca="1" si="184"/>
        <v>1.2403362716826516E-2</v>
      </c>
      <c r="U285" s="78">
        <f t="shared" ca="1" si="185"/>
        <v>0.20602217794593505</v>
      </c>
      <c r="V285" s="79">
        <f t="shared" ca="1" si="186"/>
        <v>412496.76645411848</v>
      </c>
      <c r="W285" s="79">
        <f t="shared" ca="1" si="167"/>
        <v>2813.843955847658</v>
      </c>
      <c r="X285" s="80">
        <f t="shared" ca="1" si="168"/>
        <v>-4.1204435589187014</v>
      </c>
      <c r="Y285" s="80">
        <f t="shared" ca="1" si="187"/>
        <v>-343.74730537843209</v>
      </c>
      <c r="Z285" s="80">
        <f t="shared" ca="1" si="169"/>
        <v>0</v>
      </c>
      <c r="AA285" s="80">
        <f t="shared" ca="1" si="188"/>
        <v>0</v>
      </c>
      <c r="AB285" s="81">
        <f t="shared" ca="1" si="170"/>
        <v>0</v>
      </c>
      <c r="AC285" s="79">
        <f t="shared" ca="1" si="171"/>
        <v>414962.74266102881</v>
      </c>
      <c r="AD285" s="35"/>
      <c r="AE285" s="62">
        <f t="shared" ca="1" si="172"/>
        <v>0</v>
      </c>
      <c r="AF285" s="62">
        <f t="shared" ca="1" si="173"/>
        <v>2014165.4010177709</v>
      </c>
      <c r="AG285" s="35"/>
      <c r="AH285" s="35"/>
      <c r="AR285" s="69">
        <f t="shared" si="189"/>
        <v>24</v>
      </c>
      <c r="AS285" s="70">
        <f t="shared" si="193"/>
        <v>282</v>
      </c>
      <c r="AT285" s="71">
        <f t="shared" si="194"/>
        <v>0.14511159073492033</v>
      </c>
      <c r="AU285" s="72">
        <f t="shared" si="174"/>
        <v>6.8214933659622723E-3</v>
      </c>
      <c r="AV285" s="73">
        <f t="shared" si="190"/>
        <v>1.0068214933659623</v>
      </c>
      <c r="AW285" s="74">
        <f>PRODUCT(AV$4:AV285)</f>
        <v>6.8014083043635649</v>
      </c>
    </row>
    <row r="286" spans="5:49">
      <c r="E286">
        <f t="shared" si="191"/>
        <v>283</v>
      </c>
      <c r="F286" s="64">
        <f t="shared" si="192"/>
        <v>85.499999999998835</v>
      </c>
      <c r="G286" s="55">
        <f t="shared" si="175"/>
        <v>1.3587845363505768E-2</v>
      </c>
      <c r="H286" s="78">
        <f t="shared" si="195"/>
        <v>0.18651594890835466</v>
      </c>
      <c r="I286" s="79">
        <f t="shared" ca="1" si="176"/>
        <v>358933.12826402899</v>
      </c>
      <c r="J286" s="79">
        <f t="shared" ca="1" si="177"/>
        <v>2448.459953277159</v>
      </c>
      <c r="K286" s="80">
        <f t="shared" ca="1" si="178"/>
        <v>-3.7303189781670931</v>
      </c>
      <c r="L286" s="80">
        <f t="shared" ca="1" si="179"/>
        <v>-299.11094022002419</v>
      </c>
      <c r="M286" s="80">
        <f t="shared" ca="1" si="180"/>
        <v>0</v>
      </c>
      <c r="N286" s="80">
        <f t="shared" ca="1" si="181"/>
        <v>0</v>
      </c>
      <c r="O286" s="81">
        <f t="shared" ca="1" si="165"/>
        <v>0</v>
      </c>
      <c r="P286" s="79">
        <f t="shared" ca="1" si="166"/>
        <v>361078.74695810792</v>
      </c>
      <c r="Q286" s="35"/>
      <c r="R286">
        <f t="shared" ca="1" si="182"/>
        <v>283</v>
      </c>
      <c r="S286" s="78">
        <f t="shared" ca="1" si="183"/>
        <v>84.56</v>
      </c>
      <c r="T286" s="55">
        <f t="shared" ca="1" si="184"/>
        <v>1.3587845363505768E-2</v>
      </c>
      <c r="U286" s="78">
        <f t="shared" ca="1" si="185"/>
        <v>0.20322278045055303</v>
      </c>
      <c r="V286" s="79">
        <f t="shared" ca="1" si="186"/>
        <v>409324.29308213451</v>
      </c>
      <c r="W286" s="79">
        <f t="shared" ca="1" si="167"/>
        <v>2792.2029497869776</v>
      </c>
      <c r="X286" s="80">
        <f t="shared" ca="1" si="168"/>
        <v>-4.0644556090110608</v>
      </c>
      <c r="Y286" s="80">
        <f t="shared" ca="1" si="187"/>
        <v>-341.10357756844542</v>
      </c>
      <c r="Z286" s="80">
        <f t="shared" ca="1" si="169"/>
        <v>0</v>
      </c>
      <c r="AA286" s="80">
        <f t="shared" ca="1" si="188"/>
        <v>0</v>
      </c>
      <c r="AB286" s="81">
        <f t="shared" ca="1" si="170"/>
        <v>0</v>
      </c>
      <c r="AC286" s="79">
        <f t="shared" ca="1" si="171"/>
        <v>411771.32799874403</v>
      </c>
      <c r="AD286" s="35"/>
      <c r="AE286" s="62">
        <f t="shared" ca="1" si="172"/>
        <v>0</v>
      </c>
      <c r="AF286" s="62">
        <f t="shared" ca="1" si="173"/>
        <v>2026206.5457712493</v>
      </c>
      <c r="AG286" s="35"/>
      <c r="AH286" s="35"/>
      <c r="AR286" s="69">
        <f t="shared" si="189"/>
        <v>24</v>
      </c>
      <c r="AS286" s="70">
        <f t="shared" si="193"/>
        <v>283</v>
      </c>
      <c r="AT286" s="71">
        <f t="shared" si="194"/>
        <v>0.14412171298139784</v>
      </c>
      <c r="AU286" s="72">
        <f t="shared" si="174"/>
        <v>6.8214933659622723E-3</v>
      </c>
      <c r="AV286" s="73">
        <f t="shared" si="190"/>
        <v>1.0068214933659623</v>
      </c>
      <c r="AW286" s="74">
        <f>PRODUCT(AV$4:AV286)</f>
        <v>6.8478040659909816</v>
      </c>
    </row>
    <row r="287" spans="5:49">
      <c r="E287">
        <f t="shared" si="191"/>
        <v>284</v>
      </c>
      <c r="F287" s="64">
        <f t="shared" si="192"/>
        <v>85.583333333332163</v>
      </c>
      <c r="G287" s="55">
        <f t="shared" si="175"/>
        <v>1.4888670873660748E-2</v>
      </c>
      <c r="H287" s="78">
        <f t="shared" si="195"/>
        <v>0.18373897433236963</v>
      </c>
      <c r="I287" s="79">
        <f t="shared" ca="1" si="176"/>
        <v>355702.76433517481</v>
      </c>
      <c r="J287" s="79">
        <f t="shared" ca="1" si="177"/>
        <v>2426.4240471668363</v>
      </c>
      <c r="K287" s="80">
        <f t="shared" ca="1" si="178"/>
        <v>-3.6747794866473926</v>
      </c>
      <c r="L287" s="80">
        <f t="shared" ca="1" si="179"/>
        <v>-296.41897027931236</v>
      </c>
      <c r="M287" s="80">
        <f t="shared" ca="1" si="180"/>
        <v>0</v>
      </c>
      <c r="N287" s="80">
        <f t="shared" ca="1" si="181"/>
        <v>0</v>
      </c>
      <c r="O287" s="81">
        <f t="shared" ca="1" si="165"/>
        <v>0</v>
      </c>
      <c r="P287" s="79">
        <f t="shared" ca="1" si="166"/>
        <v>357829.09463257564</v>
      </c>
      <c r="Q287" s="35"/>
      <c r="R287">
        <f t="shared" ca="1" si="182"/>
        <v>284</v>
      </c>
      <c r="S287" s="78">
        <f t="shared" ca="1" si="183"/>
        <v>84.64</v>
      </c>
      <c r="T287" s="55">
        <f t="shared" ca="1" si="184"/>
        <v>1.3587845363505768E-2</v>
      </c>
      <c r="U287" s="78">
        <f t="shared" ca="1" si="185"/>
        <v>0.20046142073544923</v>
      </c>
      <c r="V287" s="79">
        <f t="shared" ca="1" si="186"/>
        <v>406176.24286877166</v>
      </c>
      <c r="W287" s="79">
        <f t="shared" ca="1" si="167"/>
        <v>2770.7285461408064</v>
      </c>
      <c r="X287" s="80">
        <f t="shared" ca="1" si="168"/>
        <v>-4.0092284147089847</v>
      </c>
      <c r="Y287" s="80">
        <f t="shared" ca="1" si="187"/>
        <v>-338.48020239064306</v>
      </c>
      <c r="Z287" s="80">
        <f t="shared" ca="1" si="169"/>
        <v>0</v>
      </c>
      <c r="AA287" s="80">
        <f t="shared" ca="1" si="188"/>
        <v>0</v>
      </c>
      <c r="AB287" s="81">
        <f t="shared" ca="1" si="170"/>
        <v>0</v>
      </c>
      <c r="AC287" s="79">
        <f t="shared" ca="1" si="171"/>
        <v>408604.48198410717</v>
      </c>
      <c r="AD287" s="35"/>
      <c r="AE287" s="62">
        <f t="shared" ca="1" si="172"/>
        <v>0</v>
      </c>
      <c r="AF287" s="62">
        <f t="shared" ca="1" si="173"/>
        <v>2038319.794826488</v>
      </c>
      <c r="AG287" s="35"/>
      <c r="AH287" s="35"/>
      <c r="AR287" s="69">
        <f t="shared" si="189"/>
        <v>24</v>
      </c>
      <c r="AS287" s="70">
        <f t="shared" si="193"/>
        <v>284</v>
      </c>
      <c r="AT287" s="71">
        <f t="shared" si="194"/>
        <v>0.14313858767240412</v>
      </c>
      <c r="AU287" s="72">
        <f t="shared" si="174"/>
        <v>6.8214933659622723E-3</v>
      </c>
      <c r="AV287" s="73">
        <f t="shared" si="190"/>
        <v>1.0068214933659623</v>
      </c>
      <c r="AW287" s="74">
        <f>PRODUCT(AV$4:AV287)</f>
        <v>6.8945163159985485</v>
      </c>
    </row>
    <row r="288" spans="5:49">
      <c r="E288">
        <f t="shared" si="191"/>
        <v>285</v>
      </c>
      <c r="F288" s="64">
        <f t="shared" si="192"/>
        <v>85.666666666665492</v>
      </c>
      <c r="G288" s="55">
        <f t="shared" si="175"/>
        <v>1.4888670873660748E-2</v>
      </c>
      <c r="H288" s="78">
        <f t="shared" si="195"/>
        <v>0.18100334521687098</v>
      </c>
      <c r="I288" s="79">
        <f t="shared" ca="1" si="176"/>
        <v>352501.49501357123</v>
      </c>
      <c r="J288" s="79">
        <f t="shared" ca="1" si="177"/>
        <v>2404.586609726859</v>
      </c>
      <c r="K288" s="80">
        <f t="shared" ca="1" si="178"/>
        <v>-3.6200669043374196</v>
      </c>
      <c r="L288" s="80">
        <f t="shared" ca="1" si="179"/>
        <v>-293.75124584464271</v>
      </c>
      <c r="M288" s="80">
        <f t="shared" ca="1" si="180"/>
        <v>0</v>
      </c>
      <c r="N288" s="80">
        <f t="shared" ca="1" si="181"/>
        <v>0</v>
      </c>
      <c r="O288" s="81">
        <f t="shared" ca="1" si="165"/>
        <v>0</v>
      </c>
      <c r="P288" s="79">
        <f t="shared" ca="1" si="166"/>
        <v>354608.71031054913</v>
      </c>
      <c r="Q288" s="35"/>
      <c r="R288">
        <f t="shared" ca="1" si="182"/>
        <v>285</v>
      </c>
      <c r="S288" s="78">
        <f t="shared" ca="1" si="183"/>
        <v>84.72</v>
      </c>
      <c r="T288" s="55">
        <f t="shared" ca="1" si="184"/>
        <v>1.3587845363505768E-2</v>
      </c>
      <c r="U288" s="78">
        <f t="shared" ca="1" si="185"/>
        <v>0.19773758194914728</v>
      </c>
      <c r="V288" s="79">
        <f t="shared" ca="1" si="186"/>
        <v>403052.42746807175</v>
      </c>
      <c r="W288" s="79">
        <f t="shared" ca="1" si="167"/>
        <v>2749.4194601084414</v>
      </c>
      <c r="X288" s="80">
        <f t="shared" ca="1" si="168"/>
        <v>-3.9547516389829456</v>
      </c>
      <c r="Y288" s="80">
        <f t="shared" ca="1" si="187"/>
        <v>-335.87702289005983</v>
      </c>
      <c r="Z288" s="80">
        <f t="shared" ca="1" si="169"/>
        <v>0</v>
      </c>
      <c r="AA288" s="80">
        <f t="shared" ca="1" si="188"/>
        <v>0</v>
      </c>
      <c r="AB288" s="81">
        <f t="shared" ca="1" si="170"/>
        <v>0</v>
      </c>
      <c r="AC288" s="79">
        <f t="shared" ca="1" si="171"/>
        <v>405462.01515365113</v>
      </c>
      <c r="AD288" s="35"/>
      <c r="AE288" s="62">
        <f t="shared" ca="1" si="172"/>
        <v>0</v>
      </c>
      <c r="AF288" s="62">
        <f t="shared" ca="1" si="173"/>
        <v>2050505.5799555844</v>
      </c>
      <c r="AG288" s="35"/>
      <c r="AH288" s="35"/>
      <c r="AR288" s="69">
        <f t="shared" si="189"/>
        <v>24</v>
      </c>
      <c r="AS288" s="70">
        <f t="shared" si="193"/>
        <v>285</v>
      </c>
      <c r="AT288" s="71">
        <f t="shared" si="194"/>
        <v>0.14216216874618359</v>
      </c>
      <c r="AU288" s="72">
        <f t="shared" si="174"/>
        <v>6.8214933659622723E-3</v>
      </c>
      <c r="AV288" s="73">
        <f t="shared" si="190"/>
        <v>1.0068214933659623</v>
      </c>
      <c r="AW288" s="74">
        <f>PRODUCT(AV$4:AV288)</f>
        <v>6.9415472133096516</v>
      </c>
    </row>
    <row r="289" spans="5:49">
      <c r="E289">
        <f t="shared" si="191"/>
        <v>286</v>
      </c>
      <c r="F289" s="64">
        <f t="shared" si="192"/>
        <v>85.74999999999882</v>
      </c>
      <c r="G289" s="55">
        <f t="shared" si="175"/>
        <v>1.4888670873660748E-2</v>
      </c>
      <c r="H289" s="78">
        <f t="shared" si="195"/>
        <v>0.17830844598290538</v>
      </c>
      <c r="I289" s="79">
        <f t="shared" ca="1" si="176"/>
        <v>349329.05793380208</v>
      </c>
      <c r="J289" s="79">
        <f t="shared" ca="1" si="177"/>
        <v>2382.9458512332812</v>
      </c>
      <c r="K289" s="80">
        <f t="shared" ca="1" si="178"/>
        <v>-3.5661689196581077</v>
      </c>
      <c r="L289" s="80">
        <f t="shared" ca="1" si="179"/>
        <v>-291.10754827816839</v>
      </c>
      <c r="M289" s="80">
        <f t="shared" ca="1" si="180"/>
        <v>0</v>
      </c>
      <c r="N289" s="80">
        <f t="shared" ca="1" si="181"/>
        <v>0</v>
      </c>
      <c r="O289" s="81">
        <f t="shared" ca="1" si="165"/>
        <v>0</v>
      </c>
      <c r="P289" s="79">
        <f t="shared" ca="1" si="166"/>
        <v>351417.33006783749</v>
      </c>
      <c r="Q289" s="35"/>
      <c r="R289">
        <f t="shared" ca="1" si="182"/>
        <v>286</v>
      </c>
      <c r="S289" s="78">
        <f t="shared" ca="1" si="183"/>
        <v>84.8</v>
      </c>
      <c r="T289" s="55">
        <f t="shared" ca="1" si="184"/>
        <v>1.3587845363505768E-2</v>
      </c>
      <c r="U289" s="78">
        <f t="shared" ca="1" si="185"/>
        <v>0.19505075426306873</v>
      </c>
      <c r="V289" s="79">
        <f t="shared" ca="1" si="186"/>
        <v>399952.65999096789</v>
      </c>
      <c r="W289" s="79">
        <f t="shared" ca="1" si="167"/>
        <v>2728.2744168273516</v>
      </c>
      <c r="X289" s="80">
        <f t="shared" ca="1" si="168"/>
        <v>-3.9010150852613745</v>
      </c>
      <c r="Y289" s="80">
        <f t="shared" ca="1" si="187"/>
        <v>-333.29388332580658</v>
      </c>
      <c r="Z289" s="80">
        <f t="shared" ca="1" si="169"/>
        <v>0</v>
      </c>
      <c r="AA289" s="80">
        <f t="shared" ca="1" si="188"/>
        <v>0</v>
      </c>
      <c r="AB289" s="81">
        <f t="shared" ca="1" si="170"/>
        <v>0</v>
      </c>
      <c r="AC289" s="79">
        <f t="shared" ca="1" si="171"/>
        <v>402343.73950938415</v>
      </c>
      <c r="AD289" s="35"/>
      <c r="AE289" s="62">
        <f t="shared" ca="1" si="172"/>
        <v>0</v>
      </c>
      <c r="AF289" s="62">
        <f t="shared" ca="1" si="173"/>
        <v>2062764.3355161569</v>
      </c>
      <c r="AG289" s="35"/>
      <c r="AH289" s="35"/>
      <c r="AR289" s="69">
        <f t="shared" si="189"/>
        <v>24</v>
      </c>
      <c r="AS289" s="70">
        <f t="shared" si="193"/>
        <v>286</v>
      </c>
      <c r="AT289" s="71">
        <f t="shared" si="194"/>
        <v>0.14119241045519068</v>
      </c>
      <c r="AU289" s="72">
        <f t="shared" si="174"/>
        <v>6.8214933659622723E-3</v>
      </c>
      <c r="AV289" s="73">
        <f t="shared" si="190"/>
        <v>1.0068214933659623</v>
      </c>
      <c r="AW289" s="74">
        <f>PRODUCT(AV$4:AV289)</f>
        <v>6.9888989315747576</v>
      </c>
    </row>
    <row r="290" spans="5:49">
      <c r="E290">
        <f t="shared" si="191"/>
        <v>287</v>
      </c>
      <c r="F290" s="64">
        <f t="shared" si="192"/>
        <v>85.833333333332149</v>
      </c>
      <c r="G290" s="55">
        <f t="shared" si="175"/>
        <v>1.4888670873660748E-2</v>
      </c>
      <c r="H290" s="78">
        <f t="shared" si="195"/>
        <v>0.175653670216672</v>
      </c>
      <c r="I290" s="79">
        <f t="shared" ca="1" si="176"/>
        <v>346185.19310115685</v>
      </c>
      <c r="J290" s="79">
        <f t="shared" ca="1" si="177"/>
        <v>2361.4999981339097</v>
      </c>
      <c r="K290" s="80">
        <f t="shared" ca="1" si="178"/>
        <v>-3.51307340433344</v>
      </c>
      <c r="L290" s="80">
        <f t="shared" ca="1" si="179"/>
        <v>-288.48766091763071</v>
      </c>
      <c r="M290" s="80">
        <f t="shared" ca="1" si="180"/>
        <v>0</v>
      </c>
      <c r="N290" s="80">
        <f t="shared" ca="1" si="181"/>
        <v>0</v>
      </c>
      <c r="O290" s="81">
        <f t="shared" ca="1" si="165"/>
        <v>0</v>
      </c>
      <c r="P290" s="79">
        <f t="shared" ca="1" si="166"/>
        <v>348254.69236496883</v>
      </c>
      <c r="Q290" s="35"/>
      <c r="R290">
        <f t="shared" ca="1" si="182"/>
        <v>287</v>
      </c>
      <c r="S290" s="78">
        <f t="shared" ca="1" si="183"/>
        <v>84.88</v>
      </c>
      <c r="T290" s="55">
        <f t="shared" ca="1" si="184"/>
        <v>1.3587845363505768E-2</v>
      </c>
      <c r="U290" s="78">
        <f t="shared" ca="1" si="185"/>
        <v>0.19240043477610699</v>
      </c>
      <c r="V290" s="79">
        <f t="shared" ca="1" si="186"/>
        <v>396876.75499395601</v>
      </c>
      <c r="W290" s="79">
        <f t="shared" ca="1" si="167"/>
        <v>2707.2921512959051</v>
      </c>
      <c r="X290" s="80">
        <f t="shared" ca="1" si="168"/>
        <v>-3.84800869552214</v>
      </c>
      <c r="Y290" s="80">
        <f t="shared" ca="1" si="187"/>
        <v>-330.73062916163002</v>
      </c>
      <c r="Z290" s="80">
        <f t="shared" ca="1" si="169"/>
        <v>0</v>
      </c>
      <c r="AA290" s="80">
        <f t="shared" ca="1" si="188"/>
        <v>0</v>
      </c>
      <c r="AB290" s="81">
        <f t="shared" ca="1" si="170"/>
        <v>0</v>
      </c>
      <c r="AC290" s="79">
        <f t="shared" ca="1" si="171"/>
        <v>399249.46850739478</v>
      </c>
      <c r="AD290" s="35"/>
      <c r="AE290" s="62">
        <f t="shared" ca="1" si="172"/>
        <v>0</v>
      </c>
      <c r="AF290" s="62">
        <f t="shared" ca="1" si="173"/>
        <v>2075096.4984668272</v>
      </c>
      <c r="AG290" s="35"/>
      <c r="AH290" s="35"/>
      <c r="AR290" s="69">
        <f t="shared" si="189"/>
        <v>24</v>
      </c>
      <c r="AS290" s="70">
        <f t="shared" si="193"/>
        <v>287</v>
      </c>
      <c r="AT290" s="71">
        <f t="shared" si="194"/>
        <v>0.14022926736394636</v>
      </c>
      <c r="AU290" s="72">
        <f t="shared" si="174"/>
        <v>6.8214933659622723E-3</v>
      </c>
      <c r="AV290" s="73">
        <f t="shared" si="190"/>
        <v>1.0068214933659623</v>
      </c>
      <c r="AW290" s="74">
        <f>PRODUCT(AV$4:AV290)</f>
        <v>7.0365736592718759</v>
      </c>
    </row>
    <row r="291" spans="5:49">
      <c r="E291">
        <f t="shared" si="191"/>
        <v>288</v>
      </c>
      <c r="F291" s="64">
        <f t="shared" si="192"/>
        <v>85.916666666665478</v>
      </c>
      <c r="G291" s="55">
        <f t="shared" si="175"/>
        <v>1.4888670873660748E-2</v>
      </c>
      <c r="H291" s="78">
        <f t="shared" si="195"/>
        <v>0.17303842053306542</v>
      </c>
      <c r="I291" s="79">
        <f t="shared" ca="1" si="176"/>
        <v>343069.64287013881</v>
      </c>
      <c r="J291" s="79">
        <f t="shared" ca="1" si="177"/>
        <v>2340.2472929016976</v>
      </c>
      <c r="K291" s="80">
        <f t="shared" ca="1" si="178"/>
        <v>-3.4607684106613084</v>
      </c>
      <c r="L291" s="80">
        <f t="shared" ca="1" si="179"/>
        <v>-285.89136905844902</v>
      </c>
      <c r="M291" s="80">
        <f t="shared" ca="1" si="180"/>
        <v>0</v>
      </c>
      <c r="N291" s="80">
        <f t="shared" ca="1" si="181"/>
        <v>0</v>
      </c>
      <c r="O291" s="81">
        <f t="shared" ca="1" si="165"/>
        <v>-25059.256115079228</v>
      </c>
      <c r="P291" s="79">
        <f t="shared" ca="1" si="166"/>
        <v>320061.28191049217</v>
      </c>
      <c r="Q291" s="35"/>
      <c r="R291">
        <f t="shared" ca="1" si="182"/>
        <v>288</v>
      </c>
      <c r="S291" s="78">
        <f t="shared" ca="1" si="183"/>
        <v>84.96</v>
      </c>
      <c r="T291" s="55">
        <f t="shared" ca="1" si="184"/>
        <v>1.3587845363505768E-2</v>
      </c>
      <c r="U291" s="78">
        <f t="shared" ca="1" si="185"/>
        <v>0.18978612742049797</v>
      </c>
      <c r="V291" s="79">
        <f t="shared" ca="1" si="186"/>
        <v>393824.52846785443</v>
      </c>
      <c r="W291" s="79">
        <f t="shared" ca="1" si="167"/>
        <v>2686.4714082966889</v>
      </c>
      <c r="X291" s="80">
        <f t="shared" ca="1" si="168"/>
        <v>-3.7957225484099593</v>
      </c>
      <c r="Y291" s="80">
        <f t="shared" ca="1" si="187"/>
        <v>-328.18710705654536</v>
      </c>
      <c r="Z291" s="80">
        <f t="shared" ca="1" si="169"/>
        <v>0</v>
      </c>
      <c r="AA291" s="80">
        <f t="shared" ca="1" si="188"/>
        <v>0</v>
      </c>
      <c r="AB291" s="81">
        <f t="shared" ca="1" si="170"/>
        <v>-25059.256115079228</v>
      </c>
      <c r="AC291" s="79">
        <f t="shared" ca="1" si="171"/>
        <v>371119.76093146694</v>
      </c>
      <c r="AD291" s="35"/>
      <c r="AE291" s="62">
        <f t="shared" ca="1" si="172"/>
        <v>-132039.45122689029</v>
      </c>
      <c r="AF291" s="62">
        <f t="shared" ca="1" si="173"/>
        <v>1955463.0571559041</v>
      </c>
      <c r="AG291" s="35"/>
      <c r="AH291" s="35"/>
      <c r="AR291" s="69">
        <f t="shared" si="189"/>
        <v>24</v>
      </c>
      <c r="AS291" s="70">
        <f t="shared" si="193"/>
        <v>288</v>
      </c>
      <c r="AT291" s="71">
        <f t="shared" si="194"/>
        <v>0.13927269434690945</v>
      </c>
      <c r="AU291" s="72">
        <f t="shared" si="174"/>
        <v>6.8214933659622723E-3</v>
      </c>
      <c r="AV291" s="73">
        <f t="shared" si="190"/>
        <v>1.0068214933659623</v>
      </c>
      <c r="AW291" s="74">
        <f>PRODUCT(AV$4:AV291)</f>
        <v>7.0845735998077037</v>
      </c>
    </row>
    <row r="292" spans="5:49">
      <c r="E292">
        <f t="shared" si="191"/>
        <v>289</v>
      </c>
      <c r="F292" s="64">
        <f t="shared" si="192"/>
        <v>85.999999999998806</v>
      </c>
      <c r="G292" s="55">
        <f t="shared" si="175"/>
        <v>1.4888670873660748E-2</v>
      </c>
      <c r="H292" s="78">
        <f t="shared" si="195"/>
        <v>0.17046210844125051</v>
      </c>
      <c r="I292" s="79">
        <f t="shared" ca="1" si="176"/>
        <v>315295.99482472491</v>
      </c>
      <c r="J292" s="79">
        <f t="shared" ca="1" si="177"/>
        <v>2150.7895370113361</v>
      </c>
      <c r="K292" s="80">
        <f t="shared" ca="1" si="178"/>
        <v>-3.4092421688250103</v>
      </c>
      <c r="L292" s="80">
        <f t="shared" ca="1" si="179"/>
        <v>-262.74666235393744</v>
      </c>
      <c r="M292" s="80">
        <f t="shared" ca="1" si="180"/>
        <v>-2364.7199611854367</v>
      </c>
      <c r="N292" s="80">
        <f t="shared" ca="1" si="181"/>
        <v>0</v>
      </c>
      <c r="O292" s="81">
        <f t="shared" ca="1" si="165"/>
        <v>0</v>
      </c>
      <c r="P292" s="79">
        <f t="shared" ca="1" si="166"/>
        <v>314815.9084960281</v>
      </c>
      <c r="Q292" s="35"/>
      <c r="R292">
        <f t="shared" ca="1" si="182"/>
        <v>289</v>
      </c>
      <c r="S292" s="78">
        <f t="shared" ca="1" si="183"/>
        <v>85.04</v>
      </c>
      <c r="T292" s="55">
        <f t="shared" ca="1" si="184"/>
        <v>1.3587845363505768E-2</v>
      </c>
      <c r="U292" s="78">
        <f t="shared" ca="1" si="185"/>
        <v>0.18720734286896965</v>
      </c>
      <c r="V292" s="79">
        <f t="shared" ca="1" si="186"/>
        <v>366077.04300858895</v>
      </c>
      <c r="W292" s="79">
        <f t="shared" ca="1" si="167"/>
        <v>2497.1921203141751</v>
      </c>
      <c r="X292" s="80">
        <f t="shared" ca="1" si="168"/>
        <v>-3.744146857379393</v>
      </c>
      <c r="Y292" s="80">
        <f t="shared" ca="1" si="187"/>
        <v>-305.06420250715746</v>
      </c>
      <c r="Z292" s="80">
        <f t="shared" ca="1" si="169"/>
        <v>-2745.5778225644171</v>
      </c>
      <c r="AA292" s="80">
        <f t="shared" ca="1" si="188"/>
        <v>0</v>
      </c>
      <c r="AB292" s="81">
        <f t="shared" ca="1" si="170"/>
        <v>0</v>
      </c>
      <c r="AC292" s="79">
        <f t="shared" ca="1" si="171"/>
        <v>365519.84895697422</v>
      </c>
      <c r="AD292" s="35"/>
      <c r="AE292" s="62">
        <f t="shared" ca="1" si="172"/>
        <v>0</v>
      </c>
      <c r="AF292" s="62">
        <f t="shared" ca="1" si="173"/>
        <v>1952486.7099513786</v>
      </c>
      <c r="AG292" s="35"/>
      <c r="AH292" s="35"/>
      <c r="AR292" s="69">
        <f t="shared" si="189"/>
        <v>25</v>
      </c>
      <c r="AS292" s="70">
        <f t="shared" si="193"/>
        <v>289</v>
      </c>
      <c r="AT292" s="71">
        <f t="shared" si="194"/>
        <v>0.13832264658636231</v>
      </c>
      <c r="AU292" s="72">
        <f t="shared" si="174"/>
        <v>6.8214933659622723E-3</v>
      </c>
      <c r="AV292" s="73">
        <f t="shared" si="190"/>
        <v>1.0068214933659623</v>
      </c>
      <c r="AW292" s="74">
        <f>PRODUCT(AV$4:AV292)</f>
        <v>7.1329009716194633</v>
      </c>
    </row>
    <row r="293" spans="5:49">
      <c r="E293">
        <f t="shared" si="191"/>
        <v>290</v>
      </c>
      <c r="F293" s="64">
        <f t="shared" si="192"/>
        <v>86.083333333332135</v>
      </c>
      <c r="G293" s="55">
        <f t="shared" si="175"/>
        <v>1.4888670873660748E-2</v>
      </c>
      <c r="H293" s="78">
        <f t="shared" si="195"/>
        <v>0.16792415421223847</v>
      </c>
      <c r="I293" s="79">
        <f t="shared" ca="1" si="176"/>
        <v>310128.71804863826</v>
      </c>
      <c r="J293" s="79">
        <f t="shared" ca="1" si="177"/>
        <v>2115.5409927631699</v>
      </c>
      <c r="K293" s="80">
        <f t="shared" ca="1" si="178"/>
        <v>-3.3584830842447695</v>
      </c>
      <c r="L293" s="80">
        <f t="shared" ca="1" si="179"/>
        <v>-258.44059837386521</v>
      </c>
      <c r="M293" s="80">
        <f t="shared" ca="1" si="180"/>
        <v>0</v>
      </c>
      <c r="N293" s="80">
        <f t="shared" ca="1" si="181"/>
        <v>0</v>
      </c>
      <c r="O293" s="81">
        <f t="shared" ca="1" si="165"/>
        <v>0</v>
      </c>
      <c r="P293" s="79">
        <f t="shared" ca="1" si="166"/>
        <v>311982.45995994331</v>
      </c>
      <c r="Q293" s="35"/>
      <c r="R293">
        <f t="shared" ca="1" si="182"/>
        <v>290</v>
      </c>
      <c r="S293" s="78">
        <f t="shared" ca="1" si="183"/>
        <v>85.12</v>
      </c>
      <c r="T293" s="55">
        <f t="shared" ca="1" si="184"/>
        <v>1.3587845363505768E-2</v>
      </c>
      <c r="U293" s="78">
        <f t="shared" ca="1" si="185"/>
        <v>0.18466359844315328</v>
      </c>
      <c r="V293" s="79">
        <f t="shared" ca="1" si="186"/>
        <v>360553.22177205485</v>
      </c>
      <c r="W293" s="79">
        <f t="shared" ca="1" si="167"/>
        <v>2459.5114103943961</v>
      </c>
      <c r="X293" s="80">
        <f t="shared" ca="1" si="168"/>
        <v>-3.6932719688630655</v>
      </c>
      <c r="Y293" s="80">
        <f t="shared" ca="1" si="187"/>
        <v>-300.46101814337908</v>
      </c>
      <c r="Z293" s="80">
        <f t="shared" ca="1" si="169"/>
        <v>0</v>
      </c>
      <c r="AA293" s="80">
        <f t="shared" ca="1" si="188"/>
        <v>0</v>
      </c>
      <c r="AB293" s="81">
        <f t="shared" ca="1" si="170"/>
        <v>0</v>
      </c>
      <c r="AC293" s="79">
        <f t="shared" ca="1" si="171"/>
        <v>362708.57889233698</v>
      </c>
      <c r="AD293" s="35"/>
      <c r="AE293" s="62">
        <f t="shared" ca="1" si="172"/>
        <v>0</v>
      </c>
      <c r="AF293" s="62">
        <f t="shared" ca="1" si="173"/>
        <v>1964158.5128321485</v>
      </c>
      <c r="AG293" s="35"/>
      <c r="AH293" s="35"/>
      <c r="AR293" s="69">
        <f t="shared" si="189"/>
        <v>25</v>
      </c>
      <c r="AS293" s="70">
        <f t="shared" si="193"/>
        <v>290</v>
      </c>
      <c r="AT293" s="71">
        <f t="shared" si="194"/>
        <v>0.13737907957031109</v>
      </c>
      <c r="AU293" s="72">
        <f t="shared" si="174"/>
        <v>6.8214933659622723E-3</v>
      </c>
      <c r="AV293" s="73">
        <f t="shared" si="190"/>
        <v>1.0068214933659623</v>
      </c>
      <c r="AW293" s="74">
        <f>PRODUCT(AV$4:AV293)</f>
        <v>7.1815580082774311</v>
      </c>
    </row>
    <row r="294" spans="5:49">
      <c r="E294">
        <f t="shared" si="191"/>
        <v>291</v>
      </c>
      <c r="F294" s="64">
        <f t="shared" si="192"/>
        <v>86.166666666665463</v>
      </c>
      <c r="G294" s="55">
        <f t="shared" si="175"/>
        <v>1.4888670873660748E-2</v>
      </c>
      <c r="H294" s="78">
        <f t="shared" si="195"/>
        <v>0.16542398674843459</v>
      </c>
      <c r="I294" s="79">
        <f t="shared" ca="1" si="176"/>
        <v>307337.45579524466</v>
      </c>
      <c r="J294" s="79">
        <f t="shared" ca="1" si="177"/>
        <v>2096.5004158189845</v>
      </c>
      <c r="K294" s="80">
        <f t="shared" ca="1" si="178"/>
        <v>-3.3084797349686919</v>
      </c>
      <c r="L294" s="80">
        <f t="shared" ca="1" si="179"/>
        <v>-256.11454649603724</v>
      </c>
      <c r="M294" s="80">
        <f t="shared" ca="1" si="180"/>
        <v>0</v>
      </c>
      <c r="N294" s="80">
        <f t="shared" ca="1" si="181"/>
        <v>0</v>
      </c>
      <c r="O294" s="81">
        <f t="shared" ca="1" si="165"/>
        <v>0</v>
      </c>
      <c r="P294" s="79">
        <f t="shared" ca="1" si="166"/>
        <v>309174.53318483266</v>
      </c>
      <c r="Q294" s="35"/>
      <c r="R294">
        <f t="shared" ca="1" si="182"/>
        <v>291</v>
      </c>
      <c r="S294" s="78">
        <f t="shared" ca="1" si="183"/>
        <v>85.2</v>
      </c>
      <c r="T294" s="55">
        <f t="shared" ca="1" si="184"/>
        <v>1.3587845363505768E-2</v>
      </c>
      <c r="U294" s="78">
        <f t="shared" ca="1" si="185"/>
        <v>0.18215441802323917</v>
      </c>
      <c r="V294" s="79">
        <f t="shared" ca="1" si="186"/>
        <v>357780.15081033099</v>
      </c>
      <c r="W294" s="79">
        <f t="shared" ca="1" si="167"/>
        <v>2440.5949252256542</v>
      </c>
      <c r="X294" s="80">
        <f t="shared" ca="1" si="168"/>
        <v>-3.6430883604647835</v>
      </c>
      <c r="Y294" s="80">
        <f t="shared" ca="1" si="187"/>
        <v>-298.15012567527583</v>
      </c>
      <c r="Z294" s="80">
        <f t="shared" ca="1" si="169"/>
        <v>0</v>
      </c>
      <c r="AA294" s="80">
        <f t="shared" ca="1" si="188"/>
        <v>0</v>
      </c>
      <c r="AB294" s="81">
        <f t="shared" ca="1" si="170"/>
        <v>0</v>
      </c>
      <c r="AC294" s="79">
        <f t="shared" ca="1" si="171"/>
        <v>359918.9525215209</v>
      </c>
      <c r="AD294" s="35"/>
      <c r="AE294" s="62">
        <f t="shared" ca="1" si="172"/>
        <v>0</v>
      </c>
      <c r="AF294" s="62">
        <f t="shared" ca="1" si="173"/>
        <v>1975900.2083364381</v>
      </c>
      <c r="AG294" s="35"/>
      <c r="AH294" s="35"/>
      <c r="AR294" s="69">
        <f t="shared" si="189"/>
        <v>25</v>
      </c>
      <c r="AS294" s="70">
        <f t="shared" si="193"/>
        <v>291</v>
      </c>
      <c r="AT294" s="71">
        <f t="shared" si="194"/>
        <v>0.13644194909040022</v>
      </c>
      <c r="AU294" s="72">
        <f t="shared" si="174"/>
        <v>6.8214933659622723E-3</v>
      </c>
      <c r="AV294" s="73">
        <f t="shared" si="190"/>
        <v>1.0068214933659623</v>
      </c>
      <c r="AW294" s="74">
        <f>PRODUCT(AV$4:AV294)</f>
        <v>7.2305469585881692</v>
      </c>
    </row>
    <row r="295" spans="5:49">
      <c r="E295">
        <f t="shared" si="191"/>
        <v>292</v>
      </c>
      <c r="F295" s="64">
        <f t="shared" si="192"/>
        <v>86.249999999998792</v>
      </c>
      <c r="G295" s="55">
        <f t="shared" si="175"/>
        <v>1.4888670873660748E-2</v>
      </c>
      <c r="H295" s="78">
        <f t="shared" si="195"/>
        <v>0.16296104345512832</v>
      </c>
      <c r="I295" s="79">
        <f t="shared" ca="1" si="176"/>
        <v>304571.33531772596</v>
      </c>
      <c r="J295" s="79">
        <f t="shared" ca="1" si="177"/>
        <v>2077.6313433321384</v>
      </c>
      <c r="K295" s="80">
        <f t="shared" ca="1" si="178"/>
        <v>-3.2592208691025664</v>
      </c>
      <c r="L295" s="80">
        <f t="shared" ca="1" si="179"/>
        <v>-253.80944609810498</v>
      </c>
      <c r="M295" s="80">
        <f t="shared" ca="1" si="180"/>
        <v>0</v>
      </c>
      <c r="N295" s="80">
        <f t="shared" ca="1" si="181"/>
        <v>0</v>
      </c>
      <c r="O295" s="81">
        <f t="shared" ca="1" si="165"/>
        <v>0</v>
      </c>
      <c r="P295" s="79">
        <f t="shared" ca="1" si="166"/>
        <v>306391.89799409086</v>
      </c>
      <c r="Q295" s="35"/>
      <c r="R295">
        <f t="shared" ca="1" si="182"/>
        <v>292</v>
      </c>
      <c r="S295" s="78">
        <f t="shared" ca="1" si="183"/>
        <v>85.28</v>
      </c>
      <c r="T295" s="55">
        <f t="shared" ca="1" si="184"/>
        <v>1.3587845363505768E-2</v>
      </c>
      <c r="U295" s="78">
        <f t="shared" ca="1" si="185"/>
        <v>0.17967933195886002</v>
      </c>
      <c r="V295" s="79">
        <f t="shared" ca="1" si="186"/>
        <v>355028.42945126351</v>
      </c>
      <c r="W295" s="79">
        <f t="shared" ca="1" si="167"/>
        <v>2421.8240762297987</v>
      </c>
      <c r="X295" s="80">
        <f t="shared" ca="1" si="168"/>
        <v>-3.5935866391772002</v>
      </c>
      <c r="Y295" s="80">
        <f t="shared" ca="1" si="187"/>
        <v>-295.85702454271961</v>
      </c>
      <c r="Z295" s="80">
        <f t="shared" ca="1" si="169"/>
        <v>0</v>
      </c>
      <c r="AA295" s="80">
        <f t="shared" ca="1" si="188"/>
        <v>0</v>
      </c>
      <c r="AB295" s="81">
        <f t="shared" ca="1" si="170"/>
        <v>0</v>
      </c>
      <c r="AC295" s="79">
        <f t="shared" ca="1" si="171"/>
        <v>357150.80291631148</v>
      </c>
      <c r="AD295" s="35"/>
      <c r="AE295" s="62">
        <f t="shared" ca="1" si="172"/>
        <v>0</v>
      </c>
      <c r="AF295" s="62">
        <f t="shared" ca="1" si="173"/>
        <v>1987712.214992462</v>
      </c>
      <c r="AG295" s="35"/>
      <c r="AH295" s="35"/>
      <c r="AR295" s="69">
        <f t="shared" si="189"/>
        <v>25</v>
      </c>
      <c r="AS295" s="70">
        <f t="shared" si="193"/>
        <v>292</v>
      </c>
      <c r="AT295" s="71">
        <f t="shared" si="194"/>
        <v>0.13551121123984108</v>
      </c>
      <c r="AU295" s="72">
        <f t="shared" si="174"/>
        <v>6.8214933659622723E-3</v>
      </c>
      <c r="AV295" s="73">
        <f t="shared" si="190"/>
        <v>1.0068214933659623</v>
      </c>
      <c r="AW295" s="74">
        <f>PRODUCT(AV$4:AV295)</f>
        <v>7.2798700866984571</v>
      </c>
    </row>
    <row r="296" spans="5:49">
      <c r="E296">
        <f t="shared" si="191"/>
        <v>293</v>
      </c>
      <c r="F296" s="64">
        <f t="shared" si="192"/>
        <v>86.333333333332121</v>
      </c>
      <c r="G296" s="55">
        <f t="shared" si="175"/>
        <v>1.4888670873660748E-2</v>
      </c>
      <c r="H296" s="78">
        <f t="shared" si="195"/>
        <v>0.16053477011389658</v>
      </c>
      <c r="I296" s="79">
        <f t="shared" ca="1" si="176"/>
        <v>301830.12986650062</v>
      </c>
      <c r="J296" s="79">
        <f t="shared" ca="1" si="177"/>
        <v>2058.9322285318649</v>
      </c>
      <c r="K296" s="80">
        <f t="shared" ca="1" si="178"/>
        <v>-3.2106954022779317</v>
      </c>
      <c r="L296" s="80">
        <f t="shared" ca="1" si="179"/>
        <v>-251.52510822208387</v>
      </c>
      <c r="M296" s="80">
        <f t="shared" ca="1" si="180"/>
        <v>0</v>
      </c>
      <c r="N296" s="80">
        <f t="shared" ca="1" si="181"/>
        <v>0</v>
      </c>
      <c r="O296" s="81">
        <f t="shared" ca="1" si="165"/>
        <v>0</v>
      </c>
      <c r="P296" s="79">
        <f t="shared" ca="1" si="166"/>
        <v>303634.3262914081</v>
      </c>
      <c r="Q296" s="35"/>
      <c r="R296">
        <f t="shared" ca="1" si="182"/>
        <v>293</v>
      </c>
      <c r="S296" s="78">
        <f t="shared" ca="1" si="183"/>
        <v>85.36</v>
      </c>
      <c r="T296" s="55">
        <f t="shared" ca="1" si="184"/>
        <v>1.3587845363505768E-2</v>
      </c>
      <c r="U296" s="78">
        <f t="shared" ca="1" si="185"/>
        <v>0.17723787698118501</v>
      </c>
      <c r="V296" s="79">
        <f t="shared" ca="1" si="186"/>
        <v>352297.89303483273</v>
      </c>
      <c r="W296" s="79">
        <f t="shared" ca="1" si="167"/>
        <v>2403.1977401795975</v>
      </c>
      <c r="X296" s="80">
        <f t="shared" ca="1" si="168"/>
        <v>-3.5447575396237001</v>
      </c>
      <c r="Y296" s="80">
        <f t="shared" ca="1" si="187"/>
        <v>-293.5815775290273</v>
      </c>
      <c r="Z296" s="80">
        <f t="shared" ca="1" si="169"/>
        <v>0</v>
      </c>
      <c r="AA296" s="80">
        <f t="shared" ca="1" si="188"/>
        <v>0</v>
      </c>
      <c r="AB296" s="81">
        <f t="shared" ca="1" si="170"/>
        <v>0</v>
      </c>
      <c r="AC296" s="79">
        <f t="shared" ca="1" si="171"/>
        <v>354403.96443994367</v>
      </c>
      <c r="AD296" s="35"/>
      <c r="AE296" s="62">
        <f t="shared" ca="1" si="172"/>
        <v>0</v>
      </c>
      <c r="AF296" s="62">
        <f t="shared" ca="1" si="173"/>
        <v>1999594.953834648</v>
      </c>
      <c r="AG296" s="35"/>
      <c r="AH296" s="35"/>
      <c r="AR296" s="69">
        <f t="shared" si="189"/>
        <v>25</v>
      </c>
      <c r="AS296" s="70">
        <f t="shared" si="193"/>
        <v>293</v>
      </c>
      <c r="AT296" s="71">
        <f t="shared" si="194"/>
        <v>0.134586822411355</v>
      </c>
      <c r="AU296" s="72">
        <f t="shared" si="174"/>
        <v>6.8214933659622723E-3</v>
      </c>
      <c r="AV296" s="73">
        <f t="shared" si="190"/>
        <v>1.0068214933659623</v>
      </c>
      <c r="AW296" s="74">
        <f>PRODUCT(AV$4:AV296)</f>
        <v>7.3295296721999375</v>
      </c>
    </row>
    <row r="297" spans="5:49">
      <c r="E297">
        <f t="shared" si="191"/>
        <v>294</v>
      </c>
      <c r="F297" s="64">
        <f t="shared" si="192"/>
        <v>86.416666666665449</v>
      </c>
      <c r="G297" s="55">
        <f t="shared" si="175"/>
        <v>1.4888670873660748E-2</v>
      </c>
      <c r="H297" s="78">
        <f t="shared" si="195"/>
        <v>0.15814462075789198</v>
      </c>
      <c r="I297" s="79">
        <f t="shared" ca="1" si="176"/>
        <v>299113.6147413096</v>
      </c>
      <c r="J297" s="79">
        <f t="shared" ca="1" si="177"/>
        <v>2040.4015386268384</v>
      </c>
      <c r="K297" s="80">
        <f t="shared" ca="1" si="178"/>
        <v>-3.1628924151578399</v>
      </c>
      <c r="L297" s="80">
        <f t="shared" ca="1" si="179"/>
        <v>-249.26134561775802</v>
      </c>
      <c r="M297" s="80">
        <f t="shared" ca="1" si="180"/>
        <v>0</v>
      </c>
      <c r="N297" s="80">
        <f t="shared" ca="1" si="181"/>
        <v>0</v>
      </c>
      <c r="O297" s="81">
        <f t="shared" ca="1" si="165"/>
        <v>0</v>
      </c>
      <c r="P297" s="79">
        <f t="shared" ca="1" si="166"/>
        <v>300901.59204190352</v>
      </c>
      <c r="Q297" s="35"/>
      <c r="R297">
        <f t="shared" ca="1" si="182"/>
        <v>294</v>
      </c>
      <c r="S297" s="78">
        <f t="shared" ca="1" si="183"/>
        <v>85.44</v>
      </c>
      <c r="T297" s="55">
        <f t="shared" ca="1" si="184"/>
        <v>1.3587845363505768E-2</v>
      </c>
      <c r="U297" s="78">
        <f t="shared" ca="1" si="185"/>
        <v>0.1748295961162086</v>
      </c>
      <c r="V297" s="79">
        <f t="shared" ca="1" si="186"/>
        <v>349588.37817492033</v>
      </c>
      <c r="W297" s="79">
        <f t="shared" ca="1" si="167"/>
        <v>2384.7148025377292</v>
      </c>
      <c r="X297" s="80">
        <f t="shared" ca="1" si="168"/>
        <v>-3.4965919223241722</v>
      </c>
      <c r="Y297" s="80">
        <f t="shared" ca="1" si="187"/>
        <v>-291.32364847910031</v>
      </c>
      <c r="Z297" s="80">
        <f t="shared" ca="1" si="169"/>
        <v>0</v>
      </c>
      <c r="AA297" s="80">
        <f t="shared" ca="1" si="188"/>
        <v>0</v>
      </c>
      <c r="AB297" s="81">
        <f t="shared" ca="1" si="170"/>
        <v>0</v>
      </c>
      <c r="AC297" s="79">
        <f t="shared" ca="1" si="171"/>
        <v>351678.27273705666</v>
      </c>
      <c r="AD297" s="35"/>
      <c r="AE297" s="62">
        <f t="shared" ca="1" si="172"/>
        <v>0</v>
      </c>
      <c r="AF297" s="62">
        <f t="shared" ca="1" si="173"/>
        <v>2011548.8484186474</v>
      </c>
      <c r="AG297" s="35"/>
      <c r="AH297" s="35"/>
      <c r="AR297" s="69">
        <f t="shared" si="189"/>
        <v>25</v>
      </c>
      <c r="AS297" s="70">
        <f t="shared" si="193"/>
        <v>294</v>
      </c>
      <c r="AT297" s="71">
        <f t="shared" si="194"/>
        <v>0.13366873929513001</v>
      </c>
      <c r="AU297" s="72">
        <f t="shared" si="174"/>
        <v>6.8214933659622723E-3</v>
      </c>
      <c r="AV297" s="73">
        <f t="shared" si="190"/>
        <v>1.0068214933659623</v>
      </c>
      <c r="AW297" s="74">
        <f>PRODUCT(AV$4:AV297)</f>
        <v>7.3795280102344734</v>
      </c>
    </row>
    <row r="298" spans="5:49">
      <c r="E298">
        <f t="shared" si="191"/>
        <v>295</v>
      </c>
      <c r="F298" s="64">
        <f t="shared" si="192"/>
        <v>86.499999999998778</v>
      </c>
      <c r="G298" s="55">
        <f t="shared" si="175"/>
        <v>1.4888670873660748E-2</v>
      </c>
      <c r="H298" s="78">
        <f t="shared" si="195"/>
        <v>0.15579005754898784</v>
      </c>
      <c r="I298" s="79">
        <f t="shared" ca="1" si="176"/>
        <v>296421.5672726311</v>
      </c>
      <c r="J298" s="79">
        <f t="shared" ca="1" si="177"/>
        <v>2022.0377546783925</v>
      </c>
      <c r="K298" s="80">
        <f t="shared" ca="1" si="178"/>
        <v>-3.115801150979757</v>
      </c>
      <c r="L298" s="80">
        <f t="shared" ca="1" si="179"/>
        <v>-247.01797272719261</v>
      </c>
      <c r="M298" s="80">
        <f t="shared" ca="1" si="180"/>
        <v>0</v>
      </c>
      <c r="N298" s="80">
        <f t="shared" ca="1" si="181"/>
        <v>0</v>
      </c>
      <c r="O298" s="81">
        <f t="shared" ca="1" si="165"/>
        <v>0</v>
      </c>
      <c r="P298" s="79">
        <f t="shared" ca="1" si="166"/>
        <v>298193.47125343134</v>
      </c>
      <c r="Q298" s="35"/>
      <c r="R298">
        <f t="shared" ca="1" si="182"/>
        <v>295</v>
      </c>
      <c r="S298" s="78">
        <f t="shared" ca="1" si="183"/>
        <v>85.52</v>
      </c>
      <c r="T298" s="55">
        <f t="shared" ca="1" si="184"/>
        <v>1.4888670873660748E-2</v>
      </c>
      <c r="U298" s="78">
        <f t="shared" ca="1" si="185"/>
        <v>0.17222661580065934</v>
      </c>
      <c r="V298" s="79">
        <f t="shared" ca="1" si="186"/>
        <v>346442.25068085711</v>
      </c>
      <c r="W298" s="79">
        <f t="shared" ca="1" si="167"/>
        <v>2363.2535147085055</v>
      </c>
      <c r="X298" s="80">
        <f t="shared" ca="1" si="168"/>
        <v>-3.4445323160131869</v>
      </c>
      <c r="Y298" s="80">
        <f t="shared" ca="1" si="187"/>
        <v>-288.70187556738097</v>
      </c>
      <c r="Z298" s="80">
        <f t="shared" ca="1" si="169"/>
        <v>0</v>
      </c>
      <c r="AA298" s="80">
        <f t="shared" ca="1" si="188"/>
        <v>0</v>
      </c>
      <c r="AB298" s="81">
        <f t="shared" ca="1" si="170"/>
        <v>0</v>
      </c>
      <c r="AC298" s="79">
        <f t="shared" ca="1" si="171"/>
        <v>348513.35778768221</v>
      </c>
      <c r="AD298" s="35"/>
      <c r="AE298" s="62">
        <f t="shared" ca="1" si="172"/>
        <v>0</v>
      </c>
      <c r="AF298" s="62">
        <f t="shared" ca="1" si="173"/>
        <v>2023574.3248364285</v>
      </c>
      <c r="AG298" s="35"/>
      <c r="AH298" s="35"/>
      <c r="AR298" s="69">
        <f t="shared" si="189"/>
        <v>25</v>
      </c>
      <c r="AS298" s="70">
        <f t="shared" si="193"/>
        <v>295</v>
      </c>
      <c r="AT298" s="71">
        <f t="shared" si="194"/>
        <v>0.13275691887679175</v>
      </c>
      <c r="AU298" s="72">
        <f t="shared" si="174"/>
        <v>6.8214933659622723E-3</v>
      </c>
      <c r="AV298" s="73">
        <f t="shared" si="190"/>
        <v>1.0068214933659623</v>
      </c>
      <c r="AW298" s="74">
        <f>PRODUCT(AV$4:AV298)</f>
        <v>7.4298674116002204</v>
      </c>
    </row>
    <row r="299" spans="5:49">
      <c r="E299">
        <f t="shared" si="191"/>
        <v>296</v>
      </c>
      <c r="F299" s="64">
        <f t="shared" si="192"/>
        <v>86.583333333332106</v>
      </c>
      <c r="G299" s="55">
        <f t="shared" si="175"/>
        <v>1.6316258762122726E-2</v>
      </c>
      <c r="H299" s="78">
        <f t="shared" si="195"/>
        <v>0.15324814665745257</v>
      </c>
      <c r="I299" s="79">
        <f t="shared" ca="1" si="176"/>
        <v>293328.06941528473</v>
      </c>
      <c r="J299" s="79">
        <f t="shared" ca="1" si="177"/>
        <v>2000.9354795668858</v>
      </c>
      <c r="K299" s="80">
        <f t="shared" ca="1" si="178"/>
        <v>-3.0649629331490513</v>
      </c>
      <c r="L299" s="80">
        <f t="shared" ca="1" si="179"/>
        <v>-244.44005784607063</v>
      </c>
      <c r="M299" s="80">
        <f t="shared" ca="1" si="180"/>
        <v>0</v>
      </c>
      <c r="N299" s="80">
        <f t="shared" ca="1" si="181"/>
        <v>0</v>
      </c>
      <c r="O299" s="81">
        <f t="shared" ca="1" si="165"/>
        <v>0</v>
      </c>
      <c r="P299" s="79">
        <f t="shared" ca="1" si="166"/>
        <v>295081.49987407238</v>
      </c>
      <c r="Q299" s="35"/>
      <c r="R299">
        <f t="shared" ca="1" si="182"/>
        <v>296</v>
      </c>
      <c r="S299" s="78">
        <f t="shared" ca="1" si="183"/>
        <v>85.6</v>
      </c>
      <c r="T299" s="55">
        <f t="shared" ca="1" si="184"/>
        <v>1.4888670873660748E-2</v>
      </c>
      <c r="U299" s="78">
        <f t="shared" ca="1" si="185"/>
        <v>0.1696623904023189</v>
      </c>
      <c r="V299" s="79">
        <f t="shared" ca="1" si="186"/>
        <v>343324.45710850705</v>
      </c>
      <c r="W299" s="79">
        <f t="shared" ca="1" si="167"/>
        <v>2341.9855065382794</v>
      </c>
      <c r="X299" s="80">
        <f t="shared" ca="1" si="168"/>
        <v>-3.3932478080463779</v>
      </c>
      <c r="Y299" s="80">
        <f t="shared" ca="1" si="187"/>
        <v>-286.10371425708922</v>
      </c>
      <c r="Z299" s="80">
        <f t="shared" ca="1" si="169"/>
        <v>0</v>
      </c>
      <c r="AA299" s="80">
        <f t="shared" ca="1" si="188"/>
        <v>0</v>
      </c>
      <c r="AB299" s="81">
        <f t="shared" ca="1" si="170"/>
        <v>0</v>
      </c>
      <c r="AC299" s="79">
        <f t="shared" ca="1" si="171"/>
        <v>345376.94565298024</v>
      </c>
      <c r="AD299" s="35"/>
      <c r="AE299" s="62">
        <f t="shared" ca="1" si="172"/>
        <v>0</v>
      </c>
      <c r="AF299" s="62">
        <f t="shared" ca="1" si="173"/>
        <v>2035671.8117314687</v>
      </c>
      <c r="AG299" s="35"/>
      <c r="AH299" s="35"/>
      <c r="AR299" s="69">
        <f t="shared" si="189"/>
        <v>25</v>
      </c>
      <c r="AS299" s="70">
        <f t="shared" si="193"/>
        <v>296</v>
      </c>
      <c r="AT299" s="71">
        <f t="shared" si="194"/>
        <v>0.13185131843538814</v>
      </c>
      <c r="AU299" s="72">
        <f t="shared" si="174"/>
        <v>6.8214933659622723E-3</v>
      </c>
      <c r="AV299" s="73">
        <f t="shared" si="190"/>
        <v>1.0068214933659623</v>
      </c>
      <c r="AW299" s="74">
        <f>PRODUCT(AV$4:AV299)</f>
        <v>7.4805502028584305</v>
      </c>
    </row>
    <row r="300" spans="5:49">
      <c r="E300">
        <f t="shared" si="191"/>
        <v>297</v>
      </c>
      <c r="F300" s="64">
        <f t="shared" si="192"/>
        <v>86.666666666665435</v>
      </c>
      <c r="G300" s="55">
        <f t="shared" si="175"/>
        <v>1.6316258762122726E-2</v>
      </c>
      <c r="H300" s="78">
        <f t="shared" si="195"/>
        <v>0.15074771024177383</v>
      </c>
      <c r="I300" s="79">
        <f t="shared" ca="1" si="176"/>
        <v>290266.87376621173</v>
      </c>
      <c r="J300" s="79">
        <f t="shared" ca="1" si="177"/>
        <v>1980.0535537548217</v>
      </c>
      <c r="K300" s="80">
        <f t="shared" ca="1" si="178"/>
        <v>-3.0149542048354765</v>
      </c>
      <c r="L300" s="80">
        <f t="shared" ca="1" si="179"/>
        <v>-241.88906147184312</v>
      </c>
      <c r="M300" s="80">
        <f t="shared" ca="1" si="180"/>
        <v>0</v>
      </c>
      <c r="N300" s="80">
        <f t="shared" ca="1" si="181"/>
        <v>0</v>
      </c>
      <c r="O300" s="81">
        <f t="shared" ca="1" si="165"/>
        <v>0</v>
      </c>
      <c r="P300" s="79">
        <f t="shared" ca="1" si="166"/>
        <v>292002.02330428985</v>
      </c>
      <c r="Q300" s="35"/>
      <c r="R300">
        <f t="shared" ca="1" si="182"/>
        <v>297</v>
      </c>
      <c r="S300" s="78">
        <f t="shared" ca="1" si="183"/>
        <v>85.68</v>
      </c>
      <c r="T300" s="55">
        <f t="shared" ca="1" si="184"/>
        <v>1.4888670873660748E-2</v>
      </c>
      <c r="U300" s="78">
        <f t="shared" ca="1" si="185"/>
        <v>0.16713634291198023</v>
      </c>
      <c r="V300" s="79">
        <f t="shared" ca="1" si="186"/>
        <v>340234.7419818028</v>
      </c>
      <c r="W300" s="79">
        <f t="shared" ca="1" si="167"/>
        <v>2320.9090352987532</v>
      </c>
      <c r="X300" s="80">
        <f t="shared" ca="1" si="168"/>
        <v>-3.3427268582396046</v>
      </c>
      <c r="Y300" s="80">
        <f t="shared" ca="1" si="187"/>
        <v>-283.52895165150233</v>
      </c>
      <c r="Z300" s="80">
        <f t="shared" ca="1" si="169"/>
        <v>0</v>
      </c>
      <c r="AA300" s="80">
        <f t="shared" ca="1" si="188"/>
        <v>0</v>
      </c>
      <c r="AB300" s="81">
        <f t="shared" ca="1" si="170"/>
        <v>0</v>
      </c>
      <c r="AC300" s="79">
        <f t="shared" ca="1" si="171"/>
        <v>342268.77933859185</v>
      </c>
      <c r="AD300" s="35"/>
      <c r="AE300" s="62">
        <f t="shared" ca="1" si="172"/>
        <v>0</v>
      </c>
      <c r="AF300" s="62">
        <f t="shared" ca="1" si="173"/>
        <v>2047841.7403140285</v>
      </c>
      <c r="AH300" s="35"/>
      <c r="AR300" s="69">
        <f t="shared" si="189"/>
        <v>25</v>
      </c>
      <c r="AS300" s="70">
        <f t="shared" si="193"/>
        <v>297</v>
      </c>
      <c r="AT300" s="71">
        <f t="shared" si="194"/>
        <v>0.13095189554138775</v>
      </c>
      <c r="AU300" s="72">
        <f t="shared" si="174"/>
        <v>6.8214933659622723E-3</v>
      </c>
      <c r="AV300" s="73">
        <f t="shared" si="190"/>
        <v>1.0068214933659623</v>
      </c>
      <c r="AW300" s="74">
        <f>PRODUCT(AV$4:AV300)</f>
        <v>7.5315787264409773</v>
      </c>
    </row>
    <row r="301" spans="5:49">
      <c r="E301">
        <f t="shared" si="191"/>
        <v>298</v>
      </c>
      <c r="F301" s="64">
        <f t="shared" si="192"/>
        <v>86.749999999998764</v>
      </c>
      <c r="G301" s="55">
        <f t="shared" si="175"/>
        <v>1.6316258762122726E-2</v>
      </c>
      <c r="H301" s="78">
        <f t="shared" si="195"/>
        <v>0.14828807159367155</v>
      </c>
      <c r="I301" s="79">
        <f t="shared" ca="1" si="176"/>
        <v>287237.64273299364</v>
      </c>
      <c r="J301" s="79">
        <f t="shared" ca="1" si="177"/>
        <v>1959.3896743577575</v>
      </c>
      <c r="K301" s="80">
        <f t="shared" ca="1" si="178"/>
        <v>-2.9657614318734309</v>
      </c>
      <c r="L301" s="80">
        <f t="shared" ca="1" si="179"/>
        <v>-239.36470227749473</v>
      </c>
      <c r="M301" s="80">
        <f t="shared" ca="1" si="180"/>
        <v>0</v>
      </c>
      <c r="N301" s="80">
        <f t="shared" ca="1" si="181"/>
        <v>0</v>
      </c>
      <c r="O301" s="81">
        <f t="shared" ca="1" si="165"/>
        <v>0</v>
      </c>
      <c r="P301" s="79">
        <f t="shared" ca="1" si="166"/>
        <v>288954.70194364205</v>
      </c>
      <c r="Q301" s="35"/>
      <c r="R301">
        <f t="shared" ca="1" si="182"/>
        <v>298</v>
      </c>
      <c r="S301" s="78">
        <f t="shared" ca="1" si="183"/>
        <v>85.76</v>
      </c>
      <c r="T301" s="55">
        <f t="shared" ca="1" si="184"/>
        <v>1.4888670873660748E-2</v>
      </c>
      <c r="U301" s="78">
        <f t="shared" ca="1" si="185"/>
        <v>0.16464790491133646</v>
      </c>
      <c r="V301" s="79">
        <f t="shared" ca="1" si="186"/>
        <v>337172.85213268996</v>
      </c>
      <c r="W301" s="79">
        <f t="shared" ca="1" si="167"/>
        <v>2300.0223740057227</v>
      </c>
      <c r="X301" s="80">
        <f t="shared" ca="1" si="168"/>
        <v>-3.2929580982267295</v>
      </c>
      <c r="Y301" s="80">
        <f t="shared" ca="1" si="187"/>
        <v>-280.97737677724166</v>
      </c>
      <c r="Z301" s="80">
        <f t="shared" ca="1" si="169"/>
        <v>0</v>
      </c>
      <c r="AA301" s="80">
        <f t="shared" ca="1" si="188"/>
        <v>0</v>
      </c>
      <c r="AB301" s="81">
        <f t="shared" ca="1" si="170"/>
        <v>0</v>
      </c>
      <c r="AC301" s="79">
        <f t="shared" ca="1" si="171"/>
        <v>339188.60417182022</v>
      </c>
      <c r="AD301" s="35"/>
      <c r="AE301" s="62">
        <f t="shared" ca="1" si="172"/>
        <v>0</v>
      </c>
      <c r="AF301" s="62">
        <f t="shared" ca="1" si="173"/>
        <v>2060084.5443765265</v>
      </c>
      <c r="AG301" s="35"/>
      <c r="AH301" s="35"/>
      <c r="AR301" s="69">
        <f t="shared" si="189"/>
        <v>25</v>
      </c>
      <c r="AS301" s="70">
        <f t="shared" si="193"/>
        <v>298</v>
      </c>
      <c r="AT301" s="71">
        <f t="shared" si="194"/>
        <v>0.13005860805469199</v>
      </c>
      <c r="AU301" s="72">
        <f t="shared" si="174"/>
        <v>6.8214933659622723E-3</v>
      </c>
      <c r="AV301" s="73">
        <f t="shared" si="190"/>
        <v>1.0068214933659623</v>
      </c>
      <c r="AW301" s="74">
        <f>PRODUCT(AV$4:AV301)</f>
        <v>7.582955340758617</v>
      </c>
    </row>
    <row r="302" spans="5:49">
      <c r="E302">
        <f t="shared" si="191"/>
        <v>299</v>
      </c>
      <c r="F302" s="64">
        <f t="shared" si="192"/>
        <v>86.833333333332092</v>
      </c>
      <c r="G302" s="55">
        <f t="shared" si="175"/>
        <v>1.6316258762122726E-2</v>
      </c>
      <c r="H302" s="78">
        <f t="shared" si="195"/>
        <v>0.14586856504621301</v>
      </c>
      <c r="I302" s="79">
        <f t="shared" ca="1" si="176"/>
        <v>284240.04225619754</v>
      </c>
      <c r="J302" s="79">
        <f t="shared" ca="1" si="177"/>
        <v>1938.9415625914876</v>
      </c>
      <c r="K302" s="80">
        <f t="shared" ca="1" si="178"/>
        <v>-2.9173713009242603</v>
      </c>
      <c r="L302" s="80">
        <f t="shared" ca="1" si="179"/>
        <v>-236.86670188016464</v>
      </c>
      <c r="M302" s="80">
        <f t="shared" ca="1" si="180"/>
        <v>0</v>
      </c>
      <c r="N302" s="80">
        <f t="shared" ca="1" si="181"/>
        <v>0</v>
      </c>
      <c r="O302" s="81">
        <f t="shared" ca="1" si="165"/>
        <v>0</v>
      </c>
      <c r="P302" s="79">
        <f t="shared" ca="1" si="166"/>
        <v>285939.19974560791</v>
      </c>
      <c r="Q302" s="35"/>
      <c r="R302">
        <f t="shared" ca="1" si="182"/>
        <v>299</v>
      </c>
      <c r="S302" s="78">
        <f t="shared" ca="1" si="183"/>
        <v>85.84</v>
      </c>
      <c r="T302" s="55">
        <f t="shared" ca="1" si="184"/>
        <v>1.4888670873660748E-2</v>
      </c>
      <c r="U302" s="78">
        <f t="shared" ca="1" si="185"/>
        <v>0.1621965164450738</v>
      </c>
      <c r="V302" s="79">
        <f t="shared" ca="1" si="186"/>
        <v>334138.53668020957</v>
      </c>
      <c r="W302" s="79">
        <f t="shared" ca="1" si="167"/>
        <v>2279.3238112763911</v>
      </c>
      <c r="X302" s="80">
        <f t="shared" ca="1" si="168"/>
        <v>-3.243930328901476</v>
      </c>
      <c r="Y302" s="80">
        <f t="shared" ca="1" si="187"/>
        <v>-278.44878056684132</v>
      </c>
      <c r="Z302" s="80">
        <f t="shared" ca="1" si="169"/>
        <v>0</v>
      </c>
      <c r="AA302" s="80">
        <f t="shared" ca="1" si="188"/>
        <v>0</v>
      </c>
      <c r="AB302" s="81">
        <f t="shared" ca="1" si="170"/>
        <v>0</v>
      </c>
      <c r="AC302" s="79">
        <f t="shared" ca="1" si="171"/>
        <v>336136.16778059019</v>
      </c>
      <c r="AD302" s="35"/>
      <c r="AE302" s="62">
        <f t="shared" ca="1" si="172"/>
        <v>0</v>
      </c>
      <c r="AF302" s="62">
        <f t="shared" ca="1" si="173"/>
        <v>2072400.6603089981</v>
      </c>
      <c r="AG302" s="35"/>
      <c r="AH302" s="35"/>
      <c r="AR302" s="69">
        <f t="shared" si="189"/>
        <v>25</v>
      </c>
      <c r="AS302" s="70">
        <f t="shared" si="193"/>
        <v>299</v>
      </c>
      <c r="AT302" s="71">
        <f t="shared" si="194"/>
        <v>0.12917141412266062</v>
      </c>
      <c r="AU302" s="72">
        <f t="shared" si="174"/>
        <v>6.8214933659622723E-3</v>
      </c>
      <c r="AV302" s="73">
        <f t="shared" si="190"/>
        <v>1.0068214933659623</v>
      </c>
      <c r="AW302" s="74">
        <f>PRODUCT(AV$4:AV302)</f>
        <v>7.6346824203099901</v>
      </c>
    </row>
    <row r="303" spans="5:49">
      <c r="E303">
        <f t="shared" si="191"/>
        <v>300</v>
      </c>
      <c r="F303" s="64">
        <f t="shared" si="192"/>
        <v>86.916666666665421</v>
      </c>
      <c r="G303" s="55">
        <f t="shared" si="175"/>
        <v>1.6316258762122726E-2</v>
      </c>
      <c r="H303" s="78">
        <f t="shared" si="195"/>
        <v>0.14348853579365947</v>
      </c>
      <c r="I303" s="79">
        <f t="shared" ca="1" si="176"/>
        <v>281273.74177232425</v>
      </c>
      <c r="J303" s="79">
        <f t="shared" ca="1" si="177"/>
        <v>1918.7069635192952</v>
      </c>
      <c r="K303" s="80">
        <f t="shared" ca="1" si="178"/>
        <v>-2.8697707158731895</v>
      </c>
      <c r="L303" s="80">
        <f t="shared" ca="1" si="179"/>
        <v>-234.39478481027024</v>
      </c>
      <c r="M303" s="80">
        <f t="shared" ca="1" si="180"/>
        <v>0</v>
      </c>
      <c r="N303" s="80">
        <f t="shared" ca="1" si="181"/>
        <v>0</v>
      </c>
      <c r="O303" s="81">
        <f t="shared" ca="1" si="165"/>
        <v>-21097.478199298759</v>
      </c>
      <c r="P303" s="79">
        <f t="shared" ca="1" si="166"/>
        <v>261857.70598101863</v>
      </c>
      <c r="Q303" s="35"/>
      <c r="R303">
        <f t="shared" ca="1" si="182"/>
        <v>300</v>
      </c>
      <c r="S303" s="78">
        <f t="shared" ca="1" si="183"/>
        <v>85.92</v>
      </c>
      <c r="T303" s="55">
        <f t="shared" ca="1" si="184"/>
        <v>1.4888670873660748E-2</v>
      </c>
      <c r="U303" s="78">
        <f t="shared" ca="1" si="185"/>
        <v>0.1597816258948688</v>
      </c>
      <c r="V303" s="79">
        <f t="shared" ca="1" si="186"/>
        <v>331131.5470097714</v>
      </c>
      <c r="W303" s="79">
        <f t="shared" ca="1" si="167"/>
        <v>2258.8116511879798</v>
      </c>
      <c r="X303" s="80">
        <f t="shared" ca="1" si="168"/>
        <v>-3.1956325178973759</v>
      </c>
      <c r="Y303" s="80">
        <f t="shared" ca="1" si="187"/>
        <v>-275.94295584147619</v>
      </c>
      <c r="Z303" s="80">
        <f t="shared" ca="1" si="169"/>
        <v>0</v>
      </c>
      <c r="AA303" s="80">
        <f t="shared" ca="1" si="188"/>
        <v>0</v>
      </c>
      <c r="AB303" s="81">
        <f t="shared" ca="1" si="170"/>
        <v>-21097.478199298759</v>
      </c>
      <c r="AC303" s="79">
        <f t="shared" ca="1" si="171"/>
        <v>312013.74187330122</v>
      </c>
      <c r="AD303" s="35"/>
      <c r="AE303" s="62">
        <f t="shared" ca="1" si="172"/>
        <v>-132039.45122689029</v>
      </c>
      <c r="AF303" s="62">
        <f t="shared" ca="1" si="173"/>
        <v>1952751.0758877636</v>
      </c>
      <c r="AG303" s="35"/>
      <c r="AH303" s="35"/>
      <c r="AR303" s="69">
        <f t="shared" si="189"/>
        <v>25</v>
      </c>
      <c r="AS303" s="70">
        <f t="shared" si="193"/>
        <v>300</v>
      </c>
      <c r="AT303" s="71">
        <f t="shared" si="194"/>
        <v>0.12829027217815092</v>
      </c>
      <c r="AU303" s="72">
        <f t="shared" si="174"/>
        <v>6.8214933659622723E-3</v>
      </c>
      <c r="AV303" s="73">
        <f t="shared" si="190"/>
        <v>1.0068214933659623</v>
      </c>
      <c r="AW303" s="74">
        <f>PRODUCT(AV$4:AV303)</f>
        <v>7.6867623557913634</v>
      </c>
    </row>
    <row r="304" spans="5:49">
      <c r="E304">
        <f t="shared" si="191"/>
        <v>301</v>
      </c>
      <c r="F304" s="64">
        <f t="shared" si="192"/>
        <v>86.999999999998749</v>
      </c>
      <c r="G304" s="55">
        <f t="shared" si="175"/>
        <v>1.6316258762122726E-2</v>
      </c>
      <c r="H304" s="78">
        <f t="shared" si="195"/>
        <v>0.141147339714252</v>
      </c>
      <c r="I304" s="79">
        <f t="shared" ca="1" si="176"/>
        <v>257585.16789137648</v>
      </c>
      <c r="J304" s="79">
        <f t="shared" ca="1" si="177"/>
        <v>1757.1155139413027</v>
      </c>
      <c r="K304" s="80">
        <f t="shared" ca="1" si="178"/>
        <v>-2.8229467942850399</v>
      </c>
      <c r="L304" s="80">
        <f t="shared" ca="1" si="179"/>
        <v>-214.65430657614706</v>
      </c>
      <c r="M304" s="80">
        <f t="shared" ca="1" si="180"/>
        <v>-1931.8887591853236</v>
      </c>
      <c r="N304" s="80">
        <f t="shared" ca="1" si="181"/>
        <v>0</v>
      </c>
      <c r="O304" s="81">
        <f t="shared" ca="1" si="165"/>
        <v>0</v>
      </c>
      <c r="P304" s="79">
        <f t="shared" ca="1" si="166"/>
        <v>257192.91739276203</v>
      </c>
      <c r="Q304" s="35"/>
      <c r="R304">
        <f t="shared" ca="1" si="182"/>
        <v>301</v>
      </c>
      <c r="S304" s="78">
        <f t="shared" ca="1" si="183"/>
        <v>86</v>
      </c>
      <c r="T304" s="55">
        <f t="shared" ca="1" si="184"/>
        <v>1.4888670873660748E-2</v>
      </c>
      <c r="U304" s="78">
        <f t="shared" ca="1" si="185"/>
        <v>0.15740268985526171</v>
      </c>
      <c r="V304" s="79">
        <f t="shared" ca="1" si="186"/>
        <v>307368.27196249028</v>
      </c>
      <c r="W304" s="79">
        <f t="shared" ca="1" si="167"/>
        <v>2096.7106280994149</v>
      </c>
      <c r="X304" s="80">
        <f t="shared" ca="1" si="168"/>
        <v>-3.1480537971052343</v>
      </c>
      <c r="Y304" s="80">
        <f t="shared" ca="1" si="187"/>
        <v>-256.14022663540857</v>
      </c>
      <c r="Z304" s="80">
        <f t="shared" ca="1" si="169"/>
        <v>-2305.262039718677</v>
      </c>
      <c r="AA304" s="80">
        <f t="shared" ca="1" si="188"/>
        <v>0</v>
      </c>
      <c r="AB304" s="81">
        <f t="shared" ca="1" si="170"/>
        <v>0</v>
      </c>
      <c r="AC304" s="79">
        <f t="shared" ca="1" si="171"/>
        <v>306900.43227043853</v>
      </c>
      <c r="AD304" s="35"/>
      <c r="AE304" s="62">
        <f t="shared" ca="1" si="172"/>
        <v>0</v>
      </c>
      <c r="AF304" s="62">
        <f t="shared" ca="1" si="173"/>
        <v>1949778.8287649099</v>
      </c>
      <c r="AG304" s="35"/>
      <c r="AH304" s="35"/>
      <c r="AR304" s="69">
        <f t="shared" si="189"/>
        <v>26</v>
      </c>
      <c r="AS304" s="70">
        <f t="shared" si="193"/>
        <v>301</v>
      </c>
      <c r="AT304" s="71">
        <f t="shared" si="194"/>
        <v>0.12741514093757017</v>
      </c>
      <c r="AU304" s="72">
        <f t="shared" si="174"/>
        <v>6.8214933659622723E-3</v>
      </c>
      <c r="AV304" s="73">
        <f t="shared" si="190"/>
        <v>1.0068214933659623</v>
      </c>
      <c r="AW304" s="74">
        <f>PRODUCT(AV$4:AV304)</f>
        <v>7.7391975542071227</v>
      </c>
    </row>
    <row r="305" spans="5:49">
      <c r="E305">
        <f t="shared" si="191"/>
        <v>302</v>
      </c>
      <c r="F305" s="64">
        <f t="shared" si="192"/>
        <v>87.083333333332078</v>
      </c>
      <c r="G305" s="55">
        <f t="shared" si="175"/>
        <v>1.6316258762122726E-2</v>
      </c>
      <c r="H305" s="78">
        <f t="shared" si="195"/>
        <v>0.13884434319588904</v>
      </c>
      <c r="I305" s="79">
        <f t="shared" ca="1" si="176"/>
        <v>252996.49120079647</v>
      </c>
      <c r="J305" s="79">
        <f t="shared" ca="1" si="177"/>
        <v>1725.8138863379656</v>
      </c>
      <c r="K305" s="80">
        <f t="shared" ca="1" si="178"/>
        <v>-2.7768868639177806</v>
      </c>
      <c r="L305" s="80">
        <f t="shared" ca="1" si="179"/>
        <v>-210.83040933399707</v>
      </c>
      <c r="M305" s="80">
        <f t="shared" ca="1" si="180"/>
        <v>0</v>
      </c>
      <c r="N305" s="80">
        <f t="shared" ca="1" si="181"/>
        <v>0</v>
      </c>
      <c r="O305" s="81">
        <f t="shared" ca="1" si="165"/>
        <v>0</v>
      </c>
      <c r="P305" s="79">
        <f t="shared" ca="1" si="166"/>
        <v>254508.69779093654</v>
      </c>
      <c r="Q305" s="35"/>
      <c r="R305">
        <f t="shared" ca="1" si="182"/>
        <v>302</v>
      </c>
      <c r="S305" s="78">
        <f t="shared" ca="1" si="183"/>
        <v>86.08</v>
      </c>
      <c r="T305" s="55">
        <f t="shared" ca="1" si="184"/>
        <v>1.4888670873660748E-2</v>
      </c>
      <c r="U305" s="78">
        <f t="shared" ca="1" si="185"/>
        <v>0.15505917301137781</v>
      </c>
      <c r="V305" s="79">
        <f t="shared" ca="1" si="186"/>
        <v>302331.09274337976</v>
      </c>
      <c r="W305" s="79">
        <f t="shared" ca="1" si="167"/>
        <v>2062.3495434730894</v>
      </c>
      <c r="X305" s="80">
        <f t="shared" ca="1" si="168"/>
        <v>-3.1011834602275563</v>
      </c>
      <c r="Y305" s="80">
        <f t="shared" ca="1" si="187"/>
        <v>-251.94257728614983</v>
      </c>
      <c r="Z305" s="80">
        <f t="shared" ca="1" si="169"/>
        <v>0</v>
      </c>
      <c r="AA305" s="80">
        <f t="shared" ca="1" si="188"/>
        <v>0</v>
      </c>
      <c r="AB305" s="81">
        <f t="shared" ca="1" si="170"/>
        <v>0</v>
      </c>
      <c r="AC305" s="79">
        <f t="shared" ca="1" si="171"/>
        <v>304138.3985261065</v>
      </c>
      <c r="AD305" s="35"/>
      <c r="AE305" s="62">
        <f t="shared" ca="1" si="172"/>
        <v>0</v>
      </c>
      <c r="AF305" s="62">
        <f t="shared" ca="1" si="173"/>
        <v>1961434.4164197862</v>
      </c>
      <c r="AG305" s="35"/>
      <c r="AH305" s="35"/>
      <c r="AR305" s="69">
        <f t="shared" si="189"/>
        <v>26</v>
      </c>
      <c r="AS305" s="70">
        <f t="shared" si="193"/>
        <v>302</v>
      </c>
      <c r="AT305" s="71">
        <f t="shared" si="194"/>
        <v>0.12654597939894138</v>
      </c>
      <c r="AU305" s="72">
        <f t="shared" si="174"/>
        <v>6.8214933659622723E-3</v>
      </c>
      <c r="AV305" s="73">
        <f t="shared" si="190"/>
        <v>1.0068214933659623</v>
      </c>
      <c r="AW305" s="74">
        <f>PRODUCT(AV$4:AV305)</f>
        <v>7.791990438981018</v>
      </c>
    </row>
    <row r="306" spans="5:49">
      <c r="E306">
        <f t="shared" si="191"/>
        <v>303</v>
      </c>
      <c r="F306" s="64">
        <f t="shared" si="192"/>
        <v>87.166666666665407</v>
      </c>
      <c r="G306" s="55">
        <f t="shared" si="175"/>
        <v>1.6316258762122726E-2</v>
      </c>
      <c r="H306" s="78">
        <f t="shared" si="195"/>
        <v>0.13657892296464794</v>
      </c>
      <c r="I306" s="79">
        <f t="shared" ca="1" si="176"/>
        <v>250356.06802056872</v>
      </c>
      <c r="J306" s="79">
        <f t="shared" ca="1" si="177"/>
        <v>1707.802257130709</v>
      </c>
      <c r="K306" s="80">
        <f t="shared" ca="1" si="178"/>
        <v>-2.7315784592929586</v>
      </c>
      <c r="L306" s="80">
        <f t="shared" ca="1" si="179"/>
        <v>-208.63005668380728</v>
      </c>
      <c r="M306" s="80">
        <f t="shared" ca="1" si="180"/>
        <v>0</v>
      </c>
      <c r="N306" s="80">
        <f t="shared" ca="1" si="181"/>
        <v>0</v>
      </c>
      <c r="O306" s="81">
        <f t="shared" ca="1" si="165"/>
        <v>0</v>
      </c>
      <c r="P306" s="79">
        <f t="shared" ca="1" si="166"/>
        <v>251852.50864255632</v>
      </c>
      <c r="Q306" s="35"/>
      <c r="R306">
        <f t="shared" ca="1" si="182"/>
        <v>303</v>
      </c>
      <c r="S306" s="78">
        <f t="shared" ca="1" si="183"/>
        <v>86.16</v>
      </c>
      <c r="T306" s="55">
        <f t="shared" ca="1" si="184"/>
        <v>1.4888670873660748E-2</v>
      </c>
      <c r="U306" s="78">
        <f t="shared" ca="1" si="185"/>
        <v>0.15275054801846938</v>
      </c>
      <c r="V306" s="79">
        <f t="shared" ca="1" si="186"/>
        <v>299610.18201040901</v>
      </c>
      <c r="W306" s="79">
        <f t="shared" ca="1" si="167"/>
        <v>2043.7888689587539</v>
      </c>
      <c r="X306" s="80">
        <f t="shared" ca="1" si="168"/>
        <v>-3.0550109603693878</v>
      </c>
      <c r="Y306" s="80">
        <f t="shared" ca="1" si="187"/>
        <v>-249.67515167534086</v>
      </c>
      <c r="Z306" s="80">
        <f t="shared" ca="1" si="169"/>
        <v>0</v>
      </c>
      <c r="AA306" s="80">
        <f t="shared" ca="1" si="188"/>
        <v>0</v>
      </c>
      <c r="AB306" s="81">
        <f t="shared" ca="1" si="170"/>
        <v>0</v>
      </c>
      <c r="AC306" s="79">
        <f t="shared" ca="1" si="171"/>
        <v>301401.24071673205</v>
      </c>
      <c r="AD306" s="35"/>
      <c r="AE306" s="62">
        <f t="shared" ca="1" si="172"/>
        <v>0</v>
      </c>
      <c r="AF306" s="62">
        <f t="shared" ca="1" si="173"/>
        <v>1973159.799598814</v>
      </c>
      <c r="AG306" s="35"/>
      <c r="AH306" s="35"/>
      <c r="AR306" s="69">
        <f t="shared" si="189"/>
        <v>26</v>
      </c>
      <c r="AS306" s="70">
        <f t="shared" si="193"/>
        <v>303</v>
      </c>
      <c r="AT306" s="71">
        <f t="shared" si="194"/>
        <v>0.12568274683998232</v>
      </c>
      <c r="AU306" s="72">
        <f t="shared" si="174"/>
        <v>6.8214933659622723E-3</v>
      </c>
      <c r="AV306" s="73">
        <f t="shared" si="190"/>
        <v>1.0068214933659623</v>
      </c>
      <c r="AW306" s="74">
        <f>PRODUCT(AV$4:AV306)</f>
        <v>7.8451434500681687</v>
      </c>
    </row>
    <row r="307" spans="5:49">
      <c r="E307">
        <f t="shared" si="191"/>
        <v>304</v>
      </c>
      <c r="F307" s="64">
        <f t="shared" si="192"/>
        <v>87.249999999998735</v>
      </c>
      <c r="G307" s="55">
        <f t="shared" si="175"/>
        <v>1.6316258762122726E-2</v>
      </c>
      <c r="H307" s="78">
        <f t="shared" si="195"/>
        <v>0.13435046591610472</v>
      </c>
      <c r="I307" s="79">
        <f t="shared" ca="1" si="176"/>
        <v>247743.21794165461</v>
      </c>
      <c r="J307" s="79">
        <f t="shared" ca="1" si="177"/>
        <v>1689.9787176511422</v>
      </c>
      <c r="K307" s="80">
        <f t="shared" ca="1" si="178"/>
        <v>-2.6870093183220947</v>
      </c>
      <c r="L307" s="80">
        <f t="shared" ca="1" si="179"/>
        <v>-206.45268161804552</v>
      </c>
      <c r="M307" s="80">
        <f t="shared" ca="1" si="180"/>
        <v>0</v>
      </c>
      <c r="N307" s="80">
        <f t="shared" ca="1" si="181"/>
        <v>0</v>
      </c>
      <c r="O307" s="81">
        <f t="shared" ca="1" si="165"/>
        <v>0</v>
      </c>
      <c r="P307" s="79">
        <f t="shared" ca="1" si="166"/>
        <v>249224.05696836938</v>
      </c>
      <c r="Q307" s="35"/>
      <c r="R307">
        <f t="shared" ca="1" si="182"/>
        <v>304</v>
      </c>
      <c r="S307" s="78">
        <f t="shared" ca="1" si="183"/>
        <v>86.24</v>
      </c>
      <c r="T307" s="55">
        <f t="shared" ca="1" si="184"/>
        <v>1.4888670873660748E-2</v>
      </c>
      <c r="U307" s="78">
        <f t="shared" ca="1" si="185"/>
        <v>0.15047629538325108</v>
      </c>
      <c r="V307" s="79">
        <f t="shared" ca="1" si="186"/>
        <v>296913.77684278763</v>
      </c>
      <c r="W307" s="79">
        <f t="shared" ca="1" si="167"/>
        <v>2025.3953589958783</v>
      </c>
      <c r="X307" s="80">
        <f t="shared" ca="1" si="168"/>
        <v>-3.0095259076650214</v>
      </c>
      <c r="Y307" s="80">
        <f t="shared" ca="1" si="187"/>
        <v>-247.4281473689897</v>
      </c>
      <c r="Z307" s="80">
        <f t="shared" ca="1" si="169"/>
        <v>0</v>
      </c>
      <c r="AA307" s="80">
        <f t="shared" ca="1" si="188"/>
        <v>0</v>
      </c>
      <c r="AB307" s="81">
        <f t="shared" ca="1" si="170"/>
        <v>0</v>
      </c>
      <c r="AC307" s="79">
        <f t="shared" ca="1" si="171"/>
        <v>298688.73452850681</v>
      </c>
      <c r="AD307" s="35"/>
      <c r="AE307" s="62">
        <f t="shared" ca="1" si="172"/>
        <v>0</v>
      </c>
      <c r="AF307" s="62">
        <f t="shared" ca="1" si="173"/>
        <v>1984955.3962487613</v>
      </c>
      <c r="AG307" s="35"/>
      <c r="AH307" s="35"/>
      <c r="AR307" s="69">
        <f t="shared" si="189"/>
        <v>26</v>
      </c>
      <c r="AS307" s="70">
        <f t="shared" si="193"/>
        <v>304</v>
      </c>
      <c r="AT307" s="71">
        <f t="shared" si="194"/>
        <v>0.12482540281619746</v>
      </c>
      <c r="AU307" s="72">
        <f t="shared" si="174"/>
        <v>6.8214933659622723E-3</v>
      </c>
      <c r="AV307" s="73">
        <f t="shared" si="190"/>
        <v>1.0068214933659623</v>
      </c>
      <c r="AW307" s="74">
        <f>PRODUCT(AV$4:AV307)</f>
        <v>7.8986590440678315</v>
      </c>
    </row>
    <row r="308" spans="5:49">
      <c r="E308">
        <f t="shared" si="191"/>
        <v>305</v>
      </c>
      <c r="F308" s="64">
        <f t="shared" si="192"/>
        <v>87.333333333332064</v>
      </c>
      <c r="G308" s="55">
        <f t="shared" si="175"/>
        <v>1.6316258762122726E-2</v>
      </c>
      <c r="H308" s="78">
        <f t="shared" si="195"/>
        <v>0.1321583689494058</v>
      </c>
      <c r="I308" s="79">
        <f t="shared" ca="1" si="176"/>
        <v>245157.65276512745</v>
      </c>
      <c r="J308" s="79">
        <f t="shared" ca="1" si="177"/>
        <v>1672.3413019521993</v>
      </c>
      <c r="K308" s="80">
        <f t="shared" ca="1" si="178"/>
        <v>-2.643167378988116</v>
      </c>
      <c r="L308" s="80">
        <f t="shared" ca="1" si="179"/>
        <v>-204.29804397093955</v>
      </c>
      <c r="M308" s="80">
        <f t="shared" ca="1" si="180"/>
        <v>0</v>
      </c>
      <c r="N308" s="80">
        <f t="shared" ca="1" si="181"/>
        <v>0</v>
      </c>
      <c r="O308" s="81">
        <f t="shared" ca="1" si="165"/>
        <v>0</v>
      </c>
      <c r="P308" s="79">
        <f t="shared" ca="1" si="166"/>
        <v>246623.05285572971</v>
      </c>
      <c r="Q308" s="35"/>
      <c r="R308">
        <f t="shared" ca="1" si="182"/>
        <v>305</v>
      </c>
      <c r="S308" s="78">
        <f t="shared" ca="1" si="183"/>
        <v>86.32</v>
      </c>
      <c r="T308" s="55">
        <f t="shared" ca="1" si="184"/>
        <v>1.4888670873660748E-2</v>
      </c>
      <c r="U308" s="78">
        <f t="shared" ca="1" si="185"/>
        <v>0.1482359033470021</v>
      </c>
      <c r="V308" s="79">
        <f t="shared" ca="1" si="186"/>
        <v>294241.65626644163</v>
      </c>
      <c r="W308" s="79">
        <f t="shared" ca="1" si="167"/>
        <v>2007.1675062112829</v>
      </c>
      <c r="X308" s="80">
        <f t="shared" ca="1" si="168"/>
        <v>-2.9647180669400419</v>
      </c>
      <c r="Y308" s="80">
        <f t="shared" ca="1" si="187"/>
        <v>-245.20138022203471</v>
      </c>
      <c r="Z308" s="80">
        <f t="shared" ca="1" si="169"/>
        <v>0</v>
      </c>
      <c r="AA308" s="80">
        <f t="shared" ca="1" si="188"/>
        <v>0</v>
      </c>
      <c r="AB308" s="81">
        <f t="shared" ca="1" si="170"/>
        <v>0</v>
      </c>
      <c r="AC308" s="79">
        <f t="shared" ca="1" si="171"/>
        <v>296000.65767436393</v>
      </c>
      <c r="AD308" s="35"/>
      <c r="AE308" s="62">
        <f t="shared" ca="1" si="172"/>
        <v>0</v>
      </c>
      <c r="AF308" s="62">
        <f t="shared" ca="1" si="173"/>
        <v>1996821.6268191293</v>
      </c>
      <c r="AG308" s="35"/>
      <c r="AH308" s="35"/>
      <c r="AR308" s="69">
        <f t="shared" si="189"/>
        <v>26</v>
      </c>
      <c r="AS308" s="70">
        <f t="shared" si="193"/>
        <v>305</v>
      </c>
      <c r="AT308" s="71">
        <f t="shared" si="194"/>
        <v>0.1239739071589832</v>
      </c>
      <c r="AU308" s="72">
        <f t="shared" si="174"/>
        <v>6.8214933659622723E-3</v>
      </c>
      <c r="AV308" s="73">
        <f t="shared" si="190"/>
        <v>1.0068214933659623</v>
      </c>
      <c r="AW308" s="74">
        <f>PRODUCT(AV$4:AV308)</f>
        <v>7.952539694336938</v>
      </c>
    </row>
    <row r="309" spans="5:49">
      <c r="E309">
        <f t="shared" si="191"/>
        <v>306</v>
      </c>
      <c r="F309" s="64">
        <f t="shared" si="192"/>
        <v>87.416666666665392</v>
      </c>
      <c r="G309" s="55">
        <f t="shared" si="175"/>
        <v>1.6316258762122726E-2</v>
      </c>
      <c r="H309" s="78">
        <f t="shared" si="195"/>
        <v>0.1300020388040472</v>
      </c>
      <c r="I309" s="79">
        <f t="shared" ca="1" si="176"/>
        <v>242599.08730863096</v>
      </c>
      <c r="J309" s="79">
        <f t="shared" ca="1" si="177"/>
        <v>1654.8880646643281</v>
      </c>
      <c r="K309" s="80">
        <f t="shared" ca="1" si="178"/>
        <v>-2.6000407760809443</v>
      </c>
      <c r="L309" s="80">
        <f t="shared" ca="1" si="179"/>
        <v>-202.16590609052582</v>
      </c>
      <c r="M309" s="80">
        <f t="shared" ca="1" si="180"/>
        <v>0</v>
      </c>
      <c r="N309" s="80">
        <f t="shared" ca="1" si="181"/>
        <v>0</v>
      </c>
      <c r="O309" s="81">
        <f t="shared" ca="1" si="165"/>
        <v>0</v>
      </c>
      <c r="P309" s="79">
        <f t="shared" ca="1" si="166"/>
        <v>244049.20942642869</v>
      </c>
      <c r="Q309" s="35"/>
      <c r="R309">
        <f t="shared" ca="1" si="182"/>
        <v>306</v>
      </c>
      <c r="S309" s="78">
        <f t="shared" ca="1" si="183"/>
        <v>86.4</v>
      </c>
      <c r="T309" s="55">
        <f t="shared" ca="1" si="184"/>
        <v>1.4888670873660748E-2</v>
      </c>
      <c r="U309" s="78">
        <f t="shared" ca="1" si="185"/>
        <v>0.1460288677704088</v>
      </c>
      <c r="V309" s="79">
        <f t="shared" ca="1" si="186"/>
        <v>291593.60130386322</v>
      </c>
      <c r="W309" s="79">
        <f t="shared" ca="1" si="167"/>
        <v>1989.1038168513508</v>
      </c>
      <c r="X309" s="80">
        <f t="shared" ca="1" si="168"/>
        <v>-2.920577355408176</v>
      </c>
      <c r="Y309" s="80">
        <f t="shared" ca="1" si="187"/>
        <v>-242.99466775321937</v>
      </c>
      <c r="Z309" s="80">
        <f t="shared" ca="1" si="169"/>
        <v>0</v>
      </c>
      <c r="AA309" s="80">
        <f t="shared" ca="1" si="188"/>
        <v>0</v>
      </c>
      <c r="AB309" s="81">
        <f t="shared" ca="1" si="170"/>
        <v>0</v>
      </c>
      <c r="AC309" s="79">
        <f t="shared" ca="1" si="171"/>
        <v>293336.7898756059</v>
      </c>
      <c r="AD309" s="35"/>
      <c r="AE309" s="62">
        <f t="shared" ca="1" si="172"/>
        <v>0</v>
      </c>
      <c r="AF309" s="62">
        <f t="shared" ca="1" si="173"/>
        <v>2008758.9142771363</v>
      </c>
      <c r="AG309" s="35"/>
      <c r="AH309" s="35"/>
      <c r="AR309" s="69">
        <f t="shared" si="189"/>
        <v>26</v>
      </c>
      <c r="AS309" s="70">
        <f t="shared" si="193"/>
        <v>306</v>
      </c>
      <c r="AT309" s="71">
        <f t="shared" si="194"/>
        <v>0.12312821997374578</v>
      </c>
      <c r="AU309" s="72">
        <f t="shared" si="174"/>
        <v>6.8214933659622723E-3</v>
      </c>
      <c r="AV309" s="73">
        <f t="shared" si="190"/>
        <v>1.0068214933659623</v>
      </c>
      <c r="AW309" s="74">
        <f>PRODUCT(AV$4:AV309)</f>
        <v>8.006787891104409</v>
      </c>
    </row>
    <row r="310" spans="5:49">
      <c r="E310">
        <f t="shared" si="191"/>
        <v>307</v>
      </c>
      <c r="F310" s="64">
        <f t="shared" si="192"/>
        <v>87.499999999998721</v>
      </c>
      <c r="G310" s="55">
        <f t="shared" si="175"/>
        <v>1.6316258762122726E-2</v>
      </c>
      <c r="H310" s="78">
        <f t="shared" si="195"/>
        <v>0.12788089189931684</v>
      </c>
      <c r="I310" s="79">
        <f t="shared" ca="1" si="176"/>
        <v>240067.2393747356</v>
      </c>
      <c r="J310" s="79">
        <f t="shared" ca="1" si="177"/>
        <v>1637.6170807796357</v>
      </c>
      <c r="K310" s="80">
        <f t="shared" ca="1" si="178"/>
        <v>-2.5576178379863368</v>
      </c>
      <c r="L310" s="80">
        <f t="shared" ca="1" si="179"/>
        <v>-200.05603281227968</v>
      </c>
      <c r="M310" s="80">
        <f t="shared" ca="1" si="180"/>
        <v>0</v>
      </c>
      <c r="N310" s="80">
        <f t="shared" ca="1" si="181"/>
        <v>0</v>
      </c>
      <c r="O310" s="81">
        <f t="shared" ca="1" si="165"/>
        <v>0</v>
      </c>
      <c r="P310" s="79">
        <f t="shared" ca="1" si="166"/>
        <v>241502.24280486495</v>
      </c>
      <c r="Q310" s="35"/>
      <c r="R310">
        <f t="shared" ca="1" si="182"/>
        <v>307</v>
      </c>
      <c r="S310" s="78">
        <f t="shared" ca="1" si="183"/>
        <v>86.48</v>
      </c>
      <c r="T310" s="55">
        <f t="shared" ca="1" si="184"/>
        <v>1.4888670873660748E-2</v>
      </c>
      <c r="U310" s="78">
        <f t="shared" ca="1" si="185"/>
        <v>0.14385469202012185</v>
      </c>
      <c r="V310" s="79">
        <f t="shared" ca="1" si="186"/>
        <v>288969.39495601185</v>
      </c>
      <c r="W310" s="79">
        <f t="shared" ca="1" si="167"/>
        <v>1971.2028106585665</v>
      </c>
      <c r="X310" s="80">
        <f t="shared" ca="1" si="168"/>
        <v>-2.8770938404024369</v>
      </c>
      <c r="Y310" s="80">
        <f t="shared" ca="1" si="187"/>
        <v>-240.80782913000988</v>
      </c>
      <c r="Z310" s="80">
        <f t="shared" ca="1" si="169"/>
        <v>0</v>
      </c>
      <c r="AA310" s="80">
        <f t="shared" ca="1" si="188"/>
        <v>0</v>
      </c>
      <c r="AB310" s="81">
        <f t="shared" ca="1" si="170"/>
        <v>0</v>
      </c>
      <c r="AC310" s="79">
        <f t="shared" ca="1" si="171"/>
        <v>290696.91284369997</v>
      </c>
      <c r="AD310" s="35"/>
      <c r="AE310" s="62">
        <f t="shared" ca="1" si="172"/>
        <v>0</v>
      </c>
      <c r="AF310" s="62">
        <f t="shared" ca="1" si="173"/>
        <v>2020767.6841227978</v>
      </c>
      <c r="AG310" s="35"/>
      <c r="AH310" s="35"/>
      <c r="AR310" s="69">
        <f t="shared" si="189"/>
        <v>26</v>
      </c>
      <c r="AS310" s="70">
        <f t="shared" si="193"/>
        <v>307</v>
      </c>
      <c r="AT310" s="71">
        <f t="shared" si="194"/>
        <v>0.12228830163803213</v>
      </c>
      <c r="AU310" s="72">
        <f t="shared" si="174"/>
        <v>6.8214933659622723E-3</v>
      </c>
      <c r="AV310" s="73">
        <f t="shared" si="190"/>
        <v>1.0068214933659623</v>
      </c>
      <c r="AW310" s="74">
        <f>PRODUCT(AV$4:AV310)</f>
        <v>8.0614061415862448</v>
      </c>
    </row>
    <row r="311" spans="5:49">
      <c r="E311">
        <f t="shared" si="191"/>
        <v>308</v>
      </c>
      <c r="F311" s="64">
        <f t="shared" si="192"/>
        <v>87.58333333333205</v>
      </c>
      <c r="G311" s="55">
        <f t="shared" si="175"/>
        <v>1.7882078716896954E-2</v>
      </c>
      <c r="H311" s="78">
        <f t="shared" si="195"/>
        <v>0.12559411572398627</v>
      </c>
      <c r="I311" s="79">
        <f t="shared" ca="1" si="176"/>
        <v>237183.68068872119</v>
      </c>
      <c r="J311" s="79">
        <f t="shared" ca="1" si="177"/>
        <v>1617.9469043326255</v>
      </c>
      <c r="K311" s="80">
        <f t="shared" ca="1" si="178"/>
        <v>-2.5118823144797253</v>
      </c>
      <c r="L311" s="80">
        <f t="shared" ca="1" si="179"/>
        <v>-197.65306724060099</v>
      </c>
      <c r="M311" s="80">
        <f t="shared" ca="1" si="180"/>
        <v>0</v>
      </c>
      <c r="N311" s="80">
        <f t="shared" ca="1" si="181"/>
        <v>0</v>
      </c>
      <c r="O311" s="81">
        <f t="shared" ca="1" si="165"/>
        <v>0</v>
      </c>
      <c r="P311" s="79">
        <f t="shared" ca="1" si="166"/>
        <v>238601.46264349873</v>
      </c>
      <c r="Q311" s="35"/>
      <c r="R311">
        <f t="shared" ca="1" si="182"/>
        <v>308</v>
      </c>
      <c r="S311" s="78">
        <f t="shared" ca="1" si="183"/>
        <v>86.56</v>
      </c>
      <c r="T311" s="55">
        <f t="shared" ca="1" si="184"/>
        <v>1.6316258762122726E-2</v>
      </c>
      <c r="U311" s="78">
        <f t="shared" ca="1" si="185"/>
        <v>0.14150752164097607</v>
      </c>
      <c r="V311" s="79">
        <f t="shared" ca="1" si="186"/>
        <v>285953.82679239195</v>
      </c>
      <c r="W311" s="79">
        <f t="shared" ca="1" si="167"/>
        <v>1950.6321324358264</v>
      </c>
      <c r="X311" s="80">
        <f t="shared" ca="1" si="168"/>
        <v>-2.8301504328195213</v>
      </c>
      <c r="Y311" s="80">
        <f t="shared" ca="1" si="187"/>
        <v>-238.29485566032665</v>
      </c>
      <c r="Z311" s="80">
        <f t="shared" ca="1" si="169"/>
        <v>0</v>
      </c>
      <c r="AA311" s="80">
        <f t="shared" ca="1" si="188"/>
        <v>0</v>
      </c>
      <c r="AB311" s="81">
        <f t="shared" ca="1" si="170"/>
        <v>0</v>
      </c>
      <c r="AC311" s="79">
        <f t="shared" ca="1" si="171"/>
        <v>287663.33391873457</v>
      </c>
      <c r="AD311" s="35"/>
      <c r="AE311" s="62">
        <f t="shared" ca="1" si="172"/>
        <v>0</v>
      </c>
      <c r="AF311" s="62">
        <f t="shared" ca="1" si="173"/>
        <v>2032848.36440409</v>
      </c>
      <c r="AG311" s="35"/>
      <c r="AH311" s="35"/>
      <c r="AR311" s="69">
        <f t="shared" si="189"/>
        <v>26</v>
      </c>
      <c r="AS311" s="70">
        <f t="shared" si="193"/>
        <v>308</v>
      </c>
      <c r="AT311" s="71">
        <f t="shared" si="194"/>
        <v>0.1214541127996735</v>
      </c>
      <c r="AU311" s="72">
        <f t="shared" si="174"/>
        <v>6.8214933659622723E-3</v>
      </c>
      <c r="AV311" s="73">
        <f t="shared" si="190"/>
        <v>1.0068214933659623</v>
      </c>
      <c r="AW311" s="74">
        <f>PRODUCT(AV$4:AV311)</f>
        <v>8.1163969701014036</v>
      </c>
    </row>
    <row r="312" spans="5:49">
      <c r="E312">
        <f t="shared" si="191"/>
        <v>309</v>
      </c>
      <c r="F312" s="64">
        <f t="shared" si="192"/>
        <v>87.666666666665378</v>
      </c>
      <c r="G312" s="55">
        <f t="shared" si="175"/>
        <v>1.7882078716896954E-2</v>
      </c>
      <c r="H312" s="78">
        <f t="shared" si="195"/>
        <v>0.12334823186023088</v>
      </c>
      <c r="I312" s="79">
        <f t="shared" ca="1" si="176"/>
        <v>234334.77250654093</v>
      </c>
      <c r="J312" s="79">
        <f t="shared" ca="1" si="177"/>
        <v>1598.5130960676472</v>
      </c>
      <c r="K312" s="80">
        <f t="shared" ca="1" si="178"/>
        <v>-2.4669646372046174</v>
      </c>
      <c r="L312" s="80">
        <f t="shared" ca="1" si="179"/>
        <v>-195.27897708878413</v>
      </c>
      <c r="M312" s="80">
        <f t="shared" ca="1" si="180"/>
        <v>0</v>
      </c>
      <c r="N312" s="80">
        <f t="shared" ca="1" si="181"/>
        <v>0</v>
      </c>
      <c r="O312" s="81">
        <f t="shared" ca="1" si="165"/>
        <v>0</v>
      </c>
      <c r="P312" s="79">
        <f t="shared" ca="1" si="166"/>
        <v>235735.53966088261</v>
      </c>
      <c r="Q312" s="35"/>
      <c r="R312">
        <f t="shared" ca="1" si="182"/>
        <v>309</v>
      </c>
      <c r="S312" s="78">
        <f t="shared" ca="1" si="183"/>
        <v>86.64</v>
      </c>
      <c r="T312" s="55">
        <f t="shared" ca="1" si="184"/>
        <v>1.6316258762122726E-2</v>
      </c>
      <c r="U312" s="78">
        <f t="shared" ca="1" si="185"/>
        <v>0.13919864830109524</v>
      </c>
      <c r="V312" s="79">
        <f t="shared" ca="1" si="186"/>
        <v>282969.74452614156</v>
      </c>
      <c r="W312" s="79">
        <f t="shared" ca="1" si="167"/>
        <v>1930.2762350531136</v>
      </c>
      <c r="X312" s="80">
        <f t="shared" ca="1" si="168"/>
        <v>-2.7839729660219046</v>
      </c>
      <c r="Y312" s="80">
        <f t="shared" ca="1" si="187"/>
        <v>-235.80812043845131</v>
      </c>
      <c r="Z312" s="80">
        <f t="shared" ca="1" si="169"/>
        <v>0</v>
      </c>
      <c r="AA312" s="80">
        <f t="shared" ca="1" si="188"/>
        <v>0</v>
      </c>
      <c r="AB312" s="81">
        <f t="shared" ca="1" si="170"/>
        <v>0</v>
      </c>
      <c r="AC312" s="79">
        <f t="shared" ca="1" si="171"/>
        <v>284661.4286677902</v>
      </c>
      <c r="AD312" s="35"/>
      <c r="AE312" s="62">
        <f t="shared" ca="1" si="172"/>
        <v>0</v>
      </c>
      <c r="AF312" s="62">
        <f t="shared" ca="1" si="173"/>
        <v>2045001.3857322093</v>
      </c>
      <c r="AG312" s="35"/>
      <c r="AH312" s="35"/>
      <c r="AR312" s="69">
        <f t="shared" si="189"/>
        <v>26</v>
      </c>
      <c r="AS312" s="70">
        <f t="shared" si="193"/>
        <v>309</v>
      </c>
      <c r="AT312" s="71">
        <f t="shared" si="194"/>
        <v>0.12062561437494169</v>
      </c>
      <c r="AU312" s="72">
        <f t="shared" si="174"/>
        <v>6.8214933659622723E-3</v>
      </c>
      <c r="AV312" s="73">
        <f t="shared" si="190"/>
        <v>1.0068214933659623</v>
      </c>
      <c r="AW312" s="74">
        <f>PRODUCT(AV$4:AV312)</f>
        <v>8.1717629181884668</v>
      </c>
    </row>
    <row r="313" spans="5:49">
      <c r="E313">
        <f t="shared" si="191"/>
        <v>310</v>
      </c>
      <c r="F313" s="64">
        <f t="shared" si="192"/>
        <v>87.749999999998707</v>
      </c>
      <c r="G313" s="55">
        <f t="shared" si="175"/>
        <v>1.7882078716896954E-2</v>
      </c>
      <c r="H313" s="78">
        <f t="shared" si="195"/>
        <v>0.12114250906851617</v>
      </c>
      <c r="I313" s="79">
        <f t="shared" ca="1" si="176"/>
        <v>231520.09818429651</v>
      </c>
      <c r="J313" s="79">
        <f t="shared" ca="1" si="177"/>
        <v>1579.3128138511127</v>
      </c>
      <c r="K313" s="80">
        <f t="shared" ca="1" si="178"/>
        <v>-2.4228501813703236</v>
      </c>
      <c r="L313" s="80">
        <f t="shared" ca="1" si="179"/>
        <v>-192.93341515358043</v>
      </c>
      <c r="M313" s="80">
        <f t="shared" ca="1" si="180"/>
        <v>0</v>
      </c>
      <c r="N313" s="80">
        <f t="shared" ca="1" si="181"/>
        <v>0</v>
      </c>
      <c r="O313" s="81">
        <f t="shared" ca="1" si="165"/>
        <v>0</v>
      </c>
      <c r="P313" s="79">
        <f t="shared" ca="1" si="166"/>
        <v>232904.05473281266</v>
      </c>
      <c r="Q313" s="35"/>
      <c r="R313">
        <f t="shared" ca="1" si="182"/>
        <v>310</v>
      </c>
      <c r="S313" s="78">
        <f t="shared" ca="1" si="183"/>
        <v>86.72</v>
      </c>
      <c r="T313" s="55">
        <f t="shared" ca="1" si="184"/>
        <v>1.6316258762122726E-2</v>
      </c>
      <c r="U313" s="78">
        <f t="shared" ca="1" si="185"/>
        <v>0.13692744713607685</v>
      </c>
      <c r="V313" s="79">
        <f t="shared" ca="1" si="186"/>
        <v>280016.81913805101</v>
      </c>
      <c r="W313" s="79">
        <f t="shared" ca="1" si="167"/>
        <v>1910.1328741080724</v>
      </c>
      <c r="X313" s="80">
        <f t="shared" ca="1" si="168"/>
        <v>-2.738548942721537</v>
      </c>
      <c r="Y313" s="80">
        <f t="shared" ca="1" si="187"/>
        <v>-233.3473492817092</v>
      </c>
      <c r="Z313" s="80">
        <f t="shared" ca="1" si="169"/>
        <v>0</v>
      </c>
      <c r="AA313" s="80">
        <f t="shared" ca="1" si="188"/>
        <v>0</v>
      </c>
      <c r="AB313" s="81">
        <f t="shared" ca="1" si="170"/>
        <v>0</v>
      </c>
      <c r="AC313" s="79">
        <f t="shared" ca="1" si="171"/>
        <v>281690.86611393467</v>
      </c>
      <c r="AD313" s="35"/>
      <c r="AE313" s="62">
        <f t="shared" ca="1" si="172"/>
        <v>0</v>
      </c>
      <c r="AF313" s="62">
        <f t="shared" ca="1" si="173"/>
        <v>2057227.181296922</v>
      </c>
      <c r="AG313" s="35"/>
      <c r="AH313" s="35"/>
      <c r="AR313" s="69">
        <f t="shared" si="189"/>
        <v>26</v>
      </c>
      <c r="AS313" s="70">
        <f t="shared" si="193"/>
        <v>310</v>
      </c>
      <c r="AT313" s="71">
        <f t="shared" si="194"/>
        <v>0.11980276754671791</v>
      </c>
      <c r="AU313" s="72">
        <f t="shared" si="174"/>
        <v>6.8214933659622723E-3</v>
      </c>
      <c r="AV313" s="73">
        <f t="shared" si="190"/>
        <v>1.0068214933659623</v>
      </c>
      <c r="AW313" s="74">
        <f>PRODUCT(AV$4:AV313)</f>
        <v>8.2275065447231057</v>
      </c>
    </row>
    <row r="314" spans="5:49">
      <c r="E314">
        <f t="shared" si="191"/>
        <v>311</v>
      </c>
      <c r="F314" s="64">
        <f t="shared" si="192"/>
        <v>87.833333333332035</v>
      </c>
      <c r="G314" s="55">
        <f t="shared" si="175"/>
        <v>1.7882078716896954E-2</v>
      </c>
      <c r="H314" s="78">
        <f t="shared" si="195"/>
        <v>0.11897622918539057</v>
      </c>
      <c r="I314" s="79">
        <f t="shared" ca="1" si="176"/>
        <v>228739.24609259603</v>
      </c>
      <c r="J314" s="79">
        <f t="shared" ca="1" si="177"/>
        <v>1560.3432497558554</v>
      </c>
      <c r="K314" s="80">
        <f t="shared" ca="1" si="178"/>
        <v>-2.3795245837078114</v>
      </c>
      <c r="L314" s="80">
        <f t="shared" ca="1" si="179"/>
        <v>-190.61603841049671</v>
      </c>
      <c r="M314" s="80">
        <f t="shared" ca="1" si="180"/>
        <v>0</v>
      </c>
      <c r="N314" s="80">
        <f t="shared" ca="1" si="181"/>
        <v>0</v>
      </c>
      <c r="O314" s="81">
        <f t="shared" ca="1" si="165"/>
        <v>0</v>
      </c>
      <c r="P314" s="79">
        <f t="shared" ca="1" si="166"/>
        <v>230106.5937793577</v>
      </c>
      <c r="Q314" s="35"/>
      <c r="R314">
        <f t="shared" ca="1" si="182"/>
        <v>311</v>
      </c>
      <c r="S314" s="78">
        <f t="shared" ca="1" si="183"/>
        <v>86.8</v>
      </c>
      <c r="T314" s="55">
        <f t="shared" ca="1" si="184"/>
        <v>1.6316258762122726E-2</v>
      </c>
      <c r="U314" s="78">
        <f t="shared" ca="1" si="185"/>
        <v>0.13469330347696773</v>
      </c>
      <c r="V314" s="79">
        <f t="shared" ca="1" si="186"/>
        <v>277094.72505149327</v>
      </c>
      <c r="W314" s="79">
        <f t="shared" ca="1" si="167"/>
        <v>1890.1998286819012</v>
      </c>
      <c r="X314" s="80">
        <f t="shared" ca="1" si="168"/>
        <v>-2.6938660695393546</v>
      </c>
      <c r="Y314" s="80">
        <f t="shared" ca="1" si="187"/>
        <v>-230.91227087624441</v>
      </c>
      <c r="Z314" s="80">
        <f t="shared" ca="1" si="169"/>
        <v>0</v>
      </c>
      <c r="AA314" s="80">
        <f t="shared" ca="1" si="188"/>
        <v>0</v>
      </c>
      <c r="AB314" s="81">
        <f t="shared" ca="1" si="170"/>
        <v>0</v>
      </c>
      <c r="AC314" s="79">
        <f t="shared" ca="1" si="171"/>
        <v>278751.31874322938</v>
      </c>
      <c r="AD314" s="35"/>
      <c r="AE314" s="62">
        <f t="shared" ca="1" si="172"/>
        <v>0</v>
      </c>
      <c r="AF314" s="62">
        <f t="shared" ca="1" si="173"/>
        <v>2069526.1868820023</v>
      </c>
      <c r="AG314" s="35"/>
      <c r="AH314" s="35"/>
      <c r="AR314" s="69">
        <f t="shared" si="189"/>
        <v>26</v>
      </c>
      <c r="AS314" s="70">
        <f t="shared" si="193"/>
        <v>311</v>
      </c>
      <c r="AT314" s="71">
        <f t="shared" si="194"/>
        <v>0.11898553376267405</v>
      </c>
      <c r="AU314" s="72">
        <f t="shared" si="174"/>
        <v>6.8214933659622723E-3</v>
      </c>
      <c r="AV314" s="73">
        <f t="shared" si="190"/>
        <v>1.0068214933659623</v>
      </c>
      <c r="AW314" s="74">
        <f>PRODUCT(AV$4:AV314)</f>
        <v>8.2836304260363463</v>
      </c>
    </row>
    <row r="315" spans="5:49">
      <c r="E315">
        <f t="shared" si="191"/>
        <v>312</v>
      </c>
      <c r="F315" s="64">
        <f t="shared" si="192"/>
        <v>87.916666666665364</v>
      </c>
      <c r="G315" s="55">
        <f t="shared" si="175"/>
        <v>1.7882078716896954E-2</v>
      </c>
      <c r="H315" s="78">
        <f t="shared" si="195"/>
        <v>0.11684868688965784</v>
      </c>
      <c r="I315" s="79">
        <f t="shared" ca="1" si="176"/>
        <v>225991.80955611818</v>
      </c>
      <c r="J315" s="79">
        <f t="shared" ca="1" si="177"/>
        <v>1541.6016296488694</v>
      </c>
      <c r="K315" s="80">
        <f t="shared" ca="1" si="178"/>
        <v>-2.3369737377931568</v>
      </c>
      <c r="L315" s="80">
        <f t="shared" ca="1" si="179"/>
        <v>-188.32650796343182</v>
      </c>
      <c r="M315" s="80">
        <f t="shared" ca="1" si="180"/>
        <v>0</v>
      </c>
      <c r="N315" s="80">
        <f t="shared" ca="1" si="181"/>
        <v>0</v>
      </c>
      <c r="O315" s="81">
        <f t="shared" ca="1" si="165"/>
        <v>-17494.647988754401</v>
      </c>
      <c r="P315" s="79">
        <f t="shared" ca="1" si="166"/>
        <v>209848.09971531143</v>
      </c>
      <c r="Q315" s="35"/>
      <c r="R315">
        <f t="shared" ca="1" si="182"/>
        <v>312</v>
      </c>
      <c r="S315" s="78">
        <f t="shared" ca="1" si="183"/>
        <v>86.88</v>
      </c>
      <c r="T315" s="55">
        <f t="shared" ca="1" si="184"/>
        <v>1.6316258762122726E-2</v>
      </c>
      <c r="U315" s="78">
        <f t="shared" ca="1" si="185"/>
        <v>0.13249561268391241</v>
      </c>
      <c r="V315" s="79">
        <f t="shared" ca="1" si="186"/>
        <v>274203.14009633189</v>
      </c>
      <c r="W315" s="79">
        <f t="shared" ca="1" si="167"/>
        <v>1870.4749010931516</v>
      </c>
      <c r="X315" s="80">
        <f t="shared" ca="1" si="168"/>
        <v>-2.6499122536782482</v>
      </c>
      <c r="Y315" s="80">
        <f t="shared" ca="1" si="187"/>
        <v>-228.50261674694326</v>
      </c>
      <c r="Z315" s="80">
        <f t="shared" ca="1" si="169"/>
        <v>0</v>
      </c>
      <c r="AA315" s="80">
        <f t="shared" ca="1" si="188"/>
        <v>0</v>
      </c>
      <c r="AB315" s="81">
        <f t="shared" ca="1" si="170"/>
        <v>-17494.647988754401</v>
      </c>
      <c r="AC315" s="79">
        <f t="shared" ca="1" si="171"/>
        <v>258347.81447967005</v>
      </c>
      <c r="AD315" s="35"/>
      <c r="AE315" s="62">
        <f t="shared" ca="1" si="172"/>
        <v>-132039.45122689029</v>
      </c>
      <c r="AF315" s="62">
        <f t="shared" ca="1" si="173"/>
        <v>1949859.3896538778</v>
      </c>
      <c r="AG315" s="35"/>
      <c r="AH315" s="35"/>
      <c r="AR315" s="69">
        <f t="shared" si="189"/>
        <v>26</v>
      </c>
      <c r="AS315" s="70">
        <f t="shared" si="193"/>
        <v>312</v>
      </c>
      <c r="AT315" s="71">
        <f t="shared" si="194"/>
        <v>0.11817387473346649</v>
      </c>
      <c r="AU315" s="72">
        <f t="shared" si="174"/>
        <v>6.8214933659622723E-3</v>
      </c>
      <c r="AV315" s="73">
        <f t="shared" si="190"/>
        <v>1.0068214933659623</v>
      </c>
      <c r="AW315" s="74">
        <f>PRODUCT(AV$4:AV315)</f>
        <v>8.3401371560336361</v>
      </c>
    </row>
    <row r="316" spans="5:49">
      <c r="E316">
        <f t="shared" si="191"/>
        <v>313</v>
      </c>
      <c r="F316" s="64">
        <f t="shared" si="192"/>
        <v>87.999999999998693</v>
      </c>
      <c r="G316" s="55">
        <f t="shared" si="175"/>
        <v>1.7882078716896954E-2</v>
      </c>
      <c r="H316" s="78">
        <f t="shared" si="195"/>
        <v>0.11475918947273094</v>
      </c>
      <c r="I316" s="79">
        <f t="shared" ca="1" si="176"/>
        <v>206095.579477611</v>
      </c>
      <c r="J316" s="79">
        <f t="shared" ca="1" si="177"/>
        <v>1405.8796281606737</v>
      </c>
      <c r="K316" s="80">
        <f t="shared" ca="1" si="178"/>
        <v>-2.2951837894546188</v>
      </c>
      <c r="L316" s="80">
        <f t="shared" ca="1" si="179"/>
        <v>-171.74631623134252</v>
      </c>
      <c r="M316" s="80">
        <f t="shared" ca="1" si="180"/>
        <v>-1545.7168460820824</v>
      </c>
      <c r="N316" s="80">
        <f t="shared" ca="1" si="181"/>
        <v>0</v>
      </c>
      <c r="O316" s="81">
        <f t="shared" ca="1" si="165"/>
        <v>0</v>
      </c>
      <c r="P316" s="79">
        <f t="shared" ca="1" si="166"/>
        <v>205781.70075966881</v>
      </c>
      <c r="Q316" s="35"/>
      <c r="R316">
        <f t="shared" ca="1" si="182"/>
        <v>313</v>
      </c>
      <c r="S316" s="78">
        <f t="shared" ca="1" si="183"/>
        <v>86.96</v>
      </c>
      <c r="T316" s="55">
        <f t="shared" ca="1" si="184"/>
        <v>1.6316258762122726E-2</v>
      </c>
      <c r="U316" s="78">
        <f t="shared" ca="1" si="185"/>
        <v>0.13033377998251572</v>
      </c>
      <c r="V316" s="79">
        <f t="shared" ca="1" si="186"/>
        <v>254132.54468799088</v>
      </c>
      <c r="W316" s="79">
        <f t="shared" ca="1" si="167"/>
        <v>1733.5634676642405</v>
      </c>
      <c r="X316" s="80">
        <f t="shared" ca="1" si="168"/>
        <v>-2.6066755996503144</v>
      </c>
      <c r="Y316" s="80">
        <f t="shared" ca="1" si="187"/>
        <v>-211.77712057332576</v>
      </c>
      <c r="Z316" s="80">
        <f t="shared" ca="1" si="169"/>
        <v>-1905.9940851599315</v>
      </c>
      <c r="AA316" s="80">
        <f t="shared" ca="1" si="188"/>
        <v>0</v>
      </c>
      <c r="AB316" s="81">
        <f t="shared" ca="1" si="170"/>
        <v>0</v>
      </c>
      <c r="AC316" s="79">
        <f t="shared" ca="1" si="171"/>
        <v>253745.73027432221</v>
      </c>
      <c r="AD316" s="35"/>
      <c r="AE316" s="62">
        <f t="shared" ca="1" si="172"/>
        <v>0</v>
      </c>
      <c r="AF316" s="62">
        <f t="shared" ca="1" si="173"/>
        <v>1946891.5142978451</v>
      </c>
      <c r="AG316" s="35"/>
      <c r="AH316" s="35"/>
      <c r="AR316" s="69">
        <f t="shared" si="189"/>
        <v>27</v>
      </c>
      <c r="AS316" s="70">
        <f t="shared" si="193"/>
        <v>313</v>
      </c>
      <c r="AT316" s="71">
        <f t="shared" si="194"/>
        <v>0.11736775243094209</v>
      </c>
      <c r="AU316" s="72">
        <f t="shared" si="174"/>
        <v>6.8214933659622723E-3</v>
      </c>
      <c r="AV316" s="73">
        <f t="shared" si="190"/>
        <v>1.0068214933659623</v>
      </c>
      <c r="AW316" s="74">
        <f>PRODUCT(AV$4:AV316)</f>
        <v>8.397029346314735</v>
      </c>
    </row>
    <row r="317" spans="5:49">
      <c r="E317">
        <f t="shared" si="191"/>
        <v>314</v>
      </c>
      <c r="F317" s="64">
        <f t="shared" si="192"/>
        <v>88.083333333332021</v>
      </c>
      <c r="G317" s="55">
        <f t="shared" si="175"/>
        <v>1.7882078716896954E-2</v>
      </c>
      <c r="H317" s="78">
        <f t="shared" si="195"/>
        <v>0.11270705661309227</v>
      </c>
      <c r="I317" s="79">
        <f t="shared" ca="1" si="176"/>
        <v>202101.89618818747</v>
      </c>
      <c r="J317" s="79">
        <f t="shared" ca="1" si="177"/>
        <v>1378.6367440961167</v>
      </c>
      <c r="K317" s="80">
        <f t="shared" ca="1" si="178"/>
        <v>-2.2541411322618456</v>
      </c>
      <c r="L317" s="80">
        <f t="shared" ca="1" si="179"/>
        <v>-168.41824682348957</v>
      </c>
      <c r="M317" s="80">
        <f t="shared" ca="1" si="180"/>
        <v>0</v>
      </c>
      <c r="N317" s="80">
        <f t="shared" ca="1" si="181"/>
        <v>0</v>
      </c>
      <c r="O317" s="81">
        <f t="shared" ca="1" si="165"/>
        <v>0</v>
      </c>
      <c r="P317" s="79">
        <f t="shared" ca="1" si="166"/>
        <v>203309.86054432785</v>
      </c>
      <c r="Q317" s="35"/>
      <c r="R317">
        <f t="shared" ca="1" si="182"/>
        <v>314</v>
      </c>
      <c r="S317" s="78">
        <f t="shared" ca="1" si="183"/>
        <v>87.04</v>
      </c>
      <c r="T317" s="55">
        <f t="shared" ca="1" si="184"/>
        <v>1.6316258762122726E-2</v>
      </c>
      <c r="U317" s="78">
        <f t="shared" ca="1" si="185"/>
        <v>0.12820722030287543</v>
      </c>
      <c r="V317" s="79">
        <f t="shared" ca="1" si="186"/>
        <v>249605.54927938257</v>
      </c>
      <c r="W317" s="79">
        <f t="shared" ca="1" si="167"/>
        <v>1702.6825985166772</v>
      </c>
      <c r="X317" s="80">
        <f t="shared" ca="1" si="168"/>
        <v>-2.5641444060575087</v>
      </c>
      <c r="Y317" s="80">
        <f t="shared" ca="1" si="187"/>
        <v>-208.00462439948549</v>
      </c>
      <c r="Z317" s="80">
        <f t="shared" ca="1" si="169"/>
        <v>0</v>
      </c>
      <c r="AA317" s="80">
        <f t="shared" ca="1" si="188"/>
        <v>0</v>
      </c>
      <c r="AB317" s="81">
        <f t="shared" ca="1" si="170"/>
        <v>0</v>
      </c>
      <c r="AC317" s="79">
        <f t="shared" ca="1" si="171"/>
        <v>251097.6631090937</v>
      </c>
      <c r="AD317" s="35"/>
      <c r="AE317" s="62">
        <f t="shared" ca="1" si="172"/>
        <v>0</v>
      </c>
      <c r="AF317" s="62">
        <f t="shared" ca="1" si="173"/>
        <v>1958529.8122516279</v>
      </c>
      <c r="AG317" s="35"/>
      <c r="AH317" s="35"/>
      <c r="AR317" s="69">
        <f t="shared" si="189"/>
        <v>27</v>
      </c>
      <c r="AS317" s="70">
        <f t="shared" si="193"/>
        <v>314</v>
      </c>
      <c r="AT317" s="71">
        <f t="shared" si="194"/>
        <v>0.11656712908635652</v>
      </c>
      <c r="AU317" s="72">
        <f t="shared" si="174"/>
        <v>6.8214933659622723E-3</v>
      </c>
      <c r="AV317" s="73">
        <f t="shared" si="190"/>
        <v>1.0068214933659623</v>
      </c>
      <c r="AW317" s="74">
        <f>PRODUCT(AV$4:AV317)</f>
        <v>8.4543096262944122</v>
      </c>
    </row>
    <row r="318" spans="5:49">
      <c r="E318">
        <f t="shared" si="191"/>
        <v>315</v>
      </c>
      <c r="F318" s="64">
        <f t="shared" si="192"/>
        <v>88.16666666666535</v>
      </c>
      <c r="G318" s="55">
        <f t="shared" si="175"/>
        <v>1.7882078716896954E-2</v>
      </c>
      <c r="H318" s="78">
        <f t="shared" si="195"/>
        <v>0.11069162015478719</v>
      </c>
      <c r="I318" s="79">
        <f t="shared" ca="1" si="176"/>
        <v>199674.25761415283</v>
      </c>
      <c r="J318" s="79">
        <f t="shared" ca="1" si="177"/>
        <v>1362.0766236683853</v>
      </c>
      <c r="K318" s="80">
        <f t="shared" ca="1" si="178"/>
        <v>-2.2138324030957439</v>
      </c>
      <c r="L318" s="80">
        <f t="shared" ca="1" si="179"/>
        <v>-166.39521467846069</v>
      </c>
      <c r="M318" s="80">
        <f t="shared" ca="1" si="180"/>
        <v>0</v>
      </c>
      <c r="N318" s="80">
        <f t="shared" ca="1" si="181"/>
        <v>0</v>
      </c>
      <c r="O318" s="81">
        <f t="shared" ca="1" si="165"/>
        <v>0</v>
      </c>
      <c r="P318" s="79">
        <f t="shared" ca="1" si="166"/>
        <v>200867.72519073967</v>
      </c>
      <c r="Q318" s="35"/>
      <c r="R318">
        <f t="shared" ca="1" si="182"/>
        <v>315</v>
      </c>
      <c r="S318" s="78">
        <f t="shared" ca="1" si="183"/>
        <v>87.12</v>
      </c>
      <c r="T318" s="55">
        <f t="shared" ca="1" si="184"/>
        <v>1.6316258762122726E-2</v>
      </c>
      <c r="U318" s="78">
        <f t="shared" ca="1" si="185"/>
        <v>0.12611535812124125</v>
      </c>
      <c r="V318" s="79">
        <f t="shared" ca="1" si="186"/>
        <v>247000.68866324142</v>
      </c>
      <c r="W318" s="79">
        <f t="shared" ca="1" si="167"/>
        <v>1684.9135591044139</v>
      </c>
      <c r="X318" s="80">
        <f t="shared" ca="1" si="168"/>
        <v>-2.5223071624248252</v>
      </c>
      <c r="Y318" s="80">
        <f t="shared" ca="1" si="187"/>
        <v>-205.83390721936786</v>
      </c>
      <c r="Z318" s="80">
        <f t="shared" ca="1" si="169"/>
        <v>0</v>
      </c>
      <c r="AA318" s="80">
        <f t="shared" ca="1" si="188"/>
        <v>0</v>
      </c>
      <c r="AB318" s="81">
        <f t="shared" ca="1" si="170"/>
        <v>0</v>
      </c>
      <c r="AC318" s="79">
        <f t="shared" ca="1" si="171"/>
        <v>248477.24600796402</v>
      </c>
      <c r="AD318" s="35"/>
      <c r="AE318" s="62">
        <f t="shared" ca="1" si="172"/>
        <v>0</v>
      </c>
      <c r="AF318" s="62">
        <f t="shared" ca="1" si="173"/>
        <v>1970237.802196065</v>
      </c>
      <c r="AG318" s="35"/>
      <c r="AH318" s="35"/>
      <c r="AR318" s="69">
        <f t="shared" si="189"/>
        <v>27</v>
      </c>
      <c r="AS318" s="70">
        <f t="shared" si="193"/>
        <v>315</v>
      </c>
      <c r="AT318" s="71">
        <f t="shared" si="194"/>
        <v>0.11577196718860468</v>
      </c>
      <c r="AU318" s="72">
        <f t="shared" si="174"/>
        <v>6.8214933659622723E-3</v>
      </c>
      <c r="AV318" s="73">
        <f t="shared" si="190"/>
        <v>1.0068214933659623</v>
      </c>
      <c r="AW318" s="74">
        <f>PRODUCT(AV$4:AV318)</f>
        <v>8.5119806433239713</v>
      </c>
    </row>
    <row r="319" spans="5:49">
      <c r="E319">
        <f t="shared" si="191"/>
        <v>316</v>
      </c>
      <c r="F319" s="64">
        <f t="shared" si="192"/>
        <v>88.249999999998678</v>
      </c>
      <c r="G319" s="55">
        <f t="shared" si="175"/>
        <v>1.7882078716896954E-2</v>
      </c>
      <c r="H319" s="78">
        <f t="shared" si="195"/>
        <v>0.10871222388987843</v>
      </c>
      <c r="I319" s="79">
        <f t="shared" ca="1" si="176"/>
        <v>197275.79271719482</v>
      </c>
      <c r="J319" s="79">
        <f t="shared" ca="1" si="177"/>
        <v>1345.7155112852929</v>
      </c>
      <c r="K319" s="80">
        <f t="shared" ca="1" si="178"/>
        <v>-2.1742444777975685</v>
      </c>
      <c r="L319" s="80">
        <f t="shared" ca="1" si="179"/>
        <v>-164.39649393099569</v>
      </c>
      <c r="M319" s="80">
        <f t="shared" ca="1" si="180"/>
        <v>0</v>
      </c>
      <c r="N319" s="80">
        <f t="shared" ca="1" si="181"/>
        <v>0</v>
      </c>
      <c r="O319" s="81">
        <f t="shared" ca="1" si="165"/>
        <v>0</v>
      </c>
      <c r="P319" s="79">
        <f t="shared" ca="1" si="166"/>
        <v>198454.93749007132</v>
      </c>
      <c r="Q319" s="35"/>
      <c r="R319">
        <f t="shared" ca="1" si="182"/>
        <v>316</v>
      </c>
      <c r="S319" s="78">
        <f t="shared" ca="1" si="183"/>
        <v>87.2</v>
      </c>
      <c r="T319" s="55">
        <f t="shared" ca="1" si="184"/>
        <v>1.6316258762122726E-2</v>
      </c>
      <c r="U319" s="78">
        <f t="shared" ca="1" si="185"/>
        <v>0.1240576273042573</v>
      </c>
      <c r="V319" s="79">
        <f t="shared" ca="1" si="186"/>
        <v>244423.02696559846</v>
      </c>
      <c r="W319" s="79">
        <f t="shared" ca="1" si="167"/>
        <v>1667.3300569342475</v>
      </c>
      <c r="X319" s="80">
        <f t="shared" ca="1" si="168"/>
        <v>-2.4811525460851462</v>
      </c>
      <c r="Y319" s="80">
        <f t="shared" ca="1" si="187"/>
        <v>-203.68585580466541</v>
      </c>
      <c r="Z319" s="80">
        <f t="shared" ca="1" si="169"/>
        <v>0</v>
      </c>
      <c r="AA319" s="80">
        <f t="shared" ca="1" si="188"/>
        <v>0</v>
      </c>
      <c r="AB319" s="81">
        <f t="shared" ca="1" si="170"/>
        <v>0</v>
      </c>
      <c r="AC319" s="79">
        <f t="shared" ca="1" si="171"/>
        <v>245884.19001418195</v>
      </c>
      <c r="AD319" s="35"/>
      <c r="AE319" s="62">
        <f t="shared" ca="1" si="172"/>
        <v>0</v>
      </c>
      <c r="AF319" s="62">
        <f t="shared" ca="1" si="173"/>
        <v>1982015.9014579502</v>
      </c>
      <c r="AG319" s="35"/>
      <c r="AH319" s="35"/>
      <c r="AR319" s="69">
        <f t="shared" si="189"/>
        <v>27</v>
      </c>
      <c r="AS319" s="70">
        <f t="shared" si="193"/>
        <v>316</v>
      </c>
      <c r="AT319" s="71">
        <f t="shared" si="194"/>
        <v>0.11498222948246321</v>
      </c>
      <c r="AU319" s="72">
        <f t="shared" si="174"/>
        <v>6.8214933659622723E-3</v>
      </c>
      <c r="AV319" s="73">
        <f t="shared" si="190"/>
        <v>1.0068214933659623</v>
      </c>
      <c r="AW319" s="74">
        <f>PRODUCT(AV$4:AV319)</f>
        <v>8.5700450628136053</v>
      </c>
    </row>
    <row r="320" spans="5:49">
      <c r="E320">
        <f t="shared" si="191"/>
        <v>317</v>
      </c>
      <c r="F320" s="64">
        <f t="shared" si="192"/>
        <v>88.333333333332007</v>
      </c>
      <c r="G320" s="55">
        <f t="shared" si="175"/>
        <v>1.7882078716896954E-2</v>
      </c>
      <c r="H320" s="78">
        <f t="shared" si="195"/>
        <v>0.10676822334479071</v>
      </c>
      <c r="I320" s="79">
        <f t="shared" ca="1" si="176"/>
        <v>194906.15067611699</v>
      </c>
      <c r="J320" s="79">
        <f t="shared" ca="1" si="177"/>
        <v>1329.5510138223751</v>
      </c>
      <c r="K320" s="80">
        <f t="shared" ca="1" si="178"/>
        <v>-2.1353644668958141</v>
      </c>
      <c r="L320" s="80">
        <f t="shared" ca="1" si="179"/>
        <v>-162.42179223009751</v>
      </c>
      <c r="M320" s="80">
        <f t="shared" ca="1" si="180"/>
        <v>0</v>
      </c>
      <c r="N320" s="80">
        <f t="shared" ca="1" si="181"/>
        <v>0</v>
      </c>
      <c r="O320" s="81">
        <f t="shared" ca="1" si="165"/>
        <v>0</v>
      </c>
      <c r="P320" s="79">
        <f t="shared" ca="1" si="166"/>
        <v>196071.14453324236</v>
      </c>
      <c r="Q320" s="35"/>
      <c r="R320">
        <f t="shared" ca="1" si="182"/>
        <v>317</v>
      </c>
      <c r="S320" s="78">
        <f t="shared" ca="1" si="183"/>
        <v>87.28</v>
      </c>
      <c r="T320" s="55">
        <f t="shared" ca="1" si="184"/>
        <v>1.6316258762122726E-2</v>
      </c>
      <c r="U320" s="78">
        <f t="shared" ca="1" si="185"/>
        <v>0.12203347095574606</v>
      </c>
      <c r="V320" s="79">
        <f t="shared" ca="1" si="186"/>
        <v>241872.27994439562</v>
      </c>
      <c r="W320" s="79">
        <f t="shared" ca="1" si="167"/>
        <v>1649.9301530508642</v>
      </c>
      <c r="X320" s="80">
        <f t="shared" ca="1" si="168"/>
        <v>-2.4406694191149212</v>
      </c>
      <c r="Y320" s="80">
        <f t="shared" ca="1" si="187"/>
        <v>-201.56023328699635</v>
      </c>
      <c r="Z320" s="80">
        <f t="shared" ca="1" si="169"/>
        <v>0</v>
      </c>
      <c r="AA320" s="80">
        <f t="shared" ca="1" si="188"/>
        <v>0</v>
      </c>
      <c r="AB320" s="81">
        <f t="shared" ca="1" si="170"/>
        <v>0</v>
      </c>
      <c r="AC320" s="79">
        <f t="shared" ca="1" si="171"/>
        <v>243318.20919474037</v>
      </c>
      <c r="AD320" s="35"/>
      <c r="AE320" s="62">
        <f t="shared" ca="1" si="172"/>
        <v>0</v>
      </c>
      <c r="AF320" s="62">
        <f t="shared" ca="1" si="173"/>
        <v>1993864.5298630958</v>
      </c>
      <c r="AG320" s="35"/>
      <c r="AH320" s="35"/>
      <c r="AR320" s="69">
        <f t="shared" si="189"/>
        <v>27</v>
      </c>
      <c r="AS320" s="70">
        <f t="shared" si="193"/>
        <v>317</v>
      </c>
      <c r="AT320" s="71">
        <f t="shared" si="194"/>
        <v>0.11419787896684504</v>
      </c>
      <c r="AU320" s="72">
        <f t="shared" si="174"/>
        <v>6.8214933659622723E-3</v>
      </c>
      <c r="AV320" s="73">
        <f t="shared" si="190"/>
        <v>1.0068214933659623</v>
      </c>
      <c r="AW320" s="74">
        <f>PRODUCT(AV$4:AV320)</f>
        <v>8.6285055683555854</v>
      </c>
    </row>
    <row r="321" spans="5:49">
      <c r="E321">
        <f t="shared" si="191"/>
        <v>318</v>
      </c>
      <c r="F321" s="64">
        <f t="shared" si="192"/>
        <v>88.416666666665336</v>
      </c>
      <c r="G321" s="55">
        <f t="shared" si="175"/>
        <v>1.7882078716896954E-2</v>
      </c>
      <c r="H321" s="78">
        <f t="shared" si="195"/>
        <v>0.10485898557047592</v>
      </c>
      <c r="I321" s="79">
        <f t="shared" ca="1" si="176"/>
        <v>192564.98489258683</v>
      </c>
      <c r="J321" s="79">
        <f t="shared" ca="1" si="177"/>
        <v>1313.5807669614062</v>
      </c>
      <c r="K321" s="80">
        <f t="shared" ca="1" si="178"/>
        <v>-2.0971797114095185</v>
      </c>
      <c r="L321" s="80">
        <f t="shared" ca="1" si="179"/>
        <v>-160.47082074382237</v>
      </c>
      <c r="M321" s="80">
        <f t="shared" ca="1" si="180"/>
        <v>0</v>
      </c>
      <c r="N321" s="80">
        <f t="shared" ca="1" si="181"/>
        <v>0</v>
      </c>
      <c r="O321" s="81">
        <f t="shared" ca="1" si="165"/>
        <v>0</v>
      </c>
      <c r="P321" s="79">
        <f t="shared" ca="1" si="166"/>
        <v>193715.997659093</v>
      </c>
      <c r="Q321" s="35"/>
      <c r="R321">
        <f t="shared" ca="1" si="182"/>
        <v>318</v>
      </c>
      <c r="S321" s="78">
        <f t="shared" ca="1" si="183"/>
        <v>87.36</v>
      </c>
      <c r="T321" s="55">
        <f t="shared" ca="1" si="184"/>
        <v>1.6316258762122726E-2</v>
      </c>
      <c r="U321" s="78">
        <f t="shared" ca="1" si="185"/>
        <v>0.12004234126599211</v>
      </c>
      <c r="V321" s="79">
        <f t="shared" ca="1" si="186"/>
        <v>239348.16633198268</v>
      </c>
      <c r="W321" s="79">
        <f t="shared" ca="1" si="167"/>
        <v>1632.7119287888543</v>
      </c>
      <c r="X321" s="80">
        <f t="shared" ca="1" si="168"/>
        <v>-2.4008468253198423</v>
      </c>
      <c r="Y321" s="80">
        <f t="shared" ca="1" si="187"/>
        <v>-199.45680527665223</v>
      </c>
      <c r="Z321" s="80">
        <f t="shared" ca="1" si="169"/>
        <v>0</v>
      </c>
      <c r="AA321" s="80">
        <f t="shared" ca="1" si="188"/>
        <v>0</v>
      </c>
      <c r="AB321" s="81">
        <f t="shared" ca="1" si="170"/>
        <v>0</v>
      </c>
      <c r="AC321" s="79">
        <f t="shared" ca="1" si="171"/>
        <v>240779.02060866955</v>
      </c>
      <c r="AD321" s="35"/>
      <c r="AE321" s="62">
        <f t="shared" ca="1" si="172"/>
        <v>0</v>
      </c>
      <c r="AF321" s="62">
        <f t="shared" ca="1" si="173"/>
        <v>2005784.1097512986</v>
      </c>
      <c r="AG321" s="35"/>
      <c r="AH321" s="35"/>
      <c r="AR321" s="69">
        <f t="shared" si="189"/>
        <v>27</v>
      </c>
      <c r="AS321" s="70">
        <f t="shared" si="193"/>
        <v>318</v>
      </c>
      <c r="AT321" s="71">
        <f t="shared" si="194"/>
        <v>0.11341887889306575</v>
      </c>
      <c r="AU321" s="72">
        <f t="shared" si="174"/>
        <v>6.8214933659622723E-3</v>
      </c>
      <c r="AV321" s="73">
        <f t="shared" si="190"/>
        <v>1.0068214933659623</v>
      </c>
      <c r="AW321" s="74">
        <f>PRODUCT(AV$4:AV321)</f>
        <v>8.687364861848291</v>
      </c>
    </row>
    <row r="322" spans="5:49">
      <c r="E322">
        <f t="shared" si="191"/>
        <v>319</v>
      </c>
      <c r="F322" s="64">
        <f t="shared" si="192"/>
        <v>88.499999999998664</v>
      </c>
      <c r="G322" s="55">
        <f t="shared" si="175"/>
        <v>1.7882078716896954E-2</v>
      </c>
      <c r="H322" s="78">
        <f t="shared" si="195"/>
        <v>0.1029838889363307</v>
      </c>
      <c r="I322" s="79">
        <f t="shared" ca="1" si="176"/>
        <v>190251.95294023087</v>
      </c>
      <c r="J322" s="79">
        <f t="shared" ca="1" si="177"/>
        <v>1297.8024348431513</v>
      </c>
      <c r="K322" s="80">
        <f t="shared" ca="1" si="178"/>
        <v>-2.0596777787266141</v>
      </c>
      <c r="L322" s="80">
        <f t="shared" ca="1" si="179"/>
        <v>-158.54329411685907</v>
      </c>
      <c r="M322" s="80">
        <f t="shared" ca="1" si="180"/>
        <v>0</v>
      </c>
      <c r="N322" s="80">
        <f t="shared" ca="1" si="181"/>
        <v>0</v>
      </c>
      <c r="O322" s="81">
        <f t="shared" ca="1" si="165"/>
        <v>0</v>
      </c>
      <c r="P322" s="79">
        <f t="shared" ca="1" si="166"/>
        <v>191389.15240317845</v>
      </c>
      <c r="Q322" s="35"/>
      <c r="R322">
        <f t="shared" ca="1" si="182"/>
        <v>319</v>
      </c>
      <c r="S322" s="78">
        <f t="shared" ca="1" si="183"/>
        <v>87.44</v>
      </c>
      <c r="T322" s="55">
        <f t="shared" ca="1" si="184"/>
        <v>1.6316258762122726E-2</v>
      </c>
      <c r="U322" s="78">
        <f t="shared" ca="1" si="185"/>
        <v>0.11808369936348515</v>
      </c>
      <c r="V322" s="79">
        <f t="shared" ca="1" si="186"/>
        <v>236850.40780392801</v>
      </c>
      <c r="W322" s="79">
        <f t="shared" ca="1" si="167"/>
        <v>1615.6734855599539</v>
      </c>
      <c r="X322" s="80">
        <f t="shared" ca="1" si="168"/>
        <v>-2.361673987269703</v>
      </c>
      <c r="Y322" s="80">
        <f t="shared" ca="1" si="187"/>
        <v>-197.37533983660668</v>
      </c>
      <c r="Z322" s="80">
        <f t="shared" ca="1" si="169"/>
        <v>0</v>
      </c>
      <c r="AA322" s="80">
        <f t="shared" ca="1" si="188"/>
        <v>0</v>
      </c>
      <c r="AB322" s="81">
        <f t="shared" ca="1" si="170"/>
        <v>0</v>
      </c>
      <c r="AC322" s="79">
        <f t="shared" ca="1" si="171"/>
        <v>238266.3442756641</v>
      </c>
      <c r="AD322" s="35"/>
      <c r="AE322" s="62">
        <f t="shared" ca="1" si="172"/>
        <v>0</v>
      </c>
      <c r="AF322" s="62">
        <f t="shared" ca="1" si="173"/>
        <v>2017775.0659913935</v>
      </c>
      <c r="AG322" s="35"/>
      <c r="AH322" s="35"/>
      <c r="AR322" s="69">
        <f t="shared" si="189"/>
        <v>27</v>
      </c>
      <c r="AS322" s="70">
        <f t="shared" si="193"/>
        <v>319</v>
      </c>
      <c r="AT322" s="71">
        <f t="shared" si="194"/>
        <v>0.11264519276312182</v>
      </c>
      <c r="AU322" s="72">
        <f t="shared" si="174"/>
        <v>6.8214933659622723E-3</v>
      </c>
      <c r="AV322" s="73">
        <f t="shared" si="190"/>
        <v>1.0068214933659623</v>
      </c>
      <c r="AW322" s="74">
        <f>PRODUCT(AV$4:AV322)</f>
        <v>8.7466256636210833</v>
      </c>
    </row>
    <row r="323" spans="5:49">
      <c r="E323">
        <f t="shared" si="191"/>
        <v>320</v>
      </c>
      <c r="F323" s="64">
        <f t="shared" si="192"/>
        <v>88.583333333331993</v>
      </c>
      <c r="G323" s="55">
        <f t="shared" si="175"/>
        <v>1.9598847320330681E-2</v>
      </c>
      <c r="H323" s="78">
        <f t="shared" si="195"/>
        <v>0.10096552342061367</v>
      </c>
      <c r="I323" s="79">
        <f t="shared" ca="1" si="176"/>
        <v>187638.14562646105</v>
      </c>
      <c r="J323" s="79">
        <f t="shared" ca="1" si="177"/>
        <v>1279.9723655923667</v>
      </c>
      <c r="K323" s="80">
        <f t="shared" ca="1" si="178"/>
        <v>-2.0193104684122734</v>
      </c>
      <c r="L323" s="80">
        <f t="shared" ca="1" si="179"/>
        <v>-156.36512135538422</v>
      </c>
      <c r="M323" s="80">
        <f t="shared" ca="1" si="180"/>
        <v>0</v>
      </c>
      <c r="N323" s="80">
        <f t="shared" ca="1" si="181"/>
        <v>0</v>
      </c>
      <c r="O323" s="81">
        <f t="shared" ca="1" si="165"/>
        <v>0</v>
      </c>
      <c r="P323" s="79">
        <f t="shared" ca="1" si="166"/>
        <v>188759.73356022962</v>
      </c>
      <c r="Q323" s="35"/>
      <c r="R323">
        <f t="shared" ca="1" si="182"/>
        <v>320</v>
      </c>
      <c r="S323" s="78">
        <f t="shared" ca="1" si="183"/>
        <v>87.52</v>
      </c>
      <c r="T323" s="55">
        <f t="shared" ca="1" si="184"/>
        <v>1.7882078716896954E-2</v>
      </c>
      <c r="U323" s="78">
        <f t="shared" ca="1" si="185"/>
        <v>0.1159721173562849</v>
      </c>
      <c r="V323" s="79">
        <f t="shared" ca="1" si="186"/>
        <v>234005.6467517394</v>
      </c>
      <c r="W323" s="79">
        <f t="shared" ca="1" si="167"/>
        <v>1596.2679669147012</v>
      </c>
      <c r="X323" s="80">
        <f t="shared" ca="1" si="168"/>
        <v>-2.319442347125698</v>
      </c>
      <c r="Y323" s="80">
        <f t="shared" ca="1" si="187"/>
        <v>-195.00470562644952</v>
      </c>
      <c r="Z323" s="80">
        <f t="shared" ca="1" si="169"/>
        <v>0</v>
      </c>
      <c r="AA323" s="80">
        <f t="shared" ca="1" si="188"/>
        <v>0</v>
      </c>
      <c r="AB323" s="81">
        <f t="shared" ca="1" si="170"/>
        <v>0</v>
      </c>
      <c r="AC323" s="79">
        <f t="shared" ca="1" si="171"/>
        <v>235404.59057068051</v>
      </c>
      <c r="AD323" s="35"/>
      <c r="AE323" s="62">
        <f t="shared" ca="1" si="172"/>
        <v>0</v>
      </c>
      <c r="AF323" s="62">
        <f t="shared" ca="1" si="173"/>
        <v>2029837.8259963982</v>
      </c>
      <c r="AG323" s="35"/>
      <c r="AH323" s="35"/>
      <c r="AR323" s="69">
        <f t="shared" si="189"/>
        <v>27</v>
      </c>
      <c r="AS323" s="70">
        <f t="shared" si="193"/>
        <v>320</v>
      </c>
      <c r="AT323" s="71">
        <f t="shared" si="194"/>
        <v>0.11187678432798065</v>
      </c>
      <c r="AU323" s="72">
        <f t="shared" si="174"/>
        <v>6.8214933659622723E-3</v>
      </c>
      <c r="AV323" s="73">
        <f t="shared" si="190"/>
        <v>1.0068214933659623</v>
      </c>
      <c r="AW323" s="74">
        <f>PRODUCT(AV$4:AV323)</f>
        <v>8.8062907125600294</v>
      </c>
    </row>
    <row r="324" spans="5:49">
      <c r="E324">
        <f t="shared" si="191"/>
        <v>321</v>
      </c>
      <c r="F324" s="64">
        <f t="shared" si="192"/>
        <v>88.666666666665321</v>
      </c>
      <c r="G324" s="55">
        <f t="shared" si="175"/>
        <v>1.9598847320330681E-2</v>
      </c>
      <c r="H324" s="78">
        <f t="shared" si="195"/>
        <v>9.8986715542475789E-2</v>
      </c>
      <c r="I324" s="79">
        <f t="shared" ca="1" si="176"/>
        <v>185060.26036195637</v>
      </c>
      <c r="J324" s="79">
        <f t="shared" ca="1" si="177"/>
        <v>1262.3873383623363</v>
      </c>
      <c r="K324" s="80">
        <f t="shared" ca="1" si="178"/>
        <v>-1.9797343108495158</v>
      </c>
      <c r="L324" s="80">
        <f t="shared" ca="1" si="179"/>
        <v>-154.21688363496366</v>
      </c>
      <c r="M324" s="80">
        <f t="shared" ca="1" si="180"/>
        <v>0</v>
      </c>
      <c r="N324" s="80">
        <f t="shared" ca="1" si="181"/>
        <v>0</v>
      </c>
      <c r="O324" s="81">
        <f t="shared" ref="O324:O387" ca="1" si="196">-MIN(IF(MOD(R324,IF($C$5="Annual",12,1))=0,1,0)*$C$33*U324/IF($C$5="Monthly",12,1),I324)</f>
        <v>0</v>
      </c>
      <c r="P324" s="79">
        <f t="shared" ref="P324:P387" ca="1" si="197">SUM(I324:O324)</f>
        <v>186166.45108237289</v>
      </c>
      <c r="Q324" s="35"/>
      <c r="R324">
        <f t="shared" ca="1" si="182"/>
        <v>321</v>
      </c>
      <c r="S324" s="78">
        <f t="shared" ca="1" si="183"/>
        <v>87.6</v>
      </c>
      <c r="T324" s="55">
        <f t="shared" ca="1" si="184"/>
        <v>1.7882078716896954E-2</v>
      </c>
      <c r="U324" s="78">
        <f t="shared" ca="1" si="185"/>
        <v>0.11389829482475461</v>
      </c>
      <c r="V324" s="79">
        <f t="shared" ca="1" si="186"/>
        <v>231195.06715177669</v>
      </c>
      <c r="W324" s="79">
        <f t="shared" ref="W324:W387" ca="1" si="198">(V324)*$AU324</f>
        <v>1577.0956168190467</v>
      </c>
      <c r="X324" s="80">
        <f t="shared" ref="X324:X387" ca="1" si="199">IF(V324=0,0,-$C$19)*U324</f>
        <v>-2.2779658964950924</v>
      </c>
      <c r="Y324" s="80">
        <f t="shared" ca="1" si="187"/>
        <v>-192.66255595981391</v>
      </c>
      <c r="Z324" s="80">
        <f t="shared" ref="Z324:Z387" ca="1" si="200">-IF(MOD(R324-1,12)=0,1,0)*V324*($C$17)</f>
        <v>0</v>
      </c>
      <c r="AA324" s="80">
        <f t="shared" ca="1" si="188"/>
        <v>0</v>
      </c>
      <c r="AB324" s="81">
        <f t="shared" ref="AB324:AB387" ca="1" si="201">-MIN(IF(MOD(R324,IF($C$5="Annual",12,1))=0,1,0)*$C$33*U324/IF($C$5="Monthly",12,1),V324)</f>
        <v>0</v>
      </c>
      <c r="AC324" s="79">
        <f t="shared" ref="AC324:AC387" ca="1" si="202">SUM(V324:AB324)</f>
        <v>232577.22224673943</v>
      </c>
      <c r="AD324" s="35"/>
      <c r="AE324" s="62">
        <f t="shared" ref="AE324:AE387" ca="1" si="203">AB324/U324</f>
        <v>0</v>
      </c>
      <c r="AF324" s="62">
        <f t="shared" ref="AF324:AF387" ca="1" si="204">AC324/U324</f>
        <v>2041972.819738748</v>
      </c>
      <c r="AG324" s="35"/>
      <c r="AH324" s="35"/>
      <c r="AR324" s="69">
        <f t="shared" si="189"/>
        <v>27</v>
      </c>
      <c r="AS324" s="70">
        <f t="shared" si="193"/>
        <v>321</v>
      </c>
      <c r="AT324" s="71">
        <f t="shared" si="194"/>
        <v>0.11111361758588213</v>
      </c>
      <c r="AU324" s="72">
        <f t="shared" ref="AU324:AU387" si="205">((1+$AH$21)^(1/12))-1</f>
        <v>6.8214933659622723E-3</v>
      </c>
      <c r="AV324" s="73">
        <f t="shared" si="190"/>
        <v>1.0068214933659623</v>
      </c>
      <c r="AW324" s="74">
        <f>PRODUCT(AV$4:AV324)</f>
        <v>8.8663627662344933</v>
      </c>
    </row>
    <row r="325" spans="5:49">
      <c r="E325">
        <f t="shared" si="191"/>
        <v>322</v>
      </c>
      <c r="F325" s="64">
        <f t="shared" si="192"/>
        <v>88.74999999999865</v>
      </c>
      <c r="G325" s="55">
        <f t="shared" ref="G325:G388" si="206">(1-(1-IF(F325&gt;$AJ$90,0,VLOOKUP(ROUND(F325,0),$AJ$4:$AK$90,2,FALSE)))^(1/12))</f>
        <v>1.9598847320330681E-2</v>
      </c>
      <c r="H325" s="78">
        <f t="shared" si="195"/>
        <v>9.7046690017817808E-2</v>
      </c>
      <c r="I325" s="79">
        <f t="shared" ref="I325:I388" ca="1" si="207">MAX(P324,0)*(1-G325)</f>
        <v>182517.80323144165</v>
      </c>
      <c r="J325" s="79">
        <f t="shared" ref="J325:J388" ca="1" si="208">(I325)*$AU325</f>
        <v>1245.0439839132866</v>
      </c>
      <c r="K325" s="80">
        <f t="shared" ref="K325:K388" ca="1" si="209">IF(I325=0,0,-$C$19)*H325</f>
        <v>-1.9409338003563561</v>
      </c>
      <c r="L325" s="80">
        <f t="shared" ref="L325:L388" ca="1" si="210">IF(OR(I324+O324=0,K324=0),0,-I325*($C$16/12))</f>
        <v>-152.09816935953472</v>
      </c>
      <c r="M325" s="80">
        <f t="shared" ref="M325:M388" ca="1" si="211">IF(OR(I324+O324=0,K324=0),0,-IF(MOD(E325-1,12)=0,1,0)*I325*($C$17))</f>
        <v>0</v>
      </c>
      <c r="N325" s="80">
        <f t="shared" ref="N325:N388" ca="1" si="212">IF(OR(I324+O324=0,K324=0),0,-I325*($C$18*(1+$C$20))/12)</f>
        <v>0</v>
      </c>
      <c r="O325" s="81">
        <f t="shared" ca="1" si="196"/>
        <v>0</v>
      </c>
      <c r="P325" s="79">
        <f t="shared" ca="1" si="197"/>
        <v>183608.80811219505</v>
      </c>
      <c r="Q325" s="35"/>
      <c r="R325">
        <f t="shared" ref="R325:R388" ca="1" si="213">R324+1</f>
        <v>322</v>
      </c>
      <c r="S325" s="78">
        <f t="shared" ref="S325:S388" ca="1" si="214">ROUND((R325-R324)/12+S324,2)</f>
        <v>87.68</v>
      </c>
      <c r="T325" s="55">
        <f t="shared" ref="T325:T388" ca="1" si="215">(1-(1-IF(S325&gt;$AJ$90,0,VLOOKUP(ROUND(S325,0),$AJ$4:$AK$90,2,FALSE)))^(1/12))</f>
        <v>1.7882078716896954E-2</v>
      </c>
      <c r="U325" s="78">
        <f t="shared" ref="U325:U388" ca="1" si="216">U324*(1-T325)</f>
        <v>0.11186155655097801</v>
      </c>
      <c r="V325" s="79">
        <f t="shared" ref="V325:V388" ca="1" si="217">MAX(AC324,0)*(1-T325)</f>
        <v>228418.25805076599</v>
      </c>
      <c r="W325" s="79">
        <f t="shared" ca="1" si="198"/>
        <v>1558.1536319579586</v>
      </c>
      <c r="X325" s="80">
        <f t="shared" ca="1" si="199"/>
        <v>-2.2372311310195601</v>
      </c>
      <c r="Y325" s="80">
        <f t="shared" ref="Y325:Y388" ca="1" si="218">IF(OR(V324+AB324=0,X324=0),0,-V325*($C$16/12))</f>
        <v>-190.34854837563833</v>
      </c>
      <c r="Z325" s="80">
        <f t="shared" ca="1" si="200"/>
        <v>0</v>
      </c>
      <c r="AA325" s="80">
        <f t="shared" ref="AA325:AA388" ca="1" si="219">IF(OR(V324+AB324=0,X324=0),0,-V325*($C$18*(1+$C$20))/12)</f>
        <v>0</v>
      </c>
      <c r="AB325" s="81">
        <f t="shared" ca="1" si="201"/>
        <v>0</v>
      </c>
      <c r="AC325" s="79">
        <f t="shared" ca="1" si="202"/>
        <v>229783.82590321725</v>
      </c>
      <c r="AD325" s="35"/>
      <c r="AE325" s="62">
        <f t="shared" ca="1" si="203"/>
        <v>0</v>
      </c>
      <c r="AF325" s="62">
        <f t="shared" ca="1" si="204"/>
        <v>2054180.4797656217</v>
      </c>
      <c r="AG325" s="35"/>
      <c r="AH325" s="35"/>
      <c r="AR325" s="69">
        <f t="shared" ref="AR325:AR388" si="220">ROUNDDOWN((AS325-1)/12,0)+1</f>
        <v>27</v>
      </c>
      <c r="AS325" s="70">
        <f t="shared" si="193"/>
        <v>322</v>
      </c>
      <c r="AT325" s="71">
        <f t="shared" si="194"/>
        <v>0.11035565678065197</v>
      </c>
      <c r="AU325" s="72">
        <f t="shared" si="205"/>
        <v>6.8214933659622723E-3</v>
      </c>
      <c r="AV325" s="73">
        <f t="shared" ref="AV325:AV388" si="221">(1+AU325)</f>
        <v>1.0068214933659623</v>
      </c>
      <c r="AW325" s="74">
        <f>PRODUCT(AV$4:AV325)</f>
        <v>8.9268446010245768</v>
      </c>
    </row>
    <row r="326" spans="5:49">
      <c r="E326">
        <f t="shared" ref="E326:E389" si="222">E325+1</f>
        <v>323</v>
      </c>
      <c r="F326" s="64">
        <f t="shared" ref="F326:F389" si="223">(E326-E325)/12+F325</f>
        <v>88.833333333331979</v>
      </c>
      <c r="G326" s="55">
        <f t="shared" si="206"/>
        <v>1.9598847320330681E-2</v>
      </c>
      <c r="H326" s="78">
        <f t="shared" si="195"/>
        <v>9.514468675721513E-2</v>
      </c>
      <c r="I326" s="79">
        <f t="shared" ca="1" si="207"/>
        <v>180010.28711533625</v>
      </c>
      <c r="J326" s="79">
        <f t="shared" ca="1" si="208"/>
        <v>1227.9389793622302</v>
      </c>
      <c r="K326" s="80">
        <f t="shared" ca="1" si="209"/>
        <v>-1.9028937351443025</v>
      </c>
      <c r="L326" s="80">
        <f t="shared" ca="1" si="210"/>
        <v>-150.00857259611354</v>
      </c>
      <c r="M326" s="80">
        <f t="shared" ca="1" si="211"/>
        <v>0</v>
      </c>
      <c r="N326" s="80">
        <f t="shared" ca="1" si="212"/>
        <v>0</v>
      </c>
      <c r="O326" s="81">
        <f t="shared" ca="1" si="196"/>
        <v>0</v>
      </c>
      <c r="P326" s="79">
        <f t="shared" ca="1" si="197"/>
        <v>181086.3146283672</v>
      </c>
      <c r="Q326" s="35"/>
      <c r="R326">
        <f t="shared" ca="1" si="213"/>
        <v>323</v>
      </c>
      <c r="S326" s="78">
        <f t="shared" ca="1" si="214"/>
        <v>87.76</v>
      </c>
      <c r="T326" s="55">
        <f t="shared" ca="1" si="215"/>
        <v>1.7882078716896954E-2</v>
      </c>
      <c r="U326" s="78">
        <f t="shared" ca="1" si="216"/>
        <v>0.10986123939133881</v>
      </c>
      <c r="V326" s="79">
        <f t="shared" ca="1" si="217"/>
        <v>225674.81344054616</v>
      </c>
      <c r="W326" s="79">
        <f t="shared" ca="1" si="198"/>
        <v>1539.439242749459</v>
      </c>
      <c r="X326" s="80">
        <f t="shared" ca="1" si="199"/>
        <v>-2.1972247878267761</v>
      </c>
      <c r="Y326" s="80">
        <f t="shared" ca="1" si="218"/>
        <v>-188.06234453378849</v>
      </c>
      <c r="Z326" s="80">
        <f t="shared" ca="1" si="200"/>
        <v>0</v>
      </c>
      <c r="AA326" s="80">
        <f t="shared" ca="1" si="219"/>
        <v>0</v>
      </c>
      <c r="AB326" s="81">
        <f t="shared" ca="1" si="201"/>
        <v>0</v>
      </c>
      <c r="AC326" s="79">
        <f t="shared" ca="1" si="202"/>
        <v>227023.99311397399</v>
      </c>
      <c r="AD326" s="35"/>
      <c r="AE326" s="62">
        <f t="shared" ca="1" si="203"/>
        <v>0</v>
      </c>
      <c r="AF326" s="62">
        <f t="shared" ca="1" si="204"/>
        <v>2066461.2412143606</v>
      </c>
      <c r="AG326" s="35"/>
      <c r="AH326" s="35"/>
      <c r="AR326" s="69">
        <f t="shared" si="220"/>
        <v>27</v>
      </c>
      <c r="AS326" s="70">
        <f t="shared" ref="AS326:AS389" si="224">AS325+1</f>
        <v>323</v>
      </c>
      <c r="AT326" s="71">
        <f t="shared" ref="AT326:AT389" si="225">(1-AU326)*AT325</f>
        <v>0.10960286640002634</v>
      </c>
      <c r="AU326" s="72">
        <f t="shared" si="205"/>
        <v>6.8214933659622723E-3</v>
      </c>
      <c r="AV326" s="73">
        <f t="shared" si="221"/>
        <v>1.0068214933659623</v>
      </c>
      <c r="AW326" s="74">
        <f>PRODUCT(AV$4:AV326)</f>
        <v>8.9877390122494418</v>
      </c>
    </row>
    <row r="327" spans="5:49">
      <c r="E327">
        <f t="shared" si="222"/>
        <v>324</v>
      </c>
      <c r="F327" s="64">
        <f t="shared" si="223"/>
        <v>88.916666666665307</v>
      </c>
      <c r="G327" s="55">
        <f t="shared" si="206"/>
        <v>1.9598847320330681E-2</v>
      </c>
      <c r="H327" s="78">
        <f t="shared" ref="H327:H390" si="226">H326*(1-G327)</f>
        <v>9.3279960568119782E-2</v>
      </c>
      <c r="I327" s="79">
        <f t="shared" ca="1" si="207"/>
        <v>177537.23159616446</v>
      </c>
      <c r="J327" s="79">
        <f t="shared" ca="1" si="208"/>
        <v>1211.0690475445433</v>
      </c>
      <c r="K327" s="80">
        <f t="shared" ca="1" si="209"/>
        <v>-1.8655992113623956</v>
      </c>
      <c r="L327" s="80">
        <f t="shared" ca="1" si="210"/>
        <v>-147.94769299680374</v>
      </c>
      <c r="M327" s="80">
        <f t="shared" ca="1" si="211"/>
        <v>0</v>
      </c>
      <c r="N327" s="80">
        <f t="shared" ca="1" si="212"/>
        <v>0</v>
      </c>
      <c r="O327" s="81">
        <f t="shared" ca="1" si="196"/>
        <v>-14246.620008879321</v>
      </c>
      <c r="P327" s="79">
        <f t="shared" ca="1" si="197"/>
        <v>164351.86734262152</v>
      </c>
      <c r="Q327" s="35"/>
      <c r="R327">
        <f t="shared" ca="1" si="213"/>
        <v>324</v>
      </c>
      <c r="S327" s="78">
        <f t="shared" ca="1" si="214"/>
        <v>87.84</v>
      </c>
      <c r="T327" s="55">
        <f t="shared" ca="1" si="215"/>
        <v>1.7882078716896954E-2</v>
      </c>
      <c r="U327" s="78">
        <f t="shared" ca="1" si="216"/>
        <v>0.10789669206060702</v>
      </c>
      <c r="V327" s="79">
        <f t="shared" ca="1" si="217"/>
        <v>222964.33219848564</v>
      </c>
      <c r="W327" s="79">
        <f t="shared" ca="1" si="198"/>
        <v>1520.949712938178</v>
      </c>
      <c r="X327" s="80">
        <f t="shared" ca="1" si="199"/>
        <v>-2.1579338412121403</v>
      </c>
      <c r="Y327" s="80">
        <f t="shared" ca="1" si="218"/>
        <v>-185.80361016540471</v>
      </c>
      <c r="Z327" s="80">
        <f t="shared" ca="1" si="200"/>
        <v>0</v>
      </c>
      <c r="AA327" s="80">
        <f t="shared" ca="1" si="219"/>
        <v>0</v>
      </c>
      <c r="AB327" s="81">
        <f t="shared" ca="1" si="201"/>
        <v>-14246.620008879321</v>
      </c>
      <c r="AC327" s="79">
        <f t="shared" ca="1" si="202"/>
        <v>210050.7003585379</v>
      </c>
      <c r="AD327" s="35"/>
      <c r="AE327" s="62">
        <f t="shared" ca="1" si="203"/>
        <v>-132039.45122689029</v>
      </c>
      <c r="AF327" s="62">
        <f t="shared" ca="1" si="204"/>
        <v>1946776.0906010871</v>
      </c>
      <c r="AG327" s="35"/>
      <c r="AH327" s="35"/>
      <c r="AR327" s="69">
        <f t="shared" si="220"/>
        <v>27</v>
      </c>
      <c r="AS327" s="70">
        <f t="shared" si="224"/>
        <v>324</v>
      </c>
      <c r="AT327" s="71">
        <f t="shared" si="225"/>
        <v>0.10885521117398811</v>
      </c>
      <c r="AU327" s="72">
        <f t="shared" si="205"/>
        <v>6.8214933659622723E-3</v>
      </c>
      <c r="AV327" s="73">
        <f t="shared" si="221"/>
        <v>1.0068214933659623</v>
      </c>
      <c r="AW327" s="74">
        <f>PRODUCT(AV$4:AV327)</f>
        <v>9.0490488142965013</v>
      </c>
    </row>
    <row r="328" spans="5:49">
      <c r="E328">
        <f t="shared" si="222"/>
        <v>325</v>
      </c>
      <c r="F328" s="64">
        <f t="shared" si="223"/>
        <v>88.999999999998636</v>
      </c>
      <c r="G328" s="55">
        <f t="shared" si="206"/>
        <v>1.9598847320330681E-2</v>
      </c>
      <c r="H328" s="78">
        <f t="shared" si="226"/>
        <v>9.1451780862898735E-2</v>
      </c>
      <c r="I328" s="79">
        <f t="shared" ca="1" si="207"/>
        <v>161130.76018776224</v>
      </c>
      <c r="J328" s="79">
        <f t="shared" ca="1" si="208"/>
        <v>1099.1524116732778</v>
      </c>
      <c r="K328" s="80">
        <f t="shared" ca="1" si="209"/>
        <v>-1.8290356172579747</v>
      </c>
      <c r="L328" s="80">
        <f t="shared" ca="1" si="210"/>
        <v>-134.27563348980186</v>
      </c>
      <c r="M328" s="80">
        <f t="shared" ca="1" si="211"/>
        <v>-1208.4807014082166</v>
      </c>
      <c r="N328" s="80">
        <f t="shared" ca="1" si="212"/>
        <v>0</v>
      </c>
      <c r="O328" s="81">
        <f t="shared" ca="1" si="196"/>
        <v>0</v>
      </c>
      <c r="P328" s="79">
        <f t="shared" ca="1" si="197"/>
        <v>160885.32722892024</v>
      </c>
      <c r="Q328" s="35"/>
      <c r="R328">
        <f t="shared" ca="1" si="213"/>
        <v>325</v>
      </c>
      <c r="S328" s="78">
        <f t="shared" ca="1" si="214"/>
        <v>87.92</v>
      </c>
      <c r="T328" s="55">
        <f t="shared" ca="1" si="215"/>
        <v>1.7882078716896954E-2</v>
      </c>
      <c r="U328" s="78">
        <f t="shared" ca="1" si="216"/>
        <v>0.10596727491988646</v>
      </c>
      <c r="V328" s="79">
        <f t="shared" ca="1" si="217"/>
        <v>206294.55720018718</v>
      </c>
      <c r="W328" s="79">
        <f t="shared" ca="1" si="198"/>
        <v>1407.2369533752014</v>
      </c>
      <c r="X328" s="80">
        <f t="shared" ca="1" si="199"/>
        <v>-2.1193454983977293</v>
      </c>
      <c r="Y328" s="80">
        <f t="shared" ca="1" si="218"/>
        <v>-171.91213100015599</v>
      </c>
      <c r="Z328" s="80">
        <f t="shared" ca="1" si="200"/>
        <v>-1547.2091790014038</v>
      </c>
      <c r="AA328" s="80">
        <f t="shared" ca="1" si="219"/>
        <v>0</v>
      </c>
      <c r="AB328" s="81">
        <f t="shared" ca="1" si="201"/>
        <v>0</v>
      </c>
      <c r="AC328" s="79">
        <f t="shared" ca="1" si="202"/>
        <v>205980.55349806242</v>
      </c>
      <c r="AD328" s="35"/>
      <c r="AE328" s="62">
        <f t="shared" ca="1" si="203"/>
        <v>0</v>
      </c>
      <c r="AF328" s="62">
        <f t="shared" ca="1" si="204"/>
        <v>1943812.8766997939</v>
      </c>
      <c r="AG328" s="35"/>
      <c r="AH328" s="35"/>
      <c r="AR328" s="69">
        <f t="shared" si="220"/>
        <v>28</v>
      </c>
      <c r="AS328" s="70">
        <f t="shared" si="224"/>
        <v>325</v>
      </c>
      <c r="AT328" s="71">
        <f t="shared" si="225"/>
        <v>0.10811265607311432</v>
      </c>
      <c r="AU328" s="72">
        <f t="shared" si="205"/>
        <v>6.8214933659622723E-3</v>
      </c>
      <c r="AV328" s="73">
        <f t="shared" si="221"/>
        <v>1.0068214933659623</v>
      </c>
      <c r="AW328" s="74">
        <f>PRODUCT(AV$4:AV328)</f>
        <v>9.1107768407514929</v>
      </c>
    </row>
    <row r="329" spans="5:49">
      <c r="E329">
        <f t="shared" si="222"/>
        <v>326</v>
      </c>
      <c r="F329" s="64">
        <f t="shared" si="223"/>
        <v>89.083333333331964</v>
      </c>
      <c r="G329" s="55">
        <f t="shared" si="206"/>
        <v>1.9598847320330681E-2</v>
      </c>
      <c r="H329" s="78">
        <f t="shared" si="226"/>
        <v>8.9659431372594439E-2</v>
      </c>
      <c r="I329" s="79">
        <f t="shared" ca="1" si="207"/>
        <v>157732.1602644792</v>
      </c>
      <c r="J329" s="79">
        <f t="shared" ca="1" si="208"/>
        <v>1075.9688848430428</v>
      </c>
      <c r="K329" s="80">
        <f t="shared" ca="1" si="209"/>
        <v>-1.7931886274518889</v>
      </c>
      <c r="L329" s="80">
        <f t="shared" ca="1" si="210"/>
        <v>-131.44346688706599</v>
      </c>
      <c r="M329" s="80">
        <f t="shared" ca="1" si="211"/>
        <v>0</v>
      </c>
      <c r="N329" s="80">
        <f t="shared" ca="1" si="212"/>
        <v>0</v>
      </c>
      <c r="O329" s="81">
        <f t="shared" ca="1" si="196"/>
        <v>0</v>
      </c>
      <c r="P329" s="79">
        <f t="shared" ca="1" si="197"/>
        <v>158674.89249380774</v>
      </c>
      <c r="Q329" s="35"/>
      <c r="R329">
        <f t="shared" ca="1" si="213"/>
        <v>326</v>
      </c>
      <c r="S329" s="78">
        <f t="shared" ca="1" si="214"/>
        <v>88</v>
      </c>
      <c r="T329" s="55">
        <f t="shared" ca="1" si="215"/>
        <v>1.7882078716896954E-2</v>
      </c>
      <c r="U329" s="78">
        <f t="shared" ca="1" si="216"/>
        <v>0.10407235976835399</v>
      </c>
      <c r="V329" s="79">
        <f t="shared" ca="1" si="217"/>
        <v>202297.19302626007</v>
      </c>
      <c r="W329" s="79">
        <f t="shared" ca="1" si="198"/>
        <v>1379.9689601814223</v>
      </c>
      <c r="X329" s="80">
        <f t="shared" ca="1" si="199"/>
        <v>-2.0814471953670797</v>
      </c>
      <c r="Y329" s="80">
        <f t="shared" ca="1" si="218"/>
        <v>-168.58099418855008</v>
      </c>
      <c r="Z329" s="80">
        <f t="shared" ca="1" si="200"/>
        <v>0</v>
      </c>
      <c r="AA329" s="80">
        <f t="shared" ca="1" si="219"/>
        <v>0</v>
      </c>
      <c r="AB329" s="81">
        <f t="shared" ca="1" si="201"/>
        <v>0</v>
      </c>
      <c r="AC329" s="79">
        <f t="shared" ca="1" si="202"/>
        <v>203506.49954505757</v>
      </c>
      <c r="AD329" s="35"/>
      <c r="AE329" s="62">
        <f t="shared" ca="1" si="203"/>
        <v>0</v>
      </c>
      <c r="AF329" s="62">
        <f t="shared" ca="1" si="204"/>
        <v>1955432.739278957</v>
      </c>
      <c r="AG329" s="35"/>
      <c r="AH329" s="35"/>
      <c r="AR329" s="69">
        <f t="shared" si="220"/>
        <v>28</v>
      </c>
      <c r="AS329" s="70">
        <f t="shared" si="224"/>
        <v>326</v>
      </c>
      <c r="AT329" s="71">
        <f t="shared" si="225"/>
        <v>0.10737516630693501</v>
      </c>
      <c r="AU329" s="72">
        <f t="shared" si="205"/>
        <v>6.8214933659622723E-3</v>
      </c>
      <c r="AV329" s="73">
        <f t="shared" si="221"/>
        <v>1.0068214933659623</v>
      </c>
      <c r="AW329" s="74">
        <f>PRODUCT(AV$4:AV329)</f>
        <v>9.1729259445294424</v>
      </c>
    </row>
    <row r="330" spans="5:49">
      <c r="E330">
        <f t="shared" si="222"/>
        <v>327</v>
      </c>
      <c r="F330" s="64">
        <f t="shared" si="223"/>
        <v>89.166666666665293</v>
      </c>
      <c r="G330" s="55">
        <f t="shared" si="206"/>
        <v>1.9598847320330681E-2</v>
      </c>
      <c r="H330" s="78">
        <f t="shared" si="226"/>
        <v>8.7902209866295294E-2</v>
      </c>
      <c r="I330" s="79">
        <f t="shared" ca="1" si="207"/>
        <v>155565.04750225172</v>
      </c>
      <c r="J330" s="79">
        <f t="shared" ca="1" si="208"/>
        <v>1061.1859395122158</v>
      </c>
      <c r="K330" s="80">
        <f t="shared" ca="1" si="209"/>
        <v>-1.7580441973259058</v>
      </c>
      <c r="L330" s="80">
        <f t="shared" ca="1" si="210"/>
        <v>-129.63753958520977</v>
      </c>
      <c r="M330" s="80">
        <f t="shared" ca="1" si="211"/>
        <v>0</v>
      </c>
      <c r="N330" s="80">
        <f t="shared" ca="1" si="212"/>
        <v>0</v>
      </c>
      <c r="O330" s="81">
        <f t="shared" ca="1" si="196"/>
        <v>0</v>
      </c>
      <c r="P330" s="79">
        <f t="shared" ca="1" si="197"/>
        <v>156494.83785798142</v>
      </c>
      <c r="Q330" s="35"/>
      <c r="R330">
        <f t="shared" ca="1" si="213"/>
        <v>327</v>
      </c>
      <c r="S330" s="78">
        <f t="shared" ca="1" si="214"/>
        <v>88.08</v>
      </c>
      <c r="T330" s="55">
        <f t="shared" ca="1" si="215"/>
        <v>1.7882078716896954E-2</v>
      </c>
      <c r="U330" s="78">
        <f t="shared" ca="1" si="216"/>
        <v>0.10221132963872306</v>
      </c>
      <c r="V330" s="79">
        <f t="shared" ca="1" si="217"/>
        <v>199867.38030079269</v>
      </c>
      <c r="W330" s="79">
        <f t="shared" ca="1" si="198"/>
        <v>1363.394008794116</v>
      </c>
      <c r="X330" s="80">
        <f t="shared" ca="1" si="199"/>
        <v>-2.0442265927744612</v>
      </c>
      <c r="Y330" s="80">
        <f t="shared" ca="1" si="218"/>
        <v>-166.55615025066058</v>
      </c>
      <c r="Z330" s="80">
        <f t="shared" ca="1" si="200"/>
        <v>0</v>
      </c>
      <c r="AA330" s="80">
        <f t="shared" ca="1" si="219"/>
        <v>0</v>
      </c>
      <c r="AB330" s="81">
        <f t="shared" ca="1" si="201"/>
        <v>0</v>
      </c>
      <c r="AC330" s="79">
        <f t="shared" ca="1" si="202"/>
        <v>201062.17393274338</v>
      </c>
      <c r="AD330" s="35"/>
      <c r="AE330" s="62">
        <f t="shared" ca="1" si="203"/>
        <v>0</v>
      </c>
      <c r="AF330" s="62">
        <f t="shared" ca="1" si="204"/>
        <v>1967122.1834548013</v>
      </c>
      <c r="AG330" s="35"/>
      <c r="AH330" s="35"/>
      <c r="AR330" s="69">
        <f t="shared" si="220"/>
        <v>28</v>
      </c>
      <c r="AS330" s="70">
        <f t="shared" si="224"/>
        <v>327</v>
      </c>
      <c r="AT330" s="71">
        <f t="shared" si="225"/>
        <v>0.10664270732230316</v>
      </c>
      <c r="AU330" s="72">
        <f t="shared" si="205"/>
        <v>6.8214933659622723E-3</v>
      </c>
      <c r="AV330" s="73">
        <f t="shared" si="221"/>
        <v>1.0068214933659623</v>
      </c>
      <c r="AW330" s="74">
        <f>PRODUCT(AV$4:AV330)</f>
        <v>9.2354989980065127</v>
      </c>
    </row>
    <row r="331" spans="5:49">
      <c r="E331">
        <f t="shared" si="222"/>
        <v>328</v>
      </c>
      <c r="F331" s="64">
        <f t="shared" si="223"/>
        <v>89.249999999998622</v>
      </c>
      <c r="G331" s="55">
        <f t="shared" si="206"/>
        <v>1.9598847320330681E-2</v>
      </c>
      <c r="H331" s="78">
        <f t="shared" si="226"/>
        <v>8.6179427876006104E-2</v>
      </c>
      <c r="I331" s="79">
        <f t="shared" ca="1" si="207"/>
        <v>153427.71942438293</v>
      </c>
      <c r="J331" s="79">
        <f t="shared" ca="1" si="208"/>
        <v>1046.606170208149</v>
      </c>
      <c r="K331" s="80">
        <f t="shared" ca="1" si="209"/>
        <v>-1.723588557520122</v>
      </c>
      <c r="L331" s="80">
        <f t="shared" ca="1" si="210"/>
        <v>-127.85643285365245</v>
      </c>
      <c r="M331" s="80">
        <f t="shared" ca="1" si="211"/>
        <v>0</v>
      </c>
      <c r="N331" s="80">
        <f t="shared" ca="1" si="212"/>
        <v>0</v>
      </c>
      <c r="O331" s="81">
        <f t="shared" ca="1" si="196"/>
        <v>0</v>
      </c>
      <c r="P331" s="79">
        <f t="shared" ca="1" si="197"/>
        <v>154344.74557317991</v>
      </c>
      <c r="Q331" s="35"/>
      <c r="R331">
        <f t="shared" ca="1" si="213"/>
        <v>328</v>
      </c>
      <c r="S331" s="78">
        <f t="shared" ca="1" si="214"/>
        <v>88.16</v>
      </c>
      <c r="T331" s="55">
        <f t="shared" ca="1" si="215"/>
        <v>1.7882078716896954E-2</v>
      </c>
      <c r="U331" s="78">
        <f t="shared" ca="1" si="216"/>
        <v>0.10038357859636471</v>
      </c>
      <c r="V331" s="79">
        <f t="shared" ca="1" si="217"/>
        <v>197466.76431148764</v>
      </c>
      <c r="W331" s="79">
        <f t="shared" ca="1" si="198"/>
        <v>1347.0182227488485</v>
      </c>
      <c r="X331" s="80">
        <f t="shared" ca="1" si="199"/>
        <v>-2.0076715719272942</v>
      </c>
      <c r="Y331" s="80">
        <f t="shared" ca="1" si="218"/>
        <v>-164.55563692623971</v>
      </c>
      <c r="Z331" s="80">
        <f t="shared" ca="1" si="200"/>
        <v>0</v>
      </c>
      <c r="AA331" s="80">
        <f t="shared" ca="1" si="219"/>
        <v>0</v>
      </c>
      <c r="AB331" s="81">
        <f t="shared" ca="1" si="201"/>
        <v>0</v>
      </c>
      <c r="AC331" s="79">
        <f t="shared" ca="1" si="202"/>
        <v>198647.21922573834</v>
      </c>
      <c r="AD331" s="35"/>
      <c r="AE331" s="62">
        <f t="shared" ca="1" si="203"/>
        <v>0</v>
      </c>
      <c r="AF331" s="62">
        <f t="shared" ca="1" si="204"/>
        <v>1978881.6258930636</v>
      </c>
      <c r="AG331" s="35"/>
      <c r="AH331" s="35"/>
      <c r="AR331" s="69">
        <f t="shared" si="220"/>
        <v>28</v>
      </c>
      <c r="AS331" s="70">
        <f t="shared" si="224"/>
        <v>328</v>
      </c>
      <c r="AT331" s="71">
        <f t="shared" si="225"/>
        <v>0.10591524480177582</v>
      </c>
      <c r="AU331" s="72">
        <f t="shared" si="205"/>
        <v>6.8214933659622723E-3</v>
      </c>
      <c r="AV331" s="73">
        <f t="shared" si="221"/>
        <v>1.0068214933659623</v>
      </c>
      <c r="AW331" s="74">
        <f>PRODUCT(AV$4:AV331)</f>
        <v>9.2984988931527646</v>
      </c>
    </row>
    <row r="332" spans="5:49">
      <c r="E332">
        <f t="shared" si="222"/>
        <v>329</v>
      </c>
      <c r="F332" s="64">
        <f t="shared" si="223"/>
        <v>89.33333333333195</v>
      </c>
      <c r="G332" s="55">
        <f t="shared" si="206"/>
        <v>1.9598847320330681E-2</v>
      </c>
      <c r="H332" s="78">
        <f t="shared" si="226"/>
        <v>8.4490410426910814E-2</v>
      </c>
      <c r="I332" s="79">
        <f t="shared" ca="1" si="207"/>
        <v>151319.76646999587</v>
      </c>
      <c r="J332" s="79">
        <f t="shared" ca="1" si="208"/>
        <v>1032.2267831140371</v>
      </c>
      <c r="K332" s="80">
        <f t="shared" ca="1" si="209"/>
        <v>-1.6898082085382162</v>
      </c>
      <c r="L332" s="80">
        <f t="shared" ca="1" si="210"/>
        <v>-126.09980539166324</v>
      </c>
      <c r="M332" s="80">
        <f t="shared" ca="1" si="211"/>
        <v>0</v>
      </c>
      <c r="N332" s="80">
        <f t="shared" ca="1" si="212"/>
        <v>0</v>
      </c>
      <c r="O332" s="81">
        <f t="shared" ca="1" si="196"/>
        <v>0</v>
      </c>
      <c r="P332" s="79">
        <f t="shared" ca="1" si="197"/>
        <v>152224.20363950974</v>
      </c>
      <c r="Q332" s="35"/>
      <c r="R332">
        <f t="shared" ca="1" si="213"/>
        <v>329</v>
      </c>
      <c r="S332" s="78">
        <f t="shared" ca="1" si="214"/>
        <v>88.24</v>
      </c>
      <c r="T332" s="55">
        <f t="shared" ca="1" si="215"/>
        <v>1.7882078716896954E-2</v>
      </c>
      <c r="U332" s="78">
        <f t="shared" ca="1" si="216"/>
        <v>9.8588511542020696E-2</v>
      </c>
      <c r="V332" s="79">
        <f t="shared" ca="1" si="217"/>
        <v>195094.99401465099</v>
      </c>
      <c r="W332" s="79">
        <f t="shared" ca="1" si="198"/>
        <v>1330.8392074033909</v>
      </c>
      <c r="X332" s="80">
        <f t="shared" ca="1" si="199"/>
        <v>-1.9717702308404139</v>
      </c>
      <c r="Y332" s="80">
        <f t="shared" ca="1" si="218"/>
        <v>-162.57916167887583</v>
      </c>
      <c r="Z332" s="80">
        <f t="shared" ca="1" si="200"/>
        <v>0</v>
      </c>
      <c r="AA332" s="80">
        <f t="shared" ca="1" si="219"/>
        <v>0</v>
      </c>
      <c r="AB332" s="81">
        <f t="shared" ca="1" si="201"/>
        <v>0</v>
      </c>
      <c r="AC332" s="79">
        <f t="shared" ca="1" si="202"/>
        <v>196261.28229014468</v>
      </c>
      <c r="AD332" s="35"/>
      <c r="AE332" s="62">
        <f t="shared" ca="1" si="203"/>
        <v>0</v>
      </c>
      <c r="AF332" s="62">
        <f t="shared" ca="1" si="204"/>
        <v>1990711.4857545404</v>
      </c>
      <c r="AG332" s="35"/>
      <c r="AH332" s="35"/>
      <c r="AR332" s="69">
        <f t="shared" si="220"/>
        <v>28</v>
      </c>
      <c r="AS332" s="70">
        <f t="shared" si="224"/>
        <v>329</v>
      </c>
      <c r="AT332" s="71">
        <f t="shared" si="225"/>
        <v>0.10519274466200623</v>
      </c>
      <c r="AU332" s="72">
        <f t="shared" si="205"/>
        <v>6.8214933659622723E-3</v>
      </c>
      <c r="AV332" s="73">
        <f t="shared" si="221"/>
        <v>1.0068214933659623</v>
      </c>
      <c r="AW332" s="74">
        <f>PRODUCT(AV$4:AV332)</f>
        <v>9.3619285416658133</v>
      </c>
    </row>
    <row r="333" spans="5:49">
      <c r="E333">
        <f t="shared" si="222"/>
        <v>330</v>
      </c>
      <c r="F333" s="64">
        <f t="shared" si="223"/>
        <v>89.416666666665279</v>
      </c>
      <c r="G333" s="55">
        <f t="shared" si="206"/>
        <v>1.9598847320330681E-2</v>
      </c>
      <c r="H333" s="78">
        <f t="shared" si="226"/>
        <v>8.2834495772921707E-2</v>
      </c>
      <c r="I333" s="79">
        <f t="shared" ca="1" si="207"/>
        <v>149240.78471392006</v>
      </c>
      <c r="J333" s="79">
        <f t="shared" ca="1" si="208"/>
        <v>1018.0450228570094</v>
      </c>
      <c r="K333" s="80">
        <f t="shared" ca="1" si="209"/>
        <v>-1.656689915458434</v>
      </c>
      <c r="L333" s="80">
        <f t="shared" ca="1" si="210"/>
        <v>-124.36732059493339</v>
      </c>
      <c r="M333" s="80">
        <f t="shared" ca="1" si="211"/>
        <v>0</v>
      </c>
      <c r="N333" s="80">
        <f t="shared" ca="1" si="212"/>
        <v>0</v>
      </c>
      <c r="O333" s="81">
        <f t="shared" ca="1" si="196"/>
        <v>0</v>
      </c>
      <c r="P333" s="79">
        <f t="shared" ca="1" si="197"/>
        <v>150132.80572626667</v>
      </c>
      <c r="Q333" s="35"/>
      <c r="R333">
        <f t="shared" ca="1" si="213"/>
        <v>330</v>
      </c>
      <c r="S333" s="78">
        <f t="shared" ca="1" si="214"/>
        <v>88.32</v>
      </c>
      <c r="T333" s="55">
        <f t="shared" ca="1" si="215"/>
        <v>1.7882078716896954E-2</v>
      </c>
      <c r="U333" s="78">
        <f t="shared" ca="1" si="216"/>
        <v>9.6825544018044579E-2</v>
      </c>
      <c r="V333" s="79">
        <f t="shared" ca="1" si="217"/>
        <v>192751.72259115317</v>
      </c>
      <c r="W333" s="79">
        <f t="shared" ca="1" si="198"/>
        <v>1314.8545969333516</v>
      </c>
      <c r="X333" s="80">
        <f t="shared" ca="1" si="199"/>
        <v>-1.9365108803608915</v>
      </c>
      <c r="Y333" s="80">
        <f t="shared" ca="1" si="218"/>
        <v>-160.62643549262765</v>
      </c>
      <c r="Z333" s="80">
        <f t="shared" ca="1" si="200"/>
        <v>0</v>
      </c>
      <c r="AA333" s="80">
        <f t="shared" ca="1" si="219"/>
        <v>0</v>
      </c>
      <c r="AB333" s="81">
        <f t="shared" ca="1" si="201"/>
        <v>0</v>
      </c>
      <c r="AC333" s="79">
        <f t="shared" ca="1" si="202"/>
        <v>193904.01424171354</v>
      </c>
      <c r="AD333" s="35"/>
      <c r="AE333" s="62">
        <f t="shared" ca="1" si="203"/>
        <v>0</v>
      </c>
      <c r="AF333" s="62">
        <f t="shared" ca="1" si="204"/>
        <v>2002612.1847100311</v>
      </c>
      <c r="AG333" s="35"/>
      <c r="AH333" s="35"/>
      <c r="AR333" s="69">
        <f t="shared" si="220"/>
        <v>28</v>
      </c>
      <c r="AS333" s="70">
        <f t="shared" si="224"/>
        <v>330</v>
      </c>
      <c r="AT333" s="71">
        <f t="shared" si="225"/>
        <v>0.104475173052147</v>
      </c>
      <c r="AU333" s="72">
        <f t="shared" si="205"/>
        <v>6.8214933659622723E-3</v>
      </c>
      <c r="AV333" s="73">
        <f t="shared" si="221"/>
        <v>1.0068214933659623</v>
      </c>
      <c r="AW333" s="74">
        <f>PRODUCT(AV$4:AV333)</f>
        <v>9.4257908751053989</v>
      </c>
    </row>
    <row r="334" spans="5:49">
      <c r="E334">
        <f t="shared" si="222"/>
        <v>331</v>
      </c>
      <c r="F334" s="64">
        <f t="shared" si="223"/>
        <v>89.499999999998607</v>
      </c>
      <c r="G334" s="55">
        <f t="shared" si="206"/>
        <v>1.9598847320330681E-2</v>
      </c>
      <c r="H334" s="78">
        <f t="shared" si="226"/>
        <v>8.1211035137411638E-2</v>
      </c>
      <c r="I334" s="79">
        <f t="shared" ca="1" si="207"/>
        <v>147190.37578906471</v>
      </c>
      <c r="J334" s="79">
        <f t="shared" ca="1" si="208"/>
        <v>1004.0581719785988</v>
      </c>
      <c r="K334" s="80">
        <f t="shared" ca="1" si="209"/>
        <v>-1.6242207027482327</v>
      </c>
      <c r="L334" s="80">
        <f t="shared" ca="1" si="210"/>
        <v>-122.65864649088726</v>
      </c>
      <c r="M334" s="80">
        <f t="shared" ca="1" si="211"/>
        <v>0</v>
      </c>
      <c r="N334" s="80">
        <f t="shared" ca="1" si="212"/>
        <v>0</v>
      </c>
      <c r="O334" s="81">
        <f t="shared" ca="1" si="196"/>
        <v>0</v>
      </c>
      <c r="P334" s="79">
        <f t="shared" ca="1" si="197"/>
        <v>148070.15109384968</v>
      </c>
      <c r="Q334" s="35"/>
      <c r="R334">
        <f t="shared" ca="1" si="213"/>
        <v>331</v>
      </c>
      <c r="S334" s="78">
        <f t="shared" ca="1" si="214"/>
        <v>88.4</v>
      </c>
      <c r="T334" s="55">
        <f t="shared" ca="1" si="215"/>
        <v>1.7882078716896954E-2</v>
      </c>
      <c r="U334" s="78">
        <f t="shared" ca="1" si="216"/>
        <v>9.5094102018107529E-2</v>
      </c>
      <c r="V334" s="79">
        <f t="shared" ca="1" si="217"/>
        <v>190436.6073955209</v>
      </c>
      <c r="W334" s="79">
        <f t="shared" ca="1" si="198"/>
        <v>1299.0620539849076</v>
      </c>
      <c r="X334" s="80">
        <f t="shared" ca="1" si="199"/>
        <v>-1.9018820403621506</v>
      </c>
      <c r="Y334" s="80">
        <f t="shared" ca="1" si="218"/>
        <v>-158.69717282960076</v>
      </c>
      <c r="Z334" s="80">
        <f t="shared" ca="1" si="200"/>
        <v>0</v>
      </c>
      <c r="AA334" s="80">
        <f t="shared" ca="1" si="219"/>
        <v>0</v>
      </c>
      <c r="AB334" s="81">
        <f t="shared" ca="1" si="201"/>
        <v>0</v>
      </c>
      <c r="AC334" s="79">
        <f t="shared" ca="1" si="202"/>
        <v>191575.07039463584</v>
      </c>
      <c r="AD334" s="35"/>
      <c r="AE334" s="62">
        <f t="shared" ca="1" si="203"/>
        <v>0</v>
      </c>
      <c r="AF334" s="62">
        <f t="shared" ca="1" si="204"/>
        <v>2014584.1469553674</v>
      </c>
      <c r="AG334" s="35"/>
      <c r="AH334" s="35"/>
      <c r="AR334" s="69">
        <f t="shared" si="220"/>
        <v>28</v>
      </c>
      <c r="AS334" s="70">
        <f t="shared" si="224"/>
        <v>331</v>
      </c>
      <c r="AT334" s="71">
        <f t="shared" si="225"/>
        <v>0.10376249635226402</v>
      </c>
      <c r="AU334" s="72">
        <f t="shared" si="205"/>
        <v>6.8214933659622723E-3</v>
      </c>
      <c r="AV334" s="73">
        <f t="shared" si="221"/>
        <v>1.0068214933659623</v>
      </c>
      <c r="AW334" s="74">
        <f>PRODUCT(AV$4:AV334)</f>
        <v>9.4900888450288789</v>
      </c>
    </row>
    <row r="335" spans="5:49">
      <c r="E335">
        <f t="shared" si="222"/>
        <v>332</v>
      </c>
      <c r="F335" s="64">
        <f t="shared" si="223"/>
        <v>89.583333333331936</v>
      </c>
      <c r="G335" s="55">
        <f t="shared" si="206"/>
        <v>2.1466801853951778E-2</v>
      </c>
      <c r="H335" s="78">
        <f t="shared" si="226"/>
        <v>7.9467693937762512E-2</v>
      </c>
      <c r="I335" s="79">
        <f t="shared" ca="1" si="207"/>
        <v>144891.55849983331</v>
      </c>
      <c r="J335" s="79">
        <f t="shared" ca="1" si="208"/>
        <v>988.37680509054735</v>
      </c>
      <c r="K335" s="80">
        <f t="shared" ca="1" si="209"/>
        <v>-1.5893538787552504</v>
      </c>
      <c r="L335" s="80">
        <f t="shared" ca="1" si="210"/>
        <v>-120.74296541652777</v>
      </c>
      <c r="M335" s="80">
        <f t="shared" ca="1" si="211"/>
        <v>0</v>
      </c>
      <c r="N335" s="80">
        <f t="shared" ca="1" si="212"/>
        <v>0</v>
      </c>
      <c r="O335" s="81">
        <f t="shared" ca="1" si="196"/>
        <v>0</v>
      </c>
      <c r="P335" s="79">
        <f t="shared" ca="1" si="197"/>
        <v>145757.60298562859</v>
      </c>
      <c r="Q335" s="35"/>
      <c r="R335">
        <f t="shared" ca="1" si="213"/>
        <v>332</v>
      </c>
      <c r="S335" s="78">
        <f t="shared" ca="1" si="214"/>
        <v>88.48</v>
      </c>
      <c r="T335" s="55">
        <f t="shared" ca="1" si="215"/>
        <v>1.7882078716896954E-2</v>
      </c>
      <c r="U335" s="78">
        <f t="shared" ca="1" si="216"/>
        <v>9.3393621800307094E-2</v>
      </c>
      <c r="V335" s="79">
        <f t="shared" ca="1" si="217"/>
        <v>188149.3099056439</v>
      </c>
      <c r="W335" s="79">
        <f t="shared" ca="1" si="198"/>
        <v>1283.4592693317295</v>
      </c>
      <c r="X335" s="80">
        <f t="shared" ca="1" si="199"/>
        <v>-1.8678724360061418</v>
      </c>
      <c r="Y335" s="80">
        <f t="shared" ca="1" si="218"/>
        <v>-156.79109158803658</v>
      </c>
      <c r="Z335" s="80">
        <f t="shared" ca="1" si="200"/>
        <v>0</v>
      </c>
      <c r="AA335" s="80">
        <f t="shared" ca="1" si="219"/>
        <v>0</v>
      </c>
      <c r="AB335" s="81">
        <f t="shared" ca="1" si="201"/>
        <v>0</v>
      </c>
      <c r="AC335" s="79">
        <f t="shared" ca="1" si="202"/>
        <v>189274.11021095159</v>
      </c>
      <c r="AD335" s="35"/>
      <c r="AE335" s="62">
        <f t="shared" ca="1" si="203"/>
        <v>0</v>
      </c>
      <c r="AF335" s="62">
        <f t="shared" ca="1" si="204"/>
        <v>2026627.7992265339</v>
      </c>
      <c r="AG335" s="35"/>
      <c r="AH335" s="35"/>
      <c r="AR335" s="69">
        <f t="shared" si="220"/>
        <v>28</v>
      </c>
      <c r="AS335" s="70">
        <f t="shared" si="224"/>
        <v>332</v>
      </c>
      <c r="AT335" s="71">
        <f t="shared" si="225"/>
        <v>0.10305468117176136</v>
      </c>
      <c r="AU335" s="72">
        <f t="shared" si="205"/>
        <v>6.8214933659622723E-3</v>
      </c>
      <c r="AV335" s="73">
        <f t="shared" si="221"/>
        <v>1.0068214933659623</v>
      </c>
      <c r="AW335" s="74">
        <f>PRODUCT(AV$4:AV335)</f>
        <v>9.5548254231276353</v>
      </c>
    </row>
    <row r="336" spans="5:49">
      <c r="E336">
        <f t="shared" si="222"/>
        <v>333</v>
      </c>
      <c r="F336" s="64">
        <f t="shared" si="223"/>
        <v>89.666666666665265</v>
      </c>
      <c r="G336" s="55">
        <f t="shared" si="206"/>
        <v>2.1466801853951778E-2</v>
      </c>
      <c r="H336" s="78">
        <f t="shared" si="226"/>
        <v>7.7761776698210078E-2</v>
      </c>
      <c r="I336" s="79">
        <f t="shared" ca="1" si="207"/>
        <v>142628.65340362914</v>
      </c>
      <c r="J336" s="79">
        <f t="shared" ca="1" si="208"/>
        <v>972.94041298898844</v>
      </c>
      <c r="K336" s="80">
        <f t="shared" ca="1" si="209"/>
        <v>-1.5552355339642014</v>
      </c>
      <c r="L336" s="80">
        <f t="shared" ca="1" si="210"/>
        <v>-118.85721116969096</v>
      </c>
      <c r="M336" s="80">
        <f t="shared" ca="1" si="211"/>
        <v>0</v>
      </c>
      <c r="N336" s="80">
        <f t="shared" ca="1" si="212"/>
        <v>0</v>
      </c>
      <c r="O336" s="81">
        <f t="shared" ca="1" si="196"/>
        <v>0</v>
      </c>
      <c r="P336" s="79">
        <f t="shared" ca="1" si="197"/>
        <v>143481.18136991447</v>
      </c>
      <c r="Q336" s="35"/>
      <c r="R336">
        <f t="shared" ca="1" si="213"/>
        <v>333</v>
      </c>
      <c r="S336" s="78">
        <f t="shared" ca="1" si="214"/>
        <v>88.56</v>
      </c>
      <c r="T336" s="55">
        <f t="shared" ca="1" si="215"/>
        <v>1.9598847320330681E-2</v>
      </c>
      <c r="U336" s="78">
        <f t="shared" ca="1" si="216"/>
        <v>9.1563214465950171E-2</v>
      </c>
      <c r="V336" s="79">
        <f t="shared" ca="1" si="217"/>
        <v>185564.55582323571</v>
      </c>
      <c r="W336" s="79">
        <f t="shared" ca="1" si="198"/>
        <v>1265.8273865059382</v>
      </c>
      <c r="X336" s="80">
        <f t="shared" ca="1" si="199"/>
        <v>-1.8312642893190034</v>
      </c>
      <c r="Y336" s="80">
        <f t="shared" ca="1" si="218"/>
        <v>-154.63712985269643</v>
      </c>
      <c r="Z336" s="80">
        <f t="shared" ca="1" si="200"/>
        <v>0</v>
      </c>
      <c r="AA336" s="80">
        <f t="shared" ca="1" si="219"/>
        <v>0</v>
      </c>
      <c r="AB336" s="81">
        <f t="shared" ca="1" si="201"/>
        <v>0</v>
      </c>
      <c r="AC336" s="79">
        <f t="shared" ca="1" si="202"/>
        <v>186673.91481559962</v>
      </c>
      <c r="AD336" s="35"/>
      <c r="AE336" s="62">
        <f t="shared" ca="1" si="203"/>
        <v>0</v>
      </c>
      <c r="AF336" s="62">
        <f t="shared" ca="1" si="204"/>
        <v>2038743.5708148766</v>
      </c>
      <c r="AG336" s="35"/>
      <c r="AH336" s="35"/>
      <c r="AR336" s="69">
        <f t="shared" si="220"/>
        <v>28</v>
      </c>
      <c r="AS336" s="70">
        <f t="shared" si="224"/>
        <v>333</v>
      </c>
      <c r="AT336" s="71">
        <f t="shared" si="225"/>
        <v>0.10235169434781684</v>
      </c>
      <c r="AU336" s="72">
        <f t="shared" si="205"/>
        <v>6.8214933659622723E-3</v>
      </c>
      <c r="AV336" s="73">
        <f t="shared" si="221"/>
        <v>1.0068214933659623</v>
      </c>
      <c r="AW336" s="74">
        <f>PRODUCT(AV$4:AV336)</f>
        <v>9.6200036013644272</v>
      </c>
    </row>
    <row r="337" spans="5:49">
      <c r="E337">
        <f t="shared" si="222"/>
        <v>334</v>
      </c>
      <c r="F337" s="64">
        <f t="shared" si="223"/>
        <v>89.749999999998593</v>
      </c>
      <c r="G337" s="55">
        <f t="shared" si="206"/>
        <v>2.1466801853951778E-2</v>
      </c>
      <c r="H337" s="78">
        <f t="shared" si="226"/>
        <v>7.609248004601836E-2</v>
      </c>
      <c r="I337" s="79">
        <f t="shared" ca="1" si="207"/>
        <v>140401.0992796756</v>
      </c>
      <c r="J337" s="79">
        <f t="shared" ca="1" si="208"/>
        <v>957.74516731011749</v>
      </c>
      <c r="K337" s="80">
        <f t="shared" ca="1" si="209"/>
        <v>-1.5218496009203673</v>
      </c>
      <c r="L337" s="80">
        <f t="shared" ca="1" si="210"/>
        <v>-117.00091606639634</v>
      </c>
      <c r="M337" s="80">
        <f t="shared" ca="1" si="211"/>
        <v>0</v>
      </c>
      <c r="N337" s="80">
        <f t="shared" ca="1" si="212"/>
        <v>0</v>
      </c>
      <c r="O337" s="81">
        <f t="shared" ca="1" si="196"/>
        <v>0</v>
      </c>
      <c r="P337" s="79">
        <f t="shared" ca="1" si="197"/>
        <v>141240.3216813184</v>
      </c>
      <c r="Q337" s="35"/>
      <c r="R337">
        <f t="shared" ca="1" si="213"/>
        <v>334</v>
      </c>
      <c r="S337" s="78">
        <f t="shared" ca="1" si="214"/>
        <v>88.64</v>
      </c>
      <c r="T337" s="55">
        <f t="shared" ca="1" si="215"/>
        <v>1.9598847320330681E-2</v>
      </c>
      <c r="U337" s="78">
        <f t="shared" ca="1" si="216"/>
        <v>8.9768681005473319E-2</v>
      </c>
      <c r="V337" s="79">
        <f t="shared" ca="1" si="217"/>
        <v>183015.32126044028</v>
      </c>
      <c r="W337" s="79">
        <f t="shared" ca="1" si="198"/>
        <v>1248.4377998475475</v>
      </c>
      <c r="X337" s="80">
        <f t="shared" ca="1" si="199"/>
        <v>-1.7953736201094663</v>
      </c>
      <c r="Y337" s="80">
        <f t="shared" ca="1" si="218"/>
        <v>-152.51276771703357</v>
      </c>
      <c r="Z337" s="80">
        <f t="shared" ca="1" si="200"/>
        <v>0</v>
      </c>
      <c r="AA337" s="80">
        <f t="shared" ca="1" si="219"/>
        <v>0</v>
      </c>
      <c r="AB337" s="81">
        <f t="shared" ca="1" si="201"/>
        <v>0</v>
      </c>
      <c r="AC337" s="79">
        <f t="shared" ca="1" si="202"/>
        <v>184109.45091895066</v>
      </c>
      <c r="AD337" s="35"/>
      <c r="AE337" s="62">
        <f t="shared" ca="1" si="203"/>
        <v>0</v>
      </c>
      <c r="AF337" s="62">
        <f t="shared" ca="1" si="204"/>
        <v>2050931.8935824095</v>
      </c>
      <c r="AG337" s="35"/>
      <c r="AH337" s="35"/>
      <c r="AR337" s="69">
        <f t="shared" si="220"/>
        <v>28</v>
      </c>
      <c r="AS337" s="70">
        <f t="shared" si="224"/>
        <v>334</v>
      </c>
      <c r="AT337" s="71">
        <f t="shared" si="225"/>
        <v>0.1016535029438282</v>
      </c>
      <c r="AU337" s="72">
        <f t="shared" si="205"/>
        <v>6.8214933659622723E-3</v>
      </c>
      <c r="AV337" s="73">
        <f t="shared" si="221"/>
        <v>1.0068214933659623</v>
      </c>
      <c r="AW337" s="74">
        <f>PRODUCT(AV$4:AV337)</f>
        <v>9.6856263921116685</v>
      </c>
    </row>
    <row r="338" spans="5:49">
      <c r="E338">
        <f t="shared" si="222"/>
        <v>335</v>
      </c>
      <c r="F338" s="64">
        <f t="shared" si="223"/>
        <v>89.833333333331922</v>
      </c>
      <c r="G338" s="55">
        <f t="shared" si="206"/>
        <v>2.1466801853951778E-2</v>
      </c>
      <c r="H338" s="78">
        <f t="shared" si="226"/>
        <v>7.4459017854294707E-2</v>
      </c>
      <c r="I338" s="79">
        <f t="shared" ca="1" si="207"/>
        <v>138208.34368199712</v>
      </c>
      <c r="J338" s="79">
        <f t="shared" ca="1" si="208"/>
        <v>942.78729954737707</v>
      </c>
      <c r="K338" s="80">
        <f t="shared" ca="1" si="209"/>
        <v>-1.4891803570858941</v>
      </c>
      <c r="L338" s="80">
        <f t="shared" ca="1" si="210"/>
        <v>-115.17361973499762</v>
      </c>
      <c r="M338" s="80">
        <f t="shared" ca="1" si="211"/>
        <v>0</v>
      </c>
      <c r="N338" s="80">
        <f t="shared" ca="1" si="212"/>
        <v>0</v>
      </c>
      <c r="O338" s="81">
        <f t="shared" ca="1" si="196"/>
        <v>0</v>
      </c>
      <c r="P338" s="79">
        <f t="shared" ca="1" si="197"/>
        <v>139034.46818145242</v>
      </c>
      <c r="Q338" s="35"/>
      <c r="R338">
        <f t="shared" ca="1" si="213"/>
        <v>335</v>
      </c>
      <c r="S338" s="78">
        <f t="shared" ca="1" si="214"/>
        <v>88.72</v>
      </c>
      <c r="T338" s="55">
        <f t="shared" ca="1" si="215"/>
        <v>1.9598847320330681E-2</v>
      </c>
      <c r="U338" s="78">
        <f t="shared" ca="1" si="216"/>
        <v>8.800931833229958E-2</v>
      </c>
      <c r="V338" s="79">
        <f t="shared" ca="1" si="217"/>
        <v>180501.11790016023</v>
      </c>
      <c r="W338" s="79">
        <f t="shared" ca="1" si="198"/>
        <v>1231.2871783047169</v>
      </c>
      <c r="X338" s="80">
        <f t="shared" ca="1" si="199"/>
        <v>-1.7601863666459916</v>
      </c>
      <c r="Y338" s="80">
        <f t="shared" ca="1" si="218"/>
        <v>-150.41759825013352</v>
      </c>
      <c r="Z338" s="80">
        <f t="shared" ca="1" si="200"/>
        <v>0</v>
      </c>
      <c r="AA338" s="80">
        <f t="shared" ca="1" si="219"/>
        <v>0</v>
      </c>
      <c r="AB338" s="81">
        <f t="shared" ca="1" si="201"/>
        <v>0</v>
      </c>
      <c r="AC338" s="79">
        <f t="shared" ca="1" si="202"/>
        <v>181580.22729384815</v>
      </c>
      <c r="AD338" s="35"/>
      <c r="AE338" s="62">
        <f t="shared" ca="1" si="203"/>
        <v>0</v>
      </c>
      <c r="AF338" s="62">
        <f t="shared" ca="1" si="204"/>
        <v>2063193.2019772034</v>
      </c>
      <c r="AG338" s="35"/>
      <c r="AH338" s="35"/>
      <c r="AR338" s="69">
        <f t="shared" si="220"/>
        <v>28</v>
      </c>
      <c r="AS338" s="70">
        <f t="shared" si="224"/>
        <v>335</v>
      </c>
      <c r="AT338" s="71">
        <f t="shared" si="225"/>
        <v>0.10096007424787005</v>
      </c>
      <c r="AU338" s="72">
        <f t="shared" si="205"/>
        <v>6.8214933659622723E-3</v>
      </c>
      <c r="AV338" s="73">
        <f t="shared" si="221"/>
        <v>1.0068214933659623</v>
      </c>
      <c r="AW338" s="74">
        <f>PRODUCT(AV$4:AV338)</f>
        <v>9.7516968282906475</v>
      </c>
    </row>
    <row r="339" spans="5:49">
      <c r="E339">
        <f t="shared" si="222"/>
        <v>336</v>
      </c>
      <c r="F339" s="64">
        <f t="shared" si="223"/>
        <v>89.91666666666525</v>
      </c>
      <c r="G339" s="55">
        <f t="shared" si="206"/>
        <v>2.1466801853951778E-2</v>
      </c>
      <c r="H339" s="78">
        <f t="shared" si="226"/>
        <v>7.2860620871776707E-2</v>
      </c>
      <c r="I339" s="79">
        <f t="shared" ca="1" si="207"/>
        <v>136049.84280213161</v>
      </c>
      <c r="J339" s="79">
        <f t="shared" ca="1" si="208"/>
        <v>928.06310011495077</v>
      </c>
      <c r="K339" s="80">
        <f t="shared" ca="1" si="209"/>
        <v>-1.4572124174355341</v>
      </c>
      <c r="L339" s="80">
        <f t="shared" ca="1" si="210"/>
        <v>-113.37486900177635</v>
      </c>
      <c r="M339" s="80">
        <f t="shared" ca="1" si="211"/>
        <v>0</v>
      </c>
      <c r="N339" s="80">
        <f t="shared" ca="1" si="212"/>
        <v>0</v>
      </c>
      <c r="O339" s="81">
        <f t="shared" ca="1" si="196"/>
        <v>-11392.94972932577</v>
      </c>
      <c r="P339" s="79">
        <f t="shared" ca="1" si="197"/>
        <v>125470.12409150158</v>
      </c>
      <c r="Q339" s="35"/>
      <c r="R339">
        <f t="shared" ca="1" si="213"/>
        <v>336</v>
      </c>
      <c r="S339" s="78">
        <f t="shared" ca="1" si="214"/>
        <v>88.8</v>
      </c>
      <c r="T339" s="55">
        <f t="shared" ca="1" si="215"/>
        <v>1.9598847320330681E-2</v>
      </c>
      <c r="U339" s="78">
        <f t="shared" ca="1" si="216"/>
        <v>8.6284437139538456E-2</v>
      </c>
      <c r="V339" s="79">
        <f t="shared" ca="1" si="217"/>
        <v>178021.46414272508</v>
      </c>
      <c r="W339" s="79">
        <f t="shared" ca="1" si="198"/>
        <v>1214.3722366484897</v>
      </c>
      <c r="X339" s="80">
        <f t="shared" ca="1" si="199"/>
        <v>-1.7256887427907692</v>
      </c>
      <c r="Y339" s="80">
        <f t="shared" ca="1" si="218"/>
        <v>-148.35122011893756</v>
      </c>
      <c r="Z339" s="80">
        <f t="shared" ca="1" si="200"/>
        <v>0</v>
      </c>
      <c r="AA339" s="80">
        <f t="shared" ca="1" si="219"/>
        <v>0</v>
      </c>
      <c r="AB339" s="81">
        <f t="shared" ca="1" si="201"/>
        <v>-11392.94972932577</v>
      </c>
      <c r="AC339" s="79">
        <f t="shared" ca="1" si="202"/>
        <v>167692.80974118607</v>
      </c>
      <c r="AD339" s="35"/>
      <c r="AE339" s="62">
        <f t="shared" ca="1" si="203"/>
        <v>-132039.45122689029</v>
      </c>
      <c r="AF339" s="62">
        <f t="shared" ca="1" si="204"/>
        <v>1943488.4818219848</v>
      </c>
      <c r="AG339" s="35"/>
      <c r="AH339" s="35"/>
      <c r="AR339" s="69">
        <f t="shared" si="220"/>
        <v>28</v>
      </c>
      <c r="AS339" s="70">
        <f t="shared" si="224"/>
        <v>336</v>
      </c>
      <c r="AT339" s="71">
        <f t="shared" si="225"/>
        <v>0.10027137577116114</v>
      </c>
      <c r="AU339" s="72">
        <f t="shared" si="205"/>
        <v>6.8214933659622723E-3</v>
      </c>
      <c r="AV339" s="73">
        <f t="shared" si="221"/>
        <v>1.0068214933659623</v>
      </c>
      <c r="AW339" s="74">
        <f>PRODUCT(AV$4:AV339)</f>
        <v>9.8182179635117084</v>
      </c>
    </row>
    <row r="340" spans="5:49">
      <c r="E340">
        <f t="shared" si="222"/>
        <v>337</v>
      </c>
      <c r="F340" s="64">
        <f t="shared" si="223"/>
        <v>89.999999999998579</v>
      </c>
      <c r="G340" s="55">
        <f t="shared" si="206"/>
        <v>2.1466801853951778E-2</v>
      </c>
      <c r="H340" s="78">
        <f t="shared" si="226"/>
        <v>7.1296536360566376E-2</v>
      </c>
      <c r="I340" s="79">
        <f t="shared" ca="1" si="207"/>
        <v>122776.68179903858</v>
      </c>
      <c r="J340" s="79">
        <f t="shared" ca="1" si="208"/>
        <v>837.52032038700247</v>
      </c>
      <c r="K340" s="80">
        <f t="shared" ca="1" si="209"/>
        <v>-1.4259307272113275</v>
      </c>
      <c r="L340" s="80">
        <f t="shared" ca="1" si="210"/>
        <v>-102.31390149919882</v>
      </c>
      <c r="M340" s="80">
        <f t="shared" ca="1" si="211"/>
        <v>-920.82511349278923</v>
      </c>
      <c r="N340" s="80">
        <f t="shared" ca="1" si="212"/>
        <v>0</v>
      </c>
      <c r="O340" s="81">
        <f t="shared" ca="1" si="196"/>
        <v>0</v>
      </c>
      <c r="P340" s="79">
        <f t="shared" ca="1" si="197"/>
        <v>122589.63717370637</v>
      </c>
      <c r="Q340" s="35"/>
      <c r="R340">
        <f t="shared" ca="1" si="213"/>
        <v>337</v>
      </c>
      <c r="S340" s="78">
        <f t="shared" ca="1" si="214"/>
        <v>88.88</v>
      </c>
      <c r="T340" s="55">
        <f t="shared" ca="1" si="215"/>
        <v>1.9598847320330681E-2</v>
      </c>
      <c r="U340" s="78">
        <f t="shared" ca="1" si="216"/>
        <v>8.4593361629919969E-2</v>
      </c>
      <c r="V340" s="79">
        <f t="shared" ca="1" si="217"/>
        <v>164406.2239663513</v>
      </c>
      <c r="W340" s="79">
        <f t="shared" ca="1" si="198"/>
        <v>1121.4959661093731</v>
      </c>
      <c r="X340" s="80">
        <f t="shared" ca="1" si="199"/>
        <v>-1.6918672325983994</v>
      </c>
      <c r="Y340" s="80">
        <f t="shared" ca="1" si="218"/>
        <v>-137.0051866386261</v>
      </c>
      <c r="Z340" s="80">
        <f t="shared" ca="1" si="200"/>
        <v>-1233.0466797476347</v>
      </c>
      <c r="AA340" s="80">
        <f t="shared" ca="1" si="219"/>
        <v>0</v>
      </c>
      <c r="AB340" s="81">
        <f t="shared" ca="1" si="201"/>
        <v>0</v>
      </c>
      <c r="AC340" s="79">
        <f t="shared" ca="1" si="202"/>
        <v>164155.97619884182</v>
      </c>
      <c r="AD340" s="35"/>
      <c r="AE340" s="62">
        <f t="shared" ca="1" si="203"/>
        <v>0</v>
      </c>
      <c r="AF340" s="62">
        <f t="shared" ca="1" si="204"/>
        <v>1940530.238259041</v>
      </c>
      <c r="AG340" s="35"/>
      <c r="AH340" s="35"/>
      <c r="AR340" s="69">
        <f t="shared" si="220"/>
        <v>29</v>
      </c>
      <c r="AS340" s="70">
        <f t="shared" si="224"/>
        <v>337</v>
      </c>
      <c r="AT340" s="71">
        <f t="shared" si="225"/>
        <v>9.9587375246542265E-2</v>
      </c>
      <c r="AU340" s="72">
        <f t="shared" si="205"/>
        <v>6.8214933659622723E-3</v>
      </c>
      <c r="AV340" s="73">
        <f t="shared" si="221"/>
        <v>1.0068214933659623</v>
      </c>
      <c r="AW340" s="74">
        <f>PRODUCT(AV$4:AV340)</f>
        <v>9.8851928722153755</v>
      </c>
    </row>
    <row r="341" spans="5:49">
      <c r="E341">
        <f t="shared" si="222"/>
        <v>338</v>
      </c>
      <c r="F341" s="64">
        <f t="shared" si="223"/>
        <v>90.083333333331908</v>
      </c>
      <c r="G341" s="55">
        <f t="shared" si="206"/>
        <v>2.1466801853951778E-2</v>
      </c>
      <c r="H341" s="78">
        <f t="shared" si="226"/>
        <v>6.9766027741641035E-2</v>
      </c>
      <c r="I341" s="79">
        <f t="shared" ca="1" si="207"/>
        <v>119958.02972315058</v>
      </c>
      <c r="J341" s="79">
        <f t="shared" ca="1" si="208"/>
        <v>818.29290395037674</v>
      </c>
      <c r="K341" s="80">
        <f t="shared" ca="1" si="209"/>
        <v>-1.3953205548328207</v>
      </c>
      <c r="L341" s="80">
        <f t="shared" ca="1" si="210"/>
        <v>-99.965024769292157</v>
      </c>
      <c r="M341" s="80">
        <f t="shared" ca="1" si="211"/>
        <v>0</v>
      </c>
      <c r="N341" s="80">
        <f t="shared" ca="1" si="212"/>
        <v>0</v>
      </c>
      <c r="O341" s="81">
        <f t="shared" ca="1" si="196"/>
        <v>0</v>
      </c>
      <c r="P341" s="79">
        <f t="shared" ca="1" si="197"/>
        <v>120674.96228177684</v>
      </c>
      <c r="Q341" s="35"/>
      <c r="R341">
        <f t="shared" ca="1" si="213"/>
        <v>338</v>
      </c>
      <c r="S341" s="78">
        <f t="shared" ca="1" si="214"/>
        <v>88.96</v>
      </c>
      <c r="T341" s="55">
        <f t="shared" ca="1" si="215"/>
        <v>1.9598847320330681E-2</v>
      </c>
      <c r="U341" s="78">
        <f t="shared" ca="1" si="216"/>
        <v>8.2935429251021653E-2</v>
      </c>
      <c r="V341" s="79">
        <f t="shared" ca="1" si="217"/>
        <v>160938.70828460087</v>
      </c>
      <c r="W341" s="79">
        <f t="shared" ca="1" si="198"/>
        <v>1097.8423308899423</v>
      </c>
      <c r="X341" s="80">
        <f t="shared" ca="1" si="199"/>
        <v>-1.6587085850204331</v>
      </c>
      <c r="Y341" s="80">
        <f t="shared" ca="1" si="218"/>
        <v>-134.1155902371674</v>
      </c>
      <c r="Z341" s="80">
        <f t="shared" ca="1" si="200"/>
        <v>0</v>
      </c>
      <c r="AA341" s="80">
        <f t="shared" ca="1" si="219"/>
        <v>0</v>
      </c>
      <c r="AB341" s="81">
        <f t="shared" ca="1" si="201"/>
        <v>0</v>
      </c>
      <c r="AC341" s="79">
        <f t="shared" ca="1" si="202"/>
        <v>161900.77631666863</v>
      </c>
      <c r="AD341" s="35"/>
      <c r="AE341" s="62">
        <f t="shared" ca="1" si="203"/>
        <v>0</v>
      </c>
      <c r="AF341" s="62">
        <f t="shared" ca="1" si="204"/>
        <v>1952130.4438738916</v>
      </c>
      <c r="AG341" s="35"/>
      <c r="AH341" s="35"/>
      <c r="AR341" s="69">
        <f t="shared" si="220"/>
        <v>29</v>
      </c>
      <c r="AS341" s="70">
        <f t="shared" si="224"/>
        <v>338</v>
      </c>
      <c r="AT341" s="71">
        <f t="shared" si="225"/>
        <v>9.8908040626964386E-2</v>
      </c>
      <c r="AU341" s="72">
        <f t="shared" si="205"/>
        <v>6.8214933659622723E-3</v>
      </c>
      <c r="AV341" s="73">
        <f t="shared" si="221"/>
        <v>1.0068214933659623</v>
      </c>
      <c r="AW341" s="74">
        <f>PRODUCT(AV$4:AV341)</f>
        <v>9.9526246498144495</v>
      </c>
    </row>
    <row r="342" spans="5:49">
      <c r="E342">
        <f t="shared" si="222"/>
        <v>339</v>
      </c>
      <c r="F342" s="64">
        <f t="shared" si="223"/>
        <v>90.166666666665236</v>
      </c>
      <c r="G342" s="55">
        <f t="shared" si="206"/>
        <v>2.1466801853951778E-2</v>
      </c>
      <c r="H342" s="78">
        <f t="shared" si="226"/>
        <v>6.8268374247973926E-2</v>
      </c>
      <c r="I342" s="79">
        <f t="shared" ca="1" si="207"/>
        <v>118084.45677774084</v>
      </c>
      <c r="J342" s="79">
        <f t="shared" ca="1" si="208"/>
        <v>805.51233853261783</v>
      </c>
      <c r="K342" s="80">
        <f t="shared" ca="1" si="209"/>
        <v>-1.3653674849594786</v>
      </c>
      <c r="L342" s="80">
        <f t="shared" ca="1" si="210"/>
        <v>-98.403713981450707</v>
      </c>
      <c r="M342" s="80">
        <f t="shared" ca="1" si="211"/>
        <v>0</v>
      </c>
      <c r="N342" s="80">
        <f t="shared" ca="1" si="212"/>
        <v>0</v>
      </c>
      <c r="O342" s="81">
        <f t="shared" ca="1" si="196"/>
        <v>0</v>
      </c>
      <c r="P342" s="79">
        <f t="shared" ca="1" si="197"/>
        <v>118790.20003480704</v>
      </c>
      <c r="Q342" s="35"/>
      <c r="R342">
        <f t="shared" ca="1" si="213"/>
        <v>339</v>
      </c>
      <c r="S342" s="78">
        <f t="shared" ca="1" si="214"/>
        <v>89.04</v>
      </c>
      <c r="T342" s="55">
        <f t="shared" ca="1" si="215"/>
        <v>1.9598847320330681E-2</v>
      </c>
      <c r="U342" s="78">
        <f t="shared" ca="1" si="216"/>
        <v>8.1309990435684792E-2</v>
      </c>
      <c r="V342" s="79">
        <f t="shared" ca="1" si="217"/>
        <v>158727.70772059524</v>
      </c>
      <c r="W342" s="79">
        <f t="shared" ca="1" si="198"/>
        <v>1082.760005210439</v>
      </c>
      <c r="X342" s="80">
        <f t="shared" ca="1" si="199"/>
        <v>-1.6261998087136957</v>
      </c>
      <c r="Y342" s="80">
        <f t="shared" ca="1" si="218"/>
        <v>-132.2730897671627</v>
      </c>
      <c r="Z342" s="80">
        <f t="shared" ca="1" si="200"/>
        <v>0</v>
      </c>
      <c r="AA342" s="80">
        <f t="shared" ca="1" si="219"/>
        <v>0</v>
      </c>
      <c r="AB342" s="81">
        <f t="shared" ca="1" si="201"/>
        <v>0</v>
      </c>
      <c r="AC342" s="79">
        <f t="shared" ca="1" si="202"/>
        <v>159676.56843622981</v>
      </c>
      <c r="AD342" s="35"/>
      <c r="AE342" s="62">
        <f t="shared" ca="1" si="203"/>
        <v>0</v>
      </c>
      <c r="AF342" s="62">
        <f t="shared" ca="1" si="204"/>
        <v>1963800.1133763755</v>
      </c>
      <c r="AG342" s="35"/>
      <c r="AH342" s="35"/>
      <c r="AR342" s="69">
        <f t="shared" si="220"/>
        <v>29</v>
      </c>
      <c r="AS342" s="70">
        <f t="shared" si="224"/>
        <v>339</v>
      </c>
      <c r="AT342" s="71">
        <f t="shared" si="225"/>
        <v>9.8233340083987222E-2</v>
      </c>
      <c r="AU342" s="72">
        <f t="shared" si="205"/>
        <v>6.8214933659622723E-3</v>
      </c>
      <c r="AV342" s="73">
        <f t="shared" si="221"/>
        <v>1.0068214933659623</v>
      </c>
      <c r="AW342" s="74">
        <f>PRODUCT(AV$4:AV342)</f>
        <v>10.020516412837072</v>
      </c>
    </row>
    <row r="343" spans="5:49">
      <c r="E343">
        <f t="shared" si="222"/>
        <v>340</v>
      </c>
      <c r="F343" s="64">
        <f t="shared" si="223"/>
        <v>90.249999999998565</v>
      </c>
      <c r="G343" s="55">
        <f t="shared" si="206"/>
        <v>2.1466801853951778E-2</v>
      </c>
      <c r="H343" s="78">
        <f t="shared" si="226"/>
        <v>6.6802870585101246E-2</v>
      </c>
      <c r="I343" s="79">
        <f t="shared" ca="1" si="207"/>
        <v>116240.15434846854</v>
      </c>
      <c r="J343" s="79">
        <f t="shared" ca="1" si="208"/>
        <v>792.93144174650877</v>
      </c>
      <c r="K343" s="80">
        <f t="shared" ca="1" si="209"/>
        <v>-1.336057411702025</v>
      </c>
      <c r="L343" s="80">
        <f t="shared" ca="1" si="210"/>
        <v>-96.866795290390456</v>
      </c>
      <c r="M343" s="80">
        <f t="shared" ca="1" si="211"/>
        <v>0</v>
      </c>
      <c r="N343" s="80">
        <f t="shared" ca="1" si="212"/>
        <v>0</v>
      </c>
      <c r="O343" s="81">
        <f t="shared" ca="1" si="196"/>
        <v>0</v>
      </c>
      <c r="P343" s="79">
        <f t="shared" ca="1" si="197"/>
        <v>116934.88293751296</v>
      </c>
      <c r="Q343" s="35"/>
      <c r="R343">
        <f t="shared" ca="1" si="213"/>
        <v>340</v>
      </c>
      <c r="S343" s="78">
        <f t="shared" ca="1" si="214"/>
        <v>89.12</v>
      </c>
      <c r="T343" s="55">
        <f t="shared" ca="1" si="215"/>
        <v>1.9598847320330681E-2</v>
      </c>
      <c r="U343" s="78">
        <f t="shared" ca="1" si="216"/>
        <v>7.9716408347518253E-2</v>
      </c>
      <c r="V343" s="79">
        <f t="shared" ca="1" si="217"/>
        <v>156547.09175081379</v>
      </c>
      <c r="W343" s="79">
        <f t="shared" ca="1" si="198"/>
        <v>1067.8849478388634</v>
      </c>
      <c r="X343" s="80">
        <f t="shared" ca="1" si="199"/>
        <v>-1.5943281669503651</v>
      </c>
      <c r="Y343" s="80">
        <f t="shared" ca="1" si="218"/>
        <v>-130.45590979234484</v>
      </c>
      <c r="Z343" s="80">
        <f t="shared" ca="1" si="200"/>
        <v>0</v>
      </c>
      <c r="AA343" s="80">
        <f t="shared" ca="1" si="219"/>
        <v>0</v>
      </c>
      <c r="AB343" s="81">
        <f t="shared" ca="1" si="201"/>
        <v>0</v>
      </c>
      <c r="AC343" s="79">
        <f t="shared" ca="1" si="202"/>
        <v>157482.92646069339</v>
      </c>
      <c r="AD343" s="35"/>
      <c r="AE343" s="62">
        <f t="shared" ca="1" si="203"/>
        <v>0</v>
      </c>
      <c r="AF343" s="62">
        <f t="shared" ca="1" si="204"/>
        <v>1975539.6627273685</v>
      </c>
      <c r="AG343" s="35"/>
      <c r="AH343" s="35"/>
      <c r="AR343" s="69">
        <f t="shared" si="220"/>
        <v>29</v>
      </c>
      <c r="AS343" s="70">
        <f t="shared" si="224"/>
        <v>340</v>
      </c>
      <c r="AT343" s="71">
        <f t="shared" si="225"/>
        <v>9.7563242006287992E-2</v>
      </c>
      <c r="AU343" s="72">
        <f t="shared" si="205"/>
        <v>6.8214933659622723E-3</v>
      </c>
      <c r="AV343" s="73">
        <f t="shared" si="221"/>
        <v>1.0068214933659623</v>
      </c>
      <c r="AW343" s="74">
        <f>PRODUCT(AV$4:AV343)</f>
        <v>10.088871299070757</v>
      </c>
    </row>
    <row r="344" spans="5:49">
      <c r="E344">
        <f t="shared" si="222"/>
        <v>341</v>
      </c>
      <c r="F344" s="64">
        <f t="shared" si="223"/>
        <v>90.333333333331893</v>
      </c>
      <c r="G344" s="55">
        <f t="shared" si="206"/>
        <v>2.1466801853951778E-2</v>
      </c>
      <c r="H344" s="78">
        <f t="shared" si="226"/>
        <v>6.5368826598975693E-2</v>
      </c>
      <c r="I344" s="79">
        <f t="shared" ca="1" si="207"/>
        <v>114424.66497567832</v>
      </c>
      <c r="J344" s="79">
        <f t="shared" ca="1" si="208"/>
        <v>780.54709303404525</v>
      </c>
      <c r="K344" s="80">
        <f t="shared" ca="1" si="209"/>
        <v>-1.3073765319795139</v>
      </c>
      <c r="L344" s="80">
        <f t="shared" ca="1" si="210"/>
        <v>-95.353887479731938</v>
      </c>
      <c r="M344" s="80">
        <f t="shared" ca="1" si="211"/>
        <v>0</v>
      </c>
      <c r="N344" s="80">
        <f t="shared" ca="1" si="212"/>
        <v>0</v>
      </c>
      <c r="O344" s="81">
        <f t="shared" ca="1" si="196"/>
        <v>0</v>
      </c>
      <c r="P344" s="79">
        <f t="shared" ca="1" si="197"/>
        <v>115108.55080470064</v>
      </c>
      <c r="Q344" s="35"/>
      <c r="R344">
        <f t="shared" ca="1" si="213"/>
        <v>341</v>
      </c>
      <c r="S344" s="78">
        <f t="shared" ca="1" si="214"/>
        <v>89.2</v>
      </c>
      <c r="T344" s="55">
        <f t="shared" ca="1" si="215"/>
        <v>1.9598847320330681E-2</v>
      </c>
      <c r="U344" s="78">
        <f t="shared" ca="1" si="216"/>
        <v>7.8154058631390105E-2</v>
      </c>
      <c r="V344" s="79">
        <f t="shared" ca="1" si="217"/>
        <v>154396.4426294314</v>
      </c>
      <c r="W344" s="79">
        <f t="shared" ca="1" si="198"/>
        <v>1053.2143091248408</v>
      </c>
      <c r="X344" s="80">
        <f t="shared" ca="1" si="199"/>
        <v>-1.5630811726278022</v>
      </c>
      <c r="Y344" s="80">
        <f t="shared" ca="1" si="218"/>
        <v>-128.66370219119284</v>
      </c>
      <c r="Z344" s="80">
        <f t="shared" ca="1" si="200"/>
        <v>0</v>
      </c>
      <c r="AA344" s="80">
        <f t="shared" ca="1" si="219"/>
        <v>0</v>
      </c>
      <c r="AB344" s="81">
        <f t="shared" ca="1" si="201"/>
        <v>0</v>
      </c>
      <c r="AC344" s="79">
        <f t="shared" ca="1" si="202"/>
        <v>155319.43015519241</v>
      </c>
      <c r="AD344" s="35"/>
      <c r="AE344" s="62">
        <f t="shared" ca="1" si="203"/>
        <v>0</v>
      </c>
      <c r="AF344" s="62">
        <f t="shared" ca="1" si="204"/>
        <v>1987349.5103785859</v>
      </c>
      <c r="AG344" s="35"/>
      <c r="AH344" s="35"/>
      <c r="AR344" s="69">
        <f t="shared" si="220"/>
        <v>29</v>
      </c>
      <c r="AS344" s="70">
        <f t="shared" si="224"/>
        <v>341</v>
      </c>
      <c r="AT344" s="71">
        <f t="shared" si="225"/>
        <v>9.6897714998180326E-2</v>
      </c>
      <c r="AU344" s="72">
        <f t="shared" si="205"/>
        <v>6.8214933659622723E-3</v>
      </c>
      <c r="AV344" s="73">
        <f t="shared" si="221"/>
        <v>1.0068214933659623</v>
      </c>
      <c r="AW344" s="74">
        <f>PRODUCT(AV$4:AV344)</f>
        <v>10.157692467707415</v>
      </c>
    </row>
    <row r="345" spans="5:49">
      <c r="E345">
        <f t="shared" si="222"/>
        <v>342</v>
      </c>
      <c r="F345" s="64">
        <f t="shared" si="223"/>
        <v>90.416666666665222</v>
      </c>
      <c r="G345" s="55">
        <f t="shared" si="206"/>
        <v>2.1466801853951778E-2</v>
      </c>
      <c r="H345" s="78">
        <f t="shared" si="226"/>
        <v>6.3965566950950153E-2</v>
      </c>
      <c r="I345" s="79">
        <f t="shared" ca="1" si="207"/>
        <v>112637.5383528806</v>
      </c>
      <c r="J345" s="79">
        <f t="shared" ca="1" si="208"/>
        <v>768.35622063249605</v>
      </c>
      <c r="K345" s="80">
        <f t="shared" ca="1" si="209"/>
        <v>-1.279311339019003</v>
      </c>
      <c r="L345" s="80">
        <f t="shared" ca="1" si="210"/>
        <v>-93.864615294067164</v>
      </c>
      <c r="M345" s="80">
        <f t="shared" ca="1" si="211"/>
        <v>0</v>
      </c>
      <c r="N345" s="80">
        <f t="shared" ca="1" si="212"/>
        <v>0</v>
      </c>
      <c r="O345" s="81">
        <f t="shared" ca="1" si="196"/>
        <v>0</v>
      </c>
      <c r="P345" s="79">
        <f t="shared" ca="1" si="197"/>
        <v>113310.75064688001</v>
      </c>
      <c r="Q345" s="35"/>
      <c r="R345">
        <f t="shared" ca="1" si="213"/>
        <v>342</v>
      </c>
      <c r="S345" s="78">
        <f t="shared" ca="1" si="214"/>
        <v>89.28</v>
      </c>
      <c r="T345" s="55">
        <f t="shared" ca="1" si="215"/>
        <v>1.9598847320330681E-2</v>
      </c>
      <c r="U345" s="78">
        <f t="shared" ca="1" si="216"/>
        <v>7.6622329168809317E-2</v>
      </c>
      <c r="V345" s="79">
        <f t="shared" ca="1" si="217"/>
        <v>152275.34835770004</v>
      </c>
      <c r="W345" s="79">
        <f t="shared" ca="1" si="198"/>
        <v>1038.745278621645</v>
      </c>
      <c r="X345" s="80">
        <f t="shared" ca="1" si="199"/>
        <v>-1.5324465833761862</v>
      </c>
      <c r="Y345" s="80">
        <f t="shared" ca="1" si="218"/>
        <v>-126.89612363141671</v>
      </c>
      <c r="Z345" s="80">
        <f t="shared" ca="1" si="200"/>
        <v>0</v>
      </c>
      <c r="AA345" s="80">
        <f t="shared" ca="1" si="219"/>
        <v>0</v>
      </c>
      <c r="AB345" s="81">
        <f t="shared" ca="1" si="201"/>
        <v>0</v>
      </c>
      <c r="AC345" s="79">
        <f t="shared" ca="1" si="202"/>
        <v>153185.66506610689</v>
      </c>
      <c r="AD345" s="35"/>
      <c r="AE345" s="62">
        <f t="shared" ca="1" si="203"/>
        <v>0</v>
      </c>
      <c r="AF345" s="62">
        <f t="shared" ca="1" si="204"/>
        <v>1999230.0772874996</v>
      </c>
      <c r="AG345" s="35"/>
      <c r="AH345" s="35"/>
      <c r="AR345" s="69">
        <f t="shared" si="220"/>
        <v>29</v>
      </c>
      <c r="AS345" s="70">
        <f t="shared" si="224"/>
        <v>342</v>
      </c>
      <c r="AT345" s="71">
        <f t="shared" si="225"/>
        <v>9.623672787814333E-2</v>
      </c>
      <c r="AU345" s="72">
        <f t="shared" si="205"/>
        <v>6.8214933659622723E-3</v>
      </c>
      <c r="AV345" s="73">
        <f t="shared" si="221"/>
        <v>1.0068214933659623</v>
      </c>
      <c r="AW345" s="74">
        <f>PRODUCT(AV$4:AV345)</f>
        <v>10.226983099489367</v>
      </c>
    </row>
    <row r="346" spans="5:49">
      <c r="E346">
        <f t="shared" si="222"/>
        <v>343</v>
      </c>
      <c r="F346" s="64">
        <f t="shared" si="223"/>
        <v>90.49999999999855</v>
      </c>
      <c r="G346" s="55">
        <f t="shared" si="206"/>
        <v>2.1466801853951778E-2</v>
      </c>
      <c r="H346" s="78">
        <f t="shared" si="226"/>
        <v>6.2592430799738419E-2</v>
      </c>
      <c r="I346" s="79">
        <f t="shared" ca="1" si="207"/>
        <v>110878.33121482091</v>
      </c>
      <c r="J346" s="79">
        <f t="shared" ca="1" si="208"/>
        <v>756.35580081086835</v>
      </c>
      <c r="K346" s="80">
        <f t="shared" ca="1" si="209"/>
        <v>-1.2518486159947684</v>
      </c>
      <c r="L346" s="80">
        <f t="shared" ca="1" si="210"/>
        <v>-92.398609345684093</v>
      </c>
      <c r="M346" s="80">
        <f t="shared" ca="1" si="211"/>
        <v>0</v>
      </c>
      <c r="N346" s="80">
        <f t="shared" ca="1" si="212"/>
        <v>0</v>
      </c>
      <c r="O346" s="81">
        <f t="shared" ca="1" si="196"/>
        <v>0</v>
      </c>
      <c r="P346" s="79">
        <f t="shared" ca="1" si="197"/>
        <v>111541.0365576701</v>
      </c>
      <c r="Q346" s="35"/>
      <c r="R346">
        <f t="shared" ca="1" si="213"/>
        <v>343</v>
      </c>
      <c r="S346" s="78">
        <f t="shared" ca="1" si="214"/>
        <v>89.36</v>
      </c>
      <c r="T346" s="55">
        <f t="shared" ca="1" si="215"/>
        <v>1.9598847320330681E-2</v>
      </c>
      <c r="U346" s="78">
        <f t="shared" ca="1" si="216"/>
        <v>7.5120619838101699E-2</v>
      </c>
      <c r="V346" s="79">
        <f t="shared" ca="1" si="217"/>
        <v>150183.40260481293</v>
      </c>
      <c r="W346" s="79">
        <f t="shared" ca="1" si="198"/>
        <v>1024.4750845463725</v>
      </c>
      <c r="X346" s="80">
        <f t="shared" ca="1" si="199"/>
        <v>-1.502412396762034</v>
      </c>
      <c r="Y346" s="80">
        <f t="shared" ca="1" si="218"/>
        <v>-125.15283550401078</v>
      </c>
      <c r="Z346" s="80">
        <f t="shared" ca="1" si="200"/>
        <v>0</v>
      </c>
      <c r="AA346" s="80">
        <f t="shared" ca="1" si="219"/>
        <v>0</v>
      </c>
      <c r="AB346" s="81">
        <f t="shared" ca="1" si="201"/>
        <v>0</v>
      </c>
      <c r="AC346" s="79">
        <f t="shared" ca="1" si="202"/>
        <v>151081.22244145852</v>
      </c>
      <c r="AD346" s="35"/>
      <c r="AE346" s="62">
        <f t="shared" ca="1" si="203"/>
        <v>0</v>
      </c>
      <c r="AF346" s="62">
        <f t="shared" ca="1" si="204"/>
        <v>2011181.786932342</v>
      </c>
      <c r="AG346" s="35"/>
      <c r="AH346" s="35"/>
      <c r="AR346" s="69">
        <f t="shared" si="220"/>
        <v>29</v>
      </c>
      <c r="AS346" s="70">
        <f t="shared" si="224"/>
        <v>343</v>
      </c>
      <c r="AT346" s="71">
        <f t="shared" si="225"/>
        <v>9.558024967736066E-2</v>
      </c>
      <c r="AU346" s="72">
        <f t="shared" si="205"/>
        <v>6.8214933659622723E-3</v>
      </c>
      <c r="AV346" s="73">
        <f t="shared" si="221"/>
        <v>1.0068214933659623</v>
      </c>
      <c r="AW346" s="74">
        <f>PRODUCT(AV$4:AV346)</f>
        <v>10.296746396856342</v>
      </c>
    </row>
    <row r="347" spans="5:49">
      <c r="E347">
        <f t="shared" si="222"/>
        <v>344</v>
      </c>
      <c r="F347" s="64">
        <f t="shared" si="223"/>
        <v>90.583333333331879</v>
      </c>
      <c r="G347" s="55">
        <f t="shared" si="206"/>
        <v>2.3512861877976521E-2</v>
      </c>
      <c r="H347" s="78">
        <f t="shared" si="226"/>
        <v>6.1120703619737364E-2</v>
      </c>
      <c r="I347" s="79">
        <f t="shared" ca="1" si="207"/>
        <v>108918.38757136327</v>
      </c>
      <c r="J347" s="79">
        <f t="shared" ca="1" si="208"/>
        <v>742.98605824936215</v>
      </c>
      <c r="K347" s="80">
        <f t="shared" ca="1" si="209"/>
        <v>-1.2224140723947472</v>
      </c>
      <c r="L347" s="80">
        <f t="shared" ca="1" si="210"/>
        <v>-90.765322976136062</v>
      </c>
      <c r="M347" s="80">
        <f t="shared" ca="1" si="211"/>
        <v>0</v>
      </c>
      <c r="N347" s="80">
        <f t="shared" ca="1" si="212"/>
        <v>0</v>
      </c>
      <c r="O347" s="81">
        <f t="shared" ca="1" si="196"/>
        <v>0</v>
      </c>
      <c r="P347" s="79">
        <f t="shared" ca="1" si="197"/>
        <v>109569.3858925641</v>
      </c>
      <c r="Q347" s="35"/>
      <c r="R347">
        <f t="shared" ca="1" si="213"/>
        <v>344</v>
      </c>
      <c r="S347" s="78">
        <f t="shared" ca="1" si="214"/>
        <v>89.44</v>
      </c>
      <c r="T347" s="55">
        <f t="shared" ca="1" si="215"/>
        <v>1.9598847320330681E-2</v>
      </c>
      <c r="U347" s="78">
        <f t="shared" ca="1" si="216"/>
        <v>7.3648342279286141E-2</v>
      </c>
      <c r="V347" s="79">
        <f t="shared" ca="1" si="217"/>
        <v>148120.20462985945</v>
      </c>
      <c r="W347" s="79">
        <f t="shared" ca="1" si="198"/>
        <v>1010.4009932475605</v>
      </c>
      <c r="X347" s="80">
        <f t="shared" ca="1" si="199"/>
        <v>-1.4729668455857228</v>
      </c>
      <c r="Y347" s="80">
        <f t="shared" ca="1" si="218"/>
        <v>-123.43350385821621</v>
      </c>
      <c r="Z347" s="80">
        <f t="shared" ca="1" si="200"/>
        <v>0</v>
      </c>
      <c r="AA347" s="80">
        <f t="shared" ca="1" si="219"/>
        <v>0</v>
      </c>
      <c r="AB347" s="81">
        <f t="shared" ca="1" si="201"/>
        <v>0</v>
      </c>
      <c r="AC347" s="79">
        <f t="shared" ca="1" si="202"/>
        <v>149005.69915240322</v>
      </c>
      <c r="AD347" s="35"/>
      <c r="AE347" s="62">
        <f t="shared" ca="1" si="203"/>
        <v>0</v>
      </c>
      <c r="AF347" s="62">
        <f t="shared" ca="1" si="204"/>
        <v>2023205.0653272015</v>
      </c>
      <c r="AG347" s="35"/>
      <c r="AH347" s="35"/>
      <c r="AR347" s="69">
        <f t="shared" si="220"/>
        <v>29</v>
      </c>
      <c r="AS347" s="70">
        <f t="shared" si="224"/>
        <v>344</v>
      </c>
      <c r="AT347" s="71">
        <f t="shared" si="225"/>
        <v>9.4928249638269527E-2</v>
      </c>
      <c r="AU347" s="72">
        <f t="shared" si="205"/>
        <v>6.8214933659622723E-3</v>
      </c>
      <c r="AV347" s="73">
        <f t="shared" si="221"/>
        <v>1.0068214933659623</v>
      </c>
      <c r="AW347" s="74">
        <f>PRODUCT(AV$4:AV347)</f>
        <v>10.366985584093493</v>
      </c>
    </row>
    <row r="348" spans="5:49">
      <c r="E348">
        <f t="shared" si="222"/>
        <v>345</v>
      </c>
      <c r="F348" s="64">
        <f t="shared" si="223"/>
        <v>90.666666666665208</v>
      </c>
      <c r="G348" s="55">
        <f t="shared" si="206"/>
        <v>2.3512861877976521E-2</v>
      </c>
      <c r="H348" s="78">
        <f t="shared" si="226"/>
        <v>5.9683580957641737E-2</v>
      </c>
      <c r="I348" s="79">
        <f t="shared" ca="1" si="207"/>
        <v>106993.09605601753</v>
      </c>
      <c r="J348" s="79">
        <f t="shared" ca="1" si="208"/>
        <v>729.85269494988779</v>
      </c>
      <c r="K348" s="80">
        <f t="shared" ca="1" si="209"/>
        <v>-1.1936716191528347</v>
      </c>
      <c r="L348" s="80">
        <f t="shared" ca="1" si="210"/>
        <v>-89.16091338001462</v>
      </c>
      <c r="M348" s="80">
        <f t="shared" ca="1" si="211"/>
        <v>0</v>
      </c>
      <c r="N348" s="80">
        <f t="shared" ca="1" si="212"/>
        <v>0</v>
      </c>
      <c r="O348" s="81">
        <f t="shared" ca="1" si="196"/>
        <v>0</v>
      </c>
      <c r="P348" s="79">
        <f t="shared" ca="1" si="197"/>
        <v>107632.59416596826</v>
      </c>
      <c r="Q348" s="35"/>
      <c r="R348">
        <f t="shared" ca="1" si="213"/>
        <v>345</v>
      </c>
      <c r="S348" s="78">
        <f t="shared" ca="1" si="214"/>
        <v>89.52</v>
      </c>
      <c r="T348" s="55">
        <f t="shared" ca="1" si="215"/>
        <v>2.1466801853951778E-2</v>
      </c>
      <c r="U348" s="78">
        <f t="shared" ca="1" si="216"/>
        <v>7.2067347908704685E-2</v>
      </c>
      <c r="V348" s="79">
        <f t="shared" ca="1" si="217"/>
        <v>145807.02333358902</v>
      </c>
      <c r="W348" s="79">
        <f t="shared" ca="1" si="198"/>
        <v>994.62164238078378</v>
      </c>
      <c r="X348" s="80">
        <f t="shared" ca="1" si="199"/>
        <v>-1.4413469581740936</v>
      </c>
      <c r="Y348" s="80">
        <f t="shared" ca="1" si="218"/>
        <v>-121.50585277799085</v>
      </c>
      <c r="Z348" s="80">
        <f t="shared" ca="1" si="200"/>
        <v>0</v>
      </c>
      <c r="AA348" s="80">
        <f t="shared" ca="1" si="219"/>
        <v>0</v>
      </c>
      <c r="AB348" s="81">
        <f t="shared" ca="1" si="201"/>
        <v>0</v>
      </c>
      <c r="AC348" s="79">
        <f t="shared" ca="1" si="202"/>
        <v>146678.69777623366</v>
      </c>
      <c r="AD348" s="35"/>
      <c r="AE348" s="62">
        <f t="shared" ca="1" si="203"/>
        <v>0</v>
      </c>
      <c r="AF348" s="62">
        <f t="shared" ca="1" si="204"/>
        <v>2035300.3410372066</v>
      </c>
      <c r="AG348" s="35"/>
      <c r="AH348" s="35"/>
      <c r="AR348" s="69">
        <f t="shared" si="220"/>
        <v>29</v>
      </c>
      <c r="AS348" s="70">
        <f t="shared" si="224"/>
        <v>345</v>
      </c>
      <c r="AT348" s="71">
        <f t="shared" si="225"/>
        <v>9.4280697213119657E-2</v>
      </c>
      <c r="AU348" s="72">
        <f t="shared" si="205"/>
        <v>6.8214933659622723E-3</v>
      </c>
      <c r="AV348" s="73">
        <f t="shared" si="221"/>
        <v>1.0068214933659623</v>
      </c>
      <c r="AW348" s="74">
        <f>PRODUCT(AV$4:AV348)</f>
        <v>10.437703907480413</v>
      </c>
    </row>
    <row r="349" spans="5:49">
      <c r="E349">
        <f t="shared" si="222"/>
        <v>346</v>
      </c>
      <c r="F349" s="64">
        <f t="shared" si="223"/>
        <v>90.749999999998536</v>
      </c>
      <c r="G349" s="55">
        <f t="shared" si="206"/>
        <v>2.3512861877976521E-2</v>
      </c>
      <c r="H349" s="78">
        <f t="shared" si="226"/>
        <v>5.8280249162201675E-2</v>
      </c>
      <c r="I349" s="79">
        <f t="shared" ca="1" si="207"/>
        <v>105101.84384577554</v>
      </c>
      <c r="J349" s="79">
        <f t="shared" ca="1" si="208"/>
        <v>716.95153054436048</v>
      </c>
      <c r="K349" s="80">
        <f t="shared" ca="1" si="209"/>
        <v>-1.1656049832440334</v>
      </c>
      <c r="L349" s="80">
        <f t="shared" ca="1" si="210"/>
        <v>-87.584869871479626</v>
      </c>
      <c r="M349" s="80">
        <f t="shared" ca="1" si="211"/>
        <v>0</v>
      </c>
      <c r="N349" s="80">
        <f t="shared" ca="1" si="212"/>
        <v>0</v>
      </c>
      <c r="O349" s="81">
        <f t="shared" ca="1" si="196"/>
        <v>0</v>
      </c>
      <c r="P349" s="79">
        <f t="shared" ca="1" si="197"/>
        <v>105730.04490146518</v>
      </c>
      <c r="Q349" s="35"/>
      <c r="R349">
        <f t="shared" ca="1" si="213"/>
        <v>346</v>
      </c>
      <c r="S349" s="78">
        <f t="shared" ca="1" si="214"/>
        <v>89.6</v>
      </c>
      <c r="T349" s="55">
        <f t="shared" ca="1" si="215"/>
        <v>2.1466801853951778E-2</v>
      </c>
      <c r="U349" s="78">
        <f t="shared" ca="1" si="216"/>
        <v>7.0520292431008713E-2</v>
      </c>
      <c r="V349" s="79">
        <f t="shared" ca="1" si="217"/>
        <v>143529.97523487557</v>
      </c>
      <c r="W349" s="79">
        <f t="shared" ca="1" si="198"/>
        <v>979.08877388143299</v>
      </c>
      <c r="X349" s="80">
        <f t="shared" ca="1" si="199"/>
        <v>-1.4104058486201743</v>
      </c>
      <c r="Y349" s="80">
        <f t="shared" ca="1" si="218"/>
        <v>-119.60831269572965</v>
      </c>
      <c r="Z349" s="80">
        <f t="shared" ca="1" si="200"/>
        <v>0</v>
      </c>
      <c r="AA349" s="80">
        <f t="shared" ca="1" si="219"/>
        <v>0</v>
      </c>
      <c r="AB349" s="81">
        <f t="shared" ca="1" si="201"/>
        <v>0</v>
      </c>
      <c r="AC349" s="79">
        <f t="shared" ca="1" si="202"/>
        <v>144388.04529021267</v>
      </c>
      <c r="AD349" s="35"/>
      <c r="AE349" s="62">
        <f t="shared" ca="1" si="203"/>
        <v>0</v>
      </c>
      <c r="AF349" s="62">
        <f t="shared" ca="1" si="204"/>
        <v>2047468.0451938019</v>
      </c>
      <c r="AG349" s="35"/>
      <c r="AH349" s="35"/>
      <c r="AR349" s="69">
        <f t="shared" si="220"/>
        <v>29</v>
      </c>
      <c r="AS349" s="70">
        <f t="shared" si="224"/>
        <v>346</v>
      </c>
      <c r="AT349" s="71">
        <f t="shared" si="225"/>
        <v>9.3637562062542062E-2</v>
      </c>
      <c r="AU349" s="72">
        <f t="shared" si="205"/>
        <v>6.8214933659622723E-3</v>
      </c>
      <c r="AV349" s="73">
        <f t="shared" si="221"/>
        <v>1.0068214933659623</v>
      </c>
      <c r="AW349" s="74">
        <f>PRODUCT(AV$4:AV349)</f>
        <v>10.508904635441169</v>
      </c>
    </row>
    <row r="350" spans="5:49">
      <c r="E350">
        <f t="shared" si="222"/>
        <v>347</v>
      </c>
      <c r="F350" s="64">
        <f t="shared" si="223"/>
        <v>90.833333333331865</v>
      </c>
      <c r="G350" s="55">
        <f t="shared" si="206"/>
        <v>2.3512861877976521E-2</v>
      </c>
      <c r="H350" s="78">
        <f t="shared" si="226"/>
        <v>5.6909913713436767E-2</v>
      </c>
      <c r="I350" s="79">
        <f t="shared" ca="1" si="207"/>
        <v>103244.02895934478</v>
      </c>
      <c r="J350" s="79">
        <f t="shared" ca="1" si="208"/>
        <v>704.27845862138713</v>
      </c>
      <c r="K350" s="80">
        <f t="shared" ca="1" si="209"/>
        <v>-1.1381982742687353</v>
      </c>
      <c r="L350" s="80">
        <f t="shared" ca="1" si="210"/>
        <v>-86.036690799453993</v>
      </c>
      <c r="M350" s="80">
        <f t="shared" ca="1" si="211"/>
        <v>0</v>
      </c>
      <c r="N350" s="80">
        <f t="shared" ca="1" si="212"/>
        <v>0</v>
      </c>
      <c r="O350" s="81">
        <f t="shared" ca="1" si="196"/>
        <v>0</v>
      </c>
      <c r="P350" s="79">
        <f t="shared" ca="1" si="197"/>
        <v>103861.13252889243</v>
      </c>
      <c r="Q350" s="35"/>
      <c r="R350">
        <f t="shared" ca="1" si="213"/>
        <v>347</v>
      </c>
      <c r="S350" s="78">
        <f t="shared" ca="1" si="214"/>
        <v>89.68</v>
      </c>
      <c r="T350" s="55">
        <f t="shared" ca="1" si="215"/>
        <v>2.1466801853951778E-2</v>
      </c>
      <c r="U350" s="78">
        <f t="shared" ca="1" si="216"/>
        <v>6.9006447286709516E-2</v>
      </c>
      <c r="V350" s="79">
        <f t="shared" ca="1" si="217"/>
        <v>141288.49573188825</v>
      </c>
      <c r="W350" s="79">
        <f t="shared" ca="1" si="198"/>
        <v>963.7985363218645</v>
      </c>
      <c r="X350" s="80">
        <f t="shared" ca="1" si="199"/>
        <v>-1.3801289457341903</v>
      </c>
      <c r="Y350" s="80">
        <f t="shared" ca="1" si="218"/>
        <v>-117.74041310990688</v>
      </c>
      <c r="Z350" s="80">
        <f t="shared" ca="1" si="200"/>
        <v>0</v>
      </c>
      <c r="AA350" s="80">
        <f t="shared" ca="1" si="219"/>
        <v>0</v>
      </c>
      <c r="AB350" s="81">
        <f t="shared" ca="1" si="201"/>
        <v>0</v>
      </c>
      <c r="AC350" s="79">
        <f t="shared" ca="1" si="202"/>
        <v>142133.17372615446</v>
      </c>
      <c r="AD350" s="35"/>
      <c r="AE350" s="62">
        <f t="shared" ca="1" si="203"/>
        <v>0</v>
      </c>
      <c r="AF350" s="62">
        <f t="shared" ca="1" si="204"/>
        <v>2059708.6115101159</v>
      </c>
      <c r="AG350" s="35"/>
      <c r="AH350" s="35"/>
      <c r="AR350" s="69">
        <f t="shared" si="220"/>
        <v>29</v>
      </c>
      <c r="AS350" s="70">
        <f t="shared" si="224"/>
        <v>347</v>
      </c>
      <c r="AT350" s="71">
        <f t="shared" si="225"/>
        <v>9.2998814054127549E-2</v>
      </c>
      <c r="AU350" s="72">
        <f t="shared" si="205"/>
        <v>6.8214933659622723E-3</v>
      </c>
      <c r="AV350" s="73">
        <f t="shared" si="221"/>
        <v>1.0068214933659623</v>
      </c>
      <c r="AW350" s="74">
        <f>PRODUCT(AV$4:AV350)</f>
        <v>10.580591058695362</v>
      </c>
    </row>
    <row r="351" spans="5:49">
      <c r="E351">
        <f t="shared" si="222"/>
        <v>348</v>
      </c>
      <c r="F351" s="64">
        <f t="shared" si="223"/>
        <v>90.916666666665193</v>
      </c>
      <c r="G351" s="55">
        <f t="shared" si="206"/>
        <v>2.3512861877976521E-2</v>
      </c>
      <c r="H351" s="78">
        <f t="shared" si="226"/>
        <v>5.5571798772805166E-2</v>
      </c>
      <c r="I351" s="79">
        <f t="shared" ca="1" si="207"/>
        <v>101419.06006525036</v>
      </c>
      <c r="J351" s="79">
        <f t="shared" ca="1" si="208"/>
        <v>691.82944541723452</v>
      </c>
      <c r="K351" s="80">
        <f t="shared" ca="1" si="209"/>
        <v>-1.1114359754561034</v>
      </c>
      <c r="L351" s="80">
        <f t="shared" ca="1" si="210"/>
        <v>-84.515883387708641</v>
      </c>
      <c r="M351" s="80">
        <f t="shared" ca="1" si="211"/>
        <v>0</v>
      </c>
      <c r="N351" s="80">
        <f t="shared" ca="1" si="212"/>
        <v>0</v>
      </c>
      <c r="O351" s="81">
        <f t="shared" ca="1" si="196"/>
        <v>-8915.977089436572</v>
      </c>
      <c r="P351" s="79">
        <f t="shared" ca="1" si="197"/>
        <v>93109.285101867863</v>
      </c>
      <c r="Q351" s="35"/>
      <c r="R351">
        <f t="shared" ca="1" si="213"/>
        <v>348</v>
      </c>
      <c r="S351" s="78">
        <f t="shared" ca="1" si="214"/>
        <v>89.76</v>
      </c>
      <c r="T351" s="55">
        <f t="shared" ca="1" si="215"/>
        <v>2.1466801853951778E-2</v>
      </c>
      <c r="U351" s="78">
        <f t="shared" ca="1" si="216"/>
        <v>6.7525099556160553E-2</v>
      </c>
      <c r="V351" s="79">
        <f t="shared" ca="1" si="217"/>
        <v>139082.02904890181</v>
      </c>
      <c r="W351" s="79">
        <f t="shared" ca="1" si="198"/>
        <v>948.74713848165572</v>
      </c>
      <c r="X351" s="80">
        <f t="shared" ca="1" si="199"/>
        <v>-1.350501991123211</v>
      </c>
      <c r="Y351" s="80">
        <f t="shared" ca="1" si="218"/>
        <v>-115.90169087408485</v>
      </c>
      <c r="Z351" s="80">
        <f t="shared" ca="1" si="200"/>
        <v>0</v>
      </c>
      <c r="AA351" s="80">
        <f t="shared" ca="1" si="219"/>
        <v>0</v>
      </c>
      <c r="AB351" s="81">
        <f t="shared" ca="1" si="201"/>
        <v>-8915.977089436572</v>
      </c>
      <c r="AC351" s="79">
        <f t="shared" ca="1" si="202"/>
        <v>130997.54690508169</v>
      </c>
      <c r="AD351" s="35"/>
      <c r="AE351" s="62">
        <f t="shared" ca="1" si="203"/>
        <v>-132039.45122689029</v>
      </c>
      <c r="AF351" s="62">
        <f t="shared" ca="1" si="204"/>
        <v>1939983.0250695325</v>
      </c>
      <c r="AG351" s="35"/>
      <c r="AH351" s="35"/>
      <c r="AR351" s="69">
        <f t="shared" si="220"/>
        <v>29</v>
      </c>
      <c r="AS351" s="70">
        <f t="shared" si="224"/>
        <v>348</v>
      </c>
      <c r="AT351" s="71">
        <f t="shared" si="225"/>
        <v>9.2364423261014961E-2</v>
      </c>
      <c r="AU351" s="72">
        <f t="shared" si="205"/>
        <v>6.8214933659622723E-3</v>
      </c>
      <c r="AV351" s="73">
        <f t="shared" si="221"/>
        <v>1.0068214933659623</v>
      </c>
      <c r="AW351" s="74">
        <f>PRODUCT(AV$4:AV351)</f>
        <v>10.652766490410212</v>
      </c>
    </row>
    <row r="352" spans="5:49">
      <c r="E352">
        <f t="shared" si="222"/>
        <v>349</v>
      </c>
      <c r="F352" s="64">
        <f t="shared" si="223"/>
        <v>90.999999999998522</v>
      </c>
      <c r="G352" s="55">
        <f t="shared" si="206"/>
        <v>2.3512861877976521E-2</v>
      </c>
      <c r="H352" s="78">
        <f t="shared" si="226"/>
        <v>5.4265146743949493E-2</v>
      </c>
      <c r="I352" s="79">
        <f t="shared" ca="1" si="207"/>
        <v>90920.019341710504</v>
      </c>
      <c r="J352" s="79">
        <f t="shared" ca="1" si="208"/>
        <v>620.21030877263968</v>
      </c>
      <c r="K352" s="80">
        <f t="shared" ca="1" si="209"/>
        <v>-1.0853029348789898</v>
      </c>
      <c r="L352" s="80">
        <f t="shared" ca="1" si="210"/>
        <v>-75.766682784758757</v>
      </c>
      <c r="M352" s="80">
        <f t="shared" ca="1" si="211"/>
        <v>-681.90014506282876</v>
      </c>
      <c r="N352" s="80">
        <f t="shared" ca="1" si="212"/>
        <v>0</v>
      </c>
      <c r="O352" s="81">
        <f t="shared" ca="1" si="196"/>
        <v>0</v>
      </c>
      <c r="P352" s="79">
        <f t="shared" ca="1" si="197"/>
        <v>90781.477519700682</v>
      </c>
      <c r="Q352" s="35"/>
      <c r="R352">
        <f t="shared" ca="1" si="213"/>
        <v>349</v>
      </c>
      <c r="S352" s="78">
        <f t="shared" ca="1" si="214"/>
        <v>89.84</v>
      </c>
      <c r="T352" s="55">
        <f t="shared" ca="1" si="215"/>
        <v>2.1466801853951778E-2</v>
      </c>
      <c r="U352" s="78">
        <f t="shared" ca="1" si="216"/>
        <v>6.6075551623820089E-2</v>
      </c>
      <c r="V352" s="79">
        <f t="shared" ca="1" si="217"/>
        <v>128185.44852231655</v>
      </c>
      <c r="W352" s="79">
        <f t="shared" ca="1" si="198"/>
        <v>874.41618670788068</v>
      </c>
      <c r="X352" s="80">
        <f t="shared" ca="1" si="199"/>
        <v>-1.3215110324764017</v>
      </c>
      <c r="Y352" s="80">
        <f t="shared" ca="1" si="218"/>
        <v>-106.82120710193047</v>
      </c>
      <c r="Z352" s="80">
        <f t="shared" ca="1" si="200"/>
        <v>-961.39086391737408</v>
      </c>
      <c r="AA352" s="80">
        <f t="shared" ca="1" si="219"/>
        <v>0</v>
      </c>
      <c r="AB352" s="81">
        <f t="shared" ca="1" si="201"/>
        <v>0</v>
      </c>
      <c r="AC352" s="79">
        <f t="shared" ca="1" si="202"/>
        <v>127990.33112697264</v>
      </c>
      <c r="AD352" s="35"/>
      <c r="AE352" s="62">
        <f t="shared" ca="1" si="203"/>
        <v>0</v>
      </c>
      <c r="AF352" s="62">
        <f t="shared" ca="1" si="204"/>
        <v>1937030.0811962108</v>
      </c>
      <c r="AG352" s="35"/>
      <c r="AH352" s="35"/>
      <c r="AR352" s="69">
        <f t="shared" si="220"/>
        <v>30</v>
      </c>
      <c r="AS352" s="70">
        <f t="shared" si="224"/>
        <v>349</v>
      </c>
      <c r="AT352" s="71">
        <f t="shared" si="225"/>
        <v>9.1734359960489009E-2</v>
      </c>
      <c r="AU352" s="72">
        <f t="shared" si="205"/>
        <v>6.8214933659622723E-3</v>
      </c>
      <c r="AV352" s="73">
        <f t="shared" si="221"/>
        <v>1.0068214933659623</v>
      </c>
      <c r="AW352" s="74">
        <f>PRODUCT(AV$4:AV352)</f>
        <v>10.725434266353691</v>
      </c>
    </row>
    <row r="353" spans="5:49">
      <c r="E353">
        <f t="shared" si="222"/>
        <v>350</v>
      </c>
      <c r="F353" s="64">
        <f t="shared" si="223"/>
        <v>91.083333333331851</v>
      </c>
      <c r="G353" s="55">
        <f t="shared" si="206"/>
        <v>2.3512861877976521E-2</v>
      </c>
      <c r="H353" s="78">
        <f t="shared" si="226"/>
        <v>5.2989217843770878E-2</v>
      </c>
      <c r="I353" s="79">
        <f t="shared" ca="1" si="207"/>
        <v>88646.945177701331</v>
      </c>
      <c r="J353" s="79">
        <f t="shared" ca="1" si="208"/>
        <v>604.70454844251083</v>
      </c>
      <c r="K353" s="80">
        <f t="shared" ca="1" si="209"/>
        <v>-1.0597843568754175</v>
      </c>
      <c r="L353" s="80">
        <f t="shared" ca="1" si="210"/>
        <v>-73.87245431475111</v>
      </c>
      <c r="M353" s="80">
        <f t="shared" ca="1" si="211"/>
        <v>0</v>
      </c>
      <c r="N353" s="80">
        <f t="shared" ca="1" si="212"/>
        <v>0</v>
      </c>
      <c r="O353" s="81">
        <f t="shared" ca="1" si="196"/>
        <v>0</v>
      </c>
      <c r="P353" s="79">
        <f t="shared" ca="1" si="197"/>
        <v>89176.717487472226</v>
      </c>
      <c r="Q353" s="35"/>
      <c r="R353">
        <f t="shared" ca="1" si="213"/>
        <v>350</v>
      </c>
      <c r="S353" s="78">
        <f t="shared" ca="1" si="214"/>
        <v>89.92</v>
      </c>
      <c r="T353" s="55">
        <f t="shared" ca="1" si="215"/>
        <v>2.1466801853951778E-2</v>
      </c>
      <c r="U353" s="78">
        <f t="shared" ca="1" si="216"/>
        <v>6.4657120849720986E-2</v>
      </c>
      <c r="V353" s="79">
        <f t="shared" ca="1" si="217"/>
        <v>125242.78804944824</v>
      </c>
      <c r="W353" s="79">
        <f t="shared" ca="1" si="198"/>
        <v>854.34284781393012</v>
      </c>
      <c r="X353" s="80">
        <f t="shared" ca="1" si="199"/>
        <v>-1.2931424169944197</v>
      </c>
      <c r="Y353" s="80">
        <f t="shared" ca="1" si="218"/>
        <v>-104.36899004120687</v>
      </c>
      <c r="Z353" s="80">
        <f t="shared" ca="1" si="200"/>
        <v>0</v>
      </c>
      <c r="AA353" s="80">
        <f t="shared" ca="1" si="219"/>
        <v>0</v>
      </c>
      <c r="AB353" s="81">
        <f t="shared" ca="1" si="201"/>
        <v>0</v>
      </c>
      <c r="AC353" s="79">
        <f t="shared" ca="1" si="202"/>
        <v>125991.46876480395</v>
      </c>
      <c r="AD353" s="35"/>
      <c r="AE353" s="62">
        <f t="shared" ca="1" si="203"/>
        <v>0</v>
      </c>
      <c r="AF353" s="62">
        <f t="shared" ca="1" si="204"/>
        <v>1948609.3273104294</v>
      </c>
      <c r="AG353" s="35"/>
      <c r="AH353" s="35"/>
      <c r="AR353" s="69">
        <f t="shared" si="220"/>
        <v>30</v>
      </c>
      <c r="AS353" s="70">
        <f t="shared" si="224"/>
        <v>350</v>
      </c>
      <c r="AT353" s="71">
        <f t="shared" si="225"/>
        <v>9.1108594632587733E-2</v>
      </c>
      <c r="AU353" s="72">
        <f t="shared" si="205"/>
        <v>6.8214933659622723E-3</v>
      </c>
      <c r="AV353" s="73">
        <f t="shared" si="221"/>
        <v>1.0068214933659623</v>
      </c>
      <c r="AW353" s="74">
        <f>PRODUCT(AV$4:AV353)</f>
        <v>10.798597745048687</v>
      </c>
    </row>
    <row r="354" spans="5:49">
      <c r="E354">
        <f t="shared" si="222"/>
        <v>351</v>
      </c>
      <c r="F354" s="64">
        <f t="shared" si="223"/>
        <v>91.166666666665179</v>
      </c>
      <c r="G354" s="55">
        <f t="shared" si="206"/>
        <v>2.3512861877976521E-2</v>
      </c>
      <c r="H354" s="78">
        <f t="shared" si="226"/>
        <v>5.1743289683588281E-2</v>
      </c>
      <c r="I354" s="79">
        <f t="shared" ca="1" si="207"/>
        <v>87079.917646457965</v>
      </c>
      <c r="J354" s="79">
        <f t="shared" ca="1" si="208"/>
        <v>594.01508053385396</v>
      </c>
      <c r="K354" s="80">
        <f t="shared" ca="1" si="209"/>
        <v>-1.0348657936717656</v>
      </c>
      <c r="L354" s="80">
        <f t="shared" ca="1" si="210"/>
        <v>-72.566598038714972</v>
      </c>
      <c r="M354" s="80">
        <f t="shared" ca="1" si="211"/>
        <v>0</v>
      </c>
      <c r="N354" s="80">
        <f t="shared" ca="1" si="212"/>
        <v>0</v>
      </c>
      <c r="O354" s="81">
        <f t="shared" ca="1" si="196"/>
        <v>0</v>
      </c>
      <c r="P354" s="79">
        <f t="shared" ca="1" si="197"/>
        <v>87600.331263159431</v>
      </c>
      <c r="Q354" s="35"/>
      <c r="R354">
        <f t="shared" ca="1" si="213"/>
        <v>351</v>
      </c>
      <c r="S354" s="78">
        <f t="shared" ca="1" si="214"/>
        <v>90</v>
      </c>
      <c r="T354" s="55">
        <f t="shared" ca="1" si="215"/>
        <v>2.1466801853951778E-2</v>
      </c>
      <c r="U354" s="78">
        <f t="shared" ca="1" si="216"/>
        <v>6.3269139247993017E-2</v>
      </c>
      <c r="V354" s="79">
        <f t="shared" ca="1" si="217"/>
        <v>123286.83486954155</v>
      </c>
      <c r="W354" s="79">
        <f t="shared" ca="1" si="198"/>
        <v>841.00032617306385</v>
      </c>
      <c r="X354" s="80">
        <f t="shared" ca="1" si="199"/>
        <v>-1.2653827849598605</v>
      </c>
      <c r="Y354" s="80">
        <f t="shared" ca="1" si="218"/>
        <v>-102.7390290579513</v>
      </c>
      <c r="Z354" s="80">
        <f t="shared" ca="1" si="200"/>
        <v>0</v>
      </c>
      <c r="AA354" s="80">
        <f t="shared" ca="1" si="219"/>
        <v>0</v>
      </c>
      <c r="AB354" s="81">
        <f t="shared" ca="1" si="201"/>
        <v>0</v>
      </c>
      <c r="AC354" s="79">
        <f t="shared" ca="1" si="202"/>
        <v>124023.8307838717</v>
      </c>
      <c r="AD354" s="35"/>
      <c r="AE354" s="62">
        <f t="shared" ca="1" si="203"/>
        <v>0</v>
      </c>
      <c r="AF354" s="62">
        <f t="shared" ca="1" si="204"/>
        <v>1960257.9118034374</v>
      </c>
      <c r="AG354" s="35"/>
      <c r="AH354" s="35"/>
      <c r="AR354" s="69">
        <f t="shared" si="220"/>
        <v>30</v>
      </c>
      <c r="AS354" s="70">
        <f t="shared" si="224"/>
        <v>351</v>
      </c>
      <c r="AT354" s="71">
        <f t="shared" si="225"/>
        <v>9.0487097958719384E-2</v>
      </c>
      <c r="AU354" s="72">
        <f t="shared" si="205"/>
        <v>6.8214933659622723E-3</v>
      </c>
      <c r="AV354" s="73">
        <f t="shared" si="221"/>
        <v>1.0068214933659623</v>
      </c>
      <c r="AW354" s="74">
        <f>PRODUCT(AV$4:AV354)</f>
        <v>10.872260307928231</v>
      </c>
    </row>
    <row r="355" spans="5:49">
      <c r="E355">
        <f t="shared" si="222"/>
        <v>352</v>
      </c>
      <c r="F355" s="64">
        <f t="shared" si="223"/>
        <v>91.249999999998508</v>
      </c>
      <c r="G355" s="55">
        <f t="shared" si="206"/>
        <v>2.3512861877976521E-2</v>
      </c>
      <c r="H355" s="78">
        <f t="shared" si="226"/>
        <v>5.0526656860145944E-2</v>
      </c>
      <c r="I355" s="79">
        <f t="shared" ca="1" si="207"/>
        <v>85540.596773703772</v>
      </c>
      <c r="J355" s="79">
        <f t="shared" ca="1" si="208"/>
        <v>583.514613412274</v>
      </c>
      <c r="K355" s="80">
        <f t="shared" ca="1" si="209"/>
        <v>-1.0105331372029189</v>
      </c>
      <c r="L355" s="80">
        <f t="shared" ca="1" si="210"/>
        <v>-71.283830644753152</v>
      </c>
      <c r="M355" s="80">
        <f t="shared" ca="1" si="211"/>
        <v>0</v>
      </c>
      <c r="N355" s="80">
        <f t="shared" ca="1" si="212"/>
        <v>0</v>
      </c>
      <c r="O355" s="81">
        <f t="shared" ca="1" si="196"/>
        <v>0</v>
      </c>
      <c r="P355" s="79">
        <f t="shared" ca="1" si="197"/>
        <v>86051.817023334093</v>
      </c>
      <c r="Q355" s="35"/>
      <c r="R355">
        <f t="shared" ca="1" si="213"/>
        <v>352</v>
      </c>
      <c r="S355" s="78">
        <f t="shared" ca="1" si="214"/>
        <v>90.08</v>
      </c>
      <c r="T355" s="55">
        <f t="shared" ca="1" si="215"/>
        <v>2.1466801853951778E-2</v>
      </c>
      <c r="U355" s="78">
        <f t="shared" ca="1" si="216"/>
        <v>6.1910953172286266E-2</v>
      </c>
      <c r="V355" s="79">
        <f t="shared" ca="1" si="217"/>
        <v>121361.43578326628</v>
      </c>
      <c r="W355" s="79">
        <f t="shared" ca="1" si="198"/>
        <v>827.8662290792073</v>
      </c>
      <c r="X355" s="80">
        <f t="shared" ca="1" si="199"/>
        <v>-1.2382190634457253</v>
      </c>
      <c r="Y355" s="80">
        <f t="shared" ca="1" si="218"/>
        <v>-101.13452981938858</v>
      </c>
      <c r="Z355" s="80">
        <f t="shared" ca="1" si="200"/>
        <v>0</v>
      </c>
      <c r="AA355" s="80">
        <f t="shared" ca="1" si="219"/>
        <v>0</v>
      </c>
      <c r="AB355" s="81">
        <f t="shared" ca="1" si="201"/>
        <v>0</v>
      </c>
      <c r="AC355" s="79">
        <f t="shared" ca="1" si="202"/>
        <v>122086.92926346265</v>
      </c>
      <c r="AD355" s="35"/>
      <c r="AE355" s="62">
        <f t="shared" ca="1" si="203"/>
        <v>0</v>
      </c>
      <c r="AF355" s="62">
        <f t="shared" ca="1" si="204"/>
        <v>1971976.2498845435</v>
      </c>
      <c r="AG355" s="35"/>
      <c r="AH355" s="35"/>
      <c r="AR355" s="69">
        <f t="shared" si="220"/>
        <v>30</v>
      </c>
      <c r="AS355" s="70">
        <f t="shared" si="224"/>
        <v>352</v>
      </c>
      <c r="AT355" s="71">
        <f t="shared" si="225"/>
        <v>8.9869840820288802E-2</v>
      </c>
      <c r="AU355" s="72">
        <f t="shared" si="205"/>
        <v>6.8214933659622723E-3</v>
      </c>
      <c r="AV355" s="73">
        <f t="shared" si="221"/>
        <v>1.0068214933659623</v>
      </c>
      <c r="AW355" s="74">
        <f>PRODUCT(AV$4:AV355)</f>
        <v>10.946425359491778</v>
      </c>
    </row>
    <row r="356" spans="5:49">
      <c r="E356">
        <f t="shared" si="222"/>
        <v>353</v>
      </c>
      <c r="F356" s="64">
        <f t="shared" si="223"/>
        <v>91.333333333331836</v>
      </c>
      <c r="G356" s="55">
        <f t="shared" si="206"/>
        <v>2.3512861877976521E-2</v>
      </c>
      <c r="H356" s="78">
        <f t="shared" si="226"/>
        <v>4.9338630556237419E-2</v>
      </c>
      <c r="I356" s="79">
        <f t="shared" ca="1" si="207"/>
        <v>84028.492535315527</v>
      </c>
      <c r="J356" s="79">
        <f t="shared" ca="1" si="208"/>
        <v>573.19980438146513</v>
      </c>
      <c r="K356" s="80">
        <f t="shared" ca="1" si="209"/>
        <v>-0.98677261112474834</v>
      </c>
      <c r="L356" s="80">
        <f t="shared" ca="1" si="210"/>
        <v>-70.023743779429608</v>
      </c>
      <c r="M356" s="80">
        <f t="shared" ca="1" si="211"/>
        <v>0</v>
      </c>
      <c r="N356" s="80">
        <f t="shared" ca="1" si="212"/>
        <v>0</v>
      </c>
      <c r="O356" s="81">
        <f t="shared" ca="1" si="196"/>
        <v>0</v>
      </c>
      <c r="P356" s="79">
        <f t="shared" ca="1" si="197"/>
        <v>84530.68182330644</v>
      </c>
      <c r="Q356" s="35"/>
      <c r="R356">
        <f t="shared" ca="1" si="213"/>
        <v>353</v>
      </c>
      <c r="S356" s="78">
        <f t="shared" ca="1" si="214"/>
        <v>90.16</v>
      </c>
      <c r="T356" s="55">
        <f t="shared" ca="1" si="215"/>
        <v>2.1466801853951778E-2</v>
      </c>
      <c r="U356" s="78">
        <f t="shared" ca="1" si="216"/>
        <v>6.0581923007947507E-2</v>
      </c>
      <c r="V356" s="79">
        <f t="shared" ca="1" si="217"/>
        <v>119466.11334400647</v>
      </c>
      <c r="W356" s="79">
        <f t="shared" ca="1" si="198"/>
        <v>814.93729963343708</v>
      </c>
      <c r="X356" s="80">
        <f t="shared" ca="1" si="199"/>
        <v>-1.21163846015895</v>
      </c>
      <c r="Y356" s="80">
        <f t="shared" ca="1" si="218"/>
        <v>-99.555094453338739</v>
      </c>
      <c r="Z356" s="80">
        <f t="shared" ca="1" si="200"/>
        <v>0</v>
      </c>
      <c r="AA356" s="80">
        <f t="shared" ca="1" si="219"/>
        <v>0</v>
      </c>
      <c r="AB356" s="81">
        <f t="shared" ca="1" si="201"/>
        <v>0</v>
      </c>
      <c r="AC356" s="79">
        <f t="shared" ca="1" si="202"/>
        <v>120180.28391072643</v>
      </c>
      <c r="AD356" s="35"/>
      <c r="AE356" s="62">
        <f t="shared" ca="1" si="203"/>
        <v>0</v>
      </c>
      <c r="AF356" s="62">
        <f t="shared" ca="1" si="204"/>
        <v>1983764.7592493959</v>
      </c>
      <c r="AG356" s="35"/>
      <c r="AH356" s="35"/>
      <c r="AR356" s="69">
        <f t="shared" si="220"/>
        <v>30</v>
      </c>
      <c r="AS356" s="70">
        <f t="shared" si="224"/>
        <v>353</v>
      </c>
      <c r="AT356" s="71">
        <f t="shared" si="225"/>
        <v>8.9256794297333117E-2</v>
      </c>
      <c r="AU356" s="72">
        <f t="shared" si="205"/>
        <v>6.8214933659622723E-3</v>
      </c>
      <c r="AV356" s="73">
        <f t="shared" si="221"/>
        <v>1.0068214933659623</v>
      </c>
      <c r="AW356" s="74">
        <f>PRODUCT(AV$4:AV356)</f>
        <v>11.021096327462553</v>
      </c>
    </row>
    <row r="357" spans="5:49">
      <c r="E357">
        <f t="shared" si="222"/>
        <v>354</v>
      </c>
      <c r="F357" s="64">
        <f t="shared" si="223"/>
        <v>91.416666666665165</v>
      </c>
      <c r="G357" s="55">
        <f t="shared" si="206"/>
        <v>2.3512861877976521E-2</v>
      </c>
      <c r="H357" s="78">
        <f t="shared" si="226"/>
        <v>4.8178538150720096E-2</v>
      </c>
      <c r="I357" s="79">
        <f t="shared" ca="1" si="207"/>
        <v>82543.123577143851</v>
      </c>
      <c r="J357" s="79">
        <f t="shared" ca="1" si="208"/>
        <v>563.06736988729085</v>
      </c>
      <c r="K357" s="80">
        <f t="shared" ca="1" si="209"/>
        <v>-0.96357076301440192</v>
      </c>
      <c r="L357" s="80">
        <f t="shared" ca="1" si="210"/>
        <v>-68.785936314286545</v>
      </c>
      <c r="M357" s="80">
        <f t="shared" ca="1" si="211"/>
        <v>0</v>
      </c>
      <c r="N357" s="80">
        <f t="shared" ca="1" si="212"/>
        <v>0</v>
      </c>
      <c r="O357" s="81">
        <f t="shared" ca="1" si="196"/>
        <v>0</v>
      </c>
      <c r="P357" s="79">
        <f t="shared" ca="1" si="197"/>
        <v>83036.441439953836</v>
      </c>
      <c r="Q357" s="35"/>
      <c r="R357">
        <f t="shared" ca="1" si="213"/>
        <v>354</v>
      </c>
      <c r="S357" s="78">
        <f t="shared" ca="1" si="214"/>
        <v>90.24</v>
      </c>
      <c r="T357" s="55">
        <f t="shared" ca="1" si="215"/>
        <v>2.1466801853951778E-2</v>
      </c>
      <c r="U357" s="78">
        <f t="shared" ca="1" si="216"/>
        <v>5.9281422870804533E-2</v>
      </c>
      <c r="V357" s="79">
        <f t="shared" ca="1" si="217"/>
        <v>117600.39756926319</v>
      </c>
      <c r="W357" s="79">
        <f t="shared" ca="1" si="198"/>
        <v>802.21033185325462</v>
      </c>
      <c r="X357" s="80">
        <f t="shared" ca="1" si="199"/>
        <v>-1.1856284574160907</v>
      </c>
      <c r="Y357" s="80">
        <f t="shared" ca="1" si="218"/>
        <v>-98.000331307719335</v>
      </c>
      <c r="Z357" s="80">
        <f t="shared" ca="1" si="200"/>
        <v>0</v>
      </c>
      <c r="AA357" s="80">
        <f t="shared" ca="1" si="219"/>
        <v>0</v>
      </c>
      <c r="AB357" s="81">
        <f t="shared" ca="1" si="201"/>
        <v>0</v>
      </c>
      <c r="AC357" s="79">
        <f t="shared" ca="1" si="202"/>
        <v>118303.42194135132</v>
      </c>
      <c r="AD357" s="35"/>
      <c r="AE357" s="62">
        <f t="shared" ca="1" si="203"/>
        <v>0</v>
      </c>
      <c r="AF357" s="62">
        <f t="shared" ca="1" si="204"/>
        <v>1995623.8600948711</v>
      </c>
      <c r="AG357" s="35"/>
      <c r="AH357" s="35"/>
      <c r="AR357" s="69">
        <f t="shared" si="220"/>
        <v>30</v>
      </c>
      <c r="AS357" s="70">
        <f t="shared" si="224"/>
        <v>354</v>
      </c>
      <c r="AT357" s="71">
        <f t="shared" si="225"/>
        <v>8.8647929667166794E-2</v>
      </c>
      <c r="AU357" s="72">
        <f t="shared" si="205"/>
        <v>6.8214933659622723E-3</v>
      </c>
      <c r="AV357" s="73">
        <f t="shared" si="221"/>
        <v>1.0068214933659623</v>
      </c>
      <c r="AW357" s="74">
        <f>PRODUCT(AV$4:AV357)</f>
        <v>11.09627666294597</v>
      </c>
    </row>
    <row r="358" spans="5:49">
      <c r="E358">
        <f t="shared" si="222"/>
        <v>355</v>
      </c>
      <c r="F358" s="64">
        <f t="shared" si="223"/>
        <v>91.499999999998494</v>
      </c>
      <c r="G358" s="55">
        <f t="shared" si="206"/>
        <v>2.3512861877976521E-2</v>
      </c>
      <c r="H358" s="78">
        <f t="shared" si="226"/>
        <v>4.7045722837699394E-2</v>
      </c>
      <c r="I358" s="79">
        <f t="shared" ca="1" si="207"/>
        <v>81084.01706153751</v>
      </c>
      <c r="J358" s="79">
        <f t="shared" ca="1" si="208"/>
        <v>553.11408447084978</v>
      </c>
      <c r="K358" s="80">
        <f t="shared" ca="1" si="209"/>
        <v>-0.94091445675398788</v>
      </c>
      <c r="L358" s="80">
        <f t="shared" ca="1" si="210"/>
        <v>-67.570014217947929</v>
      </c>
      <c r="M358" s="80">
        <f t="shared" ca="1" si="211"/>
        <v>0</v>
      </c>
      <c r="N358" s="80">
        <f t="shared" ca="1" si="212"/>
        <v>0</v>
      </c>
      <c r="O358" s="81">
        <f t="shared" ca="1" si="196"/>
        <v>0</v>
      </c>
      <c r="P358" s="79">
        <f t="shared" ca="1" si="197"/>
        <v>81568.620217333664</v>
      </c>
      <c r="Q358" s="35"/>
      <c r="R358">
        <f t="shared" ca="1" si="213"/>
        <v>355</v>
      </c>
      <c r="S358" s="78">
        <f t="shared" ca="1" si="214"/>
        <v>90.32</v>
      </c>
      <c r="T358" s="55">
        <f t="shared" ca="1" si="215"/>
        <v>2.1466801853951778E-2</v>
      </c>
      <c r="U358" s="78">
        <f t="shared" ca="1" si="216"/>
        <v>5.8008840312416647E-2</v>
      </c>
      <c r="V358" s="79">
        <f t="shared" ca="1" si="217"/>
        <v>115763.82582389188</v>
      </c>
      <c r="W358" s="79">
        <f t="shared" ca="1" si="198"/>
        <v>789.68216987609048</v>
      </c>
      <c r="X358" s="80">
        <f t="shared" ca="1" si="199"/>
        <v>-1.1601768062483329</v>
      </c>
      <c r="Y358" s="80">
        <f t="shared" ca="1" si="218"/>
        <v>-96.469854853243234</v>
      </c>
      <c r="Z358" s="80">
        <f t="shared" ca="1" si="200"/>
        <v>0</v>
      </c>
      <c r="AA358" s="80">
        <f t="shared" ca="1" si="219"/>
        <v>0</v>
      </c>
      <c r="AB358" s="81">
        <f t="shared" ca="1" si="201"/>
        <v>0</v>
      </c>
      <c r="AC358" s="79">
        <f t="shared" ca="1" si="202"/>
        <v>116455.87796210847</v>
      </c>
      <c r="AD358" s="35"/>
      <c r="AE358" s="62">
        <f t="shared" ca="1" si="203"/>
        <v>0</v>
      </c>
      <c r="AF358" s="62">
        <f t="shared" ca="1" si="204"/>
        <v>2007553.9751340519</v>
      </c>
      <c r="AG358" s="35"/>
      <c r="AH358" s="35"/>
      <c r="AR358" s="69">
        <f t="shared" si="220"/>
        <v>30</v>
      </c>
      <c r="AS358" s="70">
        <f t="shared" si="224"/>
        <v>355</v>
      </c>
      <c r="AT358" s="71">
        <f t="shared" si="225"/>
        <v>8.804321840303593E-2</v>
      </c>
      <c r="AU358" s="72">
        <f t="shared" si="205"/>
        <v>6.8214933659622723E-3</v>
      </c>
      <c r="AV358" s="73">
        <f t="shared" si="221"/>
        <v>1.0068214933659623</v>
      </c>
      <c r="AW358" s="74">
        <f>PRODUCT(AV$4:AV358)</f>
        <v>11.171969840589137</v>
      </c>
    </row>
    <row r="359" spans="5:49">
      <c r="E359">
        <f t="shared" si="222"/>
        <v>356</v>
      </c>
      <c r="F359" s="64">
        <f t="shared" si="223"/>
        <v>91.583333333331822</v>
      </c>
      <c r="G359" s="55">
        <f t="shared" si="206"/>
        <v>2.5756084803392754E-2</v>
      </c>
      <c r="H359" s="78">
        <f t="shared" si="226"/>
        <v>4.5834009210654697E-2</v>
      </c>
      <c r="I359" s="79">
        <f t="shared" ca="1" si="207"/>
        <v>79467.731917720288</v>
      </c>
      <c r="J359" s="79">
        <f t="shared" ca="1" si="208"/>
        <v>542.08860608479722</v>
      </c>
      <c r="K359" s="80">
        <f t="shared" ca="1" si="209"/>
        <v>-0.91668018421309394</v>
      </c>
      <c r="L359" s="80">
        <f t="shared" ca="1" si="210"/>
        <v>-66.223109931433584</v>
      </c>
      <c r="M359" s="80">
        <f t="shared" ca="1" si="211"/>
        <v>0</v>
      </c>
      <c r="N359" s="80">
        <f t="shared" ca="1" si="212"/>
        <v>0</v>
      </c>
      <c r="O359" s="81">
        <f t="shared" ca="1" si="196"/>
        <v>0</v>
      </c>
      <c r="P359" s="79">
        <f t="shared" ca="1" si="197"/>
        <v>79942.680733689442</v>
      </c>
      <c r="Q359" s="35"/>
      <c r="R359">
        <f t="shared" ca="1" si="213"/>
        <v>356</v>
      </c>
      <c r="S359" s="78">
        <f t="shared" ca="1" si="214"/>
        <v>90.4</v>
      </c>
      <c r="T359" s="55">
        <f t="shared" ca="1" si="215"/>
        <v>2.1466801853951778E-2</v>
      </c>
      <c r="U359" s="78">
        <f t="shared" ca="1" si="216"/>
        <v>5.6763576031652468E-2</v>
      </c>
      <c r="V359" s="79">
        <f t="shared" ca="1" si="217"/>
        <v>113955.94270516789</v>
      </c>
      <c r="W359" s="79">
        <f t="shared" ca="1" si="198"/>
        <v>777.3497071752796</v>
      </c>
      <c r="X359" s="80">
        <f t="shared" ca="1" si="199"/>
        <v>-1.1352715206330495</v>
      </c>
      <c r="Y359" s="80">
        <f t="shared" ca="1" si="218"/>
        <v>-94.963285587639916</v>
      </c>
      <c r="Z359" s="80">
        <f t="shared" ca="1" si="200"/>
        <v>0</v>
      </c>
      <c r="AA359" s="80">
        <f t="shared" ca="1" si="219"/>
        <v>0</v>
      </c>
      <c r="AB359" s="81">
        <f t="shared" ca="1" si="201"/>
        <v>0</v>
      </c>
      <c r="AC359" s="79">
        <f t="shared" ca="1" si="202"/>
        <v>114637.1938552349</v>
      </c>
      <c r="AD359" s="35"/>
      <c r="AE359" s="62">
        <f t="shared" ca="1" si="203"/>
        <v>0</v>
      </c>
      <c r="AF359" s="62">
        <f t="shared" ca="1" si="204"/>
        <v>2019555.5296112949</v>
      </c>
      <c r="AG359" s="35"/>
      <c r="AH359" s="35"/>
      <c r="AR359" s="69">
        <f t="shared" si="220"/>
        <v>30</v>
      </c>
      <c r="AS359" s="70">
        <f t="shared" si="224"/>
        <v>356</v>
      </c>
      <c r="AT359" s="71">
        <f t="shared" si="225"/>
        <v>8.7442632172781656E-2</v>
      </c>
      <c r="AU359" s="72">
        <f t="shared" si="205"/>
        <v>6.8214933659622723E-3</v>
      </c>
      <c r="AV359" s="73">
        <f t="shared" si="221"/>
        <v>1.0068214933659623</v>
      </c>
      <c r="AW359" s="74">
        <f>PRODUCT(AV$4:AV359)</f>
        <v>11.248179358741446</v>
      </c>
    </row>
    <row r="360" spans="5:49">
      <c r="E360">
        <f t="shared" si="222"/>
        <v>357</v>
      </c>
      <c r="F360" s="64">
        <f t="shared" si="223"/>
        <v>91.666666666665151</v>
      </c>
      <c r="G360" s="55">
        <f t="shared" si="206"/>
        <v>2.5756084803392754E-2</v>
      </c>
      <c r="H360" s="78">
        <f t="shared" si="226"/>
        <v>4.4653504582545592E-2</v>
      </c>
      <c r="I360" s="79">
        <f t="shared" ca="1" si="207"/>
        <v>77883.670269301991</v>
      </c>
      <c r="J360" s="79">
        <f t="shared" ca="1" si="208"/>
        <v>531.28294005883663</v>
      </c>
      <c r="K360" s="80">
        <f t="shared" ca="1" si="209"/>
        <v>-0.89307009165091178</v>
      </c>
      <c r="L360" s="80">
        <f t="shared" ca="1" si="210"/>
        <v>-64.903058557751663</v>
      </c>
      <c r="M360" s="80">
        <f t="shared" ca="1" si="211"/>
        <v>0</v>
      </c>
      <c r="N360" s="80">
        <f t="shared" ca="1" si="212"/>
        <v>0</v>
      </c>
      <c r="O360" s="81">
        <f t="shared" ca="1" si="196"/>
        <v>0</v>
      </c>
      <c r="P360" s="79">
        <f t="shared" ca="1" si="197"/>
        <v>78349.157080711419</v>
      </c>
      <c r="Q360" s="35"/>
      <c r="R360">
        <f t="shared" ca="1" si="213"/>
        <v>357</v>
      </c>
      <c r="S360" s="78">
        <f t="shared" ca="1" si="214"/>
        <v>90.48</v>
      </c>
      <c r="T360" s="55">
        <f t="shared" ca="1" si="215"/>
        <v>2.1466801853951778E-2</v>
      </c>
      <c r="U360" s="78">
        <f t="shared" ca="1" si="216"/>
        <v>5.5545043592459258E-2</v>
      </c>
      <c r="V360" s="79">
        <f t="shared" ca="1" si="217"/>
        <v>112176.29992965152</v>
      </c>
      <c r="W360" s="79">
        <f t="shared" ca="1" si="198"/>
        <v>765.20988578831191</v>
      </c>
      <c r="X360" s="80">
        <f t="shared" ca="1" si="199"/>
        <v>-1.1109008718491851</v>
      </c>
      <c r="Y360" s="80">
        <f t="shared" ca="1" si="218"/>
        <v>-93.480249941376272</v>
      </c>
      <c r="Z360" s="80">
        <f t="shared" ca="1" si="200"/>
        <v>0</v>
      </c>
      <c r="AA360" s="80">
        <f t="shared" ca="1" si="219"/>
        <v>0</v>
      </c>
      <c r="AB360" s="81">
        <f t="shared" ca="1" si="201"/>
        <v>0</v>
      </c>
      <c r="AC360" s="79">
        <f t="shared" ca="1" si="202"/>
        <v>112846.9186646266</v>
      </c>
      <c r="AD360" s="35"/>
      <c r="AE360" s="62">
        <f t="shared" ca="1" si="203"/>
        <v>0</v>
      </c>
      <c r="AF360" s="62">
        <f t="shared" ca="1" si="204"/>
        <v>2031628.9513173881</v>
      </c>
      <c r="AG360" s="35"/>
      <c r="AH360" s="35"/>
      <c r="AR360" s="69">
        <f t="shared" si="220"/>
        <v>30</v>
      </c>
      <c r="AS360" s="70">
        <f t="shared" si="224"/>
        <v>357</v>
      </c>
      <c r="AT360" s="71">
        <f t="shared" si="225"/>
        <v>8.6846142837512741E-2</v>
      </c>
      <c r="AU360" s="72">
        <f t="shared" si="205"/>
        <v>6.8214933659622723E-3</v>
      </c>
      <c r="AV360" s="73">
        <f t="shared" si="221"/>
        <v>1.0068214933659623</v>
      </c>
      <c r="AW360" s="74">
        <f>PRODUCT(AV$4:AV360)</f>
        <v>11.324908739616255</v>
      </c>
    </row>
    <row r="361" spans="5:49">
      <c r="E361">
        <f t="shared" si="222"/>
        <v>358</v>
      </c>
      <c r="F361" s="64">
        <f t="shared" si="223"/>
        <v>91.749999999998479</v>
      </c>
      <c r="G361" s="55">
        <f t="shared" si="206"/>
        <v>2.5756084803392754E-2</v>
      </c>
      <c r="H361" s="78">
        <f t="shared" si="226"/>
        <v>4.3503405131748864E-2</v>
      </c>
      <c r="I361" s="79">
        <f t="shared" ca="1" si="207"/>
        <v>76331.189546666268</v>
      </c>
      <c r="J361" s="79">
        <f t="shared" ca="1" si="208"/>
        <v>520.6927031085927</v>
      </c>
      <c r="K361" s="80">
        <f t="shared" ca="1" si="209"/>
        <v>-0.87006810263497725</v>
      </c>
      <c r="L361" s="80">
        <f t="shared" ca="1" si="210"/>
        <v>-63.609324622221891</v>
      </c>
      <c r="M361" s="80">
        <f t="shared" ca="1" si="211"/>
        <v>0</v>
      </c>
      <c r="N361" s="80">
        <f t="shared" ca="1" si="212"/>
        <v>0</v>
      </c>
      <c r="O361" s="81">
        <f t="shared" ca="1" si="196"/>
        <v>0</v>
      </c>
      <c r="P361" s="79">
        <f t="shared" ca="1" si="197"/>
        <v>76787.402857050009</v>
      </c>
      <c r="Q361" s="35"/>
      <c r="R361">
        <f t="shared" ca="1" si="213"/>
        <v>358</v>
      </c>
      <c r="S361" s="78">
        <f t="shared" ca="1" si="214"/>
        <v>90.56</v>
      </c>
      <c r="T361" s="55">
        <f t="shared" ca="1" si="215"/>
        <v>2.3512861877976521E-2</v>
      </c>
      <c r="U361" s="78">
        <f t="shared" ca="1" si="216"/>
        <v>5.4239020654463579E-2</v>
      </c>
      <c r="V361" s="79">
        <f t="shared" ca="1" si="217"/>
        <v>110193.56465270999</v>
      </c>
      <c r="W361" s="79">
        <f t="shared" ca="1" si="198"/>
        <v>751.68467025019595</v>
      </c>
      <c r="X361" s="80">
        <f t="shared" ca="1" si="199"/>
        <v>-1.0847804130892715</v>
      </c>
      <c r="Y361" s="80">
        <f t="shared" ca="1" si="218"/>
        <v>-91.827970543924991</v>
      </c>
      <c r="Z361" s="80">
        <f t="shared" ca="1" si="200"/>
        <v>0</v>
      </c>
      <c r="AA361" s="80">
        <f t="shared" ca="1" si="219"/>
        <v>0</v>
      </c>
      <c r="AB361" s="81">
        <f t="shared" ca="1" si="201"/>
        <v>0</v>
      </c>
      <c r="AC361" s="79">
        <f t="shared" ca="1" si="202"/>
        <v>110852.33657200317</v>
      </c>
      <c r="AD361" s="35"/>
      <c r="AE361" s="62">
        <f t="shared" ca="1" si="203"/>
        <v>0</v>
      </c>
      <c r="AF361" s="62">
        <f t="shared" ca="1" si="204"/>
        <v>2043774.6706047987</v>
      </c>
      <c r="AG361" s="35"/>
      <c r="AH361" s="35"/>
      <c r="AR361" s="69">
        <f t="shared" si="220"/>
        <v>30</v>
      </c>
      <c r="AS361" s="70">
        <f t="shared" si="224"/>
        <v>358</v>
      </c>
      <c r="AT361" s="71">
        <f t="shared" si="225"/>
        <v>8.6253722450287229E-2</v>
      </c>
      <c r="AU361" s="72">
        <f t="shared" si="205"/>
        <v>6.8214933659622723E-3</v>
      </c>
      <c r="AV361" s="73">
        <f t="shared" si="221"/>
        <v>1.0068214933659623</v>
      </c>
      <c r="AW361" s="74">
        <f>PRODUCT(AV$4:AV361)</f>
        <v>11.402161529453675</v>
      </c>
    </row>
    <row r="362" spans="5:49">
      <c r="E362">
        <f t="shared" si="222"/>
        <v>359</v>
      </c>
      <c r="F362" s="64">
        <f t="shared" si="223"/>
        <v>91.833333333331808</v>
      </c>
      <c r="G362" s="55">
        <f t="shared" si="206"/>
        <v>2.5756084803392754E-2</v>
      </c>
      <c r="H362" s="78">
        <f t="shared" si="226"/>
        <v>4.2382927739939187E-2</v>
      </c>
      <c r="I362" s="79">
        <f t="shared" ca="1" si="207"/>
        <v>74809.659997231545</v>
      </c>
      <c r="J362" s="79">
        <f t="shared" ca="1" si="208"/>
        <v>510.31359938100815</v>
      </c>
      <c r="K362" s="80">
        <f t="shared" ca="1" si="209"/>
        <v>-0.84765855479878371</v>
      </c>
      <c r="L362" s="80">
        <f t="shared" ca="1" si="210"/>
        <v>-62.341383331026293</v>
      </c>
      <c r="M362" s="80">
        <f t="shared" ca="1" si="211"/>
        <v>0</v>
      </c>
      <c r="N362" s="80">
        <f t="shared" ca="1" si="212"/>
        <v>0</v>
      </c>
      <c r="O362" s="81">
        <f t="shared" ca="1" si="196"/>
        <v>0</v>
      </c>
      <c r="P362" s="79">
        <f t="shared" ca="1" si="197"/>
        <v>75256.784554726721</v>
      </c>
      <c r="Q362" s="35"/>
      <c r="R362">
        <f t="shared" ca="1" si="213"/>
        <v>359</v>
      </c>
      <c r="S362" s="78">
        <f t="shared" ca="1" si="214"/>
        <v>90.64</v>
      </c>
      <c r="T362" s="55">
        <f t="shared" ca="1" si="215"/>
        <v>2.3512861877976521E-2</v>
      </c>
      <c r="U362" s="78">
        <f t="shared" ca="1" si="216"/>
        <v>5.2963706053418463E-2</v>
      </c>
      <c r="V362" s="79">
        <f t="shared" ca="1" si="217"/>
        <v>108245.8808933347</v>
      </c>
      <c r="W362" s="79">
        <f t="shared" ca="1" si="198"/>
        <v>738.39855840662494</v>
      </c>
      <c r="X362" s="80">
        <f t="shared" ca="1" si="199"/>
        <v>-1.0592741210683694</v>
      </c>
      <c r="Y362" s="80">
        <f t="shared" ca="1" si="218"/>
        <v>-90.204900744445595</v>
      </c>
      <c r="Z362" s="80">
        <f t="shared" ca="1" si="200"/>
        <v>0</v>
      </c>
      <c r="AA362" s="80">
        <f t="shared" ca="1" si="219"/>
        <v>0</v>
      </c>
      <c r="AB362" s="81">
        <f t="shared" ca="1" si="201"/>
        <v>0</v>
      </c>
      <c r="AC362" s="79">
        <f t="shared" ca="1" si="202"/>
        <v>108893.01527687581</v>
      </c>
      <c r="AD362" s="35"/>
      <c r="AE362" s="62">
        <f t="shared" ca="1" si="203"/>
        <v>0</v>
      </c>
      <c r="AF362" s="62">
        <f t="shared" ca="1" si="204"/>
        <v>2055993.1204030137</v>
      </c>
      <c r="AG362" s="35"/>
      <c r="AH362" s="35"/>
      <c r="AR362" s="69">
        <f t="shared" si="220"/>
        <v>30</v>
      </c>
      <c r="AS362" s="70">
        <f t="shared" si="224"/>
        <v>359</v>
      </c>
      <c r="AT362" s="71">
        <f t="shared" si="225"/>
        <v>8.5665343254803045E-2</v>
      </c>
      <c r="AU362" s="72">
        <f t="shared" si="205"/>
        <v>6.8214933659622723E-3</v>
      </c>
      <c r="AV362" s="73">
        <f t="shared" si="221"/>
        <v>1.0068214933659623</v>
      </c>
      <c r="AW362" s="74">
        <f>PRODUCT(AV$4:AV362)</f>
        <v>11.479941298684473</v>
      </c>
    </row>
    <row r="363" spans="5:49">
      <c r="E363">
        <f t="shared" si="222"/>
        <v>360</v>
      </c>
      <c r="F363" s="64">
        <f t="shared" si="223"/>
        <v>91.916666666665137</v>
      </c>
      <c r="G363" s="55">
        <f t="shared" si="206"/>
        <v>2.5756084803392754E-2</v>
      </c>
      <c r="H363" s="78">
        <f t="shared" si="226"/>
        <v>4.1291309458853245E-2</v>
      </c>
      <c r="I363" s="79">
        <f t="shared" ca="1" si="207"/>
        <v>73318.464429704516</v>
      </c>
      <c r="J363" s="79">
        <f t="shared" ca="1" si="208"/>
        <v>500.14141870977016</v>
      </c>
      <c r="K363" s="80">
        <f t="shared" ca="1" si="209"/>
        <v>-0.82582618917706485</v>
      </c>
      <c r="L363" s="80">
        <f t="shared" ca="1" si="210"/>
        <v>-61.0987203580871</v>
      </c>
      <c r="M363" s="80">
        <f t="shared" ca="1" si="211"/>
        <v>0</v>
      </c>
      <c r="N363" s="80">
        <f t="shared" ca="1" si="212"/>
        <v>0</v>
      </c>
      <c r="O363" s="81">
        <f t="shared" ca="1" si="196"/>
        <v>-6828.8662162488581</v>
      </c>
      <c r="P363" s="79">
        <f t="shared" ca="1" si="197"/>
        <v>66927.81508561816</v>
      </c>
      <c r="Q363" s="35"/>
      <c r="R363">
        <f t="shared" ca="1" si="213"/>
        <v>360</v>
      </c>
      <c r="S363" s="78">
        <f t="shared" ca="1" si="214"/>
        <v>90.72</v>
      </c>
      <c r="T363" s="55">
        <f t="shared" ca="1" si="215"/>
        <v>2.3512861877976521E-2</v>
      </c>
      <c r="U363" s="78">
        <f t="shared" ca="1" si="216"/>
        <v>5.1718377748438689E-2</v>
      </c>
      <c r="V363" s="79">
        <f t="shared" ca="1" si="217"/>
        <v>106332.62884919424</v>
      </c>
      <c r="W363" s="79">
        <f t="shared" ca="1" si="198"/>
        <v>725.34732228010705</v>
      </c>
      <c r="X363" s="80">
        <f t="shared" ca="1" si="199"/>
        <v>-1.0343675549687739</v>
      </c>
      <c r="Y363" s="80">
        <f t="shared" ca="1" si="218"/>
        <v>-88.610524040995202</v>
      </c>
      <c r="Z363" s="80">
        <f t="shared" ca="1" si="200"/>
        <v>0</v>
      </c>
      <c r="AA363" s="80">
        <f t="shared" ca="1" si="219"/>
        <v>0</v>
      </c>
      <c r="AB363" s="81">
        <f t="shared" ca="1" si="201"/>
        <v>-6828.8662162488581</v>
      </c>
      <c r="AC363" s="79">
        <f t="shared" ca="1" si="202"/>
        <v>100139.46506362953</v>
      </c>
      <c r="AD363" s="35"/>
      <c r="AE363" s="62">
        <f t="shared" ca="1" si="203"/>
        <v>-132039.45122689029</v>
      </c>
      <c r="AF363" s="62">
        <f t="shared" ca="1" si="204"/>
        <v>1936245.2850070805</v>
      </c>
      <c r="AG363" s="35"/>
      <c r="AH363" s="35"/>
      <c r="AR363" s="69">
        <f t="shared" si="220"/>
        <v>30</v>
      </c>
      <c r="AS363" s="70">
        <f t="shared" si="224"/>
        <v>360</v>
      </c>
      <c r="AT363" s="71">
        <f t="shared" si="225"/>
        <v>8.5080977684097531E-2</v>
      </c>
      <c r="AU363" s="72">
        <f t="shared" si="205"/>
        <v>6.8214933659622723E-3</v>
      </c>
      <c r="AV363" s="73">
        <f t="shared" si="221"/>
        <v>1.0068214933659623</v>
      </c>
      <c r="AW363" s="74">
        <f>PRODUCT(AV$4:AV363)</f>
        <v>11.558251642095085</v>
      </c>
    </row>
    <row r="364" spans="5:49">
      <c r="E364">
        <f t="shared" si="222"/>
        <v>361</v>
      </c>
      <c r="F364" s="64">
        <f t="shared" si="223"/>
        <v>91.999999999998465</v>
      </c>
      <c r="G364" s="55">
        <f t="shared" si="206"/>
        <v>2.5756084803392754E-2</v>
      </c>
      <c r="H364" s="78">
        <f t="shared" si="226"/>
        <v>4.0227806990787887E-2</v>
      </c>
      <c r="I364" s="79">
        <f t="shared" ca="1" si="207"/>
        <v>65204.016604567187</v>
      </c>
      <c r="J364" s="79">
        <f t="shared" ca="1" si="208"/>
        <v>444.78876670214891</v>
      </c>
      <c r="K364" s="80">
        <f t="shared" ca="1" si="209"/>
        <v>-0.80455613981575769</v>
      </c>
      <c r="L364" s="80">
        <f t="shared" ca="1" si="210"/>
        <v>-54.336680503805994</v>
      </c>
      <c r="M364" s="80">
        <f t="shared" ca="1" si="211"/>
        <v>-489.0301245342539</v>
      </c>
      <c r="N364" s="80">
        <f t="shared" ca="1" si="212"/>
        <v>0</v>
      </c>
      <c r="O364" s="81">
        <f t="shared" ca="1" si="196"/>
        <v>0</v>
      </c>
      <c r="P364" s="79">
        <f t="shared" ca="1" si="197"/>
        <v>65104.634010091453</v>
      </c>
      <c r="Q364" s="35"/>
      <c r="R364">
        <f t="shared" ca="1" si="213"/>
        <v>361</v>
      </c>
      <c r="S364" s="78">
        <f t="shared" ca="1" si="214"/>
        <v>90.8</v>
      </c>
      <c r="T364" s="55">
        <f t="shared" ca="1" si="215"/>
        <v>2.3512861877976521E-2</v>
      </c>
      <c r="U364" s="78">
        <f t="shared" ca="1" si="216"/>
        <v>5.0502330675886636E-2</v>
      </c>
      <c r="V364" s="79">
        <f t="shared" ca="1" si="217"/>
        <v>97784.899653053944</v>
      </c>
      <c r="W364" s="79">
        <f t="shared" ca="1" si="198"/>
        <v>667.03904427459395</v>
      </c>
      <c r="X364" s="80">
        <f t="shared" ca="1" si="199"/>
        <v>-1.0100466135177326</v>
      </c>
      <c r="Y364" s="80">
        <f t="shared" ca="1" si="218"/>
        <v>-81.48741637754496</v>
      </c>
      <c r="Z364" s="80">
        <f t="shared" ca="1" si="200"/>
        <v>-733.38674739790451</v>
      </c>
      <c r="AA364" s="80">
        <f t="shared" ca="1" si="219"/>
        <v>0</v>
      </c>
      <c r="AB364" s="81">
        <f t="shared" ca="1" si="201"/>
        <v>0</v>
      </c>
      <c r="AC364" s="79">
        <f t="shared" ca="1" si="202"/>
        <v>97636.054486939582</v>
      </c>
      <c r="AD364" s="35"/>
      <c r="AE364" s="62">
        <f t="shared" ca="1" si="203"/>
        <v>0</v>
      </c>
      <c r="AF364" s="62">
        <f t="shared" ca="1" si="204"/>
        <v>1933297.9919985733</v>
      </c>
      <c r="AG364" s="35"/>
      <c r="AH364" s="35"/>
      <c r="AR364" s="69">
        <f t="shared" si="220"/>
        <v>31</v>
      </c>
      <c r="AS364" s="70">
        <f t="shared" si="224"/>
        <v>361</v>
      </c>
      <c r="AT364" s="71">
        <f t="shared" si="225"/>
        <v>8.4500598359255871E-2</v>
      </c>
      <c r="AU364" s="72">
        <f t="shared" si="205"/>
        <v>6.8214933659622723E-3</v>
      </c>
      <c r="AV364" s="73">
        <f t="shared" si="221"/>
        <v>1.0068214933659623</v>
      </c>
      <c r="AW364" s="74">
        <f>PRODUCT(AV$4:AV364)</f>
        <v>11.63709617899376</v>
      </c>
    </row>
    <row r="365" spans="5:49">
      <c r="E365">
        <f t="shared" si="222"/>
        <v>362</v>
      </c>
      <c r="F365" s="64">
        <f t="shared" si="223"/>
        <v>92.083333333331794</v>
      </c>
      <c r="G365" s="55">
        <f t="shared" si="206"/>
        <v>2.5756084803392754E-2</v>
      </c>
      <c r="H365" s="78">
        <f t="shared" si="226"/>
        <v>3.9191696182478641E-2</v>
      </c>
      <c r="I365" s="79">
        <f t="shared" ca="1" si="207"/>
        <v>63427.793535433688</v>
      </c>
      <c r="J365" s="79">
        <f t="shared" ca="1" si="208"/>
        <v>432.6722728195856</v>
      </c>
      <c r="K365" s="80">
        <f t="shared" ca="1" si="209"/>
        <v>-0.78383392364957283</v>
      </c>
      <c r="L365" s="80">
        <f t="shared" ca="1" si="210"/>
        <v>-52.856494612861411</v>
      </c>
      <c r="M365" s="80">
        <f t="shared" ca="1" si="211"/>
        <v>0</v>
      </c>
      <c r="N365" s="80">
        <f t="shared" ca="1" si="212"/>
        <v>0</v>
      </c>
      <c r="O365" s="81">
        <f t="shared" ca="1" si="196"/>
        <v>0</v>
      </c>
      <c r="P365" s="79">
        <f t="shared" ca="1" si="197"/>
        <v>63806.825479716768</v>
      </c>
      <c r="Q365" s="35"/>
      <c r="R365">
        <f t="shared" ca="1" si="213"/>
        <v>362</v>
      </c>
      <c r="S365" s="78">
        <f t="shared" ca="1" si="214"/>
        <v>90.88</v>
      </c>
      <c r="T365" s="55">
        <f t="shared" ca="1" si="215"/>
        <v>2.3512861877976521E-2</v>
      </c>
      <c r="U365" s="78">
        <f t="shared" ca="1" si="216"/>
        <v>4.9314876350188615E-2</v>
      </c>
      <c r="V365" s="79">
        <f t="shared" ca="1" si="217"/>
        <v>95340.351423477579</v>
      </c>
      <c r="W365" s="79">
        <f t="shared" ca="1" si="198"/>
        <v>650.36357474376405</v>
      </c>
      <c r="X365" s="80">
        <f t="shared" ca="1" si="199"/>
        <v>-0.98629752700377227</v>
      </c>
      <c r="Y365" s="80">
        <f t="shared" ca="1" si="218"/>
        <v>-79.450292852897988</v>
      </c>
      <c r="Z365" s="80">
        <f t="shared" ca="1" si="200"/>
        <v>0</v>
      </c>
      <c r="AA365" s="80">
        <f t="shared" ca="1" si="219"/>
        <v>0</v>
      </c>
      <c r="AB365" s="81">
        <f t="shared" ca="1" si="201"/>
        <v>0</v>
      </c>
      <c r="AC365" s="79">
        <f t="shared" ca="1" si="202"/>
        <v>95910.278407841441</v>
      </c>
      <c r="AD365" s="35"/>
      <c r="AE365" s="62">
        <f t="shared" ca="1" si="203"/>
        <v>0</v>
      </c>
      <c r="AF365" s="62">
        <f t="shared" ca="1" si="204"/>
        <v>1944854.8897654209</v>
      </c>
      <c r="AG365" s="35"/>
      <c r="AH365" s="35"/>
      <c r="AR365" s="69">
        <f t="shared" si="220"/>
        <v>31</v>
      </c>
      <c r="AS365" s="70">
        <f t="shared" si="224"/>
        <v>362</v>
      </c>
      <c r="AT365" s="71">
        <f t="shared" si="225"/>
        <v>8.3924178088128368E-2</v>
      </c>
      <c r="AU365" s="72">
        <f t="shared" si="205"/>
        <v>6.8214933659622723E-3</v>
      </c>
      <c r="AV365" s="73">
        <f t="shared" si="221"/>
        <v>1.0068214933659623</v>
      </c>
      <c r="AW365" s="74">
        <f>PRODUCT(AV$4:AV365)</f>
        <v>11.716478553377831</v>
      </c>
    </row>
    <row r="366" spans="5:49">
      <c r="E366">
        <f t="shared" si="222"/>
        <v>363</v>
      </c>
      <c r="F366" s="64">
        <f t="shared" si="223"/>
        <v>92.166666666665122</v>
      </c>
      <c r="G366" s="55">
        <f t="shared" si="206"/>
        <v>2.5756084803392754E-2</v>
      </c>
      <c r="H366" s="78">
        <f t="shared" si="226"/>
        <v>3.8182271532013916E-2</v>
      </c>
      <c r="I366" s="79">
        <f t="shared" ca="1" si="207"/>
        <v>62163.411471625899</v>
      </c>
      <c r="J366" s="79">
        <f t="shared" ca="1" si="208"/>
        <v>424.04729895927909</v>
      </c>
      <c r="K366" s="80">
        <f t="shared" ca="1" si="209"/>
        <v>-0.76364543064027834</v>
      </c>
      <c r="L366" s="80">
        <f t="shared" ca="1" si="210"/>
        <v>-51.802842893021584</v>
      </c>
      <c r="M366" s="80">
        <f t="shared" ca="1" si="211"/>
        <v>0</v>
      </c>
      <c r="N366" s="80">
        <f t="shared" ca="1" si="212"/>
        <v>0</v>
      </c>
      <c r="O366" s="81">
        <f t="shared" ca="1" si="196"/>
        <v>0</v>
      </c>
      <c r="P366" s="79">
        <f t="shared" ca="1" si="197"/>
        <v>62534.89228226152</v>
      </c>
      <c r="Q366" s="35"/>
      <c r="R366">
        <f t="shared" ca="1" si="213"/>
        <v>363</v>
      </c>
      <c r="S366" s="78">
        <f t="shared" ca="1" si="214"/>
        <v>90.96</v>
      </c>
      <c r="T366" s="55">
        <f t="shared" ca="1" si="215"/>
        <v>2.3512861877976521E-2</v>
      </c>
      <c r="U366" s="78">
        <f t="shared" ca="1" si="216"/>
        <v>4.815534247403714E-2</v>
      </c>
      <c r="V366" s="79">
        <f t="shared" ca="1" si="217"/>
        <v>93655.153278959595</v>
      </c>
      <c r="W366" s="79">
        <f t="shared" ca="1" si="198"/>
        <v>638.86800678060263</v>
      </c>
      <c r="X366" s="80">
        <f t="shared" ca="1" si="199"/>
        <v>-0.96310684948074277</v>
      </c>
      <c r="Y366" s="80">
        <f t="shared" ca="1" si="218"/>
        <v>-78.045961065799673</v>
      </c>
      <c r="Z366" s="80">
        <f t="shared" ca="1" si="200"/>
        <v>0</v>
      </c>
      <c r="AA366" s="80">
        <f t="shared" ca="1" si="219"/>
        <v>0</v>
      </c>
      <c r="AB366" s="81">
        <f t="shared" ca="1" si="201"/>
        <v>0</v>
      </c>
      <c r="AC366" s="79">
        <f t="shared" ca="1" si="202"/>
        <v>94215.012217824915</v>
      </c>
      <c r="AD366" s="35"/>
      <c r="AE366" s="62">
        <f t="shared" ca="1" si="203"/>
        <v>0</v>
      </c>
      <c r="AF366" s="62">
        <f t="shared" ca="1" si="204"/>
        <v>1956480.9920855772</v>
      </c>
      <c r="AG366" s="35"/>
      <c r="AH366" s="35"/>
      <c r="AR366" s="69">
        <f t="shared" si="220"/>
        <v>31</v>
      </c>
      <c r="AS366" s="70">
        <f t="shared" si="224"/>
        <v>363</v>
      </c>
      <c r="AT366" s="71">
        <f t="shared" si="225"/>
        <v>8.3351689864056361E-2</v>
      </c>
      <c r="AU366" s="72">
        <f t="shared" si="205"/>
        <v>6.8214933659622723E-3</v>
      </c>
      <c r="AV366" s="73">
        <f t="shared" si="221"/>
        <v>1.0068214933659623</v>
      </c>
      <c r="AW366" s="74">
        <f>PRODUCT(AV$4:AV366)</f>
        <v>11.796402434102138</v>
      </c>
    </row>
    <row r="367" spans="5:49">
      <c r="E367">
        <f t="shared" si="222"/>
        <v>364</v>
      </c>
      <c r="F367" s="64">
        <f t="shared" si="223"/>
        <v>92.249999999998451</v>
      </c>
      <c r="G367" s="55">
        <f t="shared" si="206"/>
        <v>2.5756084803392754E-2</v>
      </c>
      <c r="H367" s="78">
        <f t="shared" si="226"/>
        <v>3.7198845708449196E-2</v>
      </c>
      <c r="I367" s="79">
        <f t="shared" ca="1" si="207"/>
        <v>60924.238293468559</v>
      </c>
      <c r="J367" s="79">
        <f t="shared" ca="1" si="208"/>
        <v>415.59428734520043</v>
      </c>
      <c r="K367" s="80">
        <f t="shared" ca="1" si="209"/>
        <v>-0.74397691416898393</v>
      </c>
      <c r="L367" s="80">
        <f t="shared" ca="1" si="210"/>
        <v>-50.770198577890469</v>
      </c>
      <c r="M367" s="80">
        <f t="shared" ca="1" si="211"/>
        <v>0</v>
      </c>
      <c r="N367" s="80">
        <f t="shared" ca="1" si="212"/>
        <v>0</v>
      </c>
      <c r="O367" s="81">
        <f t="shared" ca="1" si="196"/>
        <v>0</v>
      </c>
      <c r="P367" s="79">
        <f t="shared" ca="1" si="197"/>
        <v>61288.318405321697</v>
      </c>
      <c r="Q367" s="35"/>
      <c r="R367">
        <f t="shared" ca="1" si="213"/>
        <v>364</v>
      </c>
      <c r="S367" s="78">
        <f t="shared" ca="1" si="214"/>
        <v>91.04</v>
      </c>
      <c r="T367" s="55">
        <f t="shared" ca="1" si="215"/>
        <v>2.3512861877976521E-2</v>
      </c>
      <c r="U367" s="78">
        <f t="shared" ca="1" si="216"/>
        <v>4.702307255775845E-2</v>
      </c>
      <c r="V367" s="79">
        <f t="shared" ca="1" si="217"/>
        <v>91999.747648715333</v>
      </c>
      <c r="W367" s="79">
        <f t="shared" ca="1" si="198"/>
        <v>627.57566825591482</v>
      </c>
      <c r="X367" s="80">
        <f t="shared" ca="1" si="199"/>
        <v>-0.94046145115516899</v>
      </c>
      <c r="Y367" s="80">
        <f t="shared" ca="1" si="218"/>
        <v>-76.666456373929449</v>
      </c>
      <c r="Z367" s="80">
        <f t="shared" ca="1" si="200"/>
        <v>0</v>
      </c>
      <c r="AA367" s="80">
        <f t="shared" ca="1" si="219"/>
        <v>0</v>
      </c>
      <c r="AB367" s="81">
        <f t="shared" ca="1" si="201"/>
        <v>0</v>
      </c>
      <c r="AC367" s="79">
        <f t="shared" ca="1" si="202"/>
        <v>92549.716399146157</v>
      </c>
      <c r="AD367" s="35"/>
      <c r="AE367" s="62">
        <f t="shared" ca="1" si="203"/>
        <v>0</v>
      </c>
      <c r="AF367" s="62">
        <f t="shared" ca="1" si="204"/>
        <v>1968176.7133669821</v>
      </c>
      <c r="AG367" s="35"/>
      <c r="AH367" s="35"/>
      <c r="AR367" s="69">
        <f t="shared" si="220"/>
        <v>31</v>
      </c>
      <c r="AS367" s="70">
        <f t="shared" si="224"/>
        <v>364</v>
      </c>
      <c r="AT367" s="71">
        <f t="shared" si="225"/>
        <v>8.2783106864606951E-2</v>
      </c>
      <c r="AU367" s="72">
        <f t="shared" si="205"/>
        <v>6.8214933659622723E-3</v>
      </c>
      <c r="AV367" s="73">
        <f t="shared" si="221"/>
        <v>1.0068214933659623</v>
      </c>
      <c r="AW367" s="74">
        <f>PRODUCT(AV$4:AV367)</f>
        <v>11.876871515048586</v>
      </c>
    </row>
    <row r="368" spans="5:49">
      <c r="E368">
        <f t="shared" si="222"/>
        <v>365</v>
      </c>
      <c r="F368" s="64">
        <f t="shared" si="223"/>
        <v>92.33333333333178</v>
      </c>
      <c r="G368" s="55">
        <f t="shared" si="206"/>
        <v>2.5756084803392754E-2</v>
      </c>
      <c r="H368" s="78">
        <f t="shared" si="226"/>
        <v>3.6240749083794058E-2</v>
      </c>
      <c r="I368" s="79">
        <f t="shared" ca="1" si="207"/>
        <v>59709.771279016895</v>
      </c>
      <c r="J368" s="79">
        <f t="shared" ca="1" si="208"/>
        <v>407.30980866293839</v>
      </c>
      <c r="K368" s="80">
        <f t="shared" ca="1" si="209"/>
        <v>-0.7248149816758811</v>
      </c>
      <c r="L368" s="80">
        <f t="shared" ca="1" si="210"/>
        <v>-49.758142732514081</v>
      </c>
      <c r="M368" s="80">
        <f t="shared" ca="1" si="211"/>
        <v>0</v>
      </c>
      <c r="N368" s="80">
        <f t="shared" ca="1" si="212"/>
        <v>0</v>
      </c>
      <c r="O368" s="81">
        <f t="shared" ca="1" si="196"/>
        <v>0</v>
      </c>
      <c r="P368" s="79">
        <f t="shared" ca="1" si="197"/>
        <v>60066.598129965649</v>
      </c>
      <c r="Q368" s="35"/>
      <c r="R368">
        <f t="shared" ca="1" si="213"/>
        <v>365</v>
      </c>
      <c r="S368" s="78">
        <f t="shared" ca="1" si="214"/>
        <v>91.12</v>
      </c>
      <c r="T368" s="55">
        <f t="shared" ca="1" si="215"/>
        <v>2.3512861877976521E-2</v>
      </c>
      <c r="U368" s="78">
        <f t="shared" ca="1" si="216"/>
        <v>4.5917425547629807E-2</v>
      </c>
      <c r="V368" s="79">
        <f t="shared" ca="1" si="217"/>
        <v>90373.607700607128</v>
      </c>
      <c r="W368" s="79">
        <f t="shared" ca="1" si="198"/>
        <v>616.48296538776844</v>
      </c>
      <c r="X368" s="80">
        <f t="shared" ca="1" si="199"/>
        <v>-0.91834851095259618</v>
      </c>
      <c r="Y368" s="80">
        <f t="shared" ca="1" si="218"/>
        <v>-75.311339750505951</v>
      </c>
      <c r="Z368" s="80">
        <f t="shared" ca="1" si="200"/>
        <v>0</v>
      </c>
      <c r="AA368" s="80">
        <f t="shared" ca="1" si="219"/>
        <v>0</v>
      </c>
      <c r="AB368" s="81">
        <f t="shared" ca="1" si="201"/>
        <v>0</v>
      </c>
      <c r="AC368" s="79">
        <f t="shared" ca="1" si="202"/>
        <v>90913.860977733435</v>
      </c>
      <c r="AD368" s="35"/>
      <c r="AE368" s="62">
        <f t="shared" ca="1" si="203"/>
        <v>0</v>
      </c>
      <c r="AF368" s="62">
        <f t="shared" ca="1" si="204"/>
        <v>1979942.4704991172</v>
      </c>
      <c r="AG368" s="35"/>
      <c r="AH368" s="35"/>
      <c r="AR368" s="69">
        <f t="shared" si="220"/>
        <v>31</v>
      </c>
      <c r="AS368" s="70">
        <f t="shared" si="224"/>
        <v>365</v>
      </c>
      <c r="AT368" s="71">
        <f t="shared" si="225"/>
        <v>8.2218402450316294E-2</v>
      </c>
      <c r="AU368" s="72">
        <f t="shared" si="205"/>
        <v>6.8214933659622723E-3</v>
      </c>
      <c r="AV368" s="73">
        <f t="shared" si="221"/>
        <v>1.0068214933659623</v>
      </c>
      <c r="AW368" s="74">
        <f>PRODUCT(AV$4:AV368)</f>
        <v>11.957889515296877</v>
      </c>
    </row>
    <row r="369" spans="5:49">
      <c r="E369">
        <f t="shared" si="222"/>
        <v>366</v>
      </c>
      <c r="F369" s="64">
        <f t="shared" si="223"/>
        <v>92.416666666665108</v>
      </c>
      <c r="G369" s="55">
        <f t="shared" si="206"/>
        <v>2.5756084803392754E-2</v>
      </c>
      <c r="H369" s="78">
        <f t="shared" si="226"/>
        <v>3.5307329277053379E-2</v>
      </c>
      <c r="I369" s="79">
        <f t="shared" ca="1" si="207"/>
        <v>58519.517734678942</v>
      </c>
      <c r="J369" s="79">
        <f t="shared" ca="1" si="208"/>
        <v>399.19050200642397</v>
      </c>
      <c r="K369" s="80">
        <f t="shared" ca="1" si="209"/>
        <v>-0.70614658554106757</v>
      </c>
      <c r="L369" s="80">
        <f t="shared" ca="1" si="210"/>
        <v>-48.766264778899121</v>
      </c>
      <c r="M369" s="80">
        <f t="shared" ca="1" si="211"/>
        <v>0</v>
      </c>
      <c r="N369" s="80">
        <f t="shared" ca="1" si="212"/>
        <v>0</v>
      </c>
      <c r="O369" s="81">
        <f t="shared" ca="1" si="196"/>
        <v>0</v>
      </c>
      <c r="P369" s="79">
        <f t="shared" ca="1" si="197"/>
        <v>58869.235825320924</v>
      </c>
      <c r="Q369" s="35"/>
      <c r="R369">
        <f t="shared" ca="1" si="213"/>
        <v>366</v>
      </c>
      <c r="S369" s="78">
        <f t="shared" ca="1" si="214"/>
        <v>91.2</v>
      </c>
      <c r="T369" s="55">
        <f t="shared" ca="1" si="215"/>
        <v>2.3512861877976521E-2</v>
      </c>
      <c r="U369" s="78">
        <f t="shared" ca="1" si="216"/>
        <v>4.4837775462936116E-2</v>
      </c>
      <c r="V369" s="79">
        <f t="shared" ca="1" si="217"/>
        <v>88776.215921770432</v>
      </c>
      <c r="W369" s="79">
        <f t="shared" ca="1" si="198"/>
        <v>605.58636796559131</v>
      </c>
      <c r="X369" s="80">
        <f t="shared" ca="1" si="199"/>
        <v>-0.89675550925872227</v>
      </c>
      <c r="Y369" s="80">
        <f t="shared" ca="1" si="218"/>
        <v>-73.980179934808703</v>
      </c>
      <c r="Z369" s="80">
        <f t="shared" ca="1" si="200"/>
        <v>0</v>
      </c>
      <c r="AA369" s="80">
        <f t="shared" ca="1" si="219"/>
        <v>0</v>
      </c>
      <c r="AB369" s="81">
        <f t="shared" ca="1" si="201"/>
        <v>0</v>
      </c>
      <c r="AC369" s="79">
        <f t="shared" ca="1" si="202"/>
        <v>89306.925354291961</v>
      </c>
      <c r="AD369" s="35"/>
      <c r="AE369" s="62">
        <f t="shared" ca="1" si="203"/>
        <v>0</v>
      </c>
      <c r="AF369" s="62">
        <f t="shared" ca="1" si="204"/>
        <v>1991778.6828678646</v>
      </c>
      <c r="AG369" s="35"/>
      <c r="AH369" s="35"/>
      <c r="AR369" s="69">
        <f t="shared" si="220"/>
        <v>31</v>
      </c>
      <c r="AS369" s="70">
        <f t="shared" si="224"/>
        <v>366</v>
      </c>
      <c r="AT369" s="71">
        <f t="shared" si="225"/>
        <v>8.165755016344145E-2</v>
      </c>
      <c r="AU369" s="72">
        <f t="shared" si="205"/>
        <v>6.8214933659622723E-3</v>
      </c>
      <c r="AV369" s="73">
        <f t="shared" si="221"/>
        <v>1.0068214933659623</v>
      </c>
      <c r="AW369" s="74">
        <f>PRODUCT(AV$4:AV369)</f>
        <v>12.039460179296384</v>
      </c>
    </row>
    <row r="370" spans="5:49">
      <c r="E370">
        <f t="shared" si="222"/>
        <v>367</v>
      </c>
      <c r="F370" s="64">
        <f t="shared" si="223"/>
        <v>92.499999999998437</v>
      </c>
      <c r="G370" s="55">
        <f t="shared" si="206"/>
        <v>2.5756084803392754E-2</v>
      </c>
      <c r="H370" s="78">
        <f t="shared" si="226"/>
        <v>3.4397950710012282E-2</v>
      </c>
      <c r="I370" s="79">
        <f t="shared" ca="1" si="207"/>
        <v>57352.994795093029</v>
      </c>
      <c r="J370" s="79">
        <f t="shared" ca="1" si="208"/>
        <v>391.23307351279584</v>
      </c>
      <c r="K370" s="80">
        <f t="shared" ca="1" si="209"/>
        <v>-0.68795901420024563</v>
      </c>
      <c r="L370" s="80">
        <f t="shared" ca="1" si="210"/>
        <v>-47.794162329244195</v>
      </c>
      <c r="M370" s="80">
        <f t="shared" ca="1" si="211"/>
        <v>0</v>
      </c>
      <c r="N370" s="80">
        <f t="shared" ca="1" si="212"/>
        <v>0</v>
      </c>
      <c r="O370" s="81">
        <f t="shared" ca="1" si="196"/>
        <v>0</v>
      </c>
      <c r="P370" s="79">
        <f t="shared" ca="1" si="197"/>
        <v>57695.745747262386</v>
      </c>
      <c r="Q370" s="35"/>
      <c r="R370">
        <f t="shared" ca="1" si="213"/>
        <v>367</v>
      </c>
      <c r="S370" s="78">
        <f t="shared" ca="1" si="214"/>
        <v>91.28</v>
      </c>
      <c r="T370" s="55">
        <f t="shared" ca="1" si="215"/>
        <v>2.3512861877976521E-2</v>
      </c>
      <c r="U370" s="78">
        <f t="shared" ca="1" si="216"/>
        <v>4.3783511041560377E-2</v>
      </c>
      <c r="V370" s="79">
        <f t="shared" ca="1" si="217"/>
        <v>87207.063953689736</v>
      </c>
      <c r="W370" s="79">
        <f t="shared" ca="1" si="198"/>
        <v>594.88240822514217</v>
      </c>
      <c r="X370" s="80">
        <f t="shared" ca="1" si="199"/>
        <v>-0.87567022083120749</v>
      </c>
      <c r="Y370" s="80">
        <f t="shared" ca="1" si="218"/>
        <v>-72.672553294741448</v>
      </c>
      <c r="Z370" s="80">
        <f t="shared" ca="1" si="200"/>
        <v>0</v>
      </c>
      <c r="AA370" s="80">
        <f t="shared" ca="1" si="219"/>
        <v>0</v>
      </c>
      <c r="AB370" s="81">
        <f t="shared" ca="1" si="201"/>
        <v>0</v>
      </c>
      <c r="AC370" s="79">
        <f t="shared" ca="1" si="202"/>
        <v>87728.398138399294</v>
      </c>
      <c r="AD370" s="35"/>
      <c r="AE370" s="62">
        <f t="shared" ca="1" si="203"/>
        <v>0</v>
      </c>
      <c r="AF370" s="62">
        <f t="shared" ca="1" si="204"/>
        <v>2003685.772370456</v>
      </c>
      <c r="AG370" s="35"/>
      <c r="AH370" s="35"/>
      <c r="AR370" s="69">
        <f t="shared" si="220"/>
        <v>31</v>
      </c>
      <c r="AS370" s="70">
        <f t="shared" si="224"/>
        <v>367</v>
      </c>
      <c r="AT370" s="71">
        <f t="shared" si="225"/>
        <v>8.1100523726720802E-2</v>
      </c>
      <c r="AU370" s="72">
        <f t="shared" si="205"/>
        <v>6.8214933659622723E-3</v>
      </c>
      <c r="AV370" s="73">
        <f t="shared" si="221"/>
        <v>1.0068214933659623</v>
      </c>
      <c r="AW370" s="74">
        <f>PRODUCT(AV$4:AV370)</f>
        <v>12.121587277039222</v>
      </c>
    </row>
    <row r="371" spans="5:49">
      <c r="E371">
        <f t="shared" si="222"/>
        <v>368</v>
      </c>
      <c r="F371" s="64">
        <f t="shared" si="223"/>
        <v>92.583333333331765</v>
      </c>
      <c r="G371" s="55">
        <f t="shared" si="206"/>
        <v>2.8214445801184374E-2</v>
      </c>
      <c r="H371" s="78">
        <f t="shared" si="226"/>
        <v>3.342743159403283E-2</v>
      </c>
      <c r="I371" s="79">
        <f t="shared" ca="1" si="207"/>
        <v>56067.892255917337</v>
      </c>
      <c r="J371" s="79">
        <f t="shared" ca="1" si="208"/>
        <v>382.46675506722755</v>
      </c>
      <c r="K371" s="80">
        <f t="shared" ca="1" si="209"/>
        <v>-0.66854863188065661</v>
      </c>
      <c r="L371" s="80">
        <f t="shared" ca="1" si="210"/>
        <v>-46.723243546597786</v>
      </c>
      <c r="M371" s="80">
        <f t="shared" ca="1" si="211"/>
        <v>0</v>
      </c>
      <c r="N371" s="80">
        <f t="shared" ca="1" si="212"/>
        <v>0</v>
      </c>
      <c r="O371" s="81">
        <f t="shared" ca="1" si="196"/>
        <v>0</v>
      </c>
      <c r="P371" s="79">
        <f t="shared" ca="1" si="197"/>
        <v>56402.967218806087</v>
      </c>
      <c r="Q371" s="35"/>
      <c r="R371">
        <f t="shared" ca="1" si="213"/>
        <v>368</v>
      </c>
      <c r="S371" s="78">
        <f t="shared" ca="1" si="214"/>
        <v>91.36</v>
      </c>
      <c r="T371" s="55">
        <f t="shared" ca="1" si="215"/>
        <v>2.3512861877976521E-2</v>
      </c>
      <c r="U371" s="78">
        <f t="shared" ca="1" si="216"/>
        <v>4.2754035393907305E-2</v>
      </c>
      <c r="V371" s="79">
        <f t="shared" ca="1" si="217"/>
        <v>85665.652430194983</v>
      </c>
      <c r="W371" s="79">
        <f t="shared" ca="1" si="198"/>
        <v>584.36767974340489</v>
      </c>
      <c r="X371" s="80">
        <f t="shared" ca="1" si="199"/>
        <v>-0.85508070787814616</v>
      </c>
      <c r="Y371" s="80">
        <f t="shared" ca="1" si="218"/>
        <v>-71.388043691829154</v>
      </c>
      <c r="Z371" s="80">
        <f t="shared" ca="1" si="200"/>
        <v>0</v>
      </c>
      <c r="AA371" s="80">
        <f t="shared" ca="1" si="219"/>
        <v>0</v>
      </c>
      <c r="AB371" s="81">
        <f t="shared" ca="1" si="201"/>
        <v>0</v>
      </c>
      <c r="AC371" s="79">
        <f t="shared" ca="1" si="202"/>
        <v>86177.776985538687</v>
      </c>
      <c r="AD371" s="35"/>
      <c r="AE371" s="62">
        <f t="shared" ca="1" si="203"/>
        <v>0</v>
      </c>
      <c r="AF371" s="62">
        <f t="shared" ca="1" si="204"/>
        <v>2015664.1634305124</v>
      </c>
      <c r="AG371" s="35"/>
      <c r="AH371" s="35"/>
      <c r="AR371" s="69">
        <f t="shared" si="220"/>
        <v>31</v>
      </c>
      <c r="AS371" s="70">
        <f t="shared" si="224"/>
        <v>368</v>
      </c>
      <c r="AT371" s="71">
        <f t="shared" si="225"/>
        <v>8.0547297042142904E-2</v>
      </c>
      <c r="AU371" s="72">
        <f t="shared" si="205"/>
        <v>6.8214933659622723E-3</v>
      </c>
      <c r="AV371" s="73">
        <f t="shared" si="221"/>
        <v>1.0068214933659623</v>
      </c>
      <c r="AW371" s="74">
        <f>PRODUCT(AV$4:AV371)</f>
        <v>12.204274604234477</v>
      </c>
    </row>
    <row r="372" spans="5:49">
      <c r="E372">
        <f t="shared" si="222"/>
        <v>369</v>
      </c>
      <c r="F372" s="64">
        <f t="shared" si="223"/>
        <v>92.666666666665094</v>
      </c>
      <c r="G372" s="55">
        <f t="shared" si="206"/>
        <v>2.8214445801184374E-2</v>
      </c>
      <c r="H372" s="78">
        <f t="shared" si="226"/>
        <v>3.2484295137050194E-2</v>
      </c>
      <c r="I372" s="79">
        <f t="shared" ca="1" si="207"/>
        <v>54811.588757185105</v>
      </c>
      <c r="J372" s="79">
        <f t="shared" ca="1" si="208"/>
        <v>373.89688908499045</v>
      </c>
      <c r="K372" s="80">
        <f t="shared" ca="1" si="209"/>
        <v>-0.64968590274100391</v>
      </c>
      <c r="L372" s="80">
        <f t="shared" ca="1" si="210"/>
        <v>-45.676323964320922</v>
      </c>
      <c r="M372" s="80">
        <f t="shared" ca="1" si="211"/>
        <v>0</v>
      </c>
      <c r="N372" s="80">
        <f t="shared" ca="1" si="212"/>
        <v>0</v>
      </c>
      <c r="O372" s="81">
        <f t="shared" ca="1" si="196"/>
        <v>0</v>
      </c>
      <c r="P372" s="79">
        <f t="shared" ca="1" si="197"/>
        <v>55139.159636403041</v>
      </c>
      <c r="Q372" s="35"/>
      <c r="R372">
        <f t="shared" ca="1" si="213"/>
        <v>369</v>
      </c>
      <c r="S372" s="78">
        <f t="shared" ca="1" si="214"/>
        <v>91.44</v>
      </c>
      <c r="T372" s="55">
        <f t="shared" ca="1" si="215"/>
        <v>2.3512861877976521E-2</v>
      </c>
      <c r="U372" s="78">
        <f t="shared" ca="1" si="216"/>
        <v>4.1748765664964244E-2</v>
      </c>
      <c r="V372" s="79">
        <f t="shared" ca="1" si="217"/>
        <v>84151.490818326653</v>
      </c>
      <c r="W372" s="79">
        <f t="shared" ca="1" si="198"/>
        <v>574.03883635305033</v>
      </c>
      <c r="X372" s="80">
        <f t="shared" ca="1" si="199"/>
        <v>-0.83497531329928487</v>
      </c>
      <c r="Y372" s="80">
        <f t="shared" ca="1" si="218"/>
        <v>-70.126242348605544</v>
      </c>
      <c r="Z372" s="80">
        <f t="shared" ca="1" si="200"/>
        <v>0</v>
      </c>
      <c r="AA372" s="80">
        <f t="shared" ca="1" si="219"/>
        <v>0</v>
      </c>
      <c r="AB372" s="81">
        <f t="shared" ca="1" si="201"/>
        <v>0</v>
      </c>
      <c r="AC372" s="79">
        <f t="shared" ca="1" si="202"/>
        <v>84654.568437017806</v>
      </c>
      <c r="AD372" s="35"/>
      <c r="AE372" s="62">
        <f t="shared" ca="1" si="203"/>
        <v>0</v>
      </c>
      <c r="AF372" s="62">
        <f t="shared" ca="1" si="204"/>
        <v>2027714.2830131697</v>
      </c>
      <c r="AG372" s="35"/>
      <c r="AH372" s="35"/>
      <c r="AR372" s="69">
        <f t="shared" si="220"/>
        <v>31</v>
      </c>
      <c r="AS372" s="70">
        <f t="shared" si="224"/>
        <v>369</v>
      </c>
      <c r="AT372" s="71">
        <f t="shared" si="225"/>
        <v>7.9997844189723735E-2</v>
      </c>
      <c r="AU372" s="72">
        <f t="shared" si="205"/>
        <v>6.8214933659622723E-3</v>
      </c>
      <c r="AV372" s="73">
        <f t="shared" si="221"/>
        <v>1.0068214933659623</v>
      </c>
      <c r="AW372" s="74">
        <f>PRODUCT(AV$4:AV372)</f>
        <v>12.287525982483645</v>
      </c>
    </row>
    <row r="373" spans="5:49">
      <c r="E373">
        <f t="shared" si="222"/>
        <v>370</v>
      </c>
      <c r="F373" s="64">
        <f t="shared" si="223"/>
        <v>92.749999999998423</v>
      </c>
      <c r="G373" s="55">
        <f t="shared" si="206"/>
        <v>2.8214445801184374E-2</v>
      </c>
      <c r="H373" s="78">
        <f t="shared" si="226"/>
        <v>3.1567768752516212E-2</v>
      </c>
      <c r="I373" s="79">
        <f t="shared" ca="1" si="207"/>
        <v>53583.438805318896</v>
      </c>
      <c r="J373" s="79">
        <f t="shared" ca="1" si="208"/>
        <v>365.51907233592823</v>
      </c>
      <c r="K373" s="80">
        <f t="shared" ca="1" si="209"/>
        <v>-0.63135537505032424</v>
      </c>
      <c r="L373" s="80">
        <f t="shared" ca="1" si="210"/>
        <v>-44.652865671099086</v>
      </c>
      <c r="M373" s="80">
        <f t="shared" ca="1" si="211"/>
        <v>0</v>
      </c>
      <c r="N373" s="80">
        <f t="shared" ca="1" si="212"/>
        <v>0</v>
      </c>
      <c r="O373" s="81">
        <f t="shared" ca="1" si="196"/>
        <v>0</v>
      </c>
      <c r="P373" s="79">
        <f t="shared" ca="1" si="197"/>
        <v>53903.673656608669</v>
      </c>
      <c r="Q373" s="35"/>
      <c r="R373">
        <f t="shared" ca="1" si="213"/>
        <v>370</v>
      </c>
      <c r="S373" s="78">
        <f t="shared" ca="1" si="214"/>
        <v>91.52</v>
      </c>
      <c r="T373" s="55">
        <f t="shared" ca="1" si="215"/>
        <v>2.5756084803392754E-2</v>
      </c>
      <c r="U373" s="78">
        <f t="shared" ca="1" si="216"/>
        <v>4.0673480916060455E-2</v>
      </c>
      <c r="V373" s="79">
        <f t="shared" ca="1" si="217"/>
        <v>82474.198193359363</v>
      </c>
      <c r="W373" s="79">
        <f t="shared" ca="1" si="198"/>
        <v>562.59719583905849</v>
      </c>
      <c r="X373" s="80">
        <f t="shared" ca="1" si="199"/>
        <v>-0.81346961832120912</v>
      </c>
      <c r="Y373" s="80">
        <f t="shared" ca="1" si="218"/>
        <v>-68.728498494466137</v>
      </c>
      <c r="Z373" s="80">
        <f t="shared" ca="1" si="200"/>
        <v>0</v>
      </c>
      <c r="AA373" s="80">
        <f t="shared" ca="1" si="219"/>
        <v>0</v>
      </c>
      <c r="AB373" s="81">
        <f t="shared" ca="1" si="201"/>
        <v>0</v>
      </c>
      <c r="AC373" s="79">
        <f t="shared" ca="1" si="202"/>
        <v>82967.253421085625</v>
      </c>
      <c r="AD373" s="35"/>
      <c r="AE373" s="62">
        <f t="shared" ca="1" si="203"/>
        <v>0</v>
      </c>
      <c r="AF373" s="62">
        <f t="shared" ca="1" si="204"/>
        <v>2039836.5606402997</v>
      </c>
      <c r="AG373" s="35"/>
      <c r="AH373" s="35"/>
      <c r="AR373" s="69">
        <f t="shared" si="220"/>
        <v>31</v>
      </c>
      <c r="AS373" s="70">
        <f t="shared" si="224"/>
        <v>370</v>
      </c>
      <c r="AT373" s="71">
        <f t="shared" si="225"/>
        <v>7.9452139426292256E-2</v>
      </c>
      <c r="AU373" s="72">
        <f t="shared" si="205"/>
        <v>6.8214933659622723E-3</v>
      </c>
      <c r="AV373" s="73">
        <f t="shared" si="221"/>
        <v>1.0068214933659623</v>
      </c>
      <c r="AW373" s="74">
        <f>PRODUCT(AV$4:AV373)</f>
        <v>12.371345259457247</v>
      </c>
    </row>
    <row r="374" spans="5:49">
      <c r="E374">
        <f t="shared" si="222"/>
        <v>371</v>
      </c>
      <c r="F374" s="64">
        <f t="shared" si="223"/>
        <v>92.833333333331751</v>
      </c>
      <c r="G374" s="55">
        <f t="shared" si="206"/>
        <v>2.8214445801184374E-2</v>
      </c>
      <c r="H374" s="78">
        <f t="shared" si="226"/>
        <v>3.0677101651984021E-2</v>
      </c>
      <c r="I374" s="79">
        <f t="shared" ca="1" si="207"/>
        <v>52382.811377739556</v>
      </c>
      <c r="J374" s="79">
        <f t="shared" ca="1" si="208"/>
        <v>357.32900030370342</v>
      </c>
      <c r="K374" s="80">
        <f t="shared" ca="1" si="209"/>
        <v>-0.61354203303968036</v>
      </c>
      <c r="L374" s="80">
        <f t="shared" ca="1" si="210"/>
        <v>-43.652342814782969</v>
      </c>
      <c r="M374" s="80">
        <f t="shared" ca="1" si="211"/>
        <v>0</v>
      </c>
      <c r="N374" s="80">
        <f t="shared" ca="1" si="212"/>
        <v>0</v>
      </c>
      <c r="O374" s="81">
        <f t="shared" ca="1" si="196"/>
        <v>0</v>
      </c>
      <c r="P374" s="79">
        <f t="shared" ca="1" si="197"/>
        <v>52695.874493195435</v>
      </c>
      <c r="Q374" s="35"/>
      <c r="R374">
        <f t="shared" ca="1" si="213"/>
        <v>371</v>
      </c>
      <c r="S374" s="78">
        <f t="shared" ca="1" si="214"/>
        <v>91.6</v>
      </c>
      <c r="T374" s="55">
        <f t="shared" ca="1" si="215"/>
        <v>2.5756084803392754E-2</v>
      </c>
      <c r="U374" s="78">
        <f t="shared" ca="1" si="216"/>
        <v>3.9625891292337227E-2</v>
      </c>
      <c r="V374" s="79">
        <f t="shared" ca="1" si="217"/>
        <v>80830.341806067561</v>
      </c>
      <c r="W374" s="79">
        <f t="shared" ca="1" si="198"/>
        <v>551.38364039855276</v>
      </c>
      <c r="X374" s="80">
        <f t="shared" ca="1" si="199"/>
        <v>-0.79251782584674457</v>
      </c>
      <c r="Y374" s="80">
        <f t="shared" ca="1" si="218"/>
        <v>-67.358618171722966</v>
      </c>
      <c r="Z374" s="80">
        <f t="shared" ca="1" si="200"/>
        <v>0</v>
      </c>
      <c r="AA374" s="80">
        <f t="shared" ca="1" si="219"/>
        <v>0</v>
      </c>
      <c r="AB374" s="81">
        <f t="shared" ca="1" si="201"/>
        <v>0</v>
      </c>
      <c r="AC374" s="79">
        <f t="shared" ca="1" si="202"/>
        <v>81313.574310468539</v>
      </c>
      <c r="AD374" s="35"/>
      <c r="AE374" s="62">
        <f t="shared" ca="1" si="203"/>
        <v>0</v>
      </c>
      <c r="AF374" s="62">
        <f t="shared" ca="1" si="204"/>
        <v>2052031.4284058209</v>
      </c>
      <c r="AG374" s="35"/>
      <c r="AH374" s="35"/>
      <c r="AR374" s="69">
        <f t="shared" si="220"/>
        <v>31</v>
      </c>
      <c r="AS374" s="70">
        <f t="shared" si="224"/>
        <v>371</v>
      </c>
      <c r="AT374" s="71">
        <f t="shared" si="225"/>
        <v>7.8910157184284291E-2</v>
      </c>
      <c r="AU374" s="72">
        <f t="shared" si="205"/>
        <v>6.8214933659622723E-3</v>
      </c>
      <c r="AV374" s="73">
        <f t="shared" si="221"/>
        <v>1.0068214933659623</v>
      </c>
      <c r="AW374" s="74">
        <f>PRODUCT(AV$4:AV374)</f>
        <v>12.455736309072662</v>
      </c>
    </row>
    <row r="375" spans="5:49">
      <c r="E375">
        <f t="shared" si="222"/>
        <v>372</v>
      </c>
      <c r="F375" s="64">
        <f t="shared" si="223"/>
        <v>92.91666666666508</v>
      </c>
      <c r="G375" s="55">
        <f t="shared" si="206"/>
        <v>2.8214445801184374E-2</v>
      </c>
      <c r="H375" s="78">
        <f t="shared" si="226"/>
        <v>2.9811564230086695E-2</v>
      </c>
      <c r="I375" s="79">
        <f t="shared" ca="1" si="207"/>
        <v>51209.089598361155</v>
      </c>
      <c r="J375" s="79">
        <f t="shared" ca="1" si="208"/>
        <v>349.32246497218824</v>
      </c>
      <c r="K375" s="80">
        <f t="shared" ca="1" si="209"/>
        <v>-0.59623128460173391</v>
      </c>
      <c r="L375" s="80">
        <f t="shared" ca="1" si="210"/>
        <v>-42.674241331967629</v>
      </c>
      <c r="M375" s="80">
        <f t="shared" ca="1" si="211"/>
        <v>0</v>
      </c>
      <c r="N375" s="80">
        <f t="shared" ca="1" si="212"/>
        <v>0</v>
      </c>
      <c r="O375" s="81">
        <f t="shared" ca="1" si="196"/>
        <v>-5097.4204446034018</v>
      </c>
      <c r="P375" s="79">
        <f t="shared" ca="1" si="197"/>
        <v>46417.72114611337</v>
      </c>
      <c r="Q375" s="35"/>
      <c r="R375">
        <f t="shared" ca="1" si="213"/>
        <v>372</v>
      </c>
      <c r="S375" s="78">
        <f t="shared" ca="1" si="214"/>
        <v>91.68</v>
      </c>
      <c r="T375" s="55">
        <f t="shared" ca="1" si="215"/>
        <v>2.5756084803392754E-2</v>
      </c>
      <c r="U375" s="78">
        <f t="shared" ca="1" si="216"/>
        <v>3.860528347580177E-2</v>
      </c>
      <c r="V375" s="79">
        <f t="shared" ca="1" si="217"/>
        <v>79219.254994861127</v>
      </c>
      <c r="W375" s="79">
        <f t="shared" ca="1" si="198"/>
        <v>540.39362240391881</v>
      </c>
      <c r="X375" s="80">
        <f t="shared" ca="1" si="199"/>
        <v>-0.77210566951603543</v>
      </c>
      <c r="Y375" s="80">
        <f t="shared" ca="1" si="218"/>
        <v>-66.016045829050938</v>
      </c>
      <c r="Z375" s="80">
        <f t="shared" ca="1" si="200"/>
        <v>0</v>
      </c>
      <c r="AA375" s="80">
        <f t="shared" ca="1" si="219"/>
        <v>0</v>
      </c>
      <c r="AB375" s="81">
        <f t="shared" ca="1" si="201"/>
        <v>-5097.4204446034018</v>
      </c>
      <c r="AC375" s="79">
        <f t="shared" ca="1" si="202"/>
        <v>74595.440021163085</v>
      </c>
      <c r="AD375" s="35"/>
      <c r="AE375" s="62">
        <f t="shared" ca="1" si="203"/>
        <v>-132039.45122689029</v>
      </c>
      <c r="AF375" s="62">
        <f t="shared" ca="1" si="204"/>
        <v>1932259.8697642086</v>
      </c>
      <c r="AG375" s="136">
        <f ca="1">(OFFSET($AC$4,MATCH(100,S4:S784,1),0)/OFFSET($U$4,MATCH(100,S4:S784,1),0))</f>
        <v>1978487.3782773993</v>
      </c>
      <c r="AH375" s="35"/>
      <c r="AR375" s="69">
        <f t="shared" si="220"/>
        <v>31</v>
      </c>
      <c r="AS375" s="70">
        <f t="shared" si="224"/>
        <v>372</v>
      </c>
      <c r="AT375" s="71">
        <f t="shared" si="225"/>
        <v>7.8371872070544649E-2</v>
      </c>
      <c r="AU375" s="72">
        <f t="shared" si="205"/>
        <v>6.8214933659622723E-3</v>
      </c>
      <c r="AV375" s="73">
        <f t="shared" si="221"/>
        <v>1.0068214933659623</v>
      </c>
      <c r="AW375" s="74">
        <f>PRODUCT(AV$4:AV375)</f>
        <v>12.540703031673177</v>
      </c>
    </row>
    <row r="376" spans="5:49">
      <c r="E376">
        <f t="shared" si="222"/>
        <v>373</v>
      </c>
      <c r="F376" s="64">
        <f t="shared" si="223"/>
        <v>92.999999999998408</v>
      </c>
      <c r="G376" s="55">
        <f t="shared" si="206"/>
        <v>2.8214445801184374E-2</v>
      </c>
      <c r="H376" s="78">
        <f t="shared" si="226"/>
        <v>2.8970447466868388E-2</v>
      </c>
      <c r="I376" s="79">
        <f t="shared" ca="1" si="207"/>
        <v>45108.070868621864</v>
      </c>
      <c r="J376" s="79">
        <f t="shared" ca="1" si="208"/>
        <v>307.70440618166009</v>
      </c>
      <c r="K376" s="80">
        <f t="shared" ca="1" si="209"/>
        <v>-0.57940894933736775</v>
      </c>
      <c r="L376" s="80">
        <f t="shared" ca="1" si="210"/>
        <v>-37.590059057184888</v>
      </c>
      <c r="M376" s="80">
        <f t="shared" ca="1" si="211"/>
        <v>-338.31053151466398</v>
      </c>
      <c r="N376" s="80">
        <f t="shared" ca="1" si="212"/>
        <v>0</v>
      </c>
      <c r="O376" s="81">
        <f t="shared" ca="1" si="196"/>
        <v>0</v>
      </c>
      <c r="P376" s="79">
        <f t="shared" ca="1" si="197"/>
        <v>45039.295275282348</v>
      </c>
      <c r="Q376" s="35"/>
      <c r="R376">
        <f t="shared" ca="1" si="213"/>
        <v>373</v>
      </c>
      <c r="S376" s="78">
        <f t="shared" ca="1" si="214"/>
        <v>91.76</v>
      </c>
      <c r="T376" s="55">
        <f t="shared" ca="1" si="215"/>
        <v>2.5756084803392754E-2</v>
      </c>
      <c r="U376" s="78">
        <f t="shared" ca="1" si="216"/>
        <v>3.7610962520740004E-2</v>
      </c>
      <c r="V376" s="79">
        <f t="shared" ca="1" si="217"/>
        <v>72674.153542031607</v>
      </c>
      <c r="W376" s="79">
        <f t="shared" ca="1" si="198"/>
        <v>495.74625626389218</v>
      </c>
      <c r="X376" s="80">
        <f t="shared" ca="1" si="199"/>
        <v>-0.75221925041480009</v>
      </c>
      <c r="Y376" s="80">
        <f t="shared" ca="1" si="218"/>
        <v>-60.561794618359677</v>
      </c>
      <c r="Z376" s="80">
        <f t="shared" ca="1" si="200"/>
        <v>-545.05615156523709</v>
      </c>
      <c r="AA376" s="80">
        <f t="shared" ca="1" si="219"/>
        <v>0</v>
      </c>
      <c r="AB376" s="81">
        <f t="shared" ca="1" si="201"/>
        <v>0</v>
      </c>
      <c r="AC376" s="79">
        <f t="shared" ca="1" si="202"/>
        <v>72563.529632861493</v>
      </c>
      <c r="AD376" s="35"/>
      <c r="AE376" s="62">
        <f t="shared" ca="1" si="203"/>
        <v>0</v>
      </c>
      <c r="AF376" s="62">
        <f t="shared" ca="1" si="204"/>
        <v>1929318.6020657518</v>
      </c>
      <c r="AG376" s="62"/>
      <c r="AH376" s="35"/>
      <c r="AR376" s="69">
        <f t="shared" si="220"/>
        <v>32</v>
      </c>
      <c r="AS376" s="70">
        <f t="shared" si="224"/>
        <v>373</v>
      </c>
      <c r="AT376" s="71">
        <f t="shared" si="225"/>
        <v>7.7837258865137385E-2</v>
      </c>
      <c r="AU376" s="72">
        <f t="shared" si="205"/>
        <v>6.8214933659622723E-3</v>
      </c>
      <c r="AV376" s="73">
        <f t="shared" si="221"/>
        <v>1.0068214933659623</v>
      </c>
      <c r="AW376" s="74">
        <f>PRODUCT(AV$4:AV376)</f>
        <v>12.626249354208237</v>
      </c>
    </row>
    <row r="377" spans="5:49">
      <c r="E377">
        <f t="shared" si="222"/>
        <v>374</v>
      </c>
      <c r="F377" s="64">
        <f t="shared" si="223"/>
        <v>93.083333333331737</v>
      </c>
      <c r="G377" s="55">
        <f t="shared" si="206"/>
        <v>2.8214445801184374E-2</v>
      </c>
      <c r="H377" s="78">
        <f t="shared" si="226"/>
        <v>2.8153062346978369E-2</v>
      </c>
      <c r="I377" s="79">
        <f t="shared" ca="1" si="207"/>
        <v>43768.536519814355</v>
      </c>
      <c r="J377" s="79">
        <f t="shared" ca="1" si="208"/>
        <v>298.56678150779106</v>
      </c>
      <c r="K377" s="80">
        <f t="shared" ca="1" si="209"/>
        <v>-0.56306124693956738</v>
      </c>
      <c r="L377" s="80">
        <f t="shared" ca="1" si="210"/>
        <v>-36.473780433178632</v>
      </c>
      <c r="M377" s="80">
        <f t="shared" ca="1" si="211"/>
        <v>0</v>
      </c>
      <c r="N377" s="80">
        <f t="shared" ca="1" si="212"/>
        <v>0</v>
      </c>
      <c r="O377" s="81">
        <f t="shared" ca="1" si="196"/>
        <v>0</v>
      </c>
      <c r="P377" s="79">
        <f t="shared" ca="1" si="197"/>
        <v>44030.066459642025</v>
      </c>
      <c r="Q377" s="35"/>
      <c r="R377">
        <f t="shared" ca="1" si="213"/>
        <v>374</v>
      </c>
      <c r="S377" s="78">
        <f t="shared" ca="1" si="214"/>
        <v>91.84</v>
      </c>
      <c r="T377" s="55">
        <f t="shared" ca="1" si="215"/>
        <v>2.5756084803392754E-2</v>
      </c>
      <c r="U377" s="78">
        <f t="shared" ca="1" si="216"/>
        <v>3.6642251380518596E-2</v>
      </c>
      <c r="V377" s="79">
        <f t="shared" ca="1" si="217"/>
        <v>70694.577210004005</v>
      </c>
      <c r="W377" s="79">
        <f t="shared" ca="1" si="198"/>
        <v>482.24258944754996</v>
      </c>
      <c r="X377" s="80">
        <f t="shared" ca="1" si="199"/>
        <v>-0.73284502761037196</v>
      </c>
      <c r="Y377" s="80">
        <f t="shared" ca="1" si="218"/>
        <v>-58.912147675003339</v>
      </c>
      <c r="Z377" s="80">
        <f t="shared" ca="1" si="200"/>
        <v>0</v>
      </c>
      <c r="AA377" s="80">
        <f t="shared" ca="1" si="219"/>
        <v>0</v>
      </c>
      <c r="AB377" s="81">
        <f t="shared" ca="1" si="201"/>
        <v>0</v>
      </c>
      <c r="AC377" s="79">
        <f t="shared" ca="1" si="202"/>
        <v>71117.174806748939</v>
      </c>
      <c r="AD377" s="35"/>
      <c r="AE377" s="62">
        <f t="shared" ca="1" si="203"/>
        <v>0</v>
      </c>
      <c r="AF377" s="62">
        <f t="shared" ca="1" si="204"/>
        <v>1940851.6706088495</v>
      </c>
      <c r="AG377" s="62"/>
      <c r="AH377" s="35"/>
      <c r="AR377" s="69">
        <f t="shared" si="220"/>
        <v>32</v>
      </c>
      <c r="AS377" s="70">
        <f t="shared" si="224"/>
        <v>374</v>
      </c>
      <c r="AT377" s="71">
        <f t="shared" si="225"/>
        <v>7.730629252016416E-2</v>
      </c>
      <c r="AU377" s="72">
        <f t="shared" si="205"/>
        <v>6.8214933659622723E-3</v>
      </c>
      <c r="AV377" s="73">
        <f t="shared" si="221"/>
        <v>1.0068214933659623</v>
      </c>
      <c r="AW377" s="74">
        <f>PRODUCT(AV$4:AV377)</f>
        <v>12.712379230414955</v>
      </c>
    </row>
    <row r="378" spans="5:49">
      <c r="E378">
        <f t="shared" si="222"/>
        <v>375</v>
      </c>
      <c r="F378" s="64">
        <f t="shared" si="223"/>
        <v>93.166666666665066</v>
      </c>
      <c r="G378" s="55">
        <f t="shared" si="206"/>
        <v>2.8214445801184374E-2</v>
      </c>
      <c r="H378" s="78">
        <f t="shared" si="226"/>
        <v>2.7358739295252184E-2</v>
      </c>
      <c r="I378" s="79">
        <f t="shared" ca="1" si="207"/>
        <v>42787.782535893908</v>
      </c>
      <c r="J378" s="79">
        <f t="shared" ca="1" si="208"/>
        <v>291.87657471283666</v>
      </c>
      <c r="K378" s="80">
        <f t="shared" ca="1" si="209"/>
        <v>-0.54717478590504365</v>
      </c>
      <c r="L378" s="80">
        <f t="shared" ca="1" si="210"/>
        <v>-35.656485446578259</v>
      </c>
      <c r="M378" s="80">
        <f t="shared" ca="1" si="211"/>
        <v>0</v>
      </c>
      <c r="N378" s="80">
        <f t="shared" ca="1" si="212"/>
        <v>0</v>
      </c>
      <c r="O378" s="81">
        <f t="shared" ca="1" si="196"/>
        <v>0</v>
      </c>
      <c r="P378" s="79">
        <f t="shared" ca="1" si="197"/>
        <v>43043.455450374262</v>
      </c>
      <c r="Q378" s="35"/>
      <c r="R378">
        <f t="shared" ca="1" si="213"/>
        <v>375</v>
      </c>
      <c r="S378" s="78">
        <f t="shared" ca="1" si="214"/>
        <v>91.92</v>
      </c>
      <c r="T378" s="55">
        <f t="shared" ca="1" si="215"/>
        <v>2.5756084803392754E-2</v>
      </c>
      <c r="U378" s="78">
        <f t="shared" ca="1" si="216"/>
        <v>3.5698490446574721E-2</v>
      </c>
      <c r="V378" s="79">
        <f t="shared" ca="1" si="217"/>
        <v>69285.474821448603</v>
      </c>
      <c r="W378" s="79">
        <f t="shared" ca="1" si="198"/>
        <v>472.63040685205772</v>
      </c>
      <c r="X378" s="80">
        <f t="shared" ca="1" si="199"/>
        <v>-0.71396980893149442</v>
      </c>
      <c r="Y378" s="80">
        <f t="shared" ca="1" si="218"/>
        <v>-57.737895684540504</v>
      </c>
      <c r="Z378" s="80">
        <f t="shared" ca="1" si="200"/>
        <v>0</v>
      </c>
      <c r="AA378" s="80">
        <f t="shared" ca="1" si="219"/>
        <v>0</v>
      </c>
      <c r="AB378" s="81">
        <f t="shared" ca="1" si="201"/>
        <v>0</v>
      </c>
      <c r="AC378" s="79">
        <f t="shared" ca="1" si="202"/>
        <v>69699.653362807192</v>
      </c>
      <c r="AD378" s="35"/>
      <c r="AE378" s="62">
        <f t="shared" ca="1" si="203"/>
        <v>0</v>
      </c>
      <c r="AF378" s="62">
        <f t="shared" ca="1" si="204"/>
        <v>1952453.8010120506</v>
      </c>
      <c r="AG378" s="62">
        <f ca="1">AF378*10000</f>
        <v>19524538010.120506</v>
      </c>
      <c r="AH378" s="35"/>
      <c r="AR378" s="69">
        <f t="shared" si="220"/>
        <v>32</v>
      </c>
      <c r="AS378" s="70">
        <f t="shared" si="224"/>
        <v>375</v>
      </c>
      <c r="AT378" s="71">
        <f t="shared" si="225"/>
        <v>7.6778948158590724E-2</v>
      </c>
      <c r="AU378" s="72">
        <f t="shared" si="205"/>
        <v>6.8214933659622723E-3</v>
      </c>
      <c r="AV378" s="73">
        <f t="shared" si="221"/>
        <v>1.0068214933659623</v>
      </c>
      <c r="AW378" s="74">
        <f>PRODUCT(AV$4:AV378)</f>
        <v>12.799096641000828</v>
      </c>
    </row>
    <row r="379" spans="5:49">
      <c r="E379">
        <f t="shared" si="222"/>
        <v>376</v>
      </c>
      <c r="F379" s="64">
        <f t="shared" si="223"/>
        <v>93.249999999998394</v>
      </c>
      <c r="G379" s="55">
        <f t="shared" si="206"/>
        <v>2.8214445801184374E-2</v>
      </c>
      <c r="H379" s="78">
        <f t="shared" si="226"/>
        <v>2.6586827628217558E-2</v>
      </c>
      <c r="I379" s="79">
        <f t="shared" ca="1" si="207"/>
        <v>41829.008209473985</v>
      </c>
      <c r="J379" s="79">
        <f t="shared" ca="1" si="208"/>
        <v>285.33630200570821</v>
      </c>
      <c r="K379" s="80">
        <f t="shared" ca="1" si="209"/>
        <v>-0.53173655256435115</v>
      </c>
      <c r="L379" s="80">
        <f t="shared" ca="1" si="210"/>
        <v>-34.857506841228322</v>
      </c>
      <c r="M379" s="80">
        <f t="shared" ca="1" si="211"/>
        <v>0</v>
      </c>
      <c r="N379" s="80">
        <f t="shared" ca="1" si="212"/>
        <v>0</v>
      </c>
      <c r="O379" s="81">
        <f t="shared" ca="1" si="196"/>
        <v>0</v>
      </c>
      <c r="P379" s="79">
        <f t="shared" ca="1" si="197"/>
        <v>42078.955268085898</v>
      </c>
      <c r="Q379" s="35"/>
      <c r="R379">
        <f t="shared" ca="1" si="213"/>
        <v>376</v>
      </c>
      <c r="S379" s="78">
        <f t="shared" ca="1" si="214"/>
        <v>92</v>
      </c>
      <c r="T379" s="55">
        <f t="shared" ca="1" si="215"/>
        <v>2.5756084803392754E-2</v>
      </c>
      <c r="U379" s="78">
        <f t="shared" ca="1" si="216"/>
        <v>3.4779037099279639E-2</v>
      </c>
      <c r="V379" s="79">
        <f t="shared" ca="1" si="217"/>
        <v>67904.463180027655</v>
      </c>
      <c r="W379" s="79">
        <f t="shared" ca="1" si="198"/>
        <v>463.20984510178801</v>
      </c>
      <c r="X379" s="80">
        <f t="shared" ca="1" si="199"/>
        <v>-0.69558074198559283</v>
      </c>
      <c r="Y379" s="80">
        <f t="shared" ca="1" si="218"/>
        <v>-56.587052650023047</v>
      </c>
      <c r="Z379" s="80">
        <f t="shared" ca="1" si="200"/>
        <v>0</v>
      </c>
      <c r="AA379" s="80">
        <f t="shared" ca="1" si="219"/>
        <v>0</v>
      </c>
      <c r="AB379" s="81">
        <f t="shared" ca="1" si="201"/>
        <v>0</v>
      </c>
      <c r="AC379" s="79">
        <f t="shared" ca="1" si="202"/>
        <v>68310.390391737426</v>
      </c>
      <c r="AE379" s="62">
        <f t="shared" ca="1" si="203"/>
        <v>0</v>
      </c>
      <c r="AF379" s="62">
        <f t="shared" ca="1" si="204"/>
        <v>1964125.4068288251</v>
      </c>
      <c r="AG379" s="62">
        <f ca="1">AF379*10000</f>
        <v>19641254068.28825</v>
      </c>
      <c r="AH379" s="35"/>
      <c r="AR379" s="69">
        <f t="shared" si="220"/>
        <v>32</v>
      </c>
      <c r="AS379" s="70">
        <f t="shared" si="224"/>
        <v>376</v>
      </c>
      <c r="AT379" s="71">
        <f t="shared" si="225"/>
        <v>7.6255201073081341E-2</v>
      </c>
      <c r="AU379" s="72">
        <f t="shared" si="205"/>
        <v>6.8214933659622723E-3</v>
      </c>
      <c r="AV379" s="73">
        <f t="shared" si="221"/>
        <v>1.0068214933659623</v>
      </c>
      <c r="AW379" s="74">
        <f>PRODUCT(AV$4:AV379)</f>
        <v>12.886405593827725</v>
      </c>
    </row>
    <row r="380" spans="5:49">
      <c r="E380">
        <f t="shared" si="222"/>
        <v>377</v>
      </c>
      <c r="F380" s="64">
        <f t="shared" si="223"/>
        <v>93.333333333331723</v>
      </c>
      <c r="G380" s="55">
        <f t="shared" si="206"/>
        <v>2.8214445801184374E-2</v>
      </c>
      <c r="H380" s="78">
        <f t="shared" si="226"/>
        <v>2.5836695021075783E-2</v>
      </c>
      <c r="I380" s="79">
        <f t="shared" ca="1" si="207"/>
        <v>40891.720865304029</v>
      </c>
      <c r="J380" s="79">
        <f t="shared" ca="1" si="208"/>
        <v>278.94260260545246</v>
      </c>
      <c r="K380" s="80">
        <f t="shared" ca="1" si="209"/>
        <v>-0.51673390042151568</v>
      </c>
      <c r="L380" s="80">
        <f t="shared" ca="1" si="210"/>
        <v>-34.076434054420027</v>
      </c>
      <c r="M380" s="80">
        <f t="shared" ca="1" si="211"/>
        <v>0</v>
      </c>
      <c r="N380" s="80">
        <f t="shared" ca="1" si="212"/>
        <v>0</v>
      </c>
      <c r="O380" s="81">
        <f t="shared" ca="1" si="196"/>
        <v>0</v>
      </c>
      <c r="P380" s="79">
        <f t="shared" ca="1" si="197"/>
        <v>41136.070299954641</v>
      </c>
      <c r="Q380" s="35"/>
      <c r="R380">
        <f t="shared" ca="1" si="213"/>
        <v>377</v>
      </c>
      <c r="S380" s="78">
        <f t="shared" ca="1" si="214"/>
        <v>92.08</v>
      </c>
      <c r="T380" s="55">
        <f t="shared" ca="1" si="215"/>
        <v>2.5756084803392754E-2</v>
      </c>
      <c r="U380" s="78">
        <f t="shared" ca="1" si="216"/>
        <v>3.388326527037025E-2</v>
      </c>
      <c r="V380" s="79">
        <f t="shared" ca="1" si="217"/>
        <v>66550.982183854969</v>
      </c>
      <c r="W380" s="79">
        <f t="shared" ca="1" si="198"/>
        <v>453.97708346544005</v>
      </c>
      <c r="X380" s="80">
        <f t="shared" ca="1" si="199"/>
        <v>-0.67766530540740499</v>
      </c>
      <c r="Y380" s="80">
        <f t="shared" ca="1" si="218"/>
        <v>-55.459151819879146</v>
      </c>
      <c r="Z380" s="80">
        <f t="shared" ca="1" si="200"/>
        <v>0</v>
      </c>
      <c r="AA380" s="80">
        <f t="shared" ca="1" si="219"/>
        <v>0</v>
      </c>
      <c r="AB380" s="81">
        <f t="shared" ca="1" si="201"/>
        <v>0</v>
      </c>
      <c r="AC380" s="79">
        <f t="shared" ca="1" si="202"/>
        <v>66948.822450195119</v>
      </c>
      <c r="AD380" s="35"/>
      <c r="AE380" s="62">
        <f t="shared" ca="1" si="203"/>
        <v>0</v>
      </c>
      <c r="AF380" s="62">
        <f t="shared" ca="1" si="204"/>
        <v>1975866.9040890685</v>
      </c>
      <c r="AG380" s="62">
        <f ca="1">AF380*10000</f>
        <v>19758669040.890686</v>
      </c>
      <c r="AH380" s="35"/>
      <c r="AR380" s="69">
        <f t="shared" si="220"/>
        <v>32</v>
      </c>
      <c r="AS380" s="70">
        <f t="shared" si="224"/>
        <v>377</v>
      </c>
      <c r="AT380" s="71">
        <f t="shared" si="225"/>
        <v>7.5735026724841198E-2</v>
      </c>
      <c r="AU380" s="72">
        <f t="shared" si="205"/>
        <v>6.8214933659622723E-3</v>
      </c>
      <c r="AV380" s="73">
        <f t="shared" si="221"/>
        <v>1.0068214933659623</v>
      </c>
      <c r="AW380" s="74">
        <f>PRODUCT(AV$4:AV380)</f>
        <v>12.974310124097119</v>
      </c>
    </row>
    <row r="381" spans="5:49">
      <c r="E381">
        <f t="shared" si="222"/>
        <v>378</v>
      </c>
      <c r="F381" s="64">
        <f t="shared" si="223"/>
        <v>93.416666666665051</v>
      </c>
      <c r="G381" s="55">
        <f t="shared" si="206"/>
        <v>2.8214445801184374E-2</v>
      </c>
      <c r="H381" s="78">
        <f t="shared" si="226"/>
        <v>2.5107726989721909E-2</v>
      </c>
      <c r="I381" s="79">
        <f t="shared" ca="1" si="207"/>
        <v>39975.438874002859</v>
      </c>
      <c r="J381" s="79">
        <f t="shared" ca="1" si="208"/>
        <v>272.69219108044081</v>
      </c>
      <c r="K381" s="80">
        <f t="shared" ca="1" si="209"/>
        <v>-0.50215453979443814</v>
      </c>
      <c r="L381" s="80">
        <f t="shared" ca="1" si="210"/>
        <v>-33.312865728335716</v>
      </c>
      <c r="M381" s="80">
        <f t="shared" ca="1" si="211"/>
        <v>0</v>
      </c>
      <c r="N381" s="80">
        <f t="shared" ca="1" si="212"/>
        <v>0</v>
      </c>
      <c r="O381" s="81">
        <f t="shared" ca="1" si="196"/>
        <v>0</v>
      </c>
      <c r="P381" s="79">
        <f t="shared" ca="1" si="197"/>
        <v>40214.316044815161</v>
      </c>
      <c r="Q381" s="35"/>
      <c r="R381">
        <f t="shared" ca="1" si="213"/>
        <v>378</v>
      </c>
      <c r="S381" s="78">
        <f t="shared" ca="1" si="214"/>
        <v>92.16</v>
      </c>
      <c r="T381" s="55">
        <f t="shared" ca="1" si="215"/>
        <v>2.5756084803392754E-2</v>
      </c>
      <c r="U381" s="78">
        <f t="shared" ca="1" si="216"/>
        <v>3.3010565016650742E-2</v>
      </c>
      <c r="V381" s="79">
        <f t="shared" ca="1" si="217"/>
        <v>65224.482901680611</v>
      </c>
      <c r="W381" s="79">
        <f t="shared" ca="1" si="198"/>
        <v>444.92837741213395</v>
      </c>
      <c r="X381" s="80">
        <f t="shared" ca="1" si="199"/>
        <v>-0.66021130033301478</v>
      </c>
      <c r="Y381" s="80">
        <f t="shared" ca="1" si="218"/>
        <v>-54.353735751400514</v>
      </c>
      <c r="Z381" s="80">
        <f t="shared" ca="1" si="200"/>
        <v>0</v>
      </c>
      <c r="AA381" s="80">
        <f t="shared" ca="1" si="219"/>
        <v>0</v>
      </c>
      <c r="AB381" s="81">
        <f t="shared" ca="1" si="201"/>
        <v>0</v>
      </c>
      <c r="AC381" s="79">
        <f t="shared" ca="1" si="202"/>
        <v>65614.397332041015</v>
      </c>
      <c r="AD381" s="35"/>
      <c r="AE381" s="62">
        <f t="shared" ca="1" si="203"/>
        <v>0</v>
      </c>
      <c r="AF381" s="62">
        <f t="shared" ca="1" si="204"/>
        <v>1987678.7113139289</v>
      </c>
      <c r="AG381" s="62">
        <f ca="1">AF381*10000</f>
        <v>19876787113.13929</v>
      </c>
      <c r="AH381" s="35"/>
      <c r="AR381" s="69">
        <f t="shared" si="220"/>
        <v>32</v>
      </c>
      <c r="AS381" s="70">
        <f t="shared" si="224"/>
        <v>378</v>
      </c>
      <c r="AT381" s="71">
        <f t="shared" si="225"/>
        <v>7.5218400742466718E-2</v>
      </c>
      <c r="AU381" s="72">
        <f t="shared" si="205"/>
        <v>6.8214933659622723E-3</v>
      </c>
      <c r="AV381" s="73">
        <f t="shared" si="221"/>
        <v>1.0068214933659623</v>
      </c>
      <c r="AW381" s="74">
        <f>PRODUCT(AV$4:AV381)</f>
        <v>13.062814294536585</v>
      </c>
    </row>
    <row r="382" spans="5:49">
      <c r="E382">
        <f t="shared" si="222"/>
        <v>379</v>
      </c>
      <c r="F382" s="64">
        <f t="shared" si="223"/>
        <v>93.49999999999838</v>
      </c>
      <c r="G382" s="55">
        <f t="shared" si="206"/>
        <v>2.8214445801184374E-2</v>
      </c>
      <c r="H382" s="78">
        <f t="shared" si="226"/>
        <v>2.4399326387379468E-2</v>
      </c>
      <c r="I382" s="79">
        <f t="shared" ca="1" si="207"/>
        <v>39079.691404337027</v>
      </c>
      <c r="J382" s="79">
        <f t="shared" ca="1" si="208"/>
        <v>266.58185565853785</v>
      </c>
      <c r="K382" s="80">
        <f t="shared" ca="1" si="209"/>
        <v>-0.48798652774758933</v>
      </c>
      <c r="L382" s="80">
        <f t="shared" ca="1" si="210"/>
        <v>-32.566409503614189</v>
      </c>
      <c r="M382" s="80">
        <f t="shared" ca="1" si="211"/>
        <v>0</v>
      </c>
      <c r="N382" s="80">
        <f t="shared" ca="1" si="212"/>
        <v>0</v>
      </c>
      <c r="O382" s="81">
        <f t="shared" ca="1" si="196"/>
        <v>0</v>
      </c>
      <c r="P382" s="79">
        <f t="shared" ca="1" si="197"/>
        <v>39313.218863964205</v>
      </c>
      <c r="Q382" s="35"/>
      <c r="R382">
        <f t="shared" ca="1" si="213"/>
        <v>379</v>
      </c>
      <c r="S382" s="78">
        <f t="shared" ca="1" si="214"/>
        <v>92.24</v>
      </c>
      <c r="T382" s="55">
        <f t="shared" ca="1" si="215"/>
        <v>2.5756084803392754E-2</v>
      </c>
      <c r="U382" s="78">
        <f t="shared" ca="1" si="216"/>
        <v>3.2160342104673972E-2</v>
      </c>
      <c r="V382" s="79">
        <f t="shared" ca="1" si="217"/>
        <v>63924.42735003346</v>
      </c>
      <c r="W382" s="79">
        <f t="shared" ca="1" si="198"/>
        <v>436.06005709119052</v>
      </c>
      <c r="X382" s="80">
        <f t="shared" ca="1" si="199"/>
        <v>-0.64320684209347945</v>
      </c>
      <c r="Y382" s="80">
        <f t="shared" ca="1" si="218"/>
        <v>-53.270356125027888</v>
      </c>
      <c r="Z382" s="80">
        <f t="shared" ca="1" si="200"/>
        <v>0</v>
      </c>
      <c r="AA382" s="80">
        <f t="shared" ca="1" si="219"/>
        <v>0</v>
      </c>
      <c r="AB382" s="81">
        <f t="shared" ca="1" si="201"/>
        <v>0</v>
      </c>
      <c r="AC382" s="79">
        <f t="shared" ca="1" si="202"/>
        <v>64306.57384415753</v>
      </c>
      <c r="AD382" s="35"/>
      <c r="AE382" s="62">
        <f t="shared" ca="1" si="203"/>
        <v>0</v>
      </c>
      <c r="AF382" s="62">
        <f t="shared" ca="1" si="204"/>
        <v>1999561.2495307268</v>
      </c>
      <c r="AG382" s="35"/>
      <c r="AH382" s="35"/>
      <c r="AR382" s="69">
        <f t="shared" si="220"/>
        <v>32</v>
      </c>
      <c r="AS382" s="70">
        <f t="shared" si="224"/>
        <v>379</v>
      </c>
      <c r="AT382" s="71">
        <f t="shared" si="225"/>
        <v>7.4705298920803687E-2</v>
      </c>
      <c r="AU382" s="72">
        <f t="shared" si="205"/>
        <v>6.8214933659622723E-3</v>
      </c>
      <c r="AV382" s="73">
        <f t="shared" si="221"/>
        <v>1.0068214933659623</v>
      </c>
      <c r="AW382" s="74">
        <f>PRODUCT(AV$4:AV382)</f>
        <v>13.151922195587563</v>
      </c>
    </row>
    <row r="383" spans="5:49">
      <c r="E383">
        <f t="shared" si="222"/>
        <v>380</v>
      </c>
      <c r="F383" s="64">
        <f t="shared" si="223"/>
        <v>93.583333333331709</v>
      </c>
      <c r="G383" s="55">
        <f t="shared" si="206"/>
        <v>3.0908757876424664E-2</v>
      </c>
      <c r="H383" s="78">
        <f t="shared" si="226"/>
        <v>2.3645173515724097E-2</v>
      </c>
      <c r="I383" s="79">
        <f t="shared" ca="1" si="207"/>
        <v>38098.096100755043</v>
      </c>
      <c r="J383" s="79">
        <f t="shared" ca="1" si="208"/>
        <v>259.88590980709364</v>
      </c>
      <c r="K383" s="80">
        <f t="shared" ca="1" si="209"/>
        <v>-0.47290347031448193</v>
      </c>
      <c r="L383" s="80">
        <f t="shared" ca="1" si="210"/>
        <v>-31.748413417295872</v>
      </c>
      <c r="M383" s="80">
        <f t="shared" ca="1" si="211"/>
        <v>0</v>
      </c>
      <c r="N383" s="80">
        <f t="shared" ca="1" si="212"/>
        <v>0</v>
      </c>
      <c r="O383" s="81">
        <f t="shared" ca="1" si="196"/>
        <v>0</v>
      </c>
      <c r="P383" s="79">
        <f t="shared" ca="1" si="197"/>
        <v>38325.760693674529</v>
      </c>
      <c r="Q383" s="35"/>
      <c r="R383">
        <f t="shared" ca="1" si="213"/>
        <v>380</v>
      </c>
      <c r="S383" s="78">
        <f t="shared" ca="1" si="214"/>
        <v>92.32</v>
      </c>
      <c r="T383" s="55">
        <f t="shared" ca="1" si="215"/>
        <v>2.5756084803392754E-2</v>
      </c>
      <c r="U383" s="78">
        <f t="shared" ca="1" si="216"/>
        <v>3.1332017606119866E-2</v>
      </c>
      <c r="V383" s="79">
        <f t="shared" ca="1" si="217"/>
        <v>62650.28827481177</v>
      </c>
      <c r="W383" s="79">
        <f t="shared" ca="1" si="198"/>
        <v>427.36852584225244</v>
      </c>
      <c r="X383" s="80">
        <f t="shared" ca="1" si="199"/>
        <v>-0.62664035212239733</v>
      </c>
      <c r="Y383" s="80">
        <f t="shared" ca="1" si="218"/>
        <v>-52.208573562343148</v>
      </c>
      <c r="Z383" s="80">
        <f t="shared" ca="1" si="200"/>
        <v>0</v>
      </c>
      <c r="AA383" s="80">
        <f t="shared" ca="1" si="219"/>
        <v>0</v>
      </c>
      <c r="AB383" s="81">
        <f t="shared" ca="1" si="201"/>
        <v>0</v>
      </c>
      <c r="AC383" s="79">
        <f t="shared" ca="1" si="202"/>
        <v>63024.821586739563</v>
      </c>
      <c r="AD383" s="35"/>
      <c r="AE383" s="62">
        <f t="shared" ca="1" si="203"/>
        <v>0</v>
      </c>
      <c r="AF383" s="62">
        <f t="shared" ca="1" si="204"/>
        <v>2011514.9422879603</v>
      </c>
      <c r="AG383" s="35"/>
      <c r="AH383" s="35"/>
      <c r="AR383" s="69">
        <f t="shared" si="220"/>
        <v>32</v>
      </c>
      <c r="AS383" s="70">
        <f t="shared" si="224"/>
        <v>380</v>
      </c>
      <c r="AT383" s="71">
        <f t="shared" si="225"/>
        <v>7.41956972198132E-2</v>
      </c>
      <c r="AU383" s="72">
        <f t="shared" si="205"/>
        <v>6.8214933659622723E-3</v>
      </c>
      <c r="AV383" s="73">
        <f t="shared" si="221"/>
        <v>1.0068214933659623</v>
      </c>
      <c r="AW383" s="74">
        <f>PRODUCT(AV$4:AV383)</f>
        <v>13.241637945594416</v>
      </c>
    </row>
    <row r="384" spans="5:49">
      <c r="E384">
        <f t="shared" si="222"/>
        <v>381</v>
      </c>
      <c r="F384" s="64">
        <f t="shared" si="223"/>
        <v>93.666666666665037</v>
      </c>
      <c r="G384" s="55">
        <f t="shared" si="206"/>
        <v>3.0908757876424664E-2</v>
      </c>
      <c r="H384" s="78">
        <f t="shared" si="226"/>
        <v>2.2914330572580532E-2</v>
      </c>
      <c r="I384" s="79">
        <f t="shared" ca="1" si="207"/>
        <v>37141.159035963952</v>
      </c>
      <c r="J384" s="79">
        <f t="shared" ca="1" si="208"/>
        <v>253.3581699679778</v>
      </c>
      <c r="K384" s="80">
        <f t="shared" ca="1" si="209"/>
        <v>-0.45828661145161065</v>
      </c>
      <c r="L384" s="80">
        <f t="shared" ca="1" si="210"/>
        <v>-30.950965863303296</v>
      </c>
      <c r="M384" s="80">
        <f t="shared" ca="1" si="211"/>
        <v>0</v>
      </c>
      <c r="N384" s="80">
        <f t="shared" ca="1" si="212"/>
        <v>0</v>
      </c>
      <c r="O384" s="81">
        <f t="shared" ca="1" si="196"/>
        <v>0</v>
      </c>
      <c r="P384" s="79">
        <f t="shared" ca="1" si="197"/>
        <v>37363.107953457176</v>
      </c>
      <c r="Q384" s="35"/>
      <c r="R384">
        <f t="shared" ca="1" si="213"/>
        <v>381</v>
      </c>
      <c r="S384" s="78">
        <f t="shared" ca="1" si="214"/>
        <v>92.4</v>
      </c>
      <c r="T384" s="55">
        <f t="shared" ca="1" si="215"/>
        <v>2.5756084803392754E-2</v>
      </c>
      <c r="U384" s="78">
        <f t="shared" ca="1" si="216"/>
        <v>3.0525027503595249E-2</v>
      </c>
      <c r="V384" s="79">
        <f t="shared" ca="1" si="217"/>
        <v>61401.548937232801</v>
      </c>
      <c r="W384" s="79">
        <f t="shared" ca="1" si="198"/>
        <v>418.85025873514138</v>
      </c>
      <c r="X384" s="80">
        <f t="shared" ca="1" si="199"/>
        <v>-0.61050055007190496</v>
      </c>
      <c r="Y384" s="80">
        <f t="shared" ca="1" si="218"/>
        <v>-51.167957447694008</v>
      </c>
      <c r="Z384" s="80">
        <f t="shared" ca="1" si="200"/>
        <v>0</v>
      </c>
      <c r="AA384" s="80">
        <f t="shared" ca="1" si="219"/>
        <v>0</v>
      </c>
      <c r="AB384" s="81">
        <f t="shared" ca="1" si="201"/>
        <v>0</v>
      </c>
      <c r="AC384" s="79">
        <f t="shared" ca="1" si="202"/>
        <v>61768.620737970174</v>
      </c>
      <c r="AD384" s="35"/>
      <c r="AE384" s="62">
        <f t="shared" ca="1" si="203"/>
        <v>0</v>
      </c>
      <c r="AF384" s="62">
        <f t="shared" ca="1" si="204"/>
        <v>2023540.215670405</v>
      </c>
      <c r="AG384" s="35"/>
      <c r="AH384" s="35"/>
      <c r="AR384" s="69">
        <f t="shared" si="220"/>
        <v>32</v>
      </c>
      <c r="AS384" s="70">
        <f t="shared" si="224"/>
        <v>381</v>
      </c>
      <c r="AT384" s="71">
        <f t="shared" si="225"/>
        <v>7.3689571763445302E-2</v>
      </c>
      <c r="AU384" s="72">
        <f t="shared" si="205"/>
        <v>6.8214933659622723E-3</v>
      </c>
      <c r="AV384" s="73">
        <f t="shared" si="221"/>
        <v>1.0068214933659623</v>
      </c>
      <c r="AW384" s="74">
        <f>PRODUCT(AV$4:AV384)</f>
        <v>13.331965690994762</v>
      </c>
    </row>
    <row r="385" spans="5:49">
      <c r="E385">
        <f t="shared" si="222"/>
        <v>382</v>
      </c>
      <c r="F385" s="64">
        <f t="shared" si="223"/>
        <v>93.749999999998366</v>
      </c>
      <c r="G385" s="55">
        <f t="shared" si="206"/>
        <v>3.0908757876424664E-2</v>
      </c>
      <c r="H385" s="78">
        <f t="shared" si="226"/>
        <v>2.2206077077012283E-2</v>
      </c>
      <c r="I385" s="79">
        <f t="shared" ca="1" si="207"/>
        <v>36208.260696213052</v>
      </c>
      <c r="J385" s="79">
        <f t="shared" ca="1" si="208"/>
        <v>246.99441013224981</v>
      </c>
      <c r="K385" s="80">
        <f t="shared" ca="1" si="209"/>
        <v>-0.44412154154024563</v>
      </c>
      <c r="L385" s="80">
        <f t="shared" ca="1" si="210"/>
        <v>-30.173550580177544</v>
      </c>
      <c r="M385" s="80">
        <f t="shared" ca="1" si="211"/>
        <v>0</v>
      </c>
      <c r="N385" s="80">
        <f t="shared" ca="1" si="212"/>
        <v>0</v>
      </c>
      <c r="O385" s="81">
        <f t="shared" ca="1" si="196"/>
        <v>0</v>
      </c>
      <c r="P385" s="79">
        <f t="shared" ca="1" si="197"/>
        <v>36424.637434223579</v>
      </c>
      <c r="Q385" s="35"/>
      <c r="R385">
        <f t="shared" ca="1" si="213"/>
        <v>382</v>
      </c>
      <c r="S385" s="78">
        <f t="shared" ca="1" si="214"/>
        <v>92.48</v>
      </c>
      <c r="T385" s="55">
        <f t="shared" ca="1" si="215"/>
        <v>2.5756084803392754E-2</v>
      </c>
      <c r="U385" s="78">
        <f t="shared" ca="1" si="216"/>
        <v>2.9738822306586754E-2</v>
      </c>
      <c r="V385" s="79">
        <f t="shared" ca="1" si="217"/>
        <v>60177.702904054408</v>
      </c>
      <c r="W385" s="79">
        <f t="shared" ca="1" si="198"/>
        <v>410.50180113885568</v>
      </c>
      <c r="X385" s="80">
        <f t="shared" ca="1" si="199"/>
        <v>-0.59477644613173508</v>
      </c>
      <c r="Y385" s="80">
        <f t="shared" ca="1" si="218"/>
        <v>-50.148085753378673</v>
      </c>
      <c r="Z385" s="80">
        <f t="shared" ca="1" si="200"/>
        <v>0</v>
      </c>
      <c r="AA385" s="80">
        <f t="shared" ca="1" si="219"/>
        <v>0</v>
      </c>
      <c r="AB385" s="81">
        <f t="shared" ca="1" si="201"/>
        <v>0</v>
      </c>
      <c r="AC385" s="79">
        <f t="shared" ca="1" si="202"/>
        <v>60537.461842993755</v>
      </c>
      <c r="AD385" s="35"/>
      <c r="AE385" s="62">
        <f t="shared" ca="1" si="203"/>
        <v>0</v>
      </c>
      <c r="AF385" s="62">
        <f t="shared" ca="1" si="204"/>
        <v>2035637.4983142999</v>
      </c>
      <c r="AG385" s="35"/>
      <c r="AH385" s="35"/>
      <c r="AR385" s="69">
        <f t="shared" si="220"/>
        <v>32</v>
      </c>
      <c r="AS385" s="70">
        <f t="shared" si="224"/>
        <v>382</v>
      </c>
      <c r="AT385" s="71">
        <f t="shared" si="225"/>
        <v>7.3186898838520364E-2</v>
      </c>
      <c r="AU385" s="72">
        <f t="shared" si="205"/>
        <v>6.8214933659622723E-3</v>
      </c>
      <c r="AV385" s="73">
        <f t="shared" si="221"/>
        <v>1.0068214933659623</v>
      </c>
      <c r="AW385" s="74">
        <f>PRODUCT(AV$4:AV385)</f>
        <v>13.422909606511119</v>
      </c>
    </row>
    <row r="386" spans="5:49">
      <c r="E386">
        <f t="shared" si="222"/>
        <v>383</v>
      </c>
      <c r="F386" s="64">
        <f t="shared" si="223"/>
        <v>93.833333333331694</v>
      </c>
      <c r="G386" s="55">
        <f t="shared" si="206"/>
        <v>3.0908757876424664E-2</v>
      </c>
      <c r="H386" s="78">
        <f t="shared" si="226"/>
        <v>2.1519714817253687E-2</v>
      </c>
      <c r="I386" s="79">
        <f t="shared" ca="1" si="207"/>
        <v>35298.797135032612</v>
      </c>
      <c r="J386" s="79">
        <f t="shared" ca="1" si="208"/>
        <v>240.79051048307304</v>
      </c>
      <c r="K386" s="80">
        <f t="shared" ca="1" si="209"/>
        <v>-0.43039429634507376</v>
      </c>
      <c r="L386" s="80">
        <f t="shared" ca="1" si="210"/>
        <v>-29.415664279193845</v>
      </c>
      <c r="M386" s="80">
        <f t="shared" ca="1" si="211"/>
        <v>0</v>
      </c>
      <c r="N386" s="80">
        <f t="shared" ca="1" si="212"/>
        <v>0</v>
      </c>
      <c r="O386" s="81">
        <f t="shared" ca="1" si="196"/>
        <v>0</v>
      </c>
      <c r="P386" s="79">
        <f t="shared" ca="1" si="197"/>
        <v>35509.741586940145</v>
      </c>
      <c r="Q386" s="35"/>
      <c r="R386">
        <f t="shared" ca="1" si="213"/>
        <v>383</v>
      </c>
      <c r="S386" s="78">
        <f t="shared" ca="1" si="214"/>
        <v>92.56</v>
      </c>
      <c r="T386" s="55">
        <f t="shared" ca="1" si="215"/>
        <v>2.8214445801184374E-2</v>
      </c>
      <c r="U386" s="78">
        <f t="shared" ca="1" si="216"/>
        <v>2.8899757916426509E-2</v>
      </c>
      <c r="V386" s="79">
        <f t="shared" ca="1" si="217"/>
        <v>58829.430906883339</v>
      </c>
      <c r="W386" s="79">
        <f t="shared" ca="1" si="198"/>
        <v>401.30457265464054</v>
      </c>
      <c r="X386" s="80">
        <f t="shared" ca="1" si="199"/>
        <v>-0.57799515832853021</v>
      </c>
      <c r="Y386" s="80">
        <f t="shared" ca="1" si="218"/>
        <v>-49.024525755736121</v>
      </c>
      <c r="Z386" s="80">
        <f t="shared" ca="1" si="200"/>
        <v>0</v>
      </c>
      <c r="AA386" s="80">
        <f t="shared" ca="1" si="219"/>
        <v>0</v>
      </c>
      <c r="AB386" s="81">
        <f t="shared" ca="1" si="201"/>
        <v>0</v>
      </c>
      <c r="AC386" s="79">
        <f t="shared" ca="1" si="202"/>
        <v>59181.132958623915</v>
      </c>
      <c r="AD386" s="35"/>
      <c r="AE386" s="62">
        <f t="shared" ca="1" si="203"/>
        <v>0</v>
      </c>
      <c r="AF386" s="62">
        <f t="shared" ca="1" si="204"/>
        <v>2047807.2214226262</v>
      </c>
      <c r="AG386" s="35"/>
      <c r="AH386" s="35"/>
      <c r="AR386" s="69">
        <f t="shared" si="220"/>
        <v>32</v>
      </c>
      <c r="AS386" s="70">
        <f t="shared" si="224"/>
        <v>383</v>
      </c>
      <c r="AT386" s="71">
        <f t="shared" si="225"/>
        <v>7.2687654893618045E-2</v>
      </c>
      <c r="AU386" s="72">
        <f t="shared" si="205"/>
        <v>6.8214933659622723E-3</v>
      </c>
      <c r="AV386" s="73">
        <f t="shared" si="221"/>
        <v>1.0068214933659623</v>
      </c>
      <c r="AW386" s="74">
        <f>PRODUCT(AV$4:AV386)</f>
        <v>13.514473895343846</v>
      </c>
    </row>
    <row r="387" spans="5:49">
      <c r="E387">
        <f t="shared" si="222"/>
        <v>384</v>
      </c>
      <c r="F387" s="64">
        <f t="shared" si="223"/>
        <v>93.916666666665023</v>
      </c>
      <c r="G387" s="55">
        <f t="shared" si="206"/>
        <v>3.0908757876424664E-2</v>
      </c>
      <c r="H387" s="78">
        <f t="shared" si="226"/>
        <v>2.0854567162397485E-2</v>
      </c>
      <c r="I387" s="79">
        <f t="shared" ca="1" si="207"/>
        <v>34412.179581975004</v>
      </c>
      <c r="J387" s="79">
        <f t="shared" ca="1" si="208"/>
        <v>234.74245472674485</v>
      </c>
      <c r="K387" s="80">
        <f t="shared" ca="1" si="209"/>
        <v>-0.41709134324794972</v>
      </c>
      <c r="L387" s="80">
        <f t="shared" ca="1" si="210"/>
        <v>-28.676816318312504</v>
      </c>
      <c r="M387" s="80">
        <f t="shared" ca="1" si="211"/>
        <v>0</v>
      </c>
      <c r="N387" s="80">
        <f t="shared" ca="1" si="212"/>
        <v>0</v>
      </c>
      <c r="O387" s="81">
        <f t="shared" ca="1" si="196"/>
        <v>-3708.2444414644151</v>
      </c>
      <c r="P387" s="79">
        <f t="shared" ca="1" si="197"/>
        <v>30909.58368757577</v>
      </c>
      <c r="Q387" s="35"/>
      <c r="R387">
        <f t="shared" ca="1" si="213"/>
        <v>384</v>
      </c>
      <c r="S387" s="78">
        <f t="shared" ca="1" si="214"/>
        <v>92.64</v>
      </c>
      <c r="T387" s="55">
        <f t="shared" ca="1" si="215"/>
        <v>2.8214445801184374E-2</v>
      </c>
      <c r="U387" s="78">
        <f t="shared" ca="1" si="216"/>
        <v>2.8084367263026145E-2</v>
      </c>
      <c r="V387" s="79">
        <f t="shared" ca="1" si="217"/>
        <v>57511.370090310134</v>
      </c>
      <c r="W387" s="79">
        <f t="shared" ca="1" si="198"/>
        <v>392.31342953845166</v>
      </c>
      <c r="X387" s="80">
        <f t="shared" ca="1" si="199"/>
        <v>-0.56168734526052289</v>
      </c>
      <c r="Y387" s="80">
        <f t="shared" ca="1" si="218"/>
        <v>-47.926141741925115</v>
      </c>
      <c r="Z387" s="80">
        <f t="shared" ca="1" si="200"/>
        <v>0</v>
      </c>
      <c r="AA387" s="80">
        <f t="shared" ca="1" si="219"/>
        <v>0</v>
      </c>
      <c r="AB387" s="81">
        <f t="shared" ca="1" si="201"/>
        <v>-3708.2444414644151</v>
      </c>
      <c r="AC387" s="79">
        <f t="shared" ca="1" si="202"/>
        <v>54146.951249296988</v>
      </c>
      <c r="AD387" s="35"/>
      <c r="AE387" s="62">
        <f t="shared" ca="1" si="203"/>
        <v>-132039.45122689029</v>
      </c>
      <c r="AF387" s="62">
        <f t="shared" ca="1" si="204"/>
        <v>1928010.3675535878</v>
      </c>
      <c r="AG387" s="35"/>
      <c r="AH387" s="35"/>
      <c r="AR387" s="69">
        <f t="shared" si="220"/>
        <v>32</v>
      </c>
      <c r="AS387" s="70">
        <f t="shared" si="224"/>
        <v>384</v>
      </c>
      <c r="AT387" s="71">
        <f t="shared" si="225"/>
        <v>7.219181653797388E-2</v>
      </c>
      <c r="AU387" s="72">
        <f t="shared" si="205"/>
        <v>6.8214933659622723E-3</v>
      </c>
      <c r="AV387" s="73">
        <f t="shared" si="221"/>
        <v>1.0068214933659623</v>
      </c>
      <c r="AW387" s="74">
        <f>PRODUCT(AV$4:AV387)</f>
        <v>13.606662789365405</v>
      </c>
    </row>
    <row r="388" spans="5:49">
      <c r="E388">
        <f t="shared" si="222"/>
        <v>385</v>
      </c>
      <c r="F388" s="64">
        <f t="shared" si="223"/>
        <v>93.999999999998352</v>
      </c>
      <c r="G388" s="55">
        <f t="shared" si="206"/>
        <v>3.0908757876424664E-2</v>
      </c>
      <c r="H388" s="78">
        <f t="shared" si="226"/>
        <v>2.0209978395357306E-2</v>
      </c>
      <c r="I388" s="79">
        <f t="shared" ca="1" si="207"/>
        <v>29954.206849315404</v>
      </c>
      <c r="J388" s="79">
        <f t="shared" ca="1" si="208"/>
        <v>204.33242330526667</v>
      </c>
      <c r="K388" s="80">
        <f t="shared" ca="1" si="209"/>
        <v>-0.40419956790714612</v>
      </c>
      <c r="L388" s="80">
        <f t="shared" ca="1" si="210"/>
        <v>-24.961839041096173</v>
      </c>
      <c r="M388" s="80">
        <f t="shared" ca="1" si="211"/>
        <v>-224.65655136986553</v>
      </c>
      <c r="N388" s="80">
        <f t="shared" ca="1" si="212"/>
        <v>0</v>
      </c>
      <c r="O388" s="81">
        <f t="shared" ref="O388:O451" ca="1" si="227">-MIN(IF(MOD(R388,IF($C$5="Annual",12,1))=0,1,0)*$C$33*U388/IF($C$5="Monthly",12,1),I388)</f>
        <v>0</v>
      </c>
      <c r="P388" s="79">
        <f t="shared" ref="P388:P451" ca="1" si="228">SUM(I388:O388)</f>
        <v>29908.516682641799</v>
      </c>
      <c r="Q388" s="35"/>
      <c r="R388">
        <f t="shared" ca="1" si="213"/>
        <v>385</v>
      </c>
      <c r="S388" s="78">
        <f t="shared" ca="1" si="214"/>
        <v>92.72</v>
      </c>
      <c r="T388" s="55">
        <f t="shared" ca="1" si="215"/>
        <v>2.8214445801184374E-2</v>
      </c>
      <c r="U388" s="78">
        <f t="shared" ca="1" si="216"/>
        <v>2.7291982405022938E-2</v>
      </c>
      <c r="V388" s="79">
        <f t="shared" ca="1" si="217"/>
        <v>52619.225027974324</v>
      </c>
      <c r="W388" s="79">
        <f t="shared" ref="W388:W451" ca="1" si="229">(V388)*$AU388</f>
        <v>358.94169445040279</v>
      </c>
      <c r="X388" s="80">
        <f t="shared" ref="X388:X451" ca="1" si="230">IF(V388=0,0,-$C$19)*U388</f>
        <v>-0.54583964810045882</v>
      </c>
      <c r="Y388" s="80">
        <f t="shared" ca="1" si="218"/>
        <v>-43.849354189978605</v>
      </c>
      <c r="Z388" s="80">
        <f t="shared" ref="Z388:Z451" ca="1" si="231">-IF(MOD(R388-1,12)=0,1,0)*V388*($C$17)</f>
        <v>-394.6441877098074</v>
      </c>
      <c r="AA388" s="80">
        <f t="shared" ca="1" si="219"/>
        <v>0</v>
      </c>
      <c r="AB388" s="81">
        <f t="shared" ref="AB388:AB451" ca="1" si="232">-MIN(IF(MOD(R388,IF($C$5="Annual",12,1))=0,1,0)*$C$33*U388/IF($C$5="Monthly",12,1),V388)</f>
        <v>0</v>
      </c>
      <c r="AC388" s="79">
        <f t="shared" ref="AC388:AC451" ca="1" si="233">SUM(V388:AB388)</f>
        <v>52539.127340876847</v>
      </c>
      <c r="AD388" s="35"/>
      <c r="AE388" s="62">
        <f t="shared" ref="AE388:AE451" ca="1" si="234">AB388/U388</f>
        <v>0</v>
      </c>
      <c r="AF388" s="62">
        <f t="shared" ref="AF388:AF451" ca="1" si="235">AC388/U388</f>
        <v>1925075.5244224146</v>
      </c>
      <c r="AG388" s="35"/>
      <c r="AH388" s="35"/>
      <c r="AR388" s="69">
        <f t="shared" si="220"/>
        <v>33</v>
      </c>
      <c r="AS388" s="70">
        <f t="shared" si="224"/>
        <v>385</v>
      </c>
      <c r="AT388" s="71">
        <f t="shared" si="225"/>
        <v>7.1699360540383325E-2</v>
      </c>
      <c r="AU388" s="72">
        <f t="shared" ref="AU388:AU451" si="236">((1+$AH$21)^(1/12))-1</f>
        <v>6.8214933659622723E-3</v>
      </c>
      <c r="AV388" s="73">
        <f t="shared" si="221"/>
        <v>1.0068214933659623</v>
      </c>
      <c r="AW388" s="74">
        <f>PRODUCT(AV$4:AV388)</f>
        <v>13.699480549315947</v>
      </c>
    </row>
    <row r="389" spans="5:49">
      <c r="E389">
        <f t="shared" si="222"/>
        <v>386</v>
      </c>
      <c r="F389" s="64">
        <f t="shared" si="223"/>
        <v>94.08333333333168</v>
      </c>
      <c r="G389" s="55">
        <f t="shared" ref="G389:G452" si="237">(1-(1-IF(F389&gt;$AJ$90,0,VLOOKUP(ROUND(F389,0),$AJ$4:$AK$90,2,FALSE)))^(1/12))</f>
        <v>3.0908757876424664E-2</v>
      </c>
      <c r="H389" s="78">
        <f t="shared" si="226"/>
        <v>1.9585313066447434E-2</v>
      </c>
      <c r="I389" s="79">
        <f t="shared" ref="I389:I452" ca="1" si="238">MAX(P388,0)*(1-G389)</f>
        <v>28984.081582055016</v>
      </c>
      <c r="J389" s="79">
        <f t="shared" ref="J389:J452" ca="1" si="239">(I389)*$AU389</f>
        <v>197.71472023049756</v>
      </c>
      <c r="K389" s="80">
        <f t="shared" ref="K389:K452" ca="1" si="240">IF(I389=0,0,-$C$19)*H389</f>
        <v>-0.3917062613289487</v>
      </c>
      <c r="L389" s="80">
        <f t="shared" ref="L389:L452" ca="1" si="241">IF(OR(I388+O388=0,K388=0),0,-I389*($C$16/12))</f>
        <v>-24.153401318379181</v>
      </c>
      <c r="M389" s="80">
        <f t="shared" ref="M389:M452" ca="1" si="242">IF(OR(I388+O388=0,K388=0),0,-IF(MOD(E389-1,12)=0,1,0)*I389*($C$17))</f>
        <v>0</v>
      </c>
      <c r="N389" s="80">
        <f t="shared" ref="N389:N452" ca="1" si="243">IF(OR(I388+O388=0,K388=0),0,-I389*($C$18*(1+$C$20))/12)</f>
        <v>0</v>
      </c>
      <c r="O389" s="81">
        <f t="shared" ca="1" si="227"/>
        <v>0</v>
      </c>
      <c r="P389" s="79">
        <f t="shared" ca="1" si="228"/>
        <v>29157.251194705805</v>
      </c>
      <c r="Q389" s="35"/>
      <c r="R389">
        <f t="shared" ref="R389:R452" ca="1" si="244">R388+1</f>
        <v>386</v>
      </c>
      <c r="S389" s="78">
        <f t="shared" ref="S389:S452" ca="1" si="245">ROUND((R389-R388)/12+S388,2)</f>
        <v>92.8</v>
      </c>
      <c r="T389" s="55">
        <f t="shared" ref="T389:T452" ca="1" si="246">(1-(1-IF(S389&gt;$AJ$90,0,VLOOKUP(ROUND(S389,0),$AJ$4:$AK$90,2,FALSE)))^(1/12))</f>
        <v>2.8214445801184374E-2</v>
      </c>
      <c r="U389" s="78">
        <f t="shared" ref="U389:U452" ca="1" si="247">U388*(1-T389)</f>
        <v>2.6521954246649541E-2</v>
      </c>
      <c r="V389" s="79">
        <f t="shared" ref="V389:V452" ca="1" si="248">MAX(AC388,0)*(1-T389)</f>
        <v>51056.76498007615</v>
      </c>
      <c r="W389" s="79">
        <f t="shared" ca="1" si="229"/>
        <v>348.28338359908435</v>
      </c>
      <c r="X389" s="80">
        <f t="shared" ca="1" si="230"/>
        <v>-0.53043908493299086</v>
      </c>
      <c r="Y389" s="80">
        <f t="shared" ref="Y389:Y452" ca="1" si="249">IF(OR(V388+AB388=0,X388=0),0,-V389*($C$16/12))</f>
        <v>-42.547304150063461</v>
      </c>
      <c r="Z389" s="80">
        <f t="shared" ca="1" si="231"/>
        <v>0</v>
      </c>
      <c r="AA389" s="80">
        <f t="shared" ref="AA389:AA452" ca="1" si="250">IF(OR(V388+AB388=0,X388=0),0,-V389*($C$18*(1+$C$20))/12)</f>
        <v>0</v>
      </c>
      <c r="AB389" s="81">
        <f t="shared" ca="1" si="232"/>
        <v>0</v>
      </c>
      <c r="AC389" s="79">
        <f t="shared" ca="1" si="233"/>
        <v>51361.970620440232</v>
      </c>
      <c r="AD389" s="35"/>
      <c r="AE389" s="62">
        <f t="shared" ca="1" si="234"/>
        <v>0</v>
      </c>
      <c r="AF389" s="62">
        <f t="shared" ca="1" si="235"/>
        <v>1936583.1847375529</v>
      </c>
      <c r="AG389" s="35"/>
      <c r="AH389" s="35"/>
      <c r="AR389" s="69">
        <f t="shared" ref="AR389:AR452" si="251">ROUNDDOWN((AS389-1)/12,0)+1</f>
        <v>33</v>
      </c>
      <c r="AS389" s="70">
        <f t="shared" si="224"/>
        <v>386</v>
      </c>
      <c r="AT389" s="71">
        <f t="shared" si="225"/>
        <v>7.1210263828113365E-2</v>
      </c>
      <c r="AU389" s="72">
        <f t="shared" si="236"/>
        <v>6.8214933659622723E-3</v>
      </c>
      <c r="AV389" s="73">
        <f t="shared" ref="AV389:AV452" si="252">(1+AU389)</f>
        <v>1.0068214933659623</v>
      </c>
      <c r="AW389" s="74">
        <f>PRODUCT(AV$4:AV389)</f>
        <v>13.792931465000235</v>
      </c>
    </row>
    <row r="390" spans="5:49">
      <c r="E390">
        <f t="shared" ref="E390:E453" si="253">E389+1</f>
        <v>387</v>
      </c>
      <c r="F390" s="64">
        <f t="shared" ref="F390:F453" si="254">(E390-E389)/12+F389</f>
        <v>94.166666666665009</v>
      </c>
      <c r="G390" s="55">
        <f t="shared" si="237"/>
        <v>3.0908757876424664E-2</v>
      </c>
      <c r="H390" s="78">
        <f t="shared" si="226"/>
        <v>1.8979955366942636E-2</v>
      </c>
      <c r="I390" s="79">
        <f t="shared" ca="1" si="238"/>
        <v>28256.036777186549</v>
      </c>
      <c r="J390" s="79">
        <f t="shared" ca="1" si="239"/>
        <v>192.74836742396403</v>
      </c>
      <c r="K390" s="80">
        <f t="shared" ca="1" si="240"/>
        <v>-0.37959910733885271</v>
      </c>
      <c r="L390" s="80">
        <f t="shared" ca="1" si="241"/>
        <v>-23.546697314322127</v>
      </c>
      <c r="M390" s="80">
        <f t="shared" ca="1" si="242"/>
        <v>0</v>
      </c>
      <c r="N390" s="80">
        <f t="shared" ca="1" si="243"/>
        <v>0</v>
      </c>
      <c r="O390" s="81">
        <f t="shared" ca="1" si="227"/>
        <v>0</v>
      </c>
      <c r="P390" s="79">
        <f t="shared" ca="1" si="228"/>
        <v>28424.858848188851</v>
      </c>
      <c r="Q390" s="35"/>
      <c r="R390">
        <f t="shared" ca="1" si="244"/>
        <v>387</v>
      </c>
      <c r="S390" s="78">
        <f t="shared" ca="1" si="245"/>
        <v>92.88</v>
      </c>
      <c r="T390" s="55">
        <f t="shared" ca="1" si="246"/>
        <v>2.8214445801184374E-2</v>
      </c>
      <c r="U390" s="78">
        <f t="shared" ca="1" si="247"/>
        <v>2.5773652006015956E-2</v>
      </c>
      <c r="V390" s="79">
        <f t="shared" ca="1" si="248"/>
        <v>49912.821084127798</v>
      </c>
      <c r="W390" s="79">
        <f t="shared" ca="1" si="229"/>
        <v>340.47997790183962</v>
      </c>
      <c r="X390" s="80">
        <f t="shared" ca="1" si="230"/>
        <v>-0.51547304012031914</v>
      </c>
      <c r="Y390" s="80">
        <f t="shared" ca="1" si="249"/>
        <v>-41.594017570106502</v>
      </c>
      <c r="Z390" s="80">
        <f t="shared" ca="1" si="231"/>
        <v>0</v>
      </c>
      <c r="AA390" s="80">
        <f t="shared" ca="1" si="250"/>
        <v>0</v>
      </c>
      <c r="AB390" s="81">
        <f t="shared" ca="1" si="232"/>
        <v>0</v>
      </c>
      <c r="AC390" s="79">
        <f t="shared" ca="1" si="233"/>
        <v>50211.191571419418</v>
      </c>
      <c r="AD390" s="35"/>
      <c r="AE390" s="62">
        <f t="shared" ca="1" si="234"/>
        <v>0</v>
      </c>
      <c r="AF390" s="62">
        <f t="shared" ca="1" si="235"/>
        <v>1948159.7547642598</v>
      </c>
      <c r="AG390" s="35"/>
      <c r="AH390" s="35"/>
      <c r="AR390" s="69">
        <f t="shared" si="251"/>
        <v>33</v>
      </c>
      <c r="AS390" s="70">
        <f t="shared" ref="AS390:AS453" si="255">AS389+1</f>
        <v>387</v>
      </c>
      <c r="AT390" s="71">
        <f t="shared" ref="AT390:AT453" si="256">(1-AU390)*AT389</f>
        <v>7.0724503485821461E-2</v>
      </c>
      <c r="AU390" s="72">
        <f t="shared" si="236"/>
        <v>6.8214933659622723E-3</v>
      </c>
      <c r="AV390" s="73">
        <f t="shared" si="252"/>
        <v>1.0068214933659623</v>
      </c>
      <c r="AW390" s="74">
        <f>PRODUCT(AV$4:AV390)</f>
        <v>13.887019855485907</v>
      </c>
    </row>
    <row r="391" spans="5:49">
      <c r="E391">
        <f t="shared" si="253"/>
        <v>388</v>
      </c>
      <c r="F391" s="64">
        <f t="shared" si="254"/>
        <v>94.249999999998337</v>
      </c>
      <c r="G391" s="55">
        <f t="shared" si="237"/>
        <v>3.0908757876424664E-2</v>
      </c>
      <c r="H391" s="78">
        <f t="shared" ref="H391:H454" si="257">H390*(1-G391)</f>
        <v>1.8393308522000457E-2</v>
      </c>
      <c r="I391" s="79">
        <f t="shared" ca="1" si="238"/>
        <v>27546.281768378634</v>
      </c>
      <c r="J391" s="79">
        <f t="shared" ca="1" si="239"/>
        <v>187.90677833992234</v>
      </c>
      <c r="K391" s="80">
        <f t="shared" ca="1" si="240"/>
        <v>-0.36786617044000913</v>
      </c>
      <c r="L391" s="80">
        <f t="shared" ca="1" si="241"/>
        <v>-22.955234806982197</v>
      </c>
      <c r="M391" s="80">
        <f t="shared" ca="1" si="242"/>
        <v>0</v>
      </c>
      <c r="N391" s="80">
        <f t="shared" ca="1" si="243"/>
        <v>0</v>
      </c>
      <c r="O391" s="81">
        <f t="shared" ca="1" si="227"/>
        <v>0</v>
      </c>
      <c r="P391" s="79">
        <f t="shared" ca="1" si="228"/>
        <v>27710.865445741136</v>
      </c>
      <c r="Q391" s="35"/>
      <c r="R391">
        <f t="shared" ca="1" si="244"/>
        <v>388</v>
      </c>
      <c r="S391" s="78">
        <f t="shared" ca="1" si="245"/>
        <v>92.96</v>
      </c>
      <c r="T391" s="55">
        <f t="shared" ca="1" si="246"/>
        <v>2.8214445801184374E-2</v>
      </c>
      <c r="U391" s="78">
        <f t="shared" ca="1" si="247"/>
        <v>2.5046462698393633E-2</v>
      </c>
      <c r="V391" s="79">
        <f t="shared" ca="1" si="248"/>
        <v>48794.510628214717</v>
      </c>
      <c r="W391" s="79">
        <f t="shared" ca="1" si="229"/>
        <v>332.85143054574229</v>
      </c>
      <c r="X391" s="80">
        <f t="shared" ca="1" si="230"/>
        <v>-0.50092925396787269</v>
      </c>
      <c r="Y391" s="80">
        <f t="shared" ca="1" si="249"/>
        <v>-40.662092190178932</v>
      </c>
      <c r="Z391" s="80">
        <f t="shared" ca="1" si="231"/>
        <v>0</v>
      </c>
      <c r="AA391" s="80">
        <f t="shared" ca="1" si="250"/>
        <v>0</v>
      </c>
      <c r="AB391" s="81">
        <f t="shared" ca="1" si="232"/>
        <v>0</v>
      </c>
      <c r="AC391" s="79">
        <f t="shared" ca="1" si="233"/>
        <v>49086.199037316313</v>
      </c>
      <c r="AD391" s="35"/>
      <c r="AE391" s="62">
        <f t="shared" ca="1" si="234"/>
        <v>0</v>
      </c>
      <c r="AF391" s="62">
        <f t="shared" ca="1" si="235"/>
        <v>1959805.6471449153</v>
      </c>
      <c r="AG391" s="35"/>
      <c r="AH391" s="35"/>
      <c r="AR391" s="69">
        <f t="shared" si="251"/>
        <v>33</v>
      </c>
      <c r="AS391" s="70">
        <f t="shared" si="255"/>
        <v>388</v>
      </c>
      <c r="AT391" s="71">
        <f t="shared" si="256"/>
        <v>7.024205675448196E-2</v>
      </c>
      <c r="AU391" s="72">
        <f t="shared" si="236"/>
        <v>6.8214933659622723E-3</v>
      </c>
      <c r="AV391" s="73">
        <f t="shared" si="252"/>
        <v>1.0068214933659623</v>
      </c>
      <c r="AW391" s="74">
        <f>PRODUCT(AV$4:AV391)</f>
        <v>13.981750069303089</v>
      </c>
    </row>
    <row r="392" spans="5:49">
      <c r="E392">
        <f t="shared" si="253"/>
        <v>389</v>
      </c>
      <c r="F392" s="64">
        <f t="shared" si="254"/>
        <v>94.333333333331666</v>
      </c>
      <c r="G392" s="55">
        <f t="shared" si="237"/>
        <v>3.0908757876424664E-2</v>
      </c>
      <c r="H392" s="78">
        <f t="shared" si="257"/>
        <v>1.7824794202347567E-2</v>
      </c>
      <c r="I392" s="79">
        <f t="shared" ca="1" si="238"/>
        <v>26854.35701513254</v>
      </c>
      <c r="J392" s="79">
        <f t="shared" ca="1" si="239"/>
        <v>183.18681822590904</v>
      </c>
      <c r="K392" s="80">
        <f t="shared" ca="1" si="240"/>
        <v>-0.35649588404695132</v>
      </c>
      <c r="L392" s="80">
        <f t="shared" ca="1" si="241"/>
        <v>-22.378630845943785</v>
      </c>
      <c r="M392" s="80">
        <f t="shared" ca="1" si="242"/>
        <v>0</v>
      </c>
      <c r="N392" s="80">
        <f t="shared" ca="1" si="243"/>
        <v>0</v>
      </c>
      <c r="O392" s="81">
        <f t="shared" ca="1" si="227"/>
        <v>0</v>
      </c>
      <c r="P392" s="79">
        <f t="shared" ca="1" si="228"/>
        <v>27014.808706628461</v>
      </c>
      <c r="Q392" s="35"/>
      <c r="R392">
        <f t="shared" ca="1" si="244"/>
        <v>389</v>
      </c>
      <c r="S392" s="78">
        <f t="shared" ca="1" si="245"/>
        <v>93.04</v>
      </c>
      <c r="T392" s="55">
        <f t="shared" ca="1" si="246"/>
        <v>2.8214445801184374E-2</v>
      </c>
      <c r="U392" s="78">
        <f t="shared" ca="1" si="247"/>
        <v>2.4339790634078418E-2</v>
      </c>
      <c r="V392" s="79">
        <f t="shared" ca="1" si="248"/>
        <v>47701.2591349918</v>
      </c>
      <c r="W392" s="79">
        <f t="shared" ca="1" si="229"/>
        <v>325.3938227373938</v>
      </c>
      <c r="X392" s="80">
        <f t="shared" ca="1" si="230"/>
        <v>-0.48679581268156835</v>
      </c>
      <c r="Y392" s="80">
        <f t="shared" ca="1" si="249"/>
        <v>-39.751049279159837</v>
      </c>
      <c r="Z392" s="80">
        <f t="shared" ca="1" si="231"/>
        <v>0</v>
      </c>
      <c r="AA392" s="80">
        <f t="shared" ca="1" si="250"/>
        <v>0</v>
      </c>
      <c r="AB392" s="81">
        <f t="shared" ca="1" si="232"/>
        <v>0</v>
      </c>
      <c r="AC392" s="79">
        <f t="shared" ca="1" si="233"/>
        <v>47986.415112637347</v>
      </c>
      <c r="AD392" s="35"/>
      <c r="AE392" s="62">
        <f t="shared" ca="1" si="234"/>
        <v>0</v>
      </c>
      <c r="AF392" s="62">
        <f t="shared" ca="1" si="235"/>
        <v>1971521.2769928686</v>
      </c>
      <c r="AG392" s="35"/>
      <c r="AH392" s="35"/>
      <c r="AR392" s="69">
        <f t="shared" si="251"/>
        <v>33</v>
      </c>
      <c r="AS392" s="70">
        <f t="shared" si="255"/>
        <v>389</v>
      </c>
      <c r="AT392" s="71">
        <f t="shared" si="256"/>
        <v>6.9762901030319721E-2</v>
      </c>
      <c r="AU392" s="72">
        <f t="shared" si="236"/>
        <v>6.8214933659622723E-3</v>
      </c>
      <c r="AV392" s="73">
        <f t="shared" si="252"/>
        <v>1.0068214933659623</v>
      </c>
      <c r="AW392" s="74">
        <f>PRODUCT(AV$4:AV392)</f>
        <v>14.077126484645383</v>
      </c>
    </row>
    <row r="393" spans="5:49">
      <c r="E393">
        <f t="shared" si="253"/>
        <v>390</v>
      </c>
      <c r="F393" s="64">
        <f t="shared" si="254"/>
        <v>94.416666666664995</v>
      </c>
      <c r="G393" s="55">
        <f t="shared" si="237"/>
        <v>3.0908757876424664E-2</v>
      </c>
      <c r="H393" s="78">
        <f t="shared" si="257"/>
        <v>1.7273851954150109E-2</v>
      </c>
      <c r="I393" s="79">
        <f t="shared" ca="1" si="238"/>
        <v>26179.814525237354</v>
      </c>
      <c r="J393" s="79">
        <f t="shared" ca="1" si="239"/>
        <v>178.58543110602935</v>
      </c>
      <c r="K393" s="80">
        <f t="shared" ca="1" si="240"/>
        <v>-0.3454770390830022</v>
      </c>
      <c r="L393" s="80">
        <f t="shared" ca="1" si="241"/>
        <v>-21.816512104364463</v>
      </c>
      <c r="M393" s="80">
        <f t="shared" ca="1" si="242"/>
        <v>0</v>
      </c>
      <c r="N393" s="80">
        <f t="shared" ca="1" si="243"/>
        <v>0</v>
      </c>
      <c r="O393" s="81">
        <f t="shared" ca="1" si="227"/>
        <v>0</v>
      </c>
      <c r="P393" s="79">
        <f t="shared" ca="1" si="228"/>
        <v>26336.237967199937</v>
      </c>
      <c r="Q393" s="35"/>
      <c r="R393">
        <f t="shared" ca="1" si="244"/>
        <v>390</v>
      </c>
      <c r="S393" s="78">
        <f t="shared" ca="1" si="245"/>
        <v>93.12</v>
      </c>
      <c r="T393" s="55">
        <f t="shared" ca="1" si="246"/>
        <v>2.8214445801184374E-2</v>
      </c>
      <c r="U393" s="78">
        <f t="shared" ca="1" si="247"/>
        <v>2.3653056930421038E-2</v>
      </c>
      <c r="V393" s="79">
        <f t="shared" ca="1" si="248"/>
        <v>46632.505004248706</v>
      </c>
      <c r="W393" s="79">
        <f t="shared" ca="1" si="229"/>
        <v>318.10332352468498</v>
      </c>
      <c r="X393" s="80">
        <f t="shared" ca="1" si="230"/>
        <v>-0.47306113860842075</v>
      </c>
      <c r="Y393" s="80">
        <f t="shared" ca="1" si="249"/>
        <v>-38.860420836873921</v>
      </c>
      <c r="Z393" s="80">
        <f t="shared" ca="1" si="231"/>
        <v>0</v>
      </c>
      <c r="AA393" s="80">
        <f t="shared" ca="1" si="250"/>
        <v>0</v>
      </c>
      <c r="AB393" s="81">
        <f t="shared" ca="1" si="232"/>
        <v>0</v>
      </c>
      <c r="AC393" s="79">
        <f t="shared" ca="1" si="233"/>
        <v>46911.274845797911</v>
      </c>
      <c r="AD393" s="35"/>
      <c r="AE393" s="62">
        <f t="shared" ca="1" si="234"/>
        <v>0</v>
      </c>
      <c r="AF393" s="62">
        <f t="shared" ca="1" si="235"/>
        <v>1983307.0619072351</v>
      </c>
      <c r="AG393" s="35"/>
      <c r="AH393" s="35"/>
      <c r="AR393" s="69">
        <f t="shared" si="251"/>
        <v>33</v>
      </c>
      <c r="AS393" s="70">
        <f t="shared" si="255"/>
        <v>390</v>
      </c>
      <c r="AT393" s="71">
        <f t="shared" si="256"/>
        <v>6.9287013863751107E-2</v>
      </c>
      <c r="AU393" s="72">
        <f t="shared" si="236"/>
        <v>6.8214933659622723E-3</v>
      </c>
      <c r="AV393" s="73">
        <f t="shared" si="252"/>
        <v>1.0068214933659623</v>
      </c>
      <c r="AW393" s="74">
        <f>PRODUCT(AV$4:AV393)</f>
        <v>14.173153509572204</v>
      </c>
    </row>
    <row r="394" spans="5:49">
      <c r="E394">
        <f t="shared" si="253"/>
        <v>391</v>
      </c>
      <c r="F394" s="64">
        <f t="shared" si="254"/>
        <v>94.499999999998323</v>
      </c>
      <c r="G394" s="55">
        <f t="shared" si="237"/>
        <v>3.0908757876424664E-2</v>
      </c>
      <c r="H394" s="78">
        <f t="shared" si="257"/>
        <v>1.6739938646506077E-2</v>
      </c>
      <c r="I394" s="79">
        <f t="shared" ca="1" si="238"/>
        <v>25522.217564495852</v>
      </c>
      <c r="J394" s="79">
        <f t="shared" ca="1" si="239"/>
        <v>174.09963780085423</v>
      </c>
      <c r="K394" s="80">
        <f t="shared" ca="1" si="240"/>
        <v>-0.33479877293012156</v>
      </c>
      <c r="L394" s="80">
        <f t="shared" ca="1" si="241"/>
        <v>-21.268514637079878</v>
      </c>
      <c r="M394" s="80">
        <f t="shared" ca="1" si="242"/>
        <v>0</v>
      </c>
      <c r="N394" s="80">
        <f t="shared" ca="1" si="243"/>
        <v>0</v>
      </c>
      <c r="O394" s="81">
        <f t="shared" ca="1" si="227"/>
        <v>0</v>
      </c>
      <c r="P394" s="79">
        <f t="shared" ca="1" si="228"/>
        <v>25674.713888886698</v>
      </c>
      <c r="Q394" s="35"/>
      <c r="R394">
        <f t="shared" ca="1" si="244"/>
        <v>391</v>
      </c>
      <c r="S394" s="78">
        <f t="shared" ca="1" si="245"/>
        <v>93.2</v>
      </c>
      <c r="T394" s="55">
        <f t="shared" ca="1" si="246"/>
        <v>2.8214445801184374E-2</v>
      </c>
      <c r="U394" s="78">
        <f t="shared" ca="1" si="247"/>
        <v>2.2985699037625346E-2</v>
      </c>
      <c r="V394" s="79">
        <f t="shared" ca="1" si="248"/>
        <v>45587.69922419668</v>
      </c>
      <c r="W394" s="79">
        <f t="shared" ca="1" si="229"/>
        <v>310.97618782734111</v>
      </c>
      <c r="X394" s="80">
        <f t="shared" ca="1" si="230"/>
        <v>-0.45971398075250691</v>
      </c>
      <c r="Y394" s="80">
        <f t="shared" ca="1" si="249"/>
        <v>-37.989749353497238</v>
      </c>
      <c r="Z394" s="80">
        <f t="shared" ca="1" si="231"/>
        <v>0</v>
      </c>
      <c r="AA394" s="80">
        <f t="shared" ca="1" si="250"/>
        <v>0</v>
      </c>
      <c r="AB394" s="81">
        <f t="shared" ca="1" si="232"/>
        <v>0</v>
      </c>
      <c r="AC394" s="79">
        <f t="shared" ca="1" si="233"/>
        <v>45860.225948689775</v>
      </c>
      <c r="AD394" s="35"/>
      <c r="AE394" s="62">
        <f t="shared" ca="1" si="234"/>
        <v>0</v>
      </c>
      <c r="AF394" s="62">
        <f t="shared" ca="1" si="235"/>
        <v>1995163.4219877787</v>
      </c>
      <c r="AG394" s="35"/>
      <c r="AH394" s="35"/>
      <c r="AR394" s="69">
        <f t="shared" si="251"/>
        <v>33</v>
      </c>
      <c r="AS394" s="70">
        <f t="shared" si="255"/>
        <v>391</v>
      </c>
      <c r="AT394" s="71">
        <f t="shared" si="256"/>
        <v>6.881437295833219E-2</v>
      </c>
      <c r="AU394" s="72">
        <f t="shared" si="236"/>
        <v>6.8214933659622723E-3</v>
      </c>
      <c r="AV394" s="73">
        <f t="shared" si="252"/>
        <v>1.0068214933659623</v>
      </c>
      <c r="AW394" s="74">
        <f>PRODUCT(AV$4:AV394)</f>
        <v>14.269835582212515</v>
      </c>
    </row>
    <row r="395" spans="5:49">
      <c r="E395">
        <f t="shared" si="253"/>
        <v>392</v>
      </c>
      <c r="F395" s="64">
        <f t="shared" si="254"/>
        <v>94.583333333331652</v>
      </c>
      <c r="G395" s="55">
        <f t="shared" si="237"/>
        <v>3.3865992701875847E-2</v>
      </c>
      <c r="H395" s="78">
        <f t="shared" si="257"/>
        <v>1.6173024006473653E-2</v>
      </c>
      <c r="I395" s="79">
        <f t="shared" ca="1" si="238"/>
        <v>24805.214215702908</v>
      </c>
      <c r="J395" s="79">
        <f t="shared" ca="1" si="239"/>
        <v>169.20860421369045</v>
      </c>
      <c r="K395" s="80">
        <f t="shared" ca="1" si="240"/>
        <v>-0.32346048012947304</v>
      </c>
      <c r="L395" s="80">
        <f t="shared" ca="1" si="241"/>
        <v>-20.671011846419091</v>
      </c>
      <c r="M395" s="80">
        <f t="shared" ca="1" si="242"/>
        <v>0</v>
      </c>
      <c r="N395" s="80">
        <f t="shared" ca="1" si="243"/>
        <v>0</v>
      </c>
      <c r="O395" s="81">
        <f t="shared" ca="1" si="227"/>
        <v>0</v>
      </c>
      <c r="P395" s="79">
        <f t="shared" ca="1" si="228"/>
        <v>24953.428347590052</v>
      </c>
      <c r="Q395" s="35"/>
      <c r="R395">
        <f t="shared" ca="1" si="244"/>
        <v>392</v>
      </c>
      <c r="S395" s="78">
        <f t="shared" ca="1" si="245"/>
        <v>93.28</v>
      </c>
      <c r="T395" s="55">
        <f t="shared" ca="1" si="246"/>
        <v>2.8214445801184374E-2</v>
      </c>
      <c r="U395" s="78">
        <f t="shared" ca="1" si="247"/>
        <v>2.2337170277925929E-2</v>
      </c>
      <c r="V395" s="79">
        <f t="shared" ca="1" si="248"/>
        <v>44566.305089230395</v>
      </c>
      <c r="W395" s="79">
        <f t="shared" ca="1" si="229"/>
        <v>304.0087545116358</v>
      </c>
      <c r="X395" s="80">
        <f t="shared" ca="1" si="230"/>
        <v>-0.44674340555851855</v>
      </c>
      <c r="Y395" s="80">
        <f t="shared" ca="1" si="249"/>
        <v>-37.138587574358667</v>
      </c>
      <c r="Z395" s="80">
        <f t="shared" ca="1" si="231"/>
        <v>0</v>
      </c>
      <c r="AA395" s="80">
        <f t="shared" ca="1" si="250"/>
        <v>0</v>
      </c>
      <c r="AB395" s="81">
        <f t="shared" ca="1" si="232"/>
        <v>0</v>
      </c>
      <c r="AC395" s="79">
        <f t="shared" ca="1" si="233"/>
        <v>44832.728512762114</v>
      </c>
      <c r="AD395" s="35"/>
      <c r="AE395" s="62">
        <f t="shared" ca="1" si="234"/>
        <v>0</v>
      </c>
      <c r="AF395" s="62">
        <f t="shared" ca="1" si="235"/>
        <v>2007090.779849889</v>
      </c>
      <c r="AG395" s="35"/>
      <c r="AH395" s="35"/>
      <c r="AR395" s="69">
        <f t="shared" si="251"/>
        <v>33</v>
      </c>
      <c r="AS395" s="70">
        <f t="shared" si="255"/>
        <v>392</v>
      </c>
      <c r="AT395" s="71">
        <f t="shared" si="256"/>
        <v>6.8344956169714075E-2</v>
      </c>
      <c r="AU395" s="72">
        <f t="shared" si="236"/>
        <v>6.8214933659622723E-3</v>
      </c>
      <c r="AV395" s="73">
        <f t="shared" si="252"/>
        <v>1.0068214933659623</v>
      </c>
      <c r="AW395" s="74">
        <f>PRODUCT(AV$4:AV395)</f>
        <v>14.367177170969951</v>
      </c>
    </row>
    <row r="396" spans="5:49">
      <c r="E396">
        <f t="shared" si="253"/>
        <v>393</v>
      </c>
      <c r="F396" s="64">
        <f t="shared" si="254"/>
        <v>94.66666666666498</v>
      </c>
      <c r="G396" s="55">
        <f t="shared" si="237"/>
        <v>3.3865992701875847E-2</v>
      </c>
      <c r="H396" s="78">
        <f t="shared" si="257"/>
        <v>1.5625308493503152E-2</v>
      </c>
      <c r="I396" s="79">
        <f t="shared" ca="1" si="238"/>
        <v>24108.355725283785</v>
      </c>
      <c r="J396" s="79">
        <f t="shared" ca="1" si="239"/>
        <v>164.45498864428191</v>
      </c>
      <c r="K396" s="80">
        <f t="shared" ca="1" si="240"/>
        <v>-0.31250616987006308</v>
      </c>
      <c r="L396" s="80">
        <f t="shared" ca="1" si="241"/>
        <v>-20.090296437736487</v>
      </c>
      <c r="M396" s="80">
        <f t="shared" ca="1" si="242"/>
        <v>0</v>
      </c>
      <c r="N396" s="80">
        <f t="shared" ca="1" si="243"/>
        <v>0</v>
      </c>
      <c r="O396" s="81">
        <f t="shared" ca="1" si="227"/>
        <v>0</v>
      </c>
      <c r="P396" s="79">
        <f t="shared" ca="1" si="228"/>
        <v>24252.407911320461</v>
      </c>
      <c r="Q396" s="35"/>
      <c r="R396">
        <f t="shared" ca="1" si="244"/>
        <v>393</v>
      </c>
      <c r="S396" s="78">
        <f t="shared" ca="1" si="245"/>
        <v>93.36</v>
      </c>
      <c r="T396" s="55">
        <f t="shared" ca="1" si="246"/>
        <v>2.8214445801184374E-2</v>
      </c>
      <c r="U396" s="78">
        <f t="shared" ca="1" si="247"/>
        <v>2.170693939776756E-2</v>
      </c>
      <c r="V396" s="79">
        <f t="shared" ca="1" si="248"/>
        <v>43567.797924019571</v>
      </c>
      <c r="W396" s="79">
        <f t="shared" ca="1" si="229"/>
        <v>297.19744450828438</v>
      </c>
      <c r="X396" s="80">
        <f t="shared" ca="1" si="230"/>
        <v>-0.43413878795535121</v>
      </c>
      <c r="Y396" s="80">
        <f t="shared" ca="1" si="249"/>
        <v>-36.306498270016313</v>
      </c>
      <c r="Z396" s="80">
        <f t="shared" ca="1" si="231"/>
        <v>0</v>
      </c>
      <c r="AA396" s="80">
        <f t="shared" ca="1" si="250"/>
        <v>0</v>
      </c>
      <c r="AB396" s="81">
        <f t="shared" ca="1" si="232"/>
        <v>0</v>
      </c>
      <c r="AC396" s="79">
        <f t="shared" ca="1" si="233"/>
        <v>43828.254731469882</v>
      </c>
      <c r="AD396" s="35"/>
      <c r="AE396" s="62">
        <f t="shared" ca="1" si="234"/>
        <v>0</v>
      </c>
      <c r="AF396" s="62">
        <f t="shared" ca="1" si="235"/>
        <v>2019089.560639644</v>
      </c>
      <c r="AG396" s="35"/>
      <c r="AH396" s="35"/>
      <c r="AR396" s="69">
        <f t="shared" si="251"/>
        <v>33</v>
      </c>
      <c r="AS396" s="70">
        <f t="shared" si="255"/>
        <v>393</v>
      </c>
      <c r="AT396" s="71">
        <f t="shared" si="256"/>
        <v>6.7878741504605392E-2</v>
      </c>
      <c r="AU396" s="72">
        <f t="shared" si="236"/>
        <v>6.8214933659622723E-3</v>
      </c>
      <c r="AV396" s="73">
        <f t="shared" si="252"/>
        <v>1.0068214933659623</v>
      </c>
      <c r="AW396" s="74">
        <f>PRODUCT(AV$4:AV396)</f>
        <v>14.465182774729326</v>
      </c>
    </row>
    <row r="397" spans="5:49">
      <c r="E397">
        <f t="shared" si="253"/>
        <v>394</v>
      </c>
      <c r="F397" s="64">
        <f t="shared" si="254"/>
        <v>94.749999999998309</v>
      </c>
      <c r="G397" s="55">
        <f t="shared" si="237"/>
        <v>3.3865992701875847E-2</v>
      </c>
      <c r="H397" s="78">
        <f t="shared" si="257"/>
        <v>1.5096141910097616E-2</v>
      </c>
      <c r="I397" s="79">
        <f t="shared" ca="1" si="238"/>
        <v>23431.076041992765</v>
      </c>
      <c r="J397" s="79">
        <f t="shared" ca="1" si="239"/>
        <v>159.83492977781117</v>
      </c>
      <c r="K397" s="80">
        <f t="shared" ca="1" si="240"/>
        <v>-0.30192283820195231</v>
      </c>
      <c r="L397" s="80">
        <f t="shared" ca="1" si="241"/>
        <v>-19.525896701660638</v>
      </c>
      <c r="M397" s="80">
        <f t="shared" ca="1" si="242"/>
        <v>0</v>
      </c>
      <c r="N397" s="80">
        <f t="shared" ca="1" si="243"/>
        <v>0</v>
      </c>
      <c r="O397" s="81">
        <f t="shared" ca="1" si="227"/>
        <v>0</v>
      </c>
      <c r="P397" s="79">
        <f t="shared" ca="1" si="228"/>
        <v>23571.083152230713</v>
      </c>
      <c r="Q397" s="35"/>
      <c r="R397">
        <f t="shared" ca="1" si="244"/>
        <v>394</v>
      </c>
      <c r="S397" s="78">
        <f t="shared" ca="1" si="245"/>
        <v>93.44</v>
      </c>
      <c r="T397" s="55">
        <f t="shared" ca="1" si="246"/>
        <v>2.8214445801184374E-2</v>
      </c>
      <c r="U397" s="78">
        <f t="shared" ca="1" si="247"/>
        <v>2.1094490132619652E-2</v>
      </c>
      <c r="V397" s="79">
        <f t="shared" ca="1" si="248"/>
        <v>42591.664813788324</v>
      </c>
      <c r="W397" s="79">
        <f t="shared" ca="1" si="229"/>
        <v>290.53875897254579</v>
      </c>
      <c r="X397" s="80">
        <f t="shared" ca="1" si="230"/>
        <v>-0.42188980265239306</v>
      </c>
      <c r="Y397" s="80">
        <f t="shared" ca="1" si="249"/>
        <v>-35.493054011490273</v>
      </c>
      <c r="Z397" s="80">
        <f t="shared" ca="1" si="231"/>
        <v>0</v>
      </c>
      <c r="AA397" s="80">
        <f t="shared" ca="1" si="250"/>
        <v>0</v>
      </c>
      <c r="AB397" s="81">
        <f t="shared" ca="1" si="232"/>
        <v>0</v>
      </c>
      <c r="AC397" s="79">
        <f t="shared" ca="1" si="233"/>
        <v>42846.288628946728</v>
      </c>
      <c r="AD397" s="35"/>
      <c r="AE397" s="62">
        <f t="shared" ca="1" si="234"/>
        <v>0</v>
      </c>
      <c r="AF397" s="62">
        <f t="shared" ca="1" si="235"/>
        <v>2031160.192048965</v>
      </c>
      <c r="AG397" s="35"/>
      <c r="AH397" s="35"/>
      <c r="AR397" s="69">
        <f t="shared" si="251"/>
        <v>33</v>
      </c>
      <c r="AS397" s="70">
        <f t="shared" si="255"/>
        <v>394</v>
      </c>
      <c r="AT397" s="71">
        <f t="shared" si="256"/>
        <v>6.7415707119741861E-2</v>
      </c>
      <c r="AU397" s="72">
        <f t="shared" si="236"/>
        <v>6.8214933659622723E-3</v>
      </c>
      <c r="AV397" s="73">
        <f t="shared" si="252"/>
        <v>1.0068214933659623</v>
      </c>
      <c r="AW397" s="74">
        <f>PRODUCT(AV$4:AV397)</f>
        <v>14.563856923064574</v>
      </c>
    </row>
    <row r="398" spans="5:49">
      <c r="E398">
        <f t="shared" si="253"/>
        <v>395</v>
      </c>
      <c r="F398" s="64">
        <f t="shared" si="254"/>
        <v>94.833333333331638</v>
      </c>
      <c r="G398" s="55">
        <f t="shared" si="237"/>
        <v>3.3865992701875847E-2</v>
      </c>
      <c r="H398" s="78">
        <f t="shared" si="257"/>
        <v>1.4584896078343767E-2</v>
      </c>
      <c r="I398" s="79">
        <f t="shared" ca="1" si="238"/>
        <v>22772.825022221958</v>
      </c>
      <c r="J398" s="79">
        <f t="shared" ca="1" si="239"/>
        <v>155.34467481330671</v>
      </c>
      <c r="K398" s="80">
        <f t="shared" ca="1" si="240"/>
        <v>-0.29169792156687535</v>
      </c>
      <c r="L398" s="80">
        <f t="shared" ca="1" si="241"/>
        <v>-18.977354185184964</v>
      </c>
      <c r="M398" s="80">
        <f t="shared" ca="1" si="242"/>
        <v>0</v>
      </c>
      <c r="N398" s="80">
        <f t="shared" ca="1" si="243"/>
        <v>0</v>
      </c>
      <c r="O398" s="81">
        <f t="shared" ca="1" si="227"/>
        <v>0</v>
      </c>
      <c r="P398" s="79">
        <f t="shared" ca="1" si="228"/>
        <v>22908.900644928512</v>
      </c>
      <c r="Q398" s="35"/>
      <c r="R398">
        <f t="shared" ca="1" si="244"/>
        <v>395</v>
      </c>
      <c r="S398" s="78">
        <f t="shared" ca="1" si="245"/>
        <v>93.52</v>
      </c>
      <c r="T398" s="55">
        <f t="shared" ca="1" si="246"/>
        <v>3.0908757876424664E-2</v>
      </c>
      <c r="U398" s="78">
        <f t="shared" ca="1" si="247"/>
        <v>2.0442485644583883E-2</v>
      </c>
      <c r="V398" s="79">
        <f t="shared" ca="1" si="248"/>
        <v>41521.963067811208</v>
      </c>
      <c r="W398" s="79">
        <f t="shared" ca="1" si="229"/>
        <v>283.24179560880464</v>
      </c>
      <c r="X398" s="80">
        <f t="shared" ca="1" si="230"/>
        <v>-0.40884971289167765</v>
      </c>
      <c r="Y398" s="80">
        <f t="shared" ca="1" si="249"/>
        <v>-34.601635889842676</v>
      </c>
      <c r="Z398" s="80">
        <f t="shared" ca="1" si="231"/>
        <v>0</v>
      </c>
      <c r="AA398" s="80">
        <f t="shared" ca="1" si="250"/>
        <v>0</v>
      </c>
      <c r="AB398" s="81">
        <f t="shared" ca="1" si="232"/>
        <v>0</v>
      </c>
      <c r="AC398" s="79">
        <f t="shared" ca="1" si="233"/>
        <v>41770.194377817279</v>
      </c>
      <c r="AD398" s="35"/>
      <c r="AE398" s="62">
        <f t="shared" ca="1" si="234"/>
        <v>0</v>
      </c>
      <c r="AF398" s="62">
        <f t="shared" ca="1" si="235"/>
        <v>2043303.1043308596</v>
      </c>
      <c r="AG398" s="35"/>
      <c r="AH398" s="35"/>
      <c r="AR398" s="69">
        <f t="shared" si="251"/>
        <v>33</v>
      </c>
      <c r="AS398" s="70">
        <f t="shared" si="255"/>
        <v>395</v>
      </c>
      <c r="AT398" s="71">
        <f t="shared" si="256"/>
        <v>6.6955831320862885E-2</v>
      </c>
      <c r="AU398" s="72">
        <f t="shared" si="236"/>
        <v>6.8214933659622723E-3</v>
      </c>
      <c r="AV398" s="73">
        <f t="shared" si="252"/>
        <v>1.0068214933659623</v>
      </c>
      <c r="AW398" s="74">
        <f>PRODUCT(AV$4:AV398)</f>
        <v>14.663204176448083</v>
      </c>
    </row>
    <row r="399" spans="5:49">
      <c r="E399">
        <f t="shared" si="253"/>
        <v>396</v>
      </c>
      <c r="F399" s="64">
        <f t="shared" si="254"/>
        <v>94.916666666664966</v>
      </c>
      <c r="G399" s="55">
        <f t="shared" si="237"/>
        <v>3.3865992701875847E-2</v>
      </c>
      <c r="H399" s="78">
        <f t="shared" si="257"/>
        <v>1.409096409419696E-2</v>
      </c>
      <c r="I399" s="79">
        <f t="shared" ca="1" si="238"/>
        <v>22133.067982879365</v>
      </c>
      <c r="J399" s="79">
        <f t="shared" ca="1" si="239"/>
        <v>150.98057641360356</v>
      </c>
      <c r="K399" s="80">
        <f t="shared" ca="1" si="240"/>
        <v>-0.28181928188393923</v>
      </c>
      <c r="L399" s="80">
        <f t="shared" ca="1" si="241"/>
        <v>-18.44422331906614</v>
      </c>
      <c r="M399" s="80">
        <f t="shared" ca="1" si="242"/>
        <v>0</v>
      </c>
      <c r="N399" s="80">
        <f t="shared" ca="1" si="243"/>
        <v>0</v>
      </c>
      <c r="O399" s="81">
        <f t="shared" ca="1" si="227"/>
        <v>-2615.7852161223136</v>
      </c>
      <c r="P399" s="79">
        <f t="shared" ca="1" si="228"/>
        <v>19649.537300569704</v>
      </c>
      <c r="Q399" s="35"/>
      <c r="R399">
        <f t="shared" ca="1" si="244"/>
        <v>396</v>
      </c>
      <c r="S399" s="78">
        <f t="shared" ca="1" si="245"/>
        <v>93.6</v>
      </c>
      <c r="T399" s="55">
        <f t="shared" ca="1" si="246"/>
        <v>3.0908757876424664E-2</v>
      </c>
      <c r="U399" s="78">
        <f t="shared" ca="1" si="247"/>
        <v>1.9810633805403152E-2</v>
      </c>
      <c r="V399" s="79">
        <f t="shared" ca="1" si="248"/>
        <v>40479.129553342129</v>
      </c>
      <c r="W399" s="79">
        <f t="shared" ca="1" si="229"/>
        <v>276.12811370805071</v>
      </c>
      <c r="X399" s="80">
        <f t="shared" ca="1" si="230"/>
        <v>-0.39621267610806304</v>
      </c>
      <c r="Y399" s="80">
        <f t="shared" ca="1" si="249"/>
        <v>-33.73260796111844</v>
      </c>
      <c r="Z399" s="80">
        <f t="shared" ca="1" si="231"/>
        <v>0</v>
      </c>
      <c r="AA399" s="80">
        <f t="shared" ca="1" si="250"/>
        <v>0</v>
      </c>
      <c r="AB399" s="81">
        <f t="shared" ca="1" si="232"/>
        <v>-2615.7852161223136</v>
      </c>
      <c r="AC399" s="79">
        <f t="shared" ca="1" si="233"/>
        <v>38105.343630290641</v>
      </c>
      <c r="AD399" s="35"/>
      <c r="AE399" s="62">
        <f t="shared" ca="1" si="234"/>
        <v>-132039.45122689029</v>
      </c>
      <c r="AF399" s="62">
        <f t="shared" ca="1" si="235"/>
        <v>1923479.2790878699</v>
      </c>
      <c r="AG399" s="35"/>
      <c r="AH399" s="35"/>
      <c r="AR399" s="69">
        <f t="shared" si="251"/>
        <v>33</v>
      </c>
      <c r="AS399" s="70">
        <f t="shared" si="255"/>
        <v>396</v>
      </c>
      <c r="AT399" s="71">
        <f t="shared" si="256"/>
        <v>6.6499092561695131E-2</v>
      </c>
      <c r="AU399" s="72">
        <f t="shared" si="236"/>
        <v>6.8214933659622723E-3</v>
      </c>
      <c r="AV399" s="73">
        <f t="shared" si="252"/>
        <v>1.0068214933659623</v>
      </c>
      <c r="AW399" s="74">
        <f>PRODUCT(AV$4:AV399)</f>
        <v>14.763229126461473</v>
      </c>
    </row>
    <row r="400" spans="5:49">
      <c r="E400">
        <f t="shared" si="253"/>
        <v>397</v>
      </c>
      <c r="F400" s="64">
        <f t="shared" si="254"/>
        <v>94.999999999998295</v>
      </c>
      <c r="G400" s="55">
        <f t="shared" si="237"/>
        <v>3.3865992701875847E-2</v>
      </c>
      <c r="H400" s="78">
        <f t="shared" si="257"/>
        <v>1.3613759607020491E-2</v>
      </c>
      <c r="I400" s="79">
        <f t="shared" ca="1" si="238"/>
        <v>18984.086213753373</v>
      </c>
      <c r="J400" s="79">
        <f t="shared" ca="1" si="239"/>
        <v>129.49981816597446</v>
      </c>
      <c r="K400" s="80">
        <f t="shared" ca="1" si="240"/>
        <v>-0.27227519214040979</v>
      </c>
      <c r="L400" s="80">
        <f t="shared" ca="1" si="241"/>
        <v>-15.820071844794478</v>
      </c>
      <c r="M400" s="80">
        <f t="shared" ca="1" si="242"/>
        <v>-142.3806466031503</v>
      </c>
      <c r="N400" s="80">
        <f t="shared" ca="1" si="243"/>
        <v>0</v>
      </c>
      <c r="O400" s="81">
        <f t="shared" ca="1" si="227"/>
        <v>0</v>
      </c>
      <c r="P400" s="79">
        <f t="shared" ca="1" si="228"/>
        <v>18955.113038279265</v>
      </c>
      <c r="Q400" s="35"/>
      <c r="R400">
        <f t="shared" ca="1" si="244"/>
        <v>397</v>
      </c>
      <c r="S400" s="78">
        <f t="shared" ca="1" si="245"/>
        <v>93.68</v>
      </c>
      <c r="T400" s="55">
        <f t="shared" ca="1" si="246"/>
        <v>3.0908757876424664E-2</v>
      </c>
      <c r="U400" s="78">
        <f t="shared" ca="1" si="247"/>
        <v>1.9198311721733433E-2</v>
      </c>
      <c r="V400" s="79">
        <f t="shared" ca="1" si="248"/>
        <v>36927.554790224029</v>
      </c>
      <c r="W400" s="79">
        <f t="shared" ca="1" si="229"/>
        <v>251.90107002272154</v>
      </c>
      <c r="X400" s="80">
        <f t="shared" ca="1" si="230"/>
        <v>-0.38396623443466865</v>
      </c>
      <c r="Y400" s="80">
        <f t="shared" ca="1" si="249"/>
        <v>-30.772962325186693</v>
      </c>
      <c r="Z400" s="80">
        <f t="shared" ca="1" si="231"/>
        <v>-276.95666092668023</v>
      </c>
      <c r="AA400" s="80">
        <f t="shared" ca="1" si="250"/>
        <v>0</v>
      </c>
      <c r="AB400" s="81">
        <f t="shared" ca="1" si="232"/>
        <v>0</v>
      </c>
      <c r="AC400" s="79">
        <f t="shared" ca="1" si="233"/>
        <v>36871.342270760455</v>
      </c>
      <c r="AD400" s="35"/>
      <c r="AE400" s="62">
        <f t="shared" ca="1" si="234"/>
        <v>0</v>
      </c>
      <c r="AF400" s="62">
        <f t="shared" ca="1" si="235"/>
        <v>1920551.2862373353</v>
      </c>
      <c r="AG400" s="35"/>
      <c r="AH400" s="35"/>
      <c r="AR400" s="69">
        <f t="shared" si="251"/>
        <v>34</v>
      </c>
      <c r="AS400" s="70">
        <f t="shared" si="255"/>
        <v>397</v>
      </c>
      <c r="AT400" s="71">
        <f t="shared" si="256"/>
        <v>6.6045469442943011E-2</v>
      </c>
      <c r="AU400" s="72">
        <f t="shared" si="236"/>
        <v>6.8214933659622723E-3</v>
      </c>
      <c r="AV400" s="73">
        <f t="shared" si="252"/>
        <v>1.0068214933659623</v>
      </c>
      <c r="AW400" s="74">
        <f>PRODUCT(AV$4:AV400)</f>
        <v>14.86393639600781</v>
      </c>
    </row>
    <row r="401" spans="5:49">
      <c r="E401">
        <f t="shared" si="253"/>
        <v>398</v>
      </c>
      <c r="F401" s="64">
        <f t="shared" si="254"/>
        <v>95.083333333331623</v>
      </c>
      <c r="G401" s="55">
        <f t="shared" si="237"/>
        <v>3.3865992701875847E-2</v>
      </c>
      <c r="H401" s="78">
        <f t="shared" si="257"/>
        <v>1.3152716123524042E-2</v>
      </c>
      <c r="I401" s="79">
        <f t="shared" ca="1" si="238"/>
        <v>18313.179318461669</v>
      </c>
      <c r="J401" s="79">
        <f t="shared" ca="1" si="239"/>
        <v>124.92323123056376</v>
      </c>
      <c r="K401" s="80">
        <f t="shared" ca="1" si="240"/>
        <v>-0.26305432247048083</v>
      </c>
      <c r="L401" s="80">
        <f t="shared" ca="1" si="241"/>
        <v>-15.260982765384725</v>
      </c>
      <c r="M401" s="80">
        <f t="shared" ca="1" si="242"/>
        <v>0</v>
      </c>
      <c r="N401" s="80">
        <f t="shared" ca="1" si="243"/>
        <v>0</v>
      </c>
      <c r="O401" s="81">
        <f t="shared" ca="1" si="227"/>
        <v>0</v>
      </c>
      <c r="P401" s="79">
        <f t="shared" ca="1" si="228"/>
        <v>18422.578512604381</v>
      </c>
      <c r="Q401" s="35"/>
      <c r="R401">
        <f t="shared" ca="1" si="244"/>
        <v>398</v>
      </c>
      <c r="S401" s="78">
        <f t="shared" ca="1" si="245"/>
        <v>93.76</v>
      </c>
      <c r="T401" s="55">
        <f t="shared" ca="1" si="246"/>
        <v>3.0908757876424664E-2</v>
      </c>
      <c r="U401" s="78">
        <f t="shared" ca="1" si="247"/>
        <v>1.860491575309025E-2</v>
      </c>
      <c r="V401" s="79">
        <f t="shared" ca="1" si="248"/>
        <v>35731.694879934737</v>
      </c>
      <c r="W401" s="79">
        <f t="shared" ca="1" si="229"/>
        <v>243.74351957806292</v>
      </c>
      <c r="X401" s="80">
        <f t="shared" ca="1" si="230"/>
        <v>-0.37209831506180502</v>
      </c>
      <c r="Y401" s="80">
        <f t="shared" ca="1" si="249"/>
        <v>-29.776412399945617</v>
      </c>
      <c r="Z401" s="80">
        <f t="shared" ca="1" si="231"/>
        <v>0</v>
      </c>
      <c r="AA401" s="80">
        <f t="shared" ca="1" si="250"/>
        <v>0</v>
      </c>
      <c r="AB401" s="81">
        <f t="shared" ca="1" si="232"/>
        <v>0</v>
      </c>
      <c r="AC401" s="79">
        <f t="shared" ca="1" si="233"/>
        <v>35945.289888797794</v>
      </c>
      <c r="AD401" s="35"/>
      <c r="AE401" s="62">
        <f t="shared" ca="1" si="234"/>
        <v>0</v>
      </c>
      <c r="AF401" s="62">
        <f t="shared" ca="1" si="235"/>
        <v>1932031.8546901958</v>
      </c>
      <c r="AG401" s="35"/>
      <c r="AH401" s="35"/>
      <c r="AR401" s="69">
        <f t="shared" si="251"/>
        <v>34</v>
      </c>
      <c r="AS401" s="70">
        <f t="shared" si="255"/>
        <v>398</v>
      </c>
      <c r="AT401" s="71">
        <f t="shared" si="256"/>
        <v>6.5594940711286118E-2</v>
      </c>
      <c r="AU401" s="72">
        <f t="shared" si="236"/>
        <v>6.8214933659622723E-3</v>
      </c>
      <c r="AV401" s="73">
        <f t="shared" si="252"/>
        <v>1.0068214933659623</v>
      </c>
      <c r="AW401" s="74">
        <f>PRODUCT(AV$4:AV401)</f>
        <v>14.965330639525263</v>
      </c>
    </row>
    <row r="402" spans="5:49">
      <c r="E402">
        <f t="shared" si="253"/>
        <v>399</v>
      </c>
      <c r="F402" s="64">
        <f t="shared" si="254"/>
        <v>95.166666666664952</v>
      </c>
      <c r="G402" s="55">
        <f t="shared" si="237"/>
        <v>3.3865992701875847E-2</v>
      </c>
      <c r="H402" s="78">
        <f t="shared" si="257"/>
        <v>1.2707286335274931E-2</v>
      </c>
      <c r="I402" s="79">
        <f t="shared" ca="1" si="238"/>
        <v>17798.679603146786</v>
      </c>
      <c r="J402" s="79">
        <f t="shared" ca="1" si="239"/>
        <v>121.41357483575381</v>
      </c>
      <c r="K402" s="80">
        <f t="shared" ca="1" si="240"/>
        <v>-0.25414572670549862</v>
      </c>
      <c r="L402" s="80">
        <f t="shared" ca="1" si="241"/>
        <v>-14.832233002622322</v>
      </c>
      <c r="M402" s="80">
        <f t="shared" ca="1" si="242"/>
        <v>0</v>
      </c>
      <c r="N402" s="80">
        <f t="shared" ca="1" si="243"/>
        <v>0</v>
      </c>
      <c r="O402" s="81">
        <f t="shared" ca="1" si="227"/>
        <v>0</v>
      </c>
      <c r="P402" s="79">
        <f t="shared" ca="1" si="228"/>
        <v>17905.006799253209</v>
      </c>
      <c r="Q402" s="35"/>
      <c r="R402">
        <f t="shared" ca="1" si="244"/>
        <v>399</v>
      </c>
      <c r="S402" s="78">
        <f t="shared" ca="1" si="245"/>
        <v>93.84</v>
      </c>
      <c r="T402" s="55">
        <f t="shared" ca="1" si="246"/>
        <v>3.0908757876424664E-2</v>
      </c>
      <c r="U402" s="78">
        <f t="shared" ca="1" si="247"/>
        <v>1.8029860916766702E-2</v>
      </c>
      <c r="V402" s="79">
        <f t="shared" ca="1" si="248"/>
        <v>34834.265626827044</v>
      </c>
      <c r="W402" s="79">
        <f t="shared" ca="1" si="229"/>
        <v>237.6217118815683</v>
      </c>
      <c r="X402" s="80">
        <f t="shared" ca="1" si="230"/>
        <v>-0.36059721833533404</v>
      </c>
      <c r="Y402" s="80">
        <f t="shared" ca="1" si="249"/>
        <v>-29.028554689022538</v>
      </c>
      <c r="Z402" s="80">
        <f t="shared" ca="1" si="231"/>
        <v>0</v>
      </c>
      <c r="AA402" s="80">
        <f t="shared" ca="1" si="250"/>
        <v>0</v>
      </c>
      <c r="AB402" s="81">
        <f t="shared" ca="1" si="232"/>
        <v>0</v>
      </c>
      <c r="AC402" s="79">
        <f t="shared" ca="1" si="233"/>
        <v>35042.498186801255</v>
      </c>
      <c r="AD402" s="35"/>
      <c r="AE402" s="62">
        <f t="shared" ca="1" si="234"/>
        <v>0</v>
      </c>
      <c r="AF402" s="62">
        <f t="shared" ca="1" si="235"/>
        <v>1943581.1706242175</v>
      </c>
      <c r="AG402" s="35"/>
      <c r="AH402" s="35"/>
      <c r="AR402" s="69">
        <f t="shared" si="251"/>
        <v>34</v>
      </c>
      <c r="AS402" s="70">
        <f t="shared" si="255"/>
        <v>399</v>
      </c>
      <c r="AT402" s="71">
        <f t="shared" si="256"/>
        <v>6.5147485258383389E-2</v>
      </c>
      <c r="AU402" s="72">
        <f t="shared" si="236"/>
        <v>6.8214933659622723E-3</v>
      </c>
      <c r="AV402" s="73">
        <f t="shared" si="252"/>
        <v>1.0068214933659623</v>
      </c>
      <c r="AW402" s="74">
        <f>PRODUCT(AV$4:AV402)</f>
        <v>15.067416543202217</v>
      </c>
    </row>
    <row r="403" spans="5:49">
      <c r="E403">
        <f t="shared" si="253"/>
        <v>400</v>
      </c>
      <c r="F403" s="64">
        <f t="shared" si="254"/>
        <v>95.24999999999828</v>
      </c>
      <c r="G403" s="55">
        <f t="shared" si="237"/>
        <v>3.3865992701875847E-2</v>
      </c>
      <c r="H403" s="78">
        <f t="shared" si="257"/>
        <v>1.2276941468983863E-2</v>
      </c>
      <c r="I403" s="79">
        <f t="shared" ca="1" si="238"/>
        <v>17298.635969662664</v>
      </c>
      <c r="J403" s="79">
        <f t="shared" ca="1" si="239"/>
        <v>118.0025305072502</v>
      </c>
      <c r="K403" s="80">
        <f t="shared" ca="1" si="240"/>
        <v>-0.24553882937967728</v>
      </c>
      <c r="L403" s="80">
        <f t="shared" ca="1" si="241"/>
        <v>-14.415529974718888</v>
      </c>
      <c r="M403" s="80">
        <f t="shared" ca="1" si="242"/>
        <v>0</v>
      </c>
      <c r="N403" s="80">
        <f t="shared" ca="1" si="243"/>
        <v>0</v>
      </c>
      <c r="O403" s="81">
        <f t="shared" ca="1" si="227"/>
        <v>0</v>
      </c>
      <c r="P403" s="79">
        <f t="shared" ca="1" si="228"/>
        <v>17401.977431365816</v>
      </c>
      <c r="Q403" s="35"/>
      <c r="R403">
        <f t="shared" ca="1" si="244"/>
        <v>400</v>
      </c>
      <c r="S403" s="78">
        <f t="shared" ca="1" si="245"/>
        <v>93.92</v>
      </c>
      <c r="T403" s="55">
        <f t="shared" ca="1" si="246"/>
        <v>3.0908757876424664E-2</v>
      </c>
      <c r="U403" s="78">
        <f t="shared" ca="1" si="247"/>
        <v>1.7472580311144747E-2</v>
      </c>
      <c r="V403" s="79">
        <f t="shared" ca="1" si="248"/>
        <v>33959.378094960368</v>
      </c>
      <c r="W403" s="79">
        <f t="shared" ca="1" si="229"/>
        <v>231.65367238697667</v>
      </c>
      <c r="X403" s="80">
        <f t="shared" ca="1" si="230"/>
        <v>-0.34945160622289495</v>
      </c>
      <c r="Y403" s="80">
        <f t="shared" ca="1" si="249"/>
        <v>-28.299481745800307</v>
      </c>
      <c r="Z403" s="80">
        <f t="shared" ca="1" si="231"/>
        <v>0</v>
      </c>
      <c r="AA403" s="80">
        <f t="shared" ca="1" si="250"/>
        <v>0</v>
      </c>
      <c r="AB403" s="81">
        <f t="shared" ca="1" si="232"/>
        <v>0</v>
      </c>
      <c r="AC403" s="79">
        <f t="shared" ca="1" si="233"/>
        <v>34162.382833995325</v>
      </c>
      <c r="AD403" s="35"/>
      <c r="AE403" s="62">
        <f t="shared" ca="1" si="234"/>
        <v>0</v>
      </c>
      <c r="AF403" s="62">
        <f t="shared" ca="1" si="235"/>
        <v>1955199.6457103202</v>
      </c>
      <c r="AG403" s="35"/>
      <c r="AH403" s="35"/>
      <c r="AR403" s="69">
        <f t="shared" si="251"/>
        <v>34</v>
      </c>
      <c r="AS403" s="70">
        <f t="shared" si="255"/>
        <v>400</v>
      </c>
      <c r="AT403" s="71">
        <f t="shared" si="256"/>
        <v>6.4703082119884209E-2</v>
      </c>
      <c r="AU403" s="72">
        <f t="shared" si="236"/>
        <v>6.8214933659622723E-3</v>
      </c>
      <c r="AV403" s="73">
        <f t="shared" si="252"/>
        <v>1.0068214933659623</v>
      </c>
      <c r="AW403" s="74">
        <f>PRODUCT(AV$4:AV403)</f>
        <v>15.170198825193861</v>
      </c>
    </row>
    <row r="404" spans="5:49">
      <c r="E404">
        <f t="shared" si="253"/>
        <v>401</v>
      </c>
      <c r="F404" s="64">
        <f t="shared" si="254"/>
        <v>95.333333333331609</v>
      </c>
      <c r="G404" s="55">
        <f t="shared" si="237"/>
        <v>3.3865992701875847E-2</v>
      </c>
      <c r="H404" s="78">
        <f t="shared" si="257"/>
        <v>1.1861170658793899E-2</v>
      </c>
      <c r="I404" s="79">
        <f t="shared" ca="1" si="238"/>
        <v>16812.642190676972</v>
      </c>
      <c r="J404" s="79">
        <f t="shared" ca="1" si="239"/>
        <v>114.68732716800037</v>
      </c>
      <c r="K404" s="80">
        <f t="shared" ca="1" si="240"/>
        <v>-0.23722341317587797</v>
      </c>
      <c r="L404" s="80">
        <f t="shared" ca="1" si="241"/>
        <v>-14.010535158897477</v>
      </c>
      <c r="M404" s="80">
        <f t="shared" ca="1" si="242"/>
        <v>0</v>
      </c>
      <c r="N404" s="80">
        <f t="shared" ca="1" si="243"/>
        <v>0</v>
      </c>
      <c r="O404" s="81">
        <f t="shared" ca="1" si="227"/>
        <v>0</v>
      </c>
      <c r="P404" s="79">
        <f t="shared" ca="1" si="228"/>
        <v>16913.0817592729</v>
      </c>
      <c r="Q404" s="35"/>
      <c r="R404">
        <f t="shared" ca="1" si="244"/>
        <v>401</v>
      </c>
      <c r="S404" s="78">
        <f t="shared" ca="1" si="245"/>
        <v>94</v>
      </c>
      <c r="T404" s="55">
        <f t="shared" ca="1" si="246"/>
        <v>3.0908757876424664E-2</v>
      </c>
      <c r="U404" s="78">
        <f t="shared" ca="1" si="247"/>
        <v>1.693252455683119E-2</v>
      </c>
      <c r="V404" s="79">
        <f t="shared" ca="1" si="248"/>
        <v>33106.466014497637</v>
      </c>
      <c r="W404" s="79">
        <f t="shared" ca="1" si="229"/>
        <v>225.83553828835105</v>
      </c>
      <c r="X404" s="80">
        <f t="shared" ca="1" si="230"/>
        <v>-0.33865049113662382</v>
      </c>
      <c r="Y404" s="80">
        <f t="shared" ca="1" si="249"/>
        <v>-27.588721678748033</v>
      </c>
      <c r="Z404" s="80">
        <f t="shared" ca="1" si="231"/>
        <v>0</v>
      </c>
      <c r="AA404" s="80">
        <f t="shared" ca="1" si="250"/>
        <v>0</v>
      </c>
      <c r="AB404" s="81">
        <f t="shared" ca="1" si="232"/>
        <v>0</v>
      </c>
      <c r="AC404" s="79">
        <f t="shared" ca="1" si="233"/>
        <v>33304.374180616105</v>
      </c>
      <c r="AD404" s="35"/>
      <c r="AE404" s="62">
        <f t="shared" ca="1" si="234"/>
        <v>0</v>
      </c>
      <c r="AF404" s="62">
        <f t="shared" ca="1" si="235"/>
        <v>1966887.6940845731</v>
      </c>
      <c r="AG404" s="35"/>
      <c r="AH404" s="35"/>
      <c r="AR404" s="69">
        <f t="shared" si="251"/>
        <v>34</v>
      </c>
      <c r="AS404" s="70">
        <f t="shared" si="255"/>
        <v>401</v>
      </c>
      <c r="AT404" s="71">
        <f t="shared" si="256"/>
        <v>6.4261710474446107E-2</v>
      </c>
      <c r="AU404" s="72">
        <f t="shared" si="236"/>
        <v>6.8214933659622723E-3</v>
      </c>
      <c r="AV404" s="73">
        <f t="shared" si="252"/>
        <v>1.0068214933659623</v>
      </c>
      <c r="AW404" s="74">
        <f>PRODUCT(AV$4:AV404)</f>
        <v>15.27368223584025</v>
      </c>
    </row>
    <row r="405" spans="5:49">
      <c r="E405">
        <f t="shared" si="253"/>
        <v>402</v>
      </c>
      <c r="F405" s="64">
        <f t="shared" si="254"/>
        <v>95.416666666664938</v>
      </c>
      <c r="G405" s="55">
        <f t="shared" si="237"/>
        <v>3.3865992701875847E-2</v>
      </c>
      <c r="H405" s="78">
        <f t="shared" si="257"/>
        <v>1.145948033982748E-2</v>
      </c>
      <c r="I405" s="79">
        <f t="shared" ca="1" si="238"/>
        <v>16340.303455847134</v>
      </c>
      <c r="J405" s="79">
        <f t="shared" ca="1" si="239"/>
        <v>111.46527162187161</v>
      </c>
      <c r="K405" s="80">
        <f t="shared" ca="1" si="240"/>
        <v>-0.22918960679654959</v>
      </c>
      <c r="L405" s="80">
        <f t="shared" ca="1" si="241"/>
        <v>-13.616919546539279</v>
      </c>
      <c r="M405" s="80">
        <f t="shared" ca="1" si="242"/>
        <v>0</v>
      </c>
      <c r="N405" s="80">
        <f t="shared" ca="1" si="243"/>
        <v>0</v>
      </c>
      <c r="O405" s="81">
        <f t="shared" ca="1" si="227"/>
        <v>0</v>
      </c>
      <c r="P405" s="79">
        <f t="shared" ca="1" si="228"/>
        <v>16437.922618315668</v>
      </c>
      <c r="Q405" s="35"/>
      <c r="R405">
        <f t="shared" ca="1" si="244"/>
        <v>402</v>
      </c>
      <c r="S405" s="78">
        <f t="shared" ca="1" si="245"/>
        <v>94.08</v>
      </c>
      <c r="T405" s="55">
        <f t="shared" ca="1" si="246"/>
        <v>3.0908757876424664E-2</v>
      </c>
      <c r="U405" s="78">
        <f t="shared" ca="1" si="247"/>
        <v>1.640916125506748E-2</v>
      </c>
      <c r="V405" s="79">
        <f t="shared" ca="1" si="248"/>
        <v>32274.977342841594</v>
      </c>
      <c r="W405" s="79">
        <f t="shared" ca="1" si="229"/>
        <v>220.16354383077658</v>
      </c>
      <c r="X405" s="80">
        <f t="shared" ca="1" si="230"/>
        <v>-0.32818322510134956</v>
      </c>
      <c r="Y405" s="80">
        <f t="shared" ca="1" si="249"/>
        <v>-26.895814452367997</v>
      </c>
      <c r="Z405" s="80">
        <f t="shared" ca="1" si="231"/>
        <v>0</v>
      </c>
      <c r="AA405" s="80">
        <f t="shared" ca="1" si="250"/>
        <v>0</v>
      </c>
      <c r="AB405" s="81">
        <f t="shared" ca="1" si="232"/>
        <v>0</v>
      </c>
      <c r="AC405" s="79">
        <f t="shared" ca="1" si="233"/>
        <v>32467.9168889949</v>
      </c>
      <c r="AD405" s="35"/>
      <c r="AE405" s="62">
        <f t="shared" ca="1" si="234"/>
        <v>0</v>
      </c>
      <c r="AF405" s="62">
        <f t="shared" ca="1" si="235"/>
        <v>1978645.73236296</v>
      </c>
      <c r="AG405" s="35"/>
      <c r="AH405" s="35"/>
      <c r="AR405" s="69">
        <f t="shared" si="251"/>
        <v>34</v>
      </c>
      <c r="AS405" s="70">
        <f t="shared" si="255"/>
        <v>402</v>
      </c>
      <c r="AT405" s="71">
        <f t="shared" si="256"/>
        <v>6.3823349642759278E-2</v>
      </c>
      <c r="AU405" s="72">
        <f t="shared" si="236"/>
        <v>6.8214933659622723E-3</v>
      </c>
      <c r="AV405" s="73">
        <f t="shared" si="252"/>
        <v>1.0068214933659623</v>
      </c>
      <c r="AW405" s="74">
        <f>PRODUCT(AV$4:AV405)</f>
        <v>15.37787155788585</v>
      </c>
    </row>
    <row r="406" spans="5:49">
      <c r="E406">
        <f t="shared" si="253"/>
        <v>403</v>
      </c>
      <c r="F406" s="64">
        <f t="shared" si="254"/>
        <v>95.499999999998266</v>
      </c>
      <c r="G406" s="55">
        <f t="shared" si="237"/>
        <v>3.3865992701875847E-2</v>
      </c>
      <c r="H406" s="78">
        <f t="shared" si="257"/>
        <v>1.1071393662271592E-2</v>
      </c>
      <c r="I406" s="79">
        <f t="shared" ca="1" si="238"/>
        <v>15881.236050889789</v>
      </c>
      <c r="J406" s="79">
        <f t="shared" ca="1" si="239"/>
        <v>108.33374636442558</v>
      </c>
      <c r="K406" s="80">
        <f t="shared" ca="1" si="240"/>
        <v>-0.22142787324543184</v>
      </c>
      <c r="L406" s="80">
        <f t="shared" ca="1" si="241"/>
        <v>-13.234363375741491</v>
      </c>
      <c r="M406" s="80">
        <f t="shared" ca="1" si="242"/>
        <v>0</v>
      </c>
      <c r="N406" s="80">
        <f t="shared" ca="1" si="243"/>
        <v>0</v>
      </c>
      <c r="O406" s="81">
        <f t="shared" ca="1" si="227"/>
        <v>0</v>
      </c>
      <c r="P406" s="79">
        <f t="shared" ca="1" si="228"/>
        <v>15976.114006005228</v>
      </c>
      <c r="Q406" s="35"/>
      <c r="R406">
        <f t="shared" ca="1" si="244"/>
        <v>403</v>
      </c>
      <c r="S406" s="78">
        <f t="shared" ca="1" si="245"/>
        <v>94.16</v>
      </c>
      <c r="T406" s="55">
        <f t="shared" ca="1" si="246"/>
        <v>3.0908757876424664E-2</v>
      </c>
      <c r="U406" s="78">
        <f t="shared" ca="1" si="247"/>
        <v>1.590197446287939E-2</v>
      </c>
      <c r="V406" s="79">
        <f t="shared" ca="1" si="248"/>
        <v>31464.373907121077</v>
      </c>
      <c r="W406" s="79">
        <f t="shared" ca="1" si="229"/>
        <v>214.63401787158284</v>
      </c>
      <c r="X406" s="80">
        <f t="shared" ca="1" si="230"/>
        <v>-0.31803948925758779</v>
      </c>
      <c r="Y406" s="80">
        <f t="shared" ca="1" si="249"/>
        <v>-26.220311589267567</v>
      </c>
      <c r="Z406" s="80">
        <f t="shared" ca="1" si="231"/>
        <v>0</v>
      </c>
      <c r="AA406" s="80">
        <f t="shared" ca="1" si="250"/>
        <v>0</v>
      </c>
      <c r="AB406" s="81">
        <f t="shared" ca="1" si="232"/>
        <v>0</v>
      </c>
      <c r="AC406" s="79">
        <f t="shared" ca="1" si="233"/>
        <v>31652.469573914135</v>
      </c>
      <c r="AD406" s="35"/>
      <c r="AE406" s="62">
        <f t="shared" ca="1" si="234"/>
        <v>0</v>
      </c>
      <c r="AF406" s="62">
        <f t="shared" ca="1" si="235"/>
        <v>1990474.1796562276</v>
      </c>
      <c r="AG406" s="35"/>
      <c r="AH406" s="35"/>
      <c r="AR406" s="69">
        <f t="shared" si="251"/>
        <v>34</v>
      </c>
      <c r="AS406" s="70">
        <f t="shared" si="255"/>
        <v>403</v>
      </c>
      <c r="AT406" s="71">
        <f t="shared" si="256"/>
        <v>6.33879790865777E-2</v>
      </c>
      <c r="AU406" s="72">
        <f t="shared" si="236"/>
        <v>6.8214933659622723E-3</v>
      </c>
      <c r="AV406" s="73">
        <f t="shared" si="252"/>
        <v>1.0068214933659623</v>
      </c>
      <c r="AW406" s="74">
        <f>PRODUCT(AV$4:AV406)</f>
        <v>15.482771606700588</v>
      </c>
    </row>
    <row r="407" spans="5:49">
      <c r="E407">
        <f t="shared" si="253"/>
        <v>404</v>
      </c>
      <c r="F407" s="64">
        <f t="shared" si="254"/>
        <v>95.583333333331595</v>
      </c>
      <c r="G407" s="55">
        <f t="shared" si="237"/>
        <v>3.710811547546744E-2</v>
      </c>
      <c r="H407" s="78">
        <f t="shared" si="257"/>
        <v>1.066055510777766E-2</v>
      </c>
      <c r="I407" s="79">
        <f t="shared" ca="1" si="238"/>
        <v>15383.270522621153</v>
      </c>
      <c r="J407" s="79">
        <f t="shared" ca="1" si="239"/>
        <v>104.93687781686317</v>
      </c>
      <c r="K407" s="80">
        <f t="shared" ca="1" si="240"/>
        <v>-0.21321110215555322</v>
      </c>
      <c r="L407" s="80">
        <f t="shared" ca="1" si="241"/>
        <v>-12.819392102184295</v>
      </c>
      <c r="M407" s="80">
        <f t="shared" ca="1" si="242"/>
        <v>0</v>
      </c>
      <c r="N407" s="80">
        <f t="shared" ca="1" si="243"/>
        <v>0</v>
      </c>
      <c r="O407" s="81">
        <f t="shared" ca="1" si="227"/>
        <v>0</v>
      </c>
      <c r="P407" s="79">
        <f t="shared" ca="1" si="228"/>
        <v>15475.174797233676</v>
      </c>
      <c r="Q407" s="35"/>
      <c r="R407">
        <f t="shared" ca="1" si="244"/>
        <v>404</v>
      </c>
      <c r="S407" s="78">
        <f t="shared" ca="1" si="245"/>
        <v>94.24</v>
      </c>
      <c r="T407" s="55">
        <f t="shared" ca="1" si="246"/>
        <v>3.0908757876424664E-2</v>
      </c>
      <c r="U407" s="78">
        <f t="shared" ca="1" si="247"/>
        <v>1.5410464184449163E-2</v>
      </c>
      <c r="V407" s="79">
        <f t="shared" ca="1" si="248"/>
        <v>30674.131055663125</v>
      </c>
      <c r="W407" s="79">
        <f t="shared" ca="1" si="229"/>
        <v>209.24338150286331</v>
      </c>
      <c r="X407" s="80">
        <f t="shared" ca="1" si="230"/>
        <v>-0.30820928368898326</v>
      </c>
      <c r="Y407" s="80">
        <f t="shared" ca="1" si="249"/>
        <v>-25.561775879719274</v>
      </c>
      <c r="Z407" s="80">
        <f t="shared" ca="1" si="231"/>
        <v>0</v>
      </c>
      <c r="AA407" s="80">
        <f t="shared" ca="1" si="250"/>
        <v>0</v>
      </c>
      <c r="AB407" s="81">
        <f t="shared" ca="1" si="232"/>
        <v>0</v>
      </c>
      <c r="AC407" s="79">
        <f t="shared" ca="1" si="233"/>
        <v>30857.50445200258</v>
      </c>
      <c r="AD407" s="35"/>
      <c r="AE407" s="62">
        <f t="shared" ca="1" si="234"/>
        <v>0</v>
      </c>
      <c r="AF407" s="62">
        <f t="shared" ca="1" si="235"/>
        <v>2002373.4575848249</v>
      </c>
      <c r="AG407" s="35"/>
      <c r="AH407" s="35"/>
      <c r="AR407" s="69">
        <f t="shared" si="251"/>
        <v>34</v>
      </c>
      <c r="AS407" s="70">
        <f t="shared" si="255"/>
        <v>404</v>
      </c>
      <c r="AT407" s="71">
        <f t="shared" si="256"/>
        <v>6.2955578407756854E-2</v>
      </c>
      <c r="AU407" s="72">
        <f t="shared" si="236"/>
        <v>6.8214933659622723E-3</v>
      </c>
      <c r="AV407" s="73">
        <f t="shared" si="252"/>
        <v>1.0068214933659623</v>
      </c>
      <c r="AW407" s="74">
        <f>PRODUCT(AV$4:AV407)</f>
        <v>15.588387230502406</v>
      </c>
    </row>
    <row r="408" spans="5:49">
      <c r="E408">
        <f t="shared" si="253"/>
        <v>405</v>
      </c>
      <c r="F408" s="64">
        <f t="shared" si="254"/>
        <v>95.666666666664923</v>
      </c>
      <c r="G408" s="55">
        <f t="shared" si="237"/>
        <v>3.710811547546744E-2</v>
      </c>
      <c r="H408" s="78">
        <f t="shared" si="257"/>
        <v>1.0264961997805662E-2</v>
      </c>
      <c r="I408" s="79">
        <f t="shared" ca="1" si="238"/>
        <v>14900.920223854886</v>
      </c>
      <c r="J408" s="79">
        <f t="shared" ca="1" si="239"/>
        <v>101.64652845375916</v>
      </c>
      <c r="K408" s="80">
        <f t="shared" ca="1" si="240"/>
        <v>-0.20529923995611324</v>
      </c>
      <c r="L408" s="80">
        <f t="shared" ca="1" si="241"/>
        <v>-12.417433519879072</v>
      </c>
      <c r="M408" s="80">
        <f t="shared" ca="1" si="242"/>
        <v>0</v>
      </c>
      <c r="N408" s="80">
        <f t="shared" ca="1" si="243"/>
        <v>0</v>
      </c>
      <c r="O408" s="81">
        <f t="shared" ca="1" si="227"/>
        <v>0</v>
      </c>
      <c r="P408" s="79">
        <f t="shared" ca="1" si="228"/>
        <v>14989.94401954881</v>
      </c>
      <c r="Q408" s="35"/>
      <c r="R408">
        <f t="shared" ca="1" si="244"/>
        <v>405</v>
      </c>
      <c r="S408" s="78">
        <f t="shared" ca="1" si="245"/>
        <v>94.32</v>
      </c>
      <c r="T408" s="55">
        <f t="shared" ca="1" si="246"/>
        <v>3.0908757876424664E-2</v>
      </c>
      <c r="U408" s="78">
        <f t="shared" ca="1" si="247"/>
        <v>1.493414587820871E-2</v>
      </c>
      <c r="V408" s="79">
        <f t="shared" ca="1" si="248"/>
        <v>29903.737318224936</v>
      </c>
      <c r="W408" s="79">
        <f t="shared" ca="1" si="229"/>
        <v>203.98814573374983</v>
      </c>
      <c r="X408" s="80">
        <f t="shared" ca="1" si="230"/>
        <v>-0.2986829175641742</v>
      </c>
      <c r="Y408" s="80">
        <f t="shared" ca="1" si="249"/>
        <v>-24.919781098520783</v>
      </c>
      <c r="Z408" s="80">
        <f t="shared" ca="1" si="231"/>
        <v>0</v>
      </c>
      <c r="AA408" s="80">
        <f t="shared" ca="1" si="250"/>
        <v>0</v>
      </c>
      <c r="AB408" s="81">
        <f t="shared" ca="1" si="232"/>
        <v>0</v>
      </c>
      <c r="AC408" s="79">
        <f t="shared" ca="1" si="233"/>
        <v>30082.506999942601</v>
      </c>
      <c r="AD408" s="35"/>
      <c r="AE408" s="62">
        <f t="shared" ca="1" si="234"/>
        <v>0</v>
      </c>
      <c r="AF408" s="62">
        <f t="shared" ca="1" si="235"/>
        <v>2014343.9902939314</v>
      </c>
      <c r="AG408" s="35"/>
      <c r="AH408" s="35"/>
      <c r="AR408" s="69">
        <f t="shared" si="251"/>
        <v>34</v>
      </c>
      <c r="AS408" s="70">
        <f t="shared" si="255"/>
        <v>405</v>
      </c>
      <c r="AT408" s="71">
        <f t="shared" si="256"/>
        <v>6.2526127347298024E-2</v>
      </c>
      <c r="AU408" s="72">
        <f t="shared" si="236"/>
        <v>6.8214933659622723E-3</v>
      </c>
      <c r="AV408" s="73">
        <f t="shared" si="252"/>
        <v>1.0068214933659623</v>
      </c>
      <c r="AW408" s="74">
        <f>PRODUCT(AV$4:AV408)</f>
        <v>15.694723310581329</v>
      </c>
    </row>
    <row r="409" spans="5:49">
      <c r="E409">
        <f t="shared" si="253"/>
        <v>406</v>
      </c>
      <c r="F409" s="64">
        <f t="shared" si="254"/>
        <v>95.749999999998252</v>
      </c>
      <c r="G409" s="55">
        <f t="shared" si="237"/>
        <v>3.710811547546744E-2</v>
      </c>
      <c r="H409" s="78">
        <f t="shared" si="257"/>
        <v>9.8840486026398056E-3</v>
      </c>
      <c r="I409" s="79">
        <f t="shared" ca="1" si="238"/>
        <v>14433.695445900599</v>
      </c>
      <c r="J409" s="79">
        <f t="shared" ca="1" si="239"/>
        <v>98.459357730530797</v>
      </c>
      <c r="K409" s="80">
        <f t="shared" ca="1" si="240"/>
        <v>-0.19768097205279611</v>
      </c>
      <c r="L409" s="80">
        <f t="shared" ca="1" si="241"/>
        <v>-12.0280795382505</v>
      </c>
      <c r="M409" s="80">
        <f t="shared" ca="1" si="242"/>
        <v>0</v>
      </c>
      <c r="N409" s="80">
        <f t="shared" ca="1" si="243"/>
        <v>0</v>
      </c>
      <c r="O409" s="81">
        <f t="shared" ca="1" si="227"/>
        <v>0</v>
      </c>
      <c r="P409" s="79">
        <f t="shared" ca="1" si="228"/>
        <v>14519.929043120826</v>
      </c>
      <c r="Q409" s="35"/>
      <c r="R409">
        <f t="shared" ca="1" si="244"/>
        <v>406</v>
      </c>
      <c r="S409" s="78">
        <f t="shared" ca="1" si="245"/>
        <v>94.4</v>
      </c>
      <c r="T409" s="55">
        <f t="shared" ca="1" si="246"/>
        <v>3.0908757876424664E-2</v>
      </c>
      <c r="U409" s="78">
        <f t="shared" ca="1" si="247"/>
        <v>1.4472549979167951E-2</v>
      </c>
      <c r="V409" s="79">
        <f t="shared" ca="1" si="248"/>
        <v>29152.694074765524</v>
      </c>
      <c r="W409" s="79">
        <f t="shared" ca="1" si="229"/>
        <v>198.86490923094067</v>
      </c>
      <c r="X409" s="80">
        <f t="shared" ca="1" si="230"/>
        <v>-0.28945099958335901</v>
      </c>
      <c r="Y409" s="80">
        <f t="shared" ca="1" si="249"/>
        <v>-24.29391172897127</v>
      </c>
      <c r="Z409" s="80">
        <f t="shared" ca="1" si="231"/>
        <v>0</v>
      </c>
      <c r="AA409" s="80">
        <f t="shared" ca="1" si="250"/>
        <v>0</v>
      </c>
      <c r="AB409" s="81">
        <f t="shared" ca="1" si="232"/>
        <v>0</v>
      </c>
      <c r="AC409" s="79">
        <f t="shared" ca="1" si="233"/>
        <v>29326.975621267913</v>
      </c>
      <c r="AD409" s="35"/>
      <c r="AE409" s="62">
        <f t="shared" ca="1" si="234"/>
        <v>0</v>
      </c>
      <c r="AF409" s="62">
        <f t="shared" ca="1" si="235"/>
        <v>2026386.204468576</v>
      </c>
      <c r="AG409" s="35"/>
      <c r="AH409" s="35"/>
      <c r="AR409" s="69">
        <f t="shared" si="251"/>
        <v>34</v>
      </c>
      <c r="AS409" s="70">
        <f t="shared" si="255"/>
        <v>406</v>
      </c>
      <c r="AT409" s="71">
        <f t="shared" si="256"/>
        <v>6.2099605784399117E-2</v>
      </c>
      <c r="AU409" s="72">
        <f t="shared" si="236"/>
        <v>6.8214933659622723E-3</v>
      </c>
      <c r="AV409" s="73">
        <f t="shared" si="252"/>
        <v>1.0068214933659623</v>
      </c>
      <c r="AW409" s="74">
        <f>PRODUCT(AV$4:AV409)</f>
        <v>15.801784761525074</v>
      </c>
    </row>
    <row r="410" spans="5:49">
      <c r="E410">
        <f t="shared" si="253"/>
        <v>407</v>
      </c>
      <c r="F410" s="64">
        <f t="shared" si="254"/>
        <v>95.833333333331581</v>
      </c>
      <c r="G410" s="55">
        <f t="shared" si="237"/>
        <v>3.710811547546744E-2</v>
      </c>
      <c r="H410" s="78">
        <f t="shared" si="257"/>
        <v>9.5172701857279152E-3</v>
      </c>
      <c r="I410" s="79">
        <f t="shared" ca="1" si="238"/>
        <v>13981.121839493106</v>
      </c>
      <c r="J410" s="79">
        <f t="shared" ca="1" si="239"/>
        <v>95.372129876812465</v>
      </c>
      <c r="K410" s="80">
        <f t="shared" ca="1" si="240"/>
        <v>-0.1903454037145583</v>
      </c>
      <c r="L410" s="80">
        <f t="shared" ca="1" si="241"/>
        <v>-11.650934866244256</v>
      </c>
      <c r="M410" s="80">
        <f t="shared" ca="1" si="242"/>
        <v>0</v>
      </c>
      <c r="N410" s="80">
        <f t="shared" ca="1" si="243"/>
        <v>0</v>
      </c>
      <c r="O410" s="81">
        <f t="shared" ca="1" si="227"/>
        <v>0</v>
      </c>
      <c r="P410" s="79">
        <f t="shared" ca="1" si="228"/>
        <v>14064.652689099959</v>
      </c>
      <c r="Q410" s="35"/>
      <c r="R410">
        <f t="shared" ca="1" si="244"/>
        <v>407</v>
      </c>
      <c r="S410" s="78">
        <f t="shared" ca="1" si="245"/>
        <v>94.48</v>
      </c>
      <c r="T410" s="55">
        <f t="shared" ca="1" si="246"/>
        <v>3.0908757876424664E-2</v>
      </c>
      <c r="U410" s="78">
        <f t="shared" ca="1" si="247"/>
        <v>1.4025221436007394E-2</v>
      </c>
      <c r="V410" s="79">
        <f t="shared" ca="1" si="248"/>
        <v>28420.515232542333</v>
      </c>
      <c r="W410" s="79">
        <f t="shared" ca="1" si="229"/>
        <v>193.87035611601723</v>
      </c>
      <c r="X410" s="80">
        <f t="shared" ca="1" si="230"/>
        <v>-0.28050442872014791</v>
      </c>
      <c r="Y410" s="80">
        <f t="shared" ca="1" si="249"/>
        <v>-23.68376269378528</v>
      </c>
      <c r="Z410" s="80">
        <f t="shared" ca="1" si="231"/>
        <v>0</v>
      </c>
      <c r="AA410" s="80">
        <f t="shared" ca="1" si="250"/>
        <v>0</v>
      </c>
      <c r="AB410" s="81">
        <f t="shared" ca="1" si="232"/>
        <v>0</v>
      </c>
      <c r="AC410" s="79">
        <f t="shared" ca="1" si="233"/>
        <v>28590.421321535847</v>
      </c>
      <c r="AD410" s="35"/>
      <c r="AE410" s="62">
        <f t="shared" ca="1" si="234"/>
        <v>0</v>
      </c>
      <c r="AF410" s="62">
        <f t="shared" ca="1" si="235"/>
        <v>2038500.5293488454</v>
      </c>
      <c r="AG410" s="35"/>
      <c r="AH410" s="35"/>
      <c r="AR410" s="69">
        <f t="shared" si="251"/>
        <v>34</v>
      </c>
      <c r="AS410" s="70">
        <f t="shared" si="255"/>
        <v>407</v>
      </c>
      <c r="AT410" s="71">
        <f t="shared" si="256"/>
        <v>6.1675993735511969E-2</v>
      </c>
      <c r="AU410" s="72">
        <f t="shared" si="236"/>
        <v>6.8214933659622723E-3</v>
      </c>
      <c r="AV410" s="73">
        <f t="shared" si="252"/>
        <v>1.0068214933659623</v>
      </c>
      <c r="AW410" s="74">
        <f>PRODUCT(AV$4:AV410)</f>
        <v>15.909576531446181</v>
      </c>
    </row>
    <row r="411" spans="5:49">
      <c r="E411">
        <f t="shared" si="253"/>
        <v>408</v>
      </c>
      <c r="F411" s="64">
        <f t="shared" si="254"/>
        <v>95.916666666664909</v>
      </c>
      <c r="G411" s="55">
        <f t="shared" si="237"/>
        <v>3.710811547546744E-2</v>
      </c>
      <c r="H411" s="78">
        <f t="shared" si="257"/>
        <v>9.1641022246647004E-3</v>
      </c>
      <c r="I411" s="79">
        <f t="shared" ca="1" si="238"/>
        <v>13542.739932990495</v>
      </c>
      <c r="J411" s="79">
        <f t="shared" ca="1" si="239"/>
        <v>92.381710609847005</v>
      </c>
      <c r="K411" s="80">
        <f t="shared" ca="1" si="240"/>
        <v>-0.18328204449329399</v>
      </c>
      <c r="L411" s="80">
        <f t="shared" ca="1" si="241"/>
        <v>-11.285616610825413</v>
      </c>
      <c r="M411" s="80">
        <f t="shared" ca="1" si="242"/>
        <v>0</v>
      </c>
      <c r="N411" s="80">
        <f t="shared" ca="1" si="243"/>
        <v>0</v>
      </c>
      <c r="O411" s="81">
        <f t="shared" ca="1" si="227"/>
        <v>-1789.166701102532</v>
      </c>
      <c r="P411" s="79">
        <f t="shared" ca="1" si="228"/>
        <v>11834.486043842491</v>
      </c>
      <c r="Q411" s="35"/>
      <c r="R411">
        <f t="shared" ca="1" si="244"/>
        <v>408</v>
      </c>
      <c r="S411" s="78">
        <f t="shared" ca="1" si="245"/>
        <v>94.56</v>
      </c>
      <c r="T411" s="55">
        <f t="shared" ca="1" si="246"/>
        <v>3.3865992701875847E-2</v>
      </c>
      <c r="U411" s="78">
        <f t="shared" ca="1" si="247"/>
        <v>1.3550243389213375E-2</v>
      </c>
      <c r="V411" s="79">
        <f t="shared" ca="1" si="248"/>
        <v>27622.178321717158</v>
      </c>
      <c r="W411" s="79">
        <f t="shared" ca="1" si="229"/>
        <v>188.4245061750205</v>
      </c>
      <c r="X411" s="80">
        <f t="shared" ca="1" si="230"/>
        <v>-0.27100486778426752</v>
      </c>
      <c r="Y411" s="80">
        <f t="shared" ca="1" si="249"/>
        <v>-23.018481934764299</v>
      </c>
      <c r="Z411" s="80">
        <f t="shared" ca="1" si="231"/>
        <v>0</v>
      </c>
      <c r="AA411" s="80">
        <f t="shared" ca="1" si="250"/>
        <v>0</v>
      </c>
      <c r="AB411" s="81">
        <f t="shared" ca="1" si="232"/>
        <v>-1789.166701102532</v>
      </c>
      <c r="AC411" s="79">
        <f t="shared" ca="1" si="233"/>
        <v>25998.146639987099</v>
      </c>
      <c r="AD411" s="35"/>
      <c r="AE411" s="62">
        <f t="shared" ca="1" si="234"/>
        <v>-132039.45122689029</v>
      </c>
      <c r="AF411" s="62">
        <f t="shared" ca="1" si="235"/>
        <v>1918647.9455182948</v>
      </c>
      <c r="AG411" s="35"/>
      <c r="AH411" s="35"/>
      <c r="AR411" s="69">
        <f t="shared" si="251"/>
        <v>34</v>
      </c>
      <c r="AS411" s="70">
        <f t="shared" si="255"/>
        <v>408</v>
      </c>
      <c r="AT411" s="71">
        <f t="shared" si="256"/>
        <v>6.1255271353406041E-2</v>
      </c>
      <c r="AU411" s="72">
        <f t="shared" si="236"/>
        <v>6.8214933659622723E-3</v>
      </c>
      <c r="AV411" s="73">
        <f t="shared" si="252"/>
        <v>1.0068214933659623</v>
      </c>
      <c r="AW411" s="74">
        <f>PRODUCT(AV$4:AV411)</f>
        <v>16.018103602210712</v>
      </c>
    </row>
    <row r="412" spans="5:49">
      <c r="E412">
        <f t="shared" si="253"/>
        <v>409</v>
      </c>
      <c r="F412" s="64">
        <f t="shared" si="254"/>
        <v>95.999999999998238</v>
      </c>
      <c r="G412" s="55">
        <f t="shared" si="237"/>
        <v>3.710811547546744E-2</v>
      </c>
      <c r="H412" s="78">
        <f t="shared" si="257"/>
        <v>8.8240396610828539E-3</v>
      </c>
      <c r="I412" s="79">
        <f t="shared" ca="1" si="238"/>
        <v>11395.330569134776</v>
      </c>
      <c r="J412" s="79">
        <f t="shared" ca="1" si="239"/>
        <v>77.733171880299963</v>
      </c>
      <c r="K412" s="80">
        <f t="shared" ca="1" si="240"/>
        <v>-0.17648079322165708</v>
      </c>
      <c r="L412" s="80">
        <f t="shared" ca="1" si="241"/>
        <v>-9.4961088076123144</v>
      </c>
      <c r="M412" s="80">
        <f t="shared" ca="1" si="242"/>
        <v>-85.464979268510817</v>
      </c>
      <c r="N412" s="80">
        <f t="shared" ca="1" si="243"/>
        <v>0</v>
      </c>
      <c r="O412" s="81">
        <f t="shared" ca="1" si="227"/>
        <v>0</v>
      </c>
      <c r="P412" s="79">
        <f t="shared" ca="1" si="228"/>
        <v>11377.926172145731</v>
      </c>
      <c r="Q412" s="35"/>
      <c r="R412">
        <f t="shared" ca="1" si="244"/>
        <v>409</v>
      </c>
      <c r="S412" s="78">
        <f t="shared" ca="1" si="245"/>
        <v>94.64</v>
      </c>
      <c r="T412" s="55">
        <f t="shared" ca="1" si="246"/>
        <v>3.3865992701875847E-2</v>
      </c>
      <c r="U412" s="78">
        <f t="shared" ca="1" si="247"/>
        <v>1.3091350945485634E-2</v>
      </c>
      <c r="V412" s="79">
        <f t="shared" ca="1" si="248"/>
        <v>25117.693595614997</v>
      </c>
      <c r="W412" s="79">
        <f t="shared" ca="1" si="229"/>
        <v>171.34018023076075</v>
      </c>
      <c r="X412" s="80">
        <f t="shared" ca="1" si="230"/>
        <v>-0.26182701890971266</v>
      </c>
      <c r="Y412" s="80">
        <f t="shared" ca="1" si="249"/>
        <v>-20.931411329679165</v>
      </c>
      <c r="Z412" s="80">
        <f t="shared" ca="1" si="231"/>
        <v>-188.38270196711247</v>
      </c>
      <c r="AA412" s="80">
        <f t="shared" ca="1" si="250"/>
        <v>0</v>
      </c>
      <c r="AB412" s="81">
        <f t="shared" ca="1" si="232"/>
        <v>0</v>
      </c>
      <c r="AC412" s="79">
        <f t="shared" ca="1" si="233"/>
        <v>25079.457835530058</v>
      </c>
      <c r="AD412" s="35"/>
      <c r="AE412" s="62">
        <f t="shared" ca="1" si="234"/>
        <v>0</v>
      </c>
      <c r="AF412" s="62">
        <f t="shared" ca="1" si="235"/>
        <v>1915727.2568709459</v>
      </c>
      <c r="AG412" s="35"/>
      <c r="AH412" s="35"/>
      <c r="AR412" s="69">
        <f t="shared" si="251"/>
        <v>35</v>
      </c>
      <c r="AS412" s="70">
        <f t="shared" si="255"/>
        <v>409</v>
      </c>
      <c r="AT412" s="71">
        <f t="shared" si="256"/>
        <v>6.0837418926238562E-2</v>
      </c>
      <c r="AU412" s="72">
        <f t="shared" si="236"/>
        <v>6.8214933659622723E-3</v>
      </c>
      <c r="AV412" s="73">
        <f t="shared" si="252"/>
        <v>1.0068214933659623</v>
      </c>
      <c r="AW412" s="74">
        <f>PRODUCT(AV$4:AV412)</f>
        <v>16.127370989668488</v>
      </c>
    </row>
    <row r="413" spans="5:49">
      <c r="E413">
        <f t="shared" si="253"/>
        <v>410</v>
      </c>
      <c r="F413" s="64">
        <f t="shared" si="254"/>
        <v>96.083333333331566</v>
      </c>
      <c r="G413" s="55">
        <f t="shared" si="237"/>
        <v>3.710811547546744E-2</v>
      </c>
      <c r="H413" s="78">
        <f t="shared" si="257"/>
        <v>8.4965961783792874E-3</v>
      </c>
      <c r="I413" s="79">
        <f t="shared" ca="1" si="238"/>
        <v>10955.712773878404</v>
      </c>
      <c r="J413" s="79">
        <f t="shared" ca="1" si="239"/>
        <v>74.734322006399651</v>
      </c>
      <c r="K413" s="80">
        <f t="shared" ca="1" si="240"/>
        <v>-0.16993192356758574</v>
      </c>
      <c r="L413" s="80">
        <f t="shared" ca="1" si="241"/>
        <v>-9.1297606448986706</v>
      </c>
      <c r="M413" s="80">
        <f t="shared" ca="1" si="242"/>
        <v>0</v>
      </c>
      <c r="N413" s="80">
        <f t="shared" ca="1" si="243"/>
        <v>0</v>
      </c>
      <c r="O413" s="81">
        <f t="shared" ca="1" si="227"/>
        <v>0</v>
      </c>
      <c r="P413" s="79">
        <f t="shared" ca="1" si="228"/>
        <v>11021.147403316338</v>
      </c>
      <c r="Q413" s="35"/>
      <c r="R413">
        <f t="shared" ca="1" si="244"/>
        <v>410</v>
      </c>
      <c r="S413" s="78">
        <f t="shared" ca="1" si="245"/>
        <v>94.72</v>
      </c>
      <c r="T413" s="55">
        <f t="shared" ca="1" si="246"/>
        <v>3.3865992701875847E-2</v>
      </c>
      <c r="U413" s="78">
        <f t="shared" ca="1" si="247"/>
        <v>1.2647999349908122E-2</v>
      </c>
      <c r="V413" s="79">
        <f t="shared" ca="1" si="248"/>
        <v>24230.117099504994</v>
      </c>
      <c r="W413" s="79">
        <f t="shared" ca="1" si="229"/>
        <v>165.28558305076234</v>
      </c>
      <c r="X413" s="80">
        <f t="shared" ca="1" si="230"/>
        <v>-0.25295998699816241</v>
      </c>
      <c r="Y413" s="80">
        <f t="shared" ca="1" si="249"/>
        <v>-20.191764249587496</v>
      </c>
      <c r="Z413" s="80">
        <f t="shared" ca="1" si="231"/>
        <v>0</v>
      </c>
      <c r="AA413" s="80">
        <f t="shared" ca="1" si="250"/>
        <v>0</v>
      </c>
      <c r="AB413" s="81">
        <f t="shared" ca="1" si="232"/>
        <v>0</v>
      </c>
      <c r="AC413" s="79">
        <f t="shared" ca="1" si="233"/>
        <v>24374.95795831917</v>
      </c>
      <c r="AD413" s="35"/>
      <c r="AE413" s="62">
        <f t="shared" ca="1" si="234"/>
        <v>0</v>
      </c>
      <c r="AF413" s="62">
        <f t="shared" ca="1" si="235"/>
        <v>1927178.9382639583</v>
      </c>
      <c r="AG413" s="35"/>
      <c r="AH413" s="35"/>
      <c r="AR413" s="69">
        <f t="shared" si="251"/>
        <v>35</v>
      </c>
      <c r="AS413" s="70">
        <f t="shared" si="255"/>
        <v>410</v>
      </c>
      <c r="AT413" s="71">
        <f t="shared" si="256"/>
        <v>6.0422416876630955E-2</v>
      </c>
      <c r="AU413" s="72">
        <f t="shared" si="236"/>
        <v>6.8214933659622723E-3</v>
      </c>
      <c r="AV413" s="73">
        <f t="shared" si="252"/>
        <v>1.0068214933659623</v>
      </c>
      <c r="AW413" s="74">
        <f>PRODUCT(AV$4:AV413)</f>
        <v>16.237383743884923</v>
      </c>
    </row>
    <row r="414" spans="5:49">
      <c r="E414">
        <f t="shared" si="253"/>
        <v>411</v>
      </c>
      <c r="F414" s="64">
        <f t="shared" si="254"/>
        <v>96.166666666664895</v>
      </c>
      <c r="G414" s="55">
        <f t="shared" si="237"/>
        <v>3.710811547546744E-2</v>
      </c>
      <c r="H414" s="78">
        <f t="shared" si="257"/>
        <v>8.181303506243574E-3</v>
      </c>
      <c r="I414" s="79">
        <f t="shared" ca="1" si="238"/>
        <v>10612.173392801928</v>
      </c>
      <c r="J414" s="79">
        <f t="shared" ca="1" si="239"/>
        <v>72.390870397439684</v>
      </c>
      <c r="K414" s="80">
        <f t="shared" ca="1" si="240"/>
        <v>-0.16362607012487149</v>
      </c>
      <c r="L414" s="80">
        <f t="shared" ca="1" si="241"/>
        <v>-8.8434778273349401</v>
      </c>
      <c r="M414" s="80">
        <f t="shared" ca="1" si="242"/>
        <v>0</v>
      </c>
      <c r="N414" s="80">
        <f t="shared" ca="1" si="243"/>
        <v>0</v>
      </c>
      <c r="O414" s="81">
        <f t="shared" ca="1" si="227"/>
        <v>0</v>
      </c>
      <c r="P414" s="79">
        <f t="shared" ca="1" si="228"/>
        <v>10675.557159301907</v>
      </c>
      <c r="Q414" s="35"/>
      <c r="R414">
        <f t="shared" ca="1" si="244"/>
        <v>411</v>
      </c>
      <c r="S414" s="78">
        <f t="shared" ca="1" si="245"/>
        <v>94.8</v>
      </c>
      <c r="T414" s="55">
        <f t="shared" ca="1" si="246"/>
        <v>3.3865992701875847E-2</v>
      </c>
      <c r="U414" s="78">
        <f t="shared" ca="1" si="247"/>
        <v>1.2219662296230803E-2</v>
      </c>
      <c r="V414" s="79">
        <f t="shared" ca="1" si="248"/>
        <v>23549.475809994201</v>
      </c>
      <c r="W414" s="79">
        <f t="shared" ca="1" si="229"/>
        <v>160.64259300976445</v>
      </c>
      <c r="X414" s="80">
        <f t="shared" ca="1" si="230"/>
        <v>-0.24439324592461606</v>
      </c>
      <c r="Y414" s="80">
        <f t="shared" ca="1" si="249"/>
        <v>-19.624563174995167</v>
      </c>
      <c r="Z414" s="80">
        <f t="shared" ca="1" si="231"/>
        <v>0</v>
      </c>
      <c r="AA414" s="80">
        <f t="shared" ca="1" si="250"/>
        <v>0</v>
      </c>
      <c r="AB414" s="81">
        <f t="shared" ca="1" si="232"/>
        <v>0</v>
      </c>
      <c r="AC414" s="79">
        <f t="shared" ca="1" si="233"/>
        <v>23690.249446583046</v>
      </c>
      <c r="AD414" s="35"/>
      <c r="AE414" s="62">
        <f t="shared" ca="1" si="234"/>
        <v>0</v>
      </c>
      <c r="AF414" s="62">
        <f t="shared" ca="1" si="235"/>
        <v>1938699.1941577948</v>
      </c>
      <c r="AG414" s="35"/>
      <c r="AH414" s="35"/>
      <c r="AR414" s="69">
        <f t="shared" si="251"/>
        <v>35</v>
      </c>
      <c r="AS414" s="70">
        <f t="shared" si="255"/>
        <v>411</v>
      </c>
      <c r="AT414" s="71">
        <f t="shared" si="256"/>
        <v>6.0010245760751611E-2</v>
      </c>
      <c r="AU414" s="72">
        <f t="shared" si="236"/>
        <v>6.8214933659622723E-3</v>
      </c>
      <c r="AV414" s="73">
        <f t="shared" si="252"/>
        <v>1.0068214933659623</v>
      </c>
      <c r="AW414" s="74">
        <f>PRODUCT(AV$4:AV414)</f>
        <v>16.348146949374417</v>
      </c>
    </row>
    <row r="415" spans="5:49">
      <c r="E415">
        <f t="shared" si="253"/>
        <v>412</v>
      </c>
      <c r="F415" s="64">
        <f t="shared" si="254"/>
        <v>96.249999999998224</v>
      </c>
      <c r="G415" s="55">
        <f t="shared" si="237"/>
        <v>3.710811547546744E-2</v>
      </c>
      <c r="H415" s="78">
        <f t="shared" si="257"/>
        <v>7.8777107509940408E-3</v>
      </c>
      <c r="I415" s="79">
        <f t="shared" ca="1" si="238"/>
        <v>10279.407351469579</v>
      </c>
      <c r="J415" s="79">
        <f t="shared" ca="1" si="239"/>
        <v>70.12090905407355</v>
      </c>
      <c r="K415" s="80">
        <f t="shared" ca="1" si="240"/>
        <v>-0.15755421501988082</v>
      </c>
      <c r="L415" s="80">
        <f t="shared" ca="1" si="241"/>
        <v>-8.5661727928913169</v>
      </c>
      <c r="M415" s="80">
        <f t="shared" ca="1" si="242"/>
        <v>0</v>
      </c>
      <c r="N415" s="80">
        <f t="shared" ca="1" si="243"/>
        <v>0</v>
      </c>
      <c r="O415" s="81">
        <f t="shared" ca="1" si="227"/>
        <v>0</v>
      </c>
      <c r="P415" s="79">
        <f t="shared" ca="1" si="228"/>
        <v>10340.804533515742</v>
      </c>
      <c r="Q415" s="35"/>
      <c r="R415">
        <f t="shared" ca="1" si="244"/>
        <v>412</v>
      </c>
      <c r="S415" s="78">
        <f t="shared" ca="1" si="245"/>
        <v>94.88</v>
      </c>
      <c r="T415" s="55">
        <f t="shared" ca="1" si="246"/>
        <v>3.3865992701875847E-2</v>
      </c>
      <c r="U415" s="78">
        <f t="shared" ca="1" si="247"/>
        <v>1.1805831302087262E-2</v>
      </c>
      <c r="V415" s="79">
        <f t="shared" ca="1" si="248"/>
        <v>22887.955631719447</v>
      </c>
      <c r="W415" s="79">
        <f t="shared" ca="1" si="229"/>
        <v>156.13003750221304</v>
      </c>
      <c r="X415" s="80">
        <f t="shared" ca="1" si="230"/>
        <v>-0.23611662604174524</v>
      </c>
      <c r="Y415" s="80">
        <f t="shared" ca="1" si="249"/>
        <v>-19.073296359766207</v>
      </c>
      <c r="Z415" s="80">
        <f t="shared" ca="1" si="231"/>
        <v>0</v>
      </c>
      <c r="AA415" s="80">
        <f t="shared" ca="1" si="250"/>
        <v>0</v>
      </c>
      <c r="AB415" s="81">
        <f t="shared" ca="1" si="232"/>
        <v>0</v>
      </c>
      <c r="AC415" s="79">
        <f t="shared" ca="1" si="233"/>
        <v>23024.776256235855</v>
      </c>
      <c r="AD415" s="35"/>
      <c r="AE415" s="62">
        <f t="shared" ca="1" si="234"/>
        <v>0</v>
      </c>
      <c r="AF415" s="62">
        <f t="shared" ca="1" si="235"/>
        <v>1950288.4351875409</v>
      </c>
      <c r="AG415" s="35"/>
      <c r="AH415" s="35"/>
      <c r="AR415" s="69">
        <f t="shared" si="251"/>
        <v>35</v>
      </c>
      <c r="AS415" s="70">
        <f t="shared" si="255"/>
        <v>412</v>
      </c>
      <c r="AT415" s="71">
        <f t="shared" si="256"/>
        <v>5.9600886267404882E-2</v>
      </c>
      <c r="AU415" s="72">
        <f t="shared" si="236"/>
        <v>6.8214933659622723E-3</v>
      </c>
      <c r="AV415" s="73">
        <f t="shared" si="252"/>
        <v>1.0068214933659623</v>
      </c>
      <c r="AW415" s="74">
        <f>PRODUCT(AV$4:AV415)</f>
        <v>16.459665725335352</v>
      </c>
    </row>
    <row r="416" spans="5:49">
      <c r="E416">
        <f t="shared" si="253"/>
        <v>413</v>
      </c>
      <c r="F416" s="64">
        <f t="shared" si="254"/>
        <v>96.333333333331552</v>
      </c>
      <c r="G416" s="55">
        <f t="shared" si="237"/>
        <v>3.710811547546744E-2</v>
      </c>
      <c r="H416" s="78">
        <f t="shared" si="257"/>
        <v>7.5853837507638229E-3</v>
      </c>
      <c r="I416" s="79">
        <f t="shared" ca="1" si="238"/>
        <v>9957.0767647768025</v>
      </c>
      <c r="J416" s="79">
        <f t="shared" ca="1" si="239"/>
        <v>67.922133095302044</v>
      </c>
      <c r="K416" s="80">
        <f t="shared" ca="1" si="240"/>
        <v>-0.15170767501527646</v>
      </c>
      <c r="L416" s="80">
        <f t="shared" ca="1" si="241"/>
        <v>-8.2975639706473352</v>
      </c>
      <c r="M416" s="80">
        <f t="shared" ca="1" si="242"/>
        <v>0</v>
      </c>
      <c r="N416" s="80">
        <f t="shared" ca="1" si="243"/>
        <v>0</v>
      </c>
      <c r="O416" s="81">
        <f t="shared" ca="1" si="227"/>
        <v>0</v>
      </c>
      <c r="P416" s="79">
        <f t="shared" ca="1" si="228"/>
        <v>10016.549626226442</v>
      </c>
      <c r="Q416" s="35"/>
      <c r="R416">
        <f t="shared" ca="1" si="244"/>
        <v>413</v>
      </c>
      <c r="S416" s="78">
        <f t="shared" ca="1" si="245"/>
        <v>94.96</v>
      </c>
      <c r="T416" s="55">
        <f t="shared" ca="1" si="246"/>
        <v>3.3865992701875847E-2</v>
      </c>
      <c r="U416" s="78">
        <f t="shared" ca="1" si="247"/>
        <v>1.1406015105371198E-2</v>
      </c>
      <c r="V416" s="79">
        <f t="shared" ca="1" si="248"/>
        <v>22245.019351579846</v>
      </c>
      <c r="W416" s="79">
        <f t="shared" ca="1" si="229"/>
        <v>151.74425193250428</v>
      </c>
      <c r="X416" s="80">
        <f t="shared" ca="1" si="230"/>
        <v>-0.22812030210742396</v>
      </c>
      <c r="Y416" s="80">
        <f t="shared" ca="1" si="249"/>
        <v>-18.53751612631654</v>
      </c>
      <c r="Z416" s="80">
        <f t="shared" ca="1" si="231"/>
        <v>0</v>
      </c>
      <c r="AA416" s="80">
        <f t="shared" ca="1" si="250"/>
        <v>0</v>
      </c>
      <c r="AB416" s="81">
        <f t="shared" ca="1" si="232"/>
        <v>0</v>
      </c>
      <c r="AC416" s="79">
        <f t="shared" ca="1" si="233"/>
        <v>22377.997967083924</v>
      </c>
      <c r="AD416" s="35"/>
      <c r="AE416" s="62">
        <f t="shared" ca="1" si="234"/>
        <v>0</v>
      </c>
      <c r="AF416" s="62">
        <f t="shared" ca="1" si="235"/>
        <v>1961947.074447229</v>
      </c>
      <c r="AG416" s="35"/>
      <c r="AH416" s="35"/>
      <c r="AR416" s="69">
        <f t="shared" si="251"/>
        <v>35</v>
      </c>
      <c r="AS416" s="70">
        <f t="shared" si="255"/>
        <v>413</v>
      </c>
      <c r="AT416" s="71">
        <f t="shared" si="256"/>
        <v>5.9194319217126305E-2</v>
      </c>
      <c r="AU416" s="72">
        <f t="shared" si="236"/>
        <v>6.8214933659622723E-3</v>
      </c>
      <c r="AV416" s="73">
        <f t="shared" si="252"/>
        <v>1.0068214933659623</v>
      </c>
      <c r="AW416" s="74">
        <f>PRODUCT(AV$4:AV416)</f>
        <v>16.571945225886683</v>
      </c>
    </row>
    <row r="417" spans="5:49">
      <c r="E417">
        <f t="shared" si="253"/>
        <v>414</v>
      </c>
      <c r="F417" s="64">
        <f t="shared" si="254"/>
        <v>96.416666666664881</v>
      </c>
      <c r="G417" s="55">
        <f t="shared" si="237"/>
        <v>3.710811547546744E-2</v>
      </c>
      <c r="H417" s="78">
        <f t="shared" si="257"/>
        <v>7.3039044546147442E-3</v>
      </c>
      <c r="I417" s="79">
        <f t="shared" ca="1" si="238"/>
        <v>9644.854346030681</v>
      </c>
      <c r="J417" s="79">
        <f t="shared" ca="1" si="239"/>
        <v>65.792309937120677</v>
      </c>
      <c r="K417" s="80">
        <f t="shared" ca="1" si="240"/>
        <v>-0.14607808909229489</v>
      </c>
      <c r="L417" s="80">
        <f t="shared" ca="1" si="241"/>
        <v>-8.037378621692234</v>
      </c>
      <c r="M417" s="80">
        <f t="shared" ca="1" si="242"/>
        <v>0</v>
      </c>
      <c r="N417" s="80">
        <f t="shared" ca="1" si="243"/>
        <v>0</v>
      </c>
      <c r="O417" s="81">
        <f t="shared" ca="1" si="227"/>
        <v>0</v>
      </c>
      <c r="P417" s="79">
        <f t="shared" ca="1" si="228"/>
        <v>9702.4631992570175</v>
      </c>
      <c r="Q417" s="35"/>
      <c r="R417">
        <f t="shared" ca="1" si="244"/>
        <v>414</v>
      </c>
      <c r="S417" s="78">
        <f t="shared" ca="1" si="245"/>
        <v>95.04</v>
      </c>
      <c r="T417" s="55">
        <f t="shared" ca="1" si="246"/>
        <v>3.3865992701875847E-2</v>
      </c>
      <c r="U417" s="78">
        <f t="shared" ca="1" si="247"/>
        <v>1.1019739081055212E-2</v>
      </c>
      <c r="V417" s="79">
        <f t="shared" ca="1" si="248"/>
        <v>21620.144851248067</v>
      </c>
      <c r="W417" s="79">
        <f t="shared" ca="1" si="229"/>
        <v>147.48167467393208</v>
      </c>
      <c r="X417" s="80">
        <f t="shared" ca="1" si="230"/>
        <v>-0.22039478162110424</v>
      </c>
      <c r="Y417" s="80">
        <f t="shared" ca="1" si="249"/>
        <v>-18.016787376040057</v>
      </c>
      <c r="Z417" s="80">
        <f t="shared" ca="1" si="231"/>
        <v>0</v>
      </c>
      <c r="AA417" s="80">
        <f t="shared" ca="1" si="250"/>
        <v>0</v>
      </c>
      <c r="AB417" s="81">
        <f t="shared" ca="1" si="232"/>
        <v>0</v>
      </c>
      <c r="AC417" s="79">
        <f t="shared" ca="1" si="233"/>
        <v>21749.389343764338</v>
      </c>
      <c r="AD417" s="35"/>
      <c r="AE417" s="62">
        <f t="shared" ca="1" si="234"/>
        <v>0</v>
      </c>
      <c r="AF417" s="62">
        <f t="shared" ca="1" si="235"/>
        <v>1973675.5275045671</v>
      </c>
      <c r="AG417" s="35"/>
      <c r="AH417" s="35"/>
      <c r="AR417" s="69">
        <f t="shared" si="251"/>
        <v>35</v>
      </c>
      <c r="AS417" s="70">
        <f t="shared" si="255"/>
        <v>414</v>
      </c>
      <c r="AT417" s="71">
        <f t="shared" si="256"/>
        <v>5.8790525561284022E-2</v>
      </c>
      <c r="AU417" s="72">
        <f t="shared" si="236"/>
        <v>6.8214933659622723E-3</v>
      </c>
      <c r="AV417" s="73">
        <f t="shared" si="252"/>
        <v>1.0068214933659623</v>
      </c>
      <c r="AW417" s="74">
        <f>PRODUCT(AV$4:AV417)</f>
        <v>16.684990640306161</v>
      </c>
    </row>
    <row r="418" spans="5:49">
      <c r="E418">
        <f t="shared" si="253"/>
        <v>415</v>
      </c>
      <c r="F418" s="64">
        <f t="shared" si="254"/>
        <v>96.499999999998209</v>
      </c>
      <c r="G418" s="55">
        <f t="shared" si="237"/>
        <v>3.710811547546744E-2</v>
      </c>
      <c r="H418" s="78">
        <f t="shared" si="257"/>
        <v>7.0328703246911196E-3</v>
      </c>
      <c r="I418" s="79">
        <f t="shared" ca="1" si="238"/>
        <v>9342.4230744625147</v>
      </c>
      <c r="J418" s="79">
        <f t="shared" ca="1" si="239"/>
        <v>63.729277024458902</v>
      </c>
      <c r="K418" s="80">
        <f t="shared" ca="1" si="240"/>
        <v>-0.14065740649382238</v>
      </c>
      <c r="L418" s="80">
        <f t="shared" ca="1" si="241"/>
        <v>-7.785352562052096</v>
      </c>
      <c r="M418" s="80">
        <f t="shared" ca="1" si="242"/>
        <v>0</v>
      </c>
      <c r="N418" s="80">
        <f t="shared" ca="1" si="243"/>
        <v>0</v>
      </c>
      <c r="O418" s="81">
        <f t="shared" ca="1" si="227"/>
        <v>0</v>
      </c>
      <c r="P418" s="79">
        <f t="shared" ca="1" si="228"/>
        <v>9398.2263415184279</v>
      </c>
      <c r="Q418" s="35"/>
      <c r="R418">
        <f t="shared" ca="1" si="244"/>
        <v>415</v>
      </c>
      <c r="S418" s="78">
        <f t="shared" ca="1" si="245"/>
        <v>95.12</v>
      </c>
      <c r="T418" s="55">
        <f t="shared" ca="1" si="246"/>
        <v>3.3865992701875847E-2</v>
      </c>
      <c r="U418" s="78">
        <f t="shared" ca="1" si="247"/>
        <v>1.064654467775962E-2</v>
      </c>
      <c r="V418" s="79">
        <f t="shared" ca="1" si="248"/>
        <v>21012.82468297816</v>
      </c>
      <c r="W418" s="79">
        <f t="shared" ca="1" si="229"/>
        <v>143.3388441750638</v>
      </c>
      <c r="X418" s="80">
        <f t="shared" ca="1" si="230"/>
        <v>-0.2129308935551924</v>
      </c>
      <c r="Y418" s="80">
        <f t="shared" ca="1" si="249"/>
        <v>-17.510687235815134</v>
      </c>
      <c r="Z418" s="80">
        <f t="shared" ca="1" si="231"/>
        <v>0</v>
      </c>
      <c r="AA418" s="80">
        <f t="shared" ca="1" si="250"/>
        <v>0</v>
      </c>
      <c r="AB418" s="81">
        <f t="shared" ca="1" si="232"/>
        <v>0</v>
      </c>
      <c r="AC418" s="79">
        <f t="shared" ca="1" si="233"/>
        <v>21138.439909023855</v>
      </c>
      <c r="AD418" s="35"/>
      <c r="AE418" s="62">
        <f t="shared" ca="1" si="234"/>
        <v>0</v>
      </c>
      <c r="AF418" s="62">
        <f t="shared" ca="1" si="235"/>
        <v>1985474.212415748</v>
      </c>
      <c r="AG418" s="35"/>
      <c r="AH418" s="35"/>
      <c r="AR418" s="69">
        <f t="shared" si="251"/>
        <v>35</v>
      </c>
      <c r="AS418" s="70">
        <f t="shared" si="255"/>
        <v>415</v>
      </c>
      <c r="AT418" s="71">
        <f t="shared" si="256"/>
        <v>5.8389486381186288E-2</v>
      </c>
      <c r="AU418" s="72">
        <f t="shared" si="236"/>
        <v>6.8214933659622723E-3</v>
      </c>
      <c r="AV418" s="73">
        <f t="shared" si="252"/>
        <v>1.0068214933659623</v>
      </c>
      <c r="AW418" s="74">
        <f>PRODUCT(AV$4:AV418)</f>
        <v>16.798807193270154</v>
      </c>
    </row>
    <row r="419" spans="5:49">
      <c r="E419">
        <f t="shared" si="253"/>
        <v>416</v>
      </c>
      <c r="F419" s="64">
        <f t="shared" si="254"/>
        <v>96.583333333331538</v>
      </c>
      <c r="G419" s="55">
        <f t="shared" si="237"/>
        <v>4.0667232332721959E-2</v>
      </c>
      <c r="H419" s="78">
        <f t="shared" si="257"/>
        <v>6.7468629532310004E-3</v>
      </c>
      <c r="I419" s="79">
        <f t="shared" ca="1" si="238"/>
        <v>9016.02648737239</v>
      </c>
      <c r="J419" s="79">
        <f t="shared" ca="1" si="239"/>
        <v>61.502764870950884</v>
      </c>
      <c r="K419" s="80">
        <f t="shared" ca="1" si="240"/>
        <v>-0.13493725906462001</v>
      </c>
      <c r="L419" s="80">
        <f t="shared" ca="1" si="241"/>
        <v>-7.5133554061436589</v>
      </c>
      <c r="M419" s="80">
        <f t="shared" ca="1" si="242"/>
        <v>0</v>
      </c>
      <c r="N419" s="80">
        <f t="shared" ca="1" si="243"/>
        <v>0</v>
      </c>
      <c r="O419" s="81">
        <f t="shared" ca="1" si="227"/>
        <v>0</v>
      </c>
      <c r="P419" s="79">
        <f t="shared" ca="1" si="228"/>
        <v>9069.8809595781331</v>
      </c>
      <c r="Q419" s="35"/>
      <c r="R419">
        <f t="shared" ca="1" si="244"/>
        <v>416</v>
      </c>
      <c r="S419" s="78">
        <f t="shared" ca="1" si="245"/>
        <v>95.2</v>
      </c>
      <c r="T419" s="55">
        <f t="shared" ca="1" si="246"/>
        <v>3.3865992701875847E-2</v>
      </c>
      <c r="U419" s="78">
        <f t="shared" ca="1" si="247"/>
        <v>1.0285988873402417E-2</v>
      </c>
      <c r="V419" s="79">
        <f t="shared" ca="1" si="248"/>
        <v>20422.56565733581</v>
      </c>
      <c r="W419" s="79">
        <f t="shared" ca="1" si="229"/>
        <v>139.31239614744516</v>
      </c>
      <c r="X419" s="80">
        <f t="shared" ca="1" si="230"/>
        <v>-0.20571977746804834</v>
      </c>
      <c r="Y419" s="80">
        <f t="shared" ca="1" si="249"/>
        <v>-17.01880471444651</v>
      </c>
      <c r="Z419" s="80">
        <f t="shared" ca="1" si="231"/>
        <v>0</v>
      </c>
      <c r="AA419" s="80">
        <f t="shared" ca="1" si="250"/>
        <v>0</v>
      </c>
      <c r="AB419" s="81">
        <f t="shared" ca="1" si="232"/>
        <v>0</v>
      </c>
      <c r="AC419" s="79">
        <f t="shared" ca="1" si="233"/>
        <v>20544.653528991341</v>
      </c>
      <c r="AD419" s="35"/>
      <c r="AE419" s="62">
        <f t="shared" ca="1" si="234"/>
        <v>0</v>
      </c>
      <c r="AF419" s="62">
        <f t="shared" ca="1" si="235"/>
        <v>1997343.5497403513</v>
      </c>
      <c r="AG419" s="35"/>
      <c r="AH419" s="35"/>
      <c r="AR419" s="69">
        <f t="shared" si="251"/>
        <v>35</v>
      </c>
      <c r="AS419" s="70">
        <f t="shared" si="255"/>
        <v>416</v>
      </c>
      <c r="AT419" s="71">
        <f t="shared" si="256"/>
        <v>5.7991182887195084E-2</v>
      </c>
      <c r="AU419" s="72">
        <f t="shared" si="236"/>
        <v>6.8214933659622723E-3</v>
      </c>
      <c r="AV419" s="73">
        <f t="shared" si="252"/>
        <v>1.0068214933659623</v>
      </c>
      <c r="AW419" s="74">
        <f>PRODUCT(AV$4:AV419)</f>
        <v>16.913400145095125</v>
      </c>
    </row>
    <row r="420" spans="5:49">
      <c r="E420">
        <f t="shared" si="253"/>
        <v>417</v>
      </c>
      <c r="F420" s="64">
        <f t="shared" si="254"/>
        <v>96.666666666664867</v>
      </c>
      <c r="G420" s="55">
        <f t="shared" si="237"/>
        <v>4.0667232332721959E-2</v>
      </c>
      <c r="H420" s="78">
        <f t="shared" si="257"/>
        <v>6.4724867099949209E-3</v>
      </c>
      <c r="I420" s="79">
        <f t="shared" ca="1" si="238"/>
        <v>8701.0340033648372</v>
      </c>
      <c r="J420" s="79">
        <f t="shared" ca="1" si="239"/>
        <v>59.354045730965389</v>
      </c>
      <c r="K420" s="80">
        <f t="shared" ca="1" si="240"/>
        <v>-0.12944973419989841</v>
      </c>
      <c r="L420" s="80">
        <f t="shared" ca="1" si="241"/>
        <v>-7.250861669470698</v>
      </c>
      <c r="M420" s="80">
        <f t="shared" ca="1" si="242"/>
        <v>0</v>
      </c>
      <c r="N420" s="80">
        <f t="shared" ca="1" si="243"/>
        <v>0</v>
      </c>
      <c r="O420" s="81">
        <f t="shared" ca="1" si="227"/>
        <v>0</v>
      </c>
      <c r="P420" s="79">
        <f t="shared" ca="1" si="228"/>
        <v>8753.0077376921308</v>
      </c>
      <c r="Q420" s="35"/>
      <c r="R420">
        <f t="shared" ca="1" si="244"/>
        <v>417</v>
      </c>
      <c r="S420" s="78">
        <f t="shared" ca="1" si="245"/>
        <v>95.28</v>
      </c>
      <c r="T420" s="55">
        <f t="shared" ca="1" si="246"/>
        <v>3.3865992701875847E-2</v>
      </c>
      <c r="U420" s="78">
        <f t="shared" ca="1" si="247"/>
        <v>9.9376436492841953E-3</v>
      </c>
      <c r="V420" s="79">
        <f t="shared" ca="1" si="248"/>
        <v>19848.888442515952</v>
      </c>
      <c r="W420" s="79">
        <f t="shared" ca="1" si="229"/>
        <v>135.3990608323478</v>
      </c>
      <c r="X420" s="80">
        <f t="shared" ca="1" si="230"/>
        <v>-0.19875287298568389</v>
      </c>
      <c r="Y420" s="80">
        <f t="shared" ca="1" si="249"/>
        <v>-16.540740368763295</v>
      </c>
      <c r="Z420" s="80">
        <f t="shared" ca="1" si="231"/>
        <v>0</v>
      </c>
      <c r="AA420" s="80">
        <f t="shared" ca="1" si="250"/>
        <v>0</v>
      </c>
      <c r="AB420" s="81">
        <f t="shared" ca="1" si="232"/>
        <v>0</v>
      </c>
      <c r="AC420" s="79">
        <f t="shared" ca="1" si="233"/>
        <v>19967.548010106551</v>
      </c>
      <c r="AD420" s="35"/>
      <c r="AE420" s="62">
        <f t="shared" ca="1" si="234"/>
        <v>0</v>
      </c>
      <c r="AF420" s="62">
        <f t="shared" ca="1" si="235"/>
        <v>2009283.9625563356</v>
      </c>
      <c r="AG420" s="35"/>
      <c r="AH420" s="35"/>
      <c r="AR420" s="69">
        <f t="shared" si="251"/>
        <v>35</v>
      </c>
      <c r="AS420" s="70">
        <f t="shared" si="255"/>
        <v>417</v>
      </c>
      <c r="AT420" s="71">
        <f t="shared" si="256"/>
        <v>5.7595596417845778E-2</v>
      </c>
      <c r="AU420" s="72">
        <f t="shared" si="236"/>
        <v>6.8214933659622723E-3</v>
      </c>
      <c r="AV420" s="73">
        <f t="shared" si="252"/>
        <v>1.0068214933659623</v>
      </c>
      <c r="AW420" s="74">
        <f>PRODUCT(AV$4:AV420)</f>
        <v>17.028774791980755</v>
      </c>
    </row>
    <row r="421" spans="5:49">
      <c r="E421">
        <f t="shared" si="253"/>
        <v>418</v>
      </c>
      <c r="F421" s="64">
        <f t="shared" si="254"/>
        <v>96.749999999998195</v>
      </c>
      <c r="G421" s="55">
        <f t="shared" si="237"/>
        <v>4.0667232332721959E-2</v>
      </c>
      <c r="H421" s="78">
        <f t="shared" si="257"/>
        <v>6.2092685891891024E-3</v>
      </c>
      <c r="I421" s="79">
        <f t="shared" ca="1" si="238"/>
        <v>8397.0471384132925</v>
      </c>
      <c r="J421" s="79">
        <f t="shared" ca="1" si="239"/>
        <v>57.280401348358758</v>
      </c>
      <c r="K421" s="80">
        <f t="shared" ca="1" si="240"/>
        <v>-0.12418537178378206</v>
      </c>
      <c r="L421" s="80">
        <f t="shared" ca="1" si="241"/>
        <v>-6.9975392820110773</v>
      </c>
      <c r="M421" s="80">
        <f t="shared" ca="1" si="242"/>
        <v>0</v>
      </c>
      <c r="N421" s="80">
        <f t="shared" ca="1" si="243"/>
        <v>0</v>
      </c>
      <c r="O421" s="81">
        <f t="shared" ca="1" si="227"/>
        <v>0</v>
      </c>
      <c r="P421" s="79">
        <f t="shared" ca="1" si="228"/>
        <v>8447.2058151078563</v>
      </c>
      <c r="Q421" s="35"/>
      <c r="R421">
        <f t="shared" ca="1" si="244"/>
        <v>418</v>
      </c>
      <c r="S421" s="78">
        <f t="shared" ca="1" si="245"/>
        <v>95.36</v>
      </c>
      <c r="T421" s="55">
        <f t="shared" ca="1" si="246"/>
        <v>3.3865992701875847E-2</v>
      </c>
      <c r="U421" s="78">
        <f t="shared" ca="1" si="247"/>
        <v>9.6010954819836947E-3</v>
      </c>
      <c r="V421" s="79">
        <f t="shared" ca="1" si="248"/>
        <v>19291.327174921928</v>
      </c>
      <c r="W421" s="79">
        <f t="shared" ca="1" si="229"/>
        <v>131.59566034433763</v>
      </c>
      <c r="X421" s="80">
        <f t="shared" ca="1" si="230"/>
        <v>-0.19202190963967389</v>
      </c>
      <c r="Y421" s="80">
        <f t="shared" ca="1" si="249"/>
        <v>-16.076105979101609</v>
      </c>
      <c r="Z421" s="80">
        <f t="shared" ca="1" si="231"/>
        <v>0</v>
      </c>
      <c r="AA421" s="80">
        <f t="shared" ca="1" si="250"/>
        <v>0</v>
      </c>
      <c r="AB421" s="81">
        <f t="shared" ca="1" si="232"/>
        <v>0</v>
      </c>
      <c r="AC421" s="79">
        <f t="shared" ca="1" si="233"/>
        <v>19406.654707377525</v>
      </c>
      <c r="AD421" s="35"/>
      <c r="AE421" s="62">
        <f t="shared" ca="1" si="234"/>
        <v>0</v>
      </c>
      <c r="AF421" s="62">
        <f t="shared" ca="1" si="235"/>
        <v>2021295.8764751179</v>
      </c>
      <c r="AG421" s="35"/>
      <c r="AH421" s="35"/>
      <c r="AR421" s="69">
        <f t="shared" si="251"/>
        <v>35</v>
      </c>
      <c r="AS421" s="70">
        <f t="shared" si="255"/>
        <v>418</v>
      </c>
      <c r="AT421" s="71">
        <f t="shared" si="256"/>
        <v>5.72027084389728E-2</v>
      </c>
      <c r="AU421" s="72">
        <f t="shared" si="236"/>
        <v>6.8214933659622723E-3</v>
      </c>
      <c r="AV421" s="73">
        <f t="shared" si="252"/>
        <v>1.0068214933659623</v>
      </c>
      <c r="AW421" s="74">
        <f>PRODUCT(AV$4:AV421)</f>
        <v>17.144936466254716</v>
      </c>
    </row>
    <row r="422" spans="5:49">
      <c r="E422">
        <f t="shared" si="253"/>
        <v>419</v>
      </c>
      <c r="F422" s="64">
        <f t="shared" si="254"/>
        <v>96.833333333331524</v>
      </c>
      <c r="G422" s="55">
        <f t="shared" si="237"/>
        <v>4.0667232332721959E-2</v>
      </c>
      <c r="H422" s="78">
        <f t="shared" si="257"/>
        <v>5.9567548208562769E-3</v>
      </c>
      <c r="I422" s="79">
        <f t="shared" ca="1" si="238"/>
        <v>8103.6813336625455</v>
      </c>
      <c r="J422" s="79">
        <f t="shared" ca="1" si="239"/>
        <v>55.279208457451354</v>
      </c>
      <c r="K422" s="80">
        <f t="shared" ca="1" si="240"/>
        <v>-0.11913509641712554</v>
      </c>
      <c r="L422" s="80">
        <f t="shared" ca="1" si="241"/>
        <v>-6.753067778052122</v>
      </c>
      <c r="M422" s="80">
        <f t="shared" ca="1" si="242"/>
        <v>0</v>
      </c>
      <c r="N422" s="80">
        <f t="shared" ca="1" si="243"/>
        <v>0</v>
      </c>
      <c r="O422" s="81">
        <f t="shared" ca="1" si="227"/>
        <v>0</v>
      </c>
      <c r="P422" s="79">
        <f t="shared" ca="1" si="228"/>
        <v>8152.0883392455271</v>
      </c>
      <c r="Q422" s="35"/>
      <c r="R422">
        <f t="shared" ca="1" si="244"/>
        <v>419</v>
      </c>
      <c r="S422" s="78">
        <f t="shared" ca="1" si="245"/>
        <v>95.44</v>
      </c>
      <c r="T422" s="55">
        <f t="shared" ca="1" si="246"/>
        <v>3.3865992701875847E-2</v>
      </c>
      <c r="U422" s="78">
        <f t="shared" ca="1" si="247"/>
        <v>9.2759448524608219E-3</v>
      </c>
      <c r="V422" s="79">
        <f t="shared" ca="1" si="248"/>
        <v>18749.429080689653</v>
      </c>
      <c r="W422" s="79">
        <f t="shared" ca="1" si="229"/>
        <v>127.89910608950457</v>
      </c>
      <c r="X422" s="80">
        <f t="shared" ca="1" si="230"/>
        <v>-0.18551889704921642</v>
      </c>
      <c r="Y422" s="80">
        <f t="shared" ca="1" si="249"/>
        <v>-15.624524233908046</v>
      </c>
      <c r="Z422" s="80">
        <f t="shared" ca="1" si="231"/>
        <v>0</v>
      </c>
      <c r="AA422" s="80">
        <f t="shared" ca="1" si="250"/>
        <v>0</v>
      </c>
      <c r="AB422" s="81">
        <f t="shared" ca="1" si="232"/>
        <v>0</v>
      </c>
      <c r="AC422" s="79">
        <f t="shared" ca="1" si="233"/>
        <v>18861.518143648205</v>
      </c>
      <c r="AD422" s="35"/>
      <c r="AE422" s="62">
        <f t="shared" ca="1" si="234"/>
        <v>0</v>
      </c>
      <c r="AF422" s="62">
        <f t="shared" ca="1" si="235"/>
        <v>2033379.7196567443</v>
      </c>
      <c r="AG422" s="35"/>
      <c r="AH422" s="35"/>
      <c r="AR422" s="69">
        <f t="shared" si="251"/>
        <v>35</v>
      </c>
      <c r="AS422" s="70">
        <f t="shared" si="255"/>
        <v>419</v>
      </c>
      <c r="AT422" s="71">
        <f t="shared" si="256"/>
        <v>5.6812500542841274E-2</v>
      </c>
      <c r="AU422" s="72">
        <f t="shared" si="236"/>
        <v>6.8214933659622723E-3</v>
      </c>
      <c r="AV422" s="73">
        <f t="shared" si="252"/>
        <v>1.0068214933659623</v>
      </c>
      <c r="AW422" s="74">
        <f>PRODUCT(AV$4:AV422)</f>
        <v>17.261890536619116</v>
      </c>
    </row>
    <row r="423" spans="5:49">
      <c r="E423">
        <f t="shared" si="253"/>
        <v>420</v>
      </c>
      <c r="F423" s="64">
        <f t="shared" si="254"/>
        <v>96.916666666664852</v>
      </c>
      <c r="G423" s="55">
        <f t="shared" si="237"/>
        <v>4.0667232332721959E-2</v>
      </c>
      <c r="H423" s="78">
        <f t="shared" si="257"/>
        <v>5.7145100886074529E-3</v>
      </c>
      <c r="I423" s="79">
        <f t="shared" ca="1" si="238"/>
        <v>7820.5654687565557</v>
      </c>
      <c r="J423" s="79">
        <f t="shared" ca="1" si="239"/>
        <v>53.347935463196471</v>
      </c>
      <c r="K423" s="80">
        <f t="shared" ca="1" si="240"/>
        <v>-0.11429020177214906</v>
      </c>
      <c r="L423" s="80">
        <f t="shared" ca="1" si="241"/>
        <v>-6.5171378906304636</v>
      </c>
      <c r="M423" s="80">
        <f t="shared" ca="1" si="242"/>
        <v>0</v>
      </c>
      <c r="N423" s="80">
        <f t="shared" ca="1" si="243"/>
        <v>0</v>
      </c>
      <c r="O423" s="81">
        <f t="shared" ca="1" si="227"/>
        <v>-1179.3409943910099</v>
      </c>
      <c r="P423" s="79">
        <f t="shared" ca="1" si="228"/>
        <v>6687.9409817363394</v>
      </c>
      <c r="Q423" s="35"/>
      <c r="R423">
        <f t="shared" ca="1" si="244"/>
        <v>420</v>
      </c>
      <c r="S423" s="78">
        <f t="shared" ca="1" si="245"/>
        <v>95.52</v>
      </c>
      <c r="T423" s="55">
        <f t="shared" ca="1" si="246"/>
        <v>3.710811547546744E-2</v>
      </c>
      <c r="U423" s="78">
        <f t="shared" ca="1" si="247"/>
        <v>8.9317320197316377E-3</v>
      </c>
      <c r="V423" s="79">
        <f t="shared" ca="1" si="248"/>
        <v>18161.602750331083</v>
      </c>
      <c r="W423" s="79">
        <f t="shared" ca="1" si="229"/>
        <v>123.88925267662565</v>
      </c>
      <c r="X423" s="80">
        <f t="shared" ca="1" si="230"/>
        <v>-0.17863464039463275</v>
      </c>
      <c r="Y423" s="80">
        <f t="shared" ca="1" si="249"/>
        <v>-15.134668958609238</v>
      </c>
      <c r="Z423" s="80">
        <f t="shared" ca="1" si="231"/>
        <v>0</v>
      </c>
      <c r="AA423" s="80">
        <f t="shared" ca="1" si="250"/>
        <v>0</v>
      </c>
      <c r="AB423" s="81">
        <f t="shared" ca="1" si="232"/>
        <v>-1179.3409943910099</v>
      </c>
      <c r="AC423" s="79">
        <f t="shared" ca="1" si="233"/>
        <v>17090.837705017697</v>
      </c>
      <c r="AD423" s="35"/>
      <c r="AE423" s="62">
        <f t="shared" ca="1" si="234"/>
        <v>-132039.45122689029</v>
      </c>
      <c r="AF423" s="62">
        <f t="shared" ca="1" si="235"/>
        <v>1913496.4715982608</v>
      </c>
      <c r="AG423" s="35"/>
      <c r="AH423" s="35"/>
      <c r="AR423" s="69">
        <f t="shared" si="251"/>
        <v>35</v>
      </c>
      <c r="AS423" s="70">
        <f t="shared" si="255"/>
        <v>420</v>
      </c>
      <c r="AT423" s="71">
        <f t="shared" si="256"/>
        <v>5.6424954447284556E-2</v>
      </c>
      <c r="AU423" s="72">
        <f t="shared" si="236"/>
        <v>6.8214933659622723E-3</v>
      </c>
      <c r="AV423" s="73">
        <f t="shared" si="252"/>
        <v>1.0068214933659623</v>
      </c>
      <c r="AW423" s="74">
        <f>PRODUCT(AV$4:AV423)</f>
        <v>17.379642408398631</v>
      </c>
    </row>
    <row r="424" spans="5:49">
      <c r="E424">
        <f t="shared" si="253"/>
        <v>421</v>
      </c>
      <c r="F424" s="64">
        <f t="shared" si="254"/>
        <v>96.999999999998181</v>
      </c>
      <c r="G424" s="55">
        <f t="shared" si="237"/>
        <v>4.0667232332721959E-2</v>
      </c>
      <c r="H424" s="78">
        <f t="shared" si="257"/>
        <v>5.4821167791663699E-3</v>
      </c>
      <c r="I424" s="79">
        <f t="shared" ca="1" si="238"/>
        <v>6415.9609320045347</v>
      </c>
      <c r="J424" s="79">
        <f t="shared" ca="1" si="239"/>
        <v>43.766434933942051</v>
      </c>
      <c r="K424" s="80">
        <f t="shared" ca="1" si="240"/>
        <v>-0.10964233558332739</v>
      </c>
      <c r="L424" s="80">
        <f t="shared" ca="1" si="241"/>
        <v>-5.3466341100037793</v>
      </c>
      <c r="M424" s="80">
        <f t="shared" ca="1" si="242"/>
        <v>-48.119706990034011</v>
      </c>
      <c r="N424" s="80">
        <f t="shared" ca="1" si="243"/>
        <v>0</v>
      </c>
      <c r="O424" s="81">
        <f t="shared" ca="1" si="227"/>
        <v>0</v>
      </c>
      <c r="P424" s="79">
        <f t="shared" ca="1" si="228"/>
        <v>6406.1513835028563</v>
      </c>
      <c r="Q424" s="35"/>
      <c r="R424">
        <f t="shared" ca="1" si="244"/>
        <v>421</v>
      </c>
      <c r="S424" s="78">
        <f t="shared" ca="1" si="245"/>
        <v>95.6</v>
      </c>
      <c r="T424" s="55">
        <f t="shared" ca="1" si="246"/>
        <v>3.710811547546744E-2</v>
      </c>
      <c r="U424" s="78">
        <f t="shared" ca="1" si="247"/>
        <v>8.6002922765475061E-3</v>
      </c>
      <c r="V424" s="79">
        <f t="shared" ca="1" si="248"/>
        <v>16456.628925887428</v>
      </c>
      <c r="W424" s="79">
        <f t="shared" ca="1" si="229"/>
        <v>112.25878504404392</v>
      </c>
      <c r="X424" s="80">
        <f t="shared" ca="1" si="230"/>
        <v>-0.17200584553095011</v>
      </c>
      <c r="Y424" s="80">
        <f t="shared" ca="1" si="249"/>
        <v>-13.713857438239524</v>
      </c>
      <c r="Z424" s="80">
        <f t="shared" ca="1" si="231"/>
        <v>-123.4247169441557</v>
      </c>
      <c r="AA424" s="80">
        <f t="shared" ca="1" si="250"/>
        <v>0</v>
      </c>
      <c r="AB424" s="81">
        <f t="shared" ca="1" si="232"/>
        <v>0</v>
      </c>
      <c r="AC424" s="79">
        <f t="shared" ca="1" si="233"/>
        <v>16431.577130703543</v>
      </c>
      <c r="AD424" s="35"/>
      <c r="AE424" s="62">
        <f t="shared" ca="1" si="234"/>
        <v>0</v>
      </c>
      <c r="AF424" s="62">
        <f t="shared" ca="1" si="235"/>
        <v>1910583.571155075</v>
      </c>
      <c r="AG424" s="35"/>
      <c r="AH424" s="35"/>
      <c r="AR424" s="69">
        <f t="shared" si="251"/>
        <v>36</v>
      </c>
      <c r="AS424" s="70">
        <f t="shared" si="255"/>
        <v>421</v>
      </c>
      <c r="AT424" s="71">
        <f t="shared" si="256"/>
        <v>5.6040051994847684E-2</v>
      </c>
      <c r="AU424" s="72">
        <f t="shared" si="236"/>
        <v>6.8214933659622723E-3</v>
      </c>
      <c r="AV424" s="73">
        <f t="shared" si="252"/>
        <v>1.0068214933659623</v>
      </c>
      <c r="AW424" s="74">
        <f>PRODUCT(AV$4:AV424)</f>
        <v>17.498197523790317</v>
      </c>
    </row>
    <row r="425" spans="5:49">
      <c r="E425">
        <f t="shared" si="253"/>
        <v>422</v>
      </c>
      <c r="F425" s="64">
        <f t="shared" si="254"/>
        <v>97.08333333333151</v>
      </c>
      <c r="G425" s="55">
        <f t="shared" si="237"/>
        <v>4.0667232332721959E-2</v>
      </c>
      <c r="H425" s="78">
        <f t="shared" si="257"/>
        <v>5.2591742624328976E-3</v>
      </c>
      <c r="I425" s="79">
        <f t="shared" ca="1" si="238"/>
        <v>6145.6309368313578</v>
      </c>
      <c r="J425" s="79">
        <f t="shared" ca="1" si="239"/>
        <v>41.922380665247609</v>
      </c>
      <c r="K425" s="80">
        <f t="shared" ca="1" si="240"/>
        <v>-0.10518348524865795</v>
      </c>
      <c r="L425" s="80">
        <f t="shared" ca="1" si="241"/>
        <v>-5.1213591140261316</v>
      </c>
      <c r="M425" s="80">
        <f t="shared" ca="1" si="242"/>
        <v>0</v>
      </c>
      <c r="N425" s="80">
        <f t="shared" ca="1" si="243"/>
        <v>0</v>
      </c>
      <c r="O425" s="81">
        <f t="shared" ca="1" si="227"/>
        <v>0</v>
      </c>
      <c r="P425" s="79">
        <f t="shared" ca="1" si="228"/>
        <v>6182.3267748973312</v>
      </c>
      <c r="Q425" s="35"/>
      <c r="R425">
        <f t="shared" ca="1" si="244"/>
        <v>422</v>
      </c>
      <c r="S425" s="78">
        <f t="shared" ca="1" si="245"/>
        <v>95.68</v>
      </c>
      <c r="T425" s="55">
        <f t="shared" ca="1" si="246"/>
        <v>3.710811547546744E-2</v>
      </c>
      <c r="U425" s="78">
        <f t="shared" ca="1" si="247"/>
        <v>8.28115163762661E-3</v>
      </c>
      <c r="V425" s="79">
        <f t="shared" ca="1" si="248"/>
        <v>15821.832269093346</v>
      </c>
      <c r="W425" s="79">
        <f t="shared" ca="1" si="229"/>
        <v>107.92852386098807</v>
      </c>
      <c r="X425" s="80">
        <f t="shared" ca="1" si="230"/>
        <v>-0.16562303275253221</v>
      </c>
      <c r="Y425" s="80">
        <f t="shared" ca="1" si="249"/>
        <v>-13.184860224244455</v>
      </c>
      <c r="Z425" s="80">
        <f t="shared" ca="1" si="231"/>
        <v>0</v>
      </c>
      <c r="AA425" s="80">
        <f t="shared" ca="1" si="250"/>
        <v>0</v>
      </c>
      <c r="AB425" s="81">
        <f t="shared" ca="1" si="232"/>
        <v>0</v>
      </c>
      <c r="AC425" s="79">
        <f t="shared" ca="1" si="233"/>
        <v>15916.410309697338</v>
      </c>
      <c r="AD425" s="35"/>
      <c r="AE425" s="62">
        <f t="shared" ca="1" si="234"/>
        <v>0</v>
      </c>
      <c r="AF425" s="62">
        <f t="shared" ca="1" si="235"/>
        <v>1922004.4513348634</v>
      </c>
      <c r="AG425" s="35"/>
      <c r="AH425" s="35"/>
      <c r="AR425" s="69">
        <f t="shared" si="251"/>
        <v>36</v>
      </c>
      <c r="AS425" s="70">
        <f t="shared" si="255"/>
        <v>422</v>
      </c>
      <c r="AT425" s="71">
        <f t="shared" si="256"/>
        <v>5.565777515193665E-2</v>
      </c>
      <c r="AU425" s="72">
        <f t="shared" si="236"/>
        <v>6.8214933659622723E-3</v>
      </c>
      <c r="AV425" s="73">
        <f t="shared" si="252"/>
        <v>1.0068214933659623</v>
      </c>
      <c r="AW425" s="74">
        <f>PRODUCT(AV$4:AV425)</f>
        <v>17.617561362115151</v>
      </c>
    </row>
    <row r="426" spans="5:49">
      <c r="E426">
        <f t="shared" si="253"/>
        <v>423</v>
      </c>
      <c r="F426" s="64">
        <f t="shared" si="254"/>
        <v>97.166666666664838</v>
      </c>
      <c r="G426" s="55">
        <f t="shared" si="237"/>
        <v>4.0667232332721959E-2</v>
      </c>
      <c r="H426" s="78">
        <f t="shared" si="257"/>
        <v>5.0452982008242671E-3</v>
      </c>
      <c r="I426" s="79">
        <f t="shared" ca="1" si="238"/>
        <v>5930.9086555857739</v>
      </c>
      <c r="J426" s="79">
        <f t="shared" ca="1" si="239"/>
        <v>40.457654048206578</v>
      </c>
      <c r="K426" s="80">
        <f t="shared" ca="1" si="240"/>
        <v>-0.10090596401648534</v>
      </c>
      <c r="L426" s="80">
        <f t="shared" ca="1" si="241"/>
        <v>-4.9424238796548119</v>
      </c>
      <c r="M426" s="80">
        <f t="shared" ca="1" si="242"/>
        <v>0</v>
      </c>
      <c r="N426" s="80">
        <f t="shared" ca="1" si="243"/>
        <v>0</v>
      </c>
      <c r="O426" s="81">
        <f t="shared" ca="1" si="227"/>
        <v>0</v>
      </c>
      <c r="P426" s="79">
        <f t="shared" ca="1" si="228"/>
        <v>5966.3229797903095</v>
      </c>
      <c r="Q426" s="35"/>
      <c r="R426">
        <f t="shared" ca="1" si="244"/>
        <v>423</v>
      </c>
      <c r="S426" s="78">
        <f t="shared" ca="1" si="245"/>
        <v>95.76</v>
      </c>
      <c r="T426" s="55">
        <f t="shared" ca="1" si="246"/>
        <v>3.710811547546744E-2</v>
      </c>
      <c r="U426" s="78">
        <f t="shared" ca="1" si="247"/>
        <v>7.9738537063877048E-3</v>
      </c>
      <c r="V426" s="79">
        <f t="shared" ca="1" si="248"/>
        <v>15325.782317970168</v>
      </c>
      <c r="W426" s="79">
        <f t="shared" ca="1" si="229"/>
        <v>104.5447224102154</v>
      </c>
      <c r="X426" s="80">
        <f t="shared" ca="1" si="230"/>
        <v>-0.15947707412775408</v>
      </c>
      <c r="Y426" s="80">
        <f t="shared" ca="1" si="249"/>
        <v>-12.771485264975141</v>
      </c>
      <c r="Z426" s="80">
        <f t="shared" ca="1" si="231"/>
        <v>0</v>
      </c>
      <c r="AA426" s="80">
        <f t="shared" ca="1" si="250"/>
        <v>0</v>
      </c>
      <c r="AB426" s="81">
        <f t="shared" ca="1" si="232"/>
        <v>0</v>
      </c>
      <c r="AC426" s="79">
        <f t="shared" ca="1" si="233"/>
        <v>15417.39607804128</v>
      </c>
      <c r="AD426" s="35"/>
      <c r="AE426" s="62">
        <f t="shared" ca="1" si="234"/>
        <v>0</v>
      </c>
      <c r="AF426" s="62">
        <f t="shared" ca="1" si="235"/>
        <v>1933493.7215728818</v>
      </c>
      <c r="AG426" s="35"/>
      <c r="AH426" s="35"/>
      <c r="AR426" s="69">
        <f t="shared" si="251"/>
        <v>36</v>
      </c>
      <c r="AS426" s="70">
        <f t="shared" si="255"/>
        <v>423</v>
      </c>
      <c r="AT426" s="71">
        <f t="shared" si="256"/>
        <v>5.5278106007973497E-2</v>
      </c>
      <c r="AU426" s="72">
        <f t="shared" si="236"/>
        <v>6.8214933659622723E-3</v>
      </c>
      <c r="AV426" s="73">
        <f t="shared" si="252"/>
        <v>1.0068214933659623</v>
      </c>
      <c r="AW426" s="74">
        <f>PRODUCT(AV$4:AV426)</f>
        <v>17.737739440071252</v>
      </c>
    </row>
    <row r="427" spans="5:49">
      <c r="E427">
        <f t="shared" si="253"/>
        <v>424</v>
      </c>
      <c r="F427" s="64">
        <f t="shared" si="254"/>
        <v>97.249999999998167</v>
      </c>
      <c r="G427" s="55">
        <f t="shared" si="237"/>
        <v>4.0667232332721959E-2</v>
      </c>
      <c r="H427" s="78">
        <f t="shared" si="257"/>
        <v>4.8401198867034827E-3</v>
      </c>
      <c r="I427" s="79">
        <f t="shared" ca="1" si="238"/>
        <v>5723.689136999119</v>
      </c>
      <c r="J427" s="79">
        <f t="shared" ca="1" si="239"/>
        <v>39.044107476869812</v>
      </c>
      <c r="K427" s="80">
        <f t="shared" ca="1" si="240"/>
        <v>-9.6802397734069651E-2</v>
      </c>
      <c r="L427" s="80">
        <f t="shared" ca="1" si="241"/>
        <v>-4.7697409474992662</v>
      </c>
      <c r="M427" s="80">
        <f t="shared" ca="1" si="242"/>
        <v>0</v>
      </c>
      <c r="N427" s="80">
        <f t="shared" ca="1" si="243"/>
        <v>0</v>
      </c>
      <c r="O427" s="81">
        <f t="shared" ca="1" si="227"/>
        <v>0</v>
      </c>
      <c r="P427" s="79">
        <f t="shared" ca="1" si="228"/>
        <v>5757.8667011307552</v>
      </c>
      <c r="Q427" s="35"/>
      <c r="R427">
        <f t="shared" ca="1" si="244"/>
        <v>424</v>
      </c>
      <c r="S427" s="78">
        <f t="shared" ca="1" si="245"/>
        <v>95.84</v>
      </c>
      <c r="T427" s="55">
        <f t="shared" ca="1" si="246"/>
        <v>3.710811547546744E-2</v>
      </c>
      <c r="U427" s="78">
        <f t="shared" ca="1" si="247"/>
        <v>7.677959022266586E-3</v>
      </c>
      <c r="V427" s="79">
        <f t="shared" ca="1" si="248"/>
        <v>14845.285564046306</v>
      </c>
      <c r="W427" s="79">
        <f t="shared" ca="1" si="229"/>
        <v>101.26701699095736</v>
      </c>
      <c r="X427" s="80">
        <f t="shared" ca="1" si="230"/>
        <v>-0.15355918044533173</v>
      </c>
      <c r="Y427" s="80">
        <f t="shared" ca="1" si="249"/>
        <v>-12.371071303371922</v>
      </c>
      <c r="Z427" s="80">
        <f t="shared" ca="1" si="231"/>
        <v>0</v>
      </c>
      <c r="AA427" s="80">
        <f t="shared" ca="1" si="250"/>
        <v>0</v>
      </c>
      <c r="AB427" s="81">
        <f t="shared" ca="1" si="232"/>
        <v>0</v>
      </c>
      <c r="AC427" s="79">
        <f t="shared" ca="1" si="233"/>
        <v>14934.027950553445</v>
      </c>
      <c r="AD427" s="35"/>
      <c r="AE427" s="62">
        <f t="shared" ca="1" si="234"/>
        <v>0</v>
      </c>
      <c r="AF427" s="62">
        <f t="shared" ca="1" si="235"/>
        <v>1945051.7913997434</v>
      </c>
      <c r="AG427" s="35"/>
      <c r="AH427" s="35"/>
      <c r="AR427" s="69">
        <f t="shared" si="251"/>
        <v>36</v>
      </c>
      <c r="AS427" s="70">
        <f t="shared" si="255"/>
        <v>424</v>
      </c>
      <c r="AT427" s="71">
        <f t="shared" si="256"/>
        <v>5.4901026774557146E-2</v>
      </c>
      <c r="AU427" s="72">
        <f t="shared" si="236"/>
        <v>6.8214933659622723E-3</v>
      </c>
      <c r="AV427" s="73">
        <f t="shared" si="252"/>
        <v>1.0068214933659623</v>
      </c>
      <c r="AW427" s="74">
        <f>PRODUCT(AV$4:AV427)</f>
        <v>17.858737311988865</v>
      </c>
    </row>
    <row r="428" spans="5:49">
      <c r="E428">
        <f t="shared" si="253"/>
        <v>425</v>
      </c>
      <c r="F428" s="64">
        <f t="shared" si="254"/>
        <v>97.333333333331495</v>
      </c>
      <c r="G428" s="55">
        <f t="shared" si="237"/>
        <v>4.0667232332721959E-2</v>
      </c>
      <c r="H428" s="78">
        <f t="shared" si="257"/>
        <v>4.6432856067526842E-3</v>
      </c>
      <c r="I428" s="79">
        <f t="shared" ca="1" si="238"/>
        <v>5523.7101982550275</v>
      </c>
      <c r="J428" s="79">
        <f t="shared" ca="1" si="239"/>
        <v>37.679952472894819</v>
      </c>
      <c r="K428" s="80">
        <f t="shared" ca="1" si="240"/>
        <v>-9.286571213505368E-2</v>
      </c>
      <c r="L428" s="80">
        <f t="shared" ca="1" si="241"/>
        <v>-4.6030918318791896</v>
      </c>
      <c r="M428" s="80">
        <f t="shared" ca="1" si="242"/>
        <v>0</v>
      </c>
      <c r="N428" s="80">
        <f t="shared" ca="1" si="243"/>
        <v>0</v>
      </c>
      <c r="O428" s="81">
        <f t="shared" ca="1" si="227"/>
        <v>0</v>
      </c>
      <c r="P428" s="79">
        <f t="shared" ca="1" si="228"/>
        <v>5556.6941931839083</v>
      </c>
      <c r="Q428" s="35"/>
      <c r="R428">
        <f t="shared" ca="1" si="244"/>
        <v>425</v>
      </c>
      <c r="S428" s="78">
        <f t="shared" ca="1" si="245"/>
        <v>95.92</v>
      </c>
      <c r="T428" s="55">
        <f t="shared" ca="1" si="246"/>
        <v>3.710811547546744E-2</v>
      </c>
      <c r="U428" s="78">
        <f t="shared" ca="1" si="247"/>
        <v>7.3930444322524106E-3</v>
      </c>
      <c r="V428" s="79">
        <f t="shared" ca="1" si="248"/>
        <v>14379.854316850449</v>
      </c>
      <c r="W428" s="79">
        <f t="shared" ca="1" si="229"/>
        <v>98.092080825899288</v>
      </c>
      <c r="X428" s="80">
        <f t="shared" ca="1" si="230"/>
        <v>-0.14786088864504821</v>
      </c>
      <c r="Y428" s="80">
        <f t="shared" ca="1" si="249"/>
        <v>-11.983211930708709</v>
      </c>
      <c r="Z428" s="80">
        <f t="shared" ca="1" si="231"/>
        <v>0</v>
      </c>
      <c r="AA428" s="80">
        <f t="shared" ca="1" si="250"/>
        <v>0</v>
      </c>
      <c r="AB428" s="81">
        <f t="shared" ca="1" si="232"/>
        <v>0</v>
      </c>
      <c r="AC428" s="79">
        <f t="shared" ca="1" si="233"/>
        <v>14465.815324856996</v>
      </c>
      <c r="AD428" s="35"/>
      <c r="AE428" s="62">
        <f t="shared" ca="1" si="234"/>
        <v>0</v>
      </c>
      <c r="AF428" s="62">
        <f t="shared" ca="1" si="235"/>
        <v>1956679.0727983967</v>
      </c>
      <c r="AG428" s="35"/>
      <c r="AH428" s="35"/>
      <c r="AR428" s="69">
        <f t="shared" si="251"/>
        <v>36</v>
      </c>
      <c r="AS428" s="70">
        <f t="shared" si="255"/>
        <v>425</v>
      </c>
      <c r="AT428" s="71">
        <f t="shared" si="256"/>
        <v>5.4526519784629988E-2</v>
      </c>
      <c r="AU428" s="72">
        <f t="shared" si="236"/>
        <v>6.8214933659622723E-3</v>
      </c>
      <c r="AV428" s="73">
        <f t="shared" si="252"/>
        <v>1.0068214933659623</v>
      </c>
      <c r="AW428" s="74">
        <f>PRODUCT(AV$4:AV428)</f>
        <v>17.980560570087061</v>
      </c>
    </row>
    <row r="429" spans="5:49">
      <c r="E429">
        <f t="shared" si="253"/>
        <v>426</v>
      </c>
      <c r="F429" s="64">
        <f t="shared" si="254"/>
        <v>97.416666666664824</v>
      </c>
      <c r="G429" s="55">
        <f t="shared" si="237"/>
        <v>4.0667232332721959E-2</v>
      </c>
      <c r="H429" s="78">
        <f t="shared" si="257"/>
        <v>4.4544560321956887E-3</v>
      </c>
      <c r="I429" s="79">
        <f t="shared" ca="1" si="238"/>
        <v>5330.7188194278115</v>
      </c>
      <c r="J429" s="79">
        <f t="shared" ca="1" si="239"/>
        <v>36.363463062537051</v>
      </c>
      <c r="K429" s="80">
        <f t="shared" ca="1" si="240"/>
        <v>-8.9089120643913777E-2</v>
      </c>
      <c r="L429" s="80">
        <f t="shared" ca="1" si="241"/>
        <v>-4.4422656828565099</v>
      </c>
      <c r="M429" s="80">
        <f t="shared" ca="1" si="242"/>
        <v>0</v>
      </c>
      <c r="N429" s="80">
        <f t="shared" ca="1" si="243"/>
        <v>0</v>
      </c>
      <c r="O429" s="81">
        <f t="shared" ca="1" si="227"/>
        <v>0</v>
      </c>
      <c r="P429" s="79">
        <f t="shared" ca="1" si="228"/>
        <v>5362.5509276868488</v>
      </c>
      <c r="Q429" s="35"/>
      <c r="R429">
        <f t="shared" ca="1" si="244"/>
        <v>426</v>
      </c>
      <c r="S429" s="78">
        <f t="shared" ca="1" si="245"/>
        <v>96</v>
      </c>
      <c r="T429" s="55">
        <f t="shared" ca="1" si="246"/>
        <v>3.710811547546744E-2</v>
      </c>
      <c r="U429" s="78">
        <f t="shared" ca="1" si="247"/>
        <v>7.1187024857451266E-3</v>
      </c>
      <c r="V429" s="79">
        <f t="shared" ca="1" si="248"/>
        <v>13929.016179335416</v>
      </c>
      <c r="W429" s="79">
        <f t="shared" ca="1" si="229"/>
        <v>95.016691461717699</v>
      </c>
      <c r="X429" s="80">
        <f t="shared" ca="1" si="230"/>
        <v>-0.14237404971490253</v>
      </c>
      <c r="Y429" s="80">
        <f t="shared" ca="1" si="249"/>
        <v>-11.607513482779515</v>
      </c>
      <c r="Z429" s="80">
        <f t="shared" ca="1" si="231"/>
        <v>0</v>
      </c>
      <c r="AA429" s="80">
        <f t="shared" ca="1" si="250"/>
        <v>0</v>
      </c>
      <c r="AB429" s="81">
        <f t="shared" ca="1" si="232"/>
        <v>0</v>
      </c>
      <c r="AC429" s="79">
        <f t="shared" ca="1" si="233"/>
        <v>14012.28298326464</v>
      </c>
      <c r="AD429" s="35"/>
      <c r="AE429" s="62">
        <f t="shared" ca="1" si="234"/>
        <v>0</v>
      </c>
      <c r="AF429" s="62">
        <f t="shared" ca="1" si="235"/>
        <v>1968375.9802188096</v>
      </c>
      <c r="AG429" s="35"/>
      <c r="AH429" s="35"/>
      <c r="AR429" s="69">
        <f t="shared" si="251"/>
        <v>36</v>
      </c>
      <c r="AS429" s="70">
        <f t="shared" si="255"/>
        <v>426</v>
      </c>
      <c r="AT429" s="71">
        <f t="shared" si="256"/>
        <v>5.4154567491650124E-2</v>
      </c>
      <c r="AU429" s="72">
        <f t="shared" si="236"/>
        <v>6.8214933659622723E-3</v>
      </c>
      <c r="AV429" s="73">
        <f t="shared" si="252"/>
        <v>1.0068214933659623</v>
      </c>
      <c r="AW429" s="74">
        <f>PRODUCT(AV$4:AV429)</f>
        <v>18.103214844732193</v>
      </c>
    </row>
    <row r="430" spans="5:49">
      <c r="E430">
        <f t="shared" si="253"/>
        <v>427</v>
      </c>
      <c r="F430" s="64">
        <f t="shared" si="254"/>
        <v>97.499999999998153</v>
      </c>
      <c r="G430" s="55">
        <f t="shared" si="237"/>
        <v>4.0667232332721959E-2</v>
      </c>
      <c r="H430" s="78">
        <f t="shared" si="257"/>
        <v>4.2733056338184914E-3</v>
      </c>
      <c r="I430" s="79">
        <f t="shared" ca="1" si="238"/>
        <v>5144.470823214554</v>
      </c>
      <c r="J430" s="79">
        <f t="shared" ca="1" si="239"/>
        <v>35.092973591944549</v>
      </c>
      <c r="K430" s="80">
        <f t="shared" ca="1" si="240"/>
        <v>-8.5466112676369832E-2</v>
      </c>
      <c r="L430" s="80">
        <f t="shared" ca="1" si="241"/>
        <v>-4.2870590193454623</v>
      </c>
      <c r="M430" s="80">
        <f t="shared" ca="1" si="242"/>
        <v>0</v>
      </c>
      <c r="N430" s="80">
        <f t="shared" ca="1" si="243"/>
        <v>0</v>
      </c>
      <c r="O430" s="81">
        <f t="shared" ca="1" si="227"/>
        <v>0</v>
      </c>
      <c r="P430" s="79">
        <f t="shared" ca="1" si="228"/>
        <v>5175.1912716744773</v>
      </c>
      <c r="Q430" s="35"/>
      <c r="R430">
        <f t="shared" ca="1" si="244"/>
        <v>427</v>
      </c>
      <c r="S430" s="78">
        <f t="shared" ca="1" si="245"/>
        <v>96.08</v>
      </c>
      <c r="T430" s="55">
        <f t="shared" ca="1" si="246"/>
        <v>3.710811547546744E-2</v>
      </c>
      <c r="U430" s="78">
        <f t="shared" ca="1" si="247"/>
        <v>6.8545408518685992E-3</v>
      </c>
      <c r="V430" s="79">
        <f t="shared" ca="1" si="248"/>
        <v>13492.313568246729</v>
      </c>
      <c r="W430" s="79">
        <f t="shared" ca="1" si="229"/>
        <v>92.037727497277814</v>
      </c>
      <c r="X430" s="80">
        <f t="shared" ca="1" si="230"/>
        <v>-0.13709081703737197</v>
      </c>
      <c r="Y430" s="80">
        <f t="shared" ca="1" si="249"/>
        <v>-11.243594640205608</v>
      </c>
      <c r="Z430" s="80">
        <f t="shared" ca="1" si="231"/>
        <v>0</v>
      </c>
      <c r="AA430" s="80">
        <f t="shared" ca="1" si="250"/>
        <v>0</v>
      </c>
      <c r="AB430" s="81">
        <f t="shared" ca="1" si="232"/>
        <v>0</v>
      </c>
      <c r="AC430" s="79">
        <f t="shared" ca="1" si="233"/>
        <v>13572.970610286764</v>
      </c>
      <c r="AD430" s="35"/>
      <c r="AE430" s="62">
        <f t="shared" ca="1" si="234"/>
        <v>0</v>
      </c>
      <c r="AF430" s="62">
        <f t="shared" ca="1" si="235"/>
        <v>1980142.9305927427</v>
      </c>
      <c r="AG430" s="35"/>
      <c r="AH430" s="35"/>
      <c r="AR430" s="69">
        <f t="shared" si="251"/>
        <v>36</v>
      </c>
      <c r="AS430" s="70">
        <f t="shared" si="255"/>
        <v>427</v>
      </c>
      <c r="AT430" s="71">
        <f t="shared" si="256"/>
        <v>5.3785152468769276E-2</v>
      </c>
      <c r="AU430" s="72">
        <f t="shared" si="236"/>
        <v>6.8214933659622723E-3</v>
      </c>
      <c r="AV430" s="73">
        <f t="shared" si="252"/>
        <v>1.0068214933659623</v>
      </c>
      <c r="AW430" s="74">
        <f>PRODUCT(AV$4:AV430)</f>
        <v>18.226705804698124</v>
      </c>
    </row>
    <row r="431" spans="5:49">
      <c r="E431">
        <f t="shared" si="253"/>
        <v>428</v>
      </c>
      <c r="F431" s="64">
        <f t="shared" si="254"/>
        <v>97.583333333331481</v>
      </c>
      <c r="G431" s="55">
        <f t="shared" si="237"/>
        <v>4.4574366695104062E-2</v>
      </c>
      <c r="H431" s="78">
        <f t="shared" si="257"/>
        <v>4.082825741496412E-3</v>
      </c>
      <c r="I431" s="79">
        <f t="shared" ca="1" si="238"/>
        <v>4944.510398213557</v>
      </c>
      <c r="J431" s="79">
        <f t="shared" ca="1" si="239"/>
        <v>33.728944879345249</v>
      </c>
      <c r="K431" s="80">
        <f t="shared" ca="1" si="240"/>
        <v>-8.1656514829928237E-2</v>
      </c>
      <c r="L431" s="80">
        <f t="shared" ca="1" si="241"/>
        <v>-4.1204253318446309</v>
      </c>
      <c r="M431" s="80">
        <f t="shared" ca="1" si="242"/>
        <v>0</v>
      </c>
      <c r="N431" s="80">
        <f t="shared" ca="1" si="243"/>
        <v>0</v>
      </c>
      <c r="O431" s="81">
        <f t="shared" ca="1" si="227"/>
        <v>0</v>
      </c>
      <c r="P431" s="79">
        <f t="shared" ca="1" si="228"/>
        <v>4974.0372612462279</v>
      </c>
      <c r="Q431" s="35"/>
      <c r="R431">
        <f t="shared" ca="1" si="244"/>
        <v>428</v>
      </c>
      <c r="S431" s="78">
        <f t="shared" ca="1" si="245"/>
        <v>96.16</v>
      </c>
      <c r="T431" s="55">
        <f t="shared" ca="1" si="246"/>
        <v>3.710811547546744E-2</v>
      </c>
      <c r="U431" s="78">
        <f t="shared" ca="1" si="247"/>
        <v>6.6001817584061505E-3</v>
      </c>
      <c r="V431" s="79">
        <f t="shared" ca="1" si="248"/>
        <v>13069.303249535116</v>
      </c>
      <c r="W431" s="79">
        <f t="shared" ca="1" si="229"/>
        <v>89.152165414452966</v>
      </c>
      <c r="X431" s="80">
        <f t="shared" ca="1" si="230"/>
        <v>-0.13200363516812302</v>
      </c>
      <c r="Y431" s="80">
        <f t="shared" ca="1" si="249"/>
        <v>-10.891086041279264</v>
      </c>
      <c r="Z431" s="80">
        <f t="shared" ca="1" si="231"/>
        <v>0</v>
      </c>
      <c r="AA431" s="80">
        <f t="shared" ca="1" si="250"/>
        <v>0</v>
      </c>
      <c r="AB431" s="81">
        <f t="shared" ca="1" si="232"/>
        <v>0</v>
      </c>
      <c r="AC431" s="79">
        <f t="shared" ca="1" si="233"/>
        <v>13147.432325273121</v>
      </c>
      <c r="AD431" s="35"/>
      <c r="AE431" s="62">
        <f t="shared" ca="1" si="234"/>
        <v>0</v>
      </c>
      <c r="AF431" s="62">
        <f t="shared" ca="1" si="235"/>
        <v>1991980.3433486107</v>
      </c>
      <c r="AG431" s="35"/>
      <c r="AH431" s="35"/>
      <c r="AR431" s="69">
        <f t="shared" si="251"/>
        <v>36</v>
      </c>
      <c r="AS431" s="70">
        <f t="shared" si="255"/>
        <v>428</v>
      </c>
      <c r="AT431" s="71">
        <f t="shared" si="256"/>
        <v>5.3418257408016298E-2</v>
      </c>
      <c r="AU431" s="72">
        <f t="shared" si="236"/>
        <v>6.8214933659622723E-3</v>
      </c>
      <c r="AV431" s="73">
        <f t="shared" si="252"/>
        <v>1.0068214933659623</v>
      </c>
      <c r="AW431" s="74">
        <f>PRODUCT(AV$4:AV431)</f>
        <v>18.351039157428218</v>
      </c>
    </row>
    <row r="432" spans="5:49">
      <c r="E432">
        <f t="shared" si="253"/>
        <v>429</v>
      </c>
      <c r="F432" s="64">
        <f t="shared" si="254"/>
        <v>97.66666666666481</v>
      </c>
      <c r="G432" s="55">
        <f t="shared" si="237"/>
        <v>4.4574366695104062E-2</v>
      </c>
      <c r="H432" s="78">
        <f t="shared" si="257"/>
        <v>3.9008363697427407E-3</v>
      </c>
      <c r="I432" s="79">
        <f t="shared" ca="1" si="238"/>
        <v>4752.3227004083274</v>
      </c>
      <c r="J432" s="79">
        <f t="shared" ca="1" si="239"/>
        <v>32.417937773747319</v>
      </c>
      <c r="K432" s="80">
        <f t="shared" ca="1" si="240"/>
        <v>-7.801672739485481E-2</v>
      </c>
      <c r="L432" s="80">
        <f t="shared" ca="1" si="241"/>
        <v>-3.9602689170069398</v>
      </c>
      <c r="M432" s="80">
        <f t="shared" ca="1" si="242"/>
        <v>0</v>
      </c>
      <c r="N432" s="80">
        <f t="shared" ca="1" si="243"/>
        <v>0</v>
      </c>
      <c r="O432" s="81">
        <f t="shared" ca="1" si="227"/>
        <v>0</v>
      </c>
      <c r="P432" s="79">
        <f t="shared" ca="1" si="228"/>
        <v>4780.7023525376726</v>
      </c>
      <c r="Q432" s="35"/>
      <c r="R432">
        <f t="shared" ca="1" si="244"/>
        <v>429</v>
      </c>
      <c r="S432" s="78">
        <f t="shared" ca="1" si="245"/>
        <v>96.24</v>
      </c>
      <c r="T432" s="55">
        <f t="shared" ca="1" si="246"/>
        <v>3.710811547546744E-2</v>
      </c>
      <c r="U432" s="78">
        <f t="shared" ca="1" si="247"/>
        <v>6.3552614515561415E-3</v>
      </c>
      <c r="V432" s="79">
        <f t="shared" ca="1" si="248"/>
        <v>12659.555888340992</v>
      </c>
      <c r="W432" s="79">
        <f t="shared" ca="1" si="229"/>
        <v>86.357076508346694</v>
      </c>
      <c r="X432" s="80">
        <f t="shared" ca="1" si="230"/>
        <v>-0.12710522903112284</v>
      </c>
      <c r="Y432" s="80">
        <f t="shared" ca="1" si="249"/>
        <v>-10.549629906950827</v>
      </c>
      <c r="Z432" s="80">
        <f t="shared" ca="1" si="231"/>
        <v>0</v>
      </c>
      <c r="AA432" s="80">
        <f t="shared" ca="1" si="250"/>
        <v>0</v>
      </c>
      <c r="AB432" s="81">
        <f t="shared" ca="1" si="232"/>
        <v>0</v>
      </c>
      <c r="AC432" s="79">
        <f t="shared" ca="1" si="233"/>
        <v>12735.236229713357</v>
      </c>
      <c r="AD432" s="35"/>
      <c r="AE432" s="62">
        <f t="shared" ca="1" si="234"/>
        <v>0</v>
      </c>
      <c r="AF432" s="62">
        <f t="shared" ca="1" si="235"/>
        <v>2003888.6404264332</v>
      </c>
      <c r="AG432" s="35"/>
      <c r="AH432" s="35"/>
      <c r="AR432" s="69">
        <f t="shared" si="251"/>
        <v>36</v>
      </c>
      <c r="AS432" s="70">
        <f t="shared" si="255"/>
        <v>429</v>
      </c>
      <c r="AT432" s="71">
        <f t="shared" si="256"/>
        <v>5.3053865119486253E-2</v>
      </c>
      <c r="AU432" s="72">
        <f t="shared" si="236"/>
        <v>6.8214933659622723E-3</v>
      </c>
      <c r="AV432" s="73">
        <f t="shared" si="252"/>
        <v>1.0068214933659623</v>
      </c>
      <c r="AW432" s="74">
        <f>PRODUCT(AV$4:AV432)</f>
        <v>18.47622064929913</v>
      </c>
    </row>
    <row r="433" spans="5:49">
      <c r="E433">
        <f t="shared" si="253"/>
        <v>430</v>
      </c>
      <c r="F433" s="64">
        <f t="shared" si="254"/>
        <v>97.749999999998138</v>
      </c>
      <c r="G433" s="55">
        <f t="shared" si="237"/>
        <v>4.4574366695104062E-2</v>
      </c>
      <c r="H433" s="78">
        <f t="shared" si="257"/>
        <v>3.7269590589802293E-3</v>
      </c>
      <c r="I433" s="79">
        <f t="shared" ca="1" si="238"/>
        <v>4567.6055728155116</v>
      </c>
      <c r="J433" s="79">
        <f t="shared" ca="1" si="239"/>
        <v>31.157891113293317</v>
      </c>
      <c r="K433" s="80">
        <f t="shared" ca="1" si="240"/>
        <v>-7.4539181179604591E-2</v>
      </c>
      <c r="L433" s="80">
        <f t="shared" ca="1" si="241"/>
        <v>-3.80633797734626</v>
      </c>
      <c r="M433" s="80">
        <f t="shared" ca="1" si="242"/>
        <v>0</v>
      </c>
      <c r="N433" s="80">
        <f t="shared" ca="1" si="243"/>
        <v>0</v>
      </c>
      <c r="O433" s="81">
        <f t="shared" ca="1" si="227"/>
        <v>0</v>
      </c>
      <c r="P433" s="79">
        <f t="shared" ca="1" si="228"/>
        <v>4594.8825867702781</v>
      </c>
      <c r="Q433" s="35"/>
      <c r="R433">
        <f t="shared" ca="1" si="244"/>
        <v>430</v>
      </c>
      <c r="S433" s="78">
        <f t="shared" ca="1" si="245"/>
        <v>96.32</v>
      </c>
      <c r="T433" s="55">
        <f t="shared" ca="1" si="246"/>
        <v>3.710811547546744E-2</v>
      </c>
      <c r="U433" s="78">
        <f t="shared" ca="1" si="247"/>
        <v>6.1194296757350096E-3</v>
      </c>
      <c r="V433" s="79">
        <f t="shared" ca="1" si="248"/>
        <v>12262.655613093797</v>
      </c>
      <c r="W433" s="79">
        <f t="shared" ca="1" si="229"/>
        <v>83.64962391379936</v>
      </c>
      <c r="X433" s="80">
        <f t="shared" ca="1" si="230"/>
        <v>-0.12238859351470019</v>
      </c>
      <c r="Y433" s="80">
        <f t="shared" ca="1" si="249"/>
        <v>-10.218879677578165</v>
      </c>
      <c r="Z433" s="80">
        <f t="shared" ca="1" si="231"/>
        <v>0</v>
      </c>
      <c r="AA433" s="80">
        <f t="shared" ca="1" si="250"/>
        <v>0</v>
      </c>
      <c r="AB433" s="81">
        <f t="shared" ca="1" si="232"/>
        <v>0</v>
      </c>
      <c r="AC433" s="79">
        <f t="shared" ca="1" si="233"/>
        <v>12335.963968736503</v>
      </c>
      <c r="AD433" s="35"/>
      <c r="AE433" s="62">
        <f t="shared" ca="1" si="234"/>
        <v>0</v>
      </c>
      <c r="AF433" s="62">
        <f t="shared" ca="1" si="235"/>
        <v>2015868.2462928738</v>
      </c>
      <c r="AG433" s="35"/>
      <c r="AH433" s="35"/>
      <c r="AR433" s="69">
        <f t="shared" si="251"/>
        <v>36</v>
      </c>
      <c r="AS433" s="70">
        <f t="shared" si="255"/>
        <v>430</v>
      </c>
      <c r="AT433" s="71">
        <f t="shared" si="256"/>
        <v>5.2691958530535023E-2</v>
      </c>
      <c r="AU433" s="72">
        <f t="shared" si="236"/>
        <v>6.8214933659622723E-3</v>
      </c>
      <c r="AV433" s="73">
        <f t="shared" si="252"/>
        <v>1.0068214933659623</v>
      </c>
      <c r="AW433" s="74">
        <f>PRODUCT(AV$4:AV433)</f>
        <v>18.60225606588638</v>
      </c>
    </row>
    <row r="434" spans="5:49">
      <c r="E434">
        <f t="shared" si="253"/>
        <v>431</v>
      </c>
      <c r="F434" s="64">
        <f t="shared" si="254"/>
        <v>97.833333333331467</v>
      </c>
      <c r="G434" s="55">
        <f t="shared" si="237"/>
        <v>4.4574366695104062E-2</v>
      </c>
      <c r="H434" s="78">
        <f t="shared" si="257"/>
        <v>3.5608322192276047E-3</v>
      </c>
      <c r="I434" s="79">
        <f t="shared" ca="1" si="238"/>
        <v>4390.0686054266316</v>
      </c>
      <c r="J434" s="79">
        <f t="shared" ca="1" si="239"/>
        <v>29.946823868037011</v>
      </c>
      <c r="K434" s="80">
        <f t="shared" ca="1" si="240"/>
        <v>-7.1216644384552094E-2</v>
      </c>
      <c r="L434" s="80">
        <f t="shared" ca="1" si="241"/>
        <v>-3.6583905045221932</v>
      </c>
      <c r="M434" s="80">
        <f t="shared" ca="1" si="242"/>
        <v>0</v>
      </c>
      <c r="N434" s="80">
        <f t="shared" ca="1" si="243"/>
        <v>0</v>
      </c>
      <c r="O434" s="81">
        <f t="shared" ca="1" si="227"/>
        <v>0</v>
      </c>
      <c r="P434" s="79">
        <f t="shared" ca="1" si="228"/>
        <v>4416.2858221457627</v>
      </c>
      <c r="Q434" s="35"/>
      <c r="R434">
        <f t="shared" ca="1" si="244"/>
        <v>431</v>
      </c>
      <c r="S434" s="78">
        <f t="shared" ca="1" si="245"/>
        <v>96.4</v>
      </c>
      <c r="T434" s="55">
        <f t="shared" ca="1" si="246"/>
        <v>3.710811547546744E-2</v>
      </c>
      <c r="U434" s="78">
        <f t="shared" ca="1" si="247"/>
        <v>5.8923491726838324E-3</v>
      </c>
      <c r="V434" s="79">
        <f t="shared" ca="1" si="248"/>
        <v>11878.199593283423</v>
      </c>
      <c r="W434" s="79">
        <f t="shared" ca="1" si="229"/>
        <v>81.027059725158637</v>
      </c>
      <c r="X434" s="80">
        <f t="shared" ca="1" si="230"/>
        <v>-0.11784698345367664</v>
      </c>
      <c r="Y434" s="80">
        <f t="shared" ca="1" si="249"/>
        <v>-9.8984996610695202</v>
      </c>
      <c r="Z434" s="80">
        <f t="shared" ca="1" si="231"/>
        <v>0</v>
      </c>
      <c r="AA434" s="80">
        <f t="shared" ca="1" si="250"/>
        <v>0</v>
      </c>
      <c r="AB434" s="81">
        <f t="shared" ca="1" si="232"/>
        <v>0</v>
      </c>
      <c r="AC434" s="79">
        <f t="shared" ca="1" si="233"/>
        <v>11949.210306364059</v>
      </c>
      <c r="AD434" s="35"/>
      <c r="AE434" s="62">
        <f t="shared" ca="1" si="234"/>
        <v>0</v>
      </c>
      <c r="AF434" s="62">
        <f t="shared" ca="1" si="235"/>
        <v>2027919.5879563706</v>
      </c>
      <c r="AG434" s="35"/>
      <c r="AH434" s="35"/>
      <c r="AR434" s="69">
        <f t="shared" si="251"/>
        <v>36</v>
      </c>
      <c r="AS434" s="70">
        <f t="shared" si="255"/>
        <v>431</v>
      </c>
      <c r="AT434" s="71">
        <f t="shared" si="256"/>
        <v>5.2332520684979421E-2</v>
      </c>
      <c r="AU434" s="72">
        <f t="shared" si="236"/>
        <v>6.8214933659622723E-3</v>
      </c>
      <c r="AV434" s="73">
        <f t="shared" si="252"/>
        <v>1.0068214933659623</v>
      </c>
      <c r="AW434" s="74">
        <f>PRODUCT(AV$4:AV434)</f>
        <v>18.729151232231754</v>
      </c>
    </row>
    <row r="435" spans="5:49">
      <c r="E435">
        <f t="shared" si="253"/>
        <v>432</v>
      </c>
      <c r="F435" s="64">
        <f t="shared" si="254"/>
        <v>97.916666666664796</v>
      </c>
      <c r="G435" s="55">
        <f t="shared" si="237"/>
        <v>4.4574366695104062E-2</v>
      </c>
      <c r="H435" s="78">
        <f t="shared" si="257"/>
        <v>3.4021103781480123E-3</v>
      </c>
      <c r="I435" s="79">
        <f t="shared" ca="1" si="238"/>
        <v>4219.4326784790483</v>
      </c>
      <c r="J435" s="79">
        <f t="shared" ca="1" si="239"/>
        <v>28.782832024369249</v>
      </c>
      <c r="K435" s="80">
        <f t="shared" ca="1" si="240"/>
        <v>-6.8042207562960241E-2</v>
      </c>
      <c r="L435" s="80">
        <f t="shared" ca="1" si="241"/>
        <v>-3.5161938987325403</v>
      </c>
      <c r="M435" s="80">
        <f t="shared" ca="1" si="242"/>
        <v>0</v>
      </c>
      <c r="N435" s="80">
        <f t="shared" ca="1" si="243"/>
        <v>0</v>
      </c>
      <c r="O435" s="81">
        <f t="shared" ca="1" si="227"/>
        <v>-749.1516005260064</v>
      </c>
      <c r="P435" s="79">
        <f t="shared" ca="1" si="228"/>
        <v>3495.4796738711157</v>
      </c>
      <c r="Q435" s="35"/>
      <c r="R435">
        <f t="shared" ca="1" si="244"/>
        <v>432</v>
      </c>
      <c r="S435" s="78">
        <f t="shared" ca="1" si="245"/>
        <v>96.48</v>
      </c>
      <c r="T435" s="55">
        <f t="shared" ca="1" si="246"/>
        <v>3.710811547546744E-2</v>
      </c>
      <c r="U435" s="78">
        <f t="shared" ca="1" si="247"/>
        <v>5.6736951991621055E-3</v>
      </c>
      <c r="V435" s="79">
        <f t="shared" ca="1" si="248"/>
        <v>11505.797630474855</v>
      </c>
      <c r="W435" s="79">
        <f t="shared" ca="1" si="229"/>
        <v>78.486722206388663</v>
      </c>
      <c r="X435" s="80">
        <f t="shared" ca="1" si="230"/>
        <v>-0.11347390398324211</v>
      </c>
      <c r="Y435" s="80">
        <f t="shared" ca="1" si="249"/>
        <v>-9.5881646920623798</v>
      </c>
      <c r="Z435" s="80">
        <f t="shared" ca="1" si="231"/>
        <v>0</v>
      </c>
      <c r="AA435" s="80">
        <f t="shared" ca="1" si="250"/>
        <v>0</v>
      </c>
      <c r="AB435" s="81">
        <f t="shared" ca="1" si="232"/>
        <v>-749.1516005260064</v>
      </c>
      <c r="AC435" s="79">
        <f t="shared" ca="1" si="233"/>
        <v>10825.431113559192</v>
      </c>
      <c r="AD435" s="35"/>
      <c r="AE435" s="62">
        <f t="shared" ca="1" si="234"/>
        <v>-132039.45122689029</v>
      </c>
      <c r="AF435" s="62">
        <f t="shared" ca="1" si="235"/>
        <v>1908003.6437554662</v>
      </c>
      <c r="AG435" s="35"/>
      <c r="AH435" s="35"/>
      <c r="AR435" s="69">
        <f t="shared" si="251"/>
        <v>36</v>
      </c>
      <c r="AS435" s="70">
        <f t="shared" si="255"/>
        <v>432</v>
      </c>
      <c r="AT435" s="71">
        <f t="shared" si="256"/>
        <v>5.1975534742302751E-2</v>
      </c>
      <c r="AU435" s="72">
        <f t="shared" si="236"/>
        <v>6.8214933659622723E-3</v>
      </c>
      <c r="AV435" s="73">
        <f t="shared" si="252"/>
        <v>1.0068214933659623</v>
      </c>
      <c r="AW435" s="74">
        <f>PRODUCT(AV$4:AV435)</f>
        <v>18.856912013112527</v>
      </c>
    </row>
    <row r="436" spans="5:49">
      <c r="E436">
        <f t="shared" si="253"/>
        <v>433</v>
      </c>
      <c r="F436" s="64">
        <f t="shared" si="254"/>
        <v>97.999999999998124</v>
      </c>
      <c r="G436" s="55">
        <f t="shared" si="237"/>
        <v>4.4574366695104062E-2</v>
      </c>
      <c r="H436" s="78">
        <f t="shared" si="257"/>
        <v>3.2504634626152238E-3</v>
      </c>
      <c r="I436" s="79">
        <f t="shared" ca="1" si="238"/>
        <v>3339.6708811127019</v>
      </c>
      <c r="J436" s="79">
        <f t="shared" ca="1" si="239"/>
        <v>22.781542760007671</v>
      </c>
      <c r="K436" s="80">
        <f t="shared" ca="1" si="240"/>
        <v>-6.5009269252304477E-2</v>
      </c>
      <c r="L436" s="80">
        <f t="shared" ca="1" si="241"/>
        <v>-2.7830590675939182</v>
      </c>
      <c r="M436" s="80">
        <f t="shared" ca="1" si="242"/>
        <v>-25.047531608345263</v>
      </c>
      <c r="N436" s="80">
        <f t="shared" ca="1" si="243"/>
        <v>0</v>
      </c>
      <c r="O436" s="81">
        <f t="shared" ca="1" si="227"/>
        <v>0</v>
      </c>
      <c r="P436" s="79">
        <f t="shared" ca="1" si="228"/>
        <v>3334.5568239275181</v>
      </c>
      <c r="Q436" s="35"/>
      <c r="R436">
        <f t="shared" ca="1" si="244"/>
        <v>433</v>
      </c>
      <c r="S436" s="78">
        <f t="shared" ca="1" si="245"/>
        <v>96.56</v>
      </c>
      <c r="T436" s="55">
        <f t="shared" ca="1" si="246"/>
        <v>4.0667232332721959E-2</v>
      </c>
      <c r="U436" s="78">
        <f t="shared" ca="1" si="247"/>
        <v>5.442961718312731E-3</v>
      </c>
      <c r="V436" s="79">
        <f t="shared" ca="1" si="248"/>
        <v>10385.190791362204</v>
      </c>
      <c r="W436" s="79">
        <f t="shared" ca="1" si="229"/>
        <v>70.842510087529746</v>
      </c>
      <c r="X436" s="80">
        <f t="shared" ca="1" si="230"/>
        <v>-0.10885923436625462</v>
      </c>
      <c r="Y436" s="80">
        <f t="shared" ca="1" si="249"/>
        <v>-8.654325659468503</v>
      </c>
      <c r="Z436" s="80">
        <f t="shared" ca="1" si="231"/>
        <v>-77.888930935216521</v>
      </c>
      <c r="AA436" s="80">
        <f t="shared" ca="1" si="250"/>
        <v>0</v>
      </c>
      <c r="AB436" s="81">
        <f t="shared" ca="1" si="232"/>
        <v>0</v>
      </c>
      <c r="AC436" s="79">
        <f t="shared" ca="1" si="233"/>
        <v>10369.381185620683</v>
      </c>
      <c r="AD436" s="35"/>
      <c r="AE436" s="62">
        <f t="shared" ca="1" si="234"/>
        <v>0</v>
      </c>
      <c r="AF436" s="62">
        <f t="shared" ca="1" si="235"/>
        <v>1905099.0475889472</v>
      </c>
      <c r="AG436" s="35"/>
      <c r="AH436" s="35"/>
      <c r="AR436" s="69">
        <f t="shared" si="251"/>
        <v>37</v>
      </c>
      <c r="AS436" s="70">
        <f t="shared" si="255"/>
        <v>433</v>
      </c>
      <c r="AT436" s="71">
        <f t="shared" si="256"/>
        <v>5.1620983976865792E-2</v>
      </c>
      <c r="AU436" s="72">
        <f t="shared" si="236"/>
        <v>6.8214933659622723E-3</v>
      </c>
      <c r="AV436" s="73">
        <f t="shared" si="252"/>
        <v>1.0068214933659623</v>
      </c>
      <c r="AW436" s="74">
        <f>PRODUCT(AV$4:AV436)</f>
        <v>18.985544313312509</v>
      </c>
    </row>
    <row r="437" spans="5:49">
      <c r="E437">
        <f t="shared" si="253"/>
        <v>434</v>
      </c>
      <c r="F437" s="64">
        <f t="shared" si="254"/>
        <v>98.083333333331453</v>
      </c>
      <c r="G437" s="55">
        <f t="shared" si="237"/>
        <v>4.4574366695104062E-2</v>
      </c>
      <c r="H437" s="78">
        <f t="shared" si="257"/>
        <v>3.1055761123035749E-3</v>
      </c>
      <c r="I437" s="79">
        <f t="shared" ca="1" si="238"/>
        <v>3185.9210652921115</v>
      </c>
      <c r="J437" s="79">
        <f t="shared" ca="1" si="239"/>
        <v>21.732739411369593</v>
      </c>
      <c r="K437" s="80">
        <f t="shared" ca="1" si="240"/>
        <v>-6.2111522246071499E-2</v>
      </c>
      <c r="L437" s="80">
        <f t="shared" ca="1" si="241"/>
        <v>-2.6549342210767599</v>
      </c>
      <c r="M437" s="80">
        <f t="shared" ca="1" si="242"/>
        <v>0</v>
      </c>
      <c r="N437" s="80">
        <f t="shared" ca="1" si="243"/>
        <v>0</v>
      </c>
      <c r="O437" s="81">
        <f t="shared" ca="1" si="227"/>
        <v>0</v>
      </c>
      <c r="P437" s="79">
        <f t="shared" ca="1" si="228"/>
        <v>3204.9367589601579</v>
      </c>
      <c r="Q437" s="35"/>
      <c r="R437">
        <f t="shared" ca="1" si="244"/>
        <v>434</v>
      </c>
      <c r="S437" s="78">
        <f t="shared" ca="1" si="245"/>
        <v>96.64</v>
      </c>
      <c r="T437" s="55">
        <f t="shared" ca="1" si="246"/>
        <v>4.0667232332721959E-2</v>
      </c>
      <c r="U437" s="78">
        <f t="shared" ca="1" si="247"/>
        <v>5.2216115295359959E-3</v>
      </c>
      <c r="V437" s="79">
        <f t="shared" ca="1" si="248"/>
        <v>9947.687151798491</v>
      </c>
      <c r="W437" s="79">
        <f t="shared" ca="1" si="229"/>
        <v>67.858081912661532</v>
      </c>
      <c r="X437" s="80">
        <f t="shared" ca="1" si="230"/>
        <v>-0.10443223059071992</v>
      </c>
      <c r="Y437" s="80">
        <f t="shared" ca="1" si="249"/>
        <v>-8.2897392931654093</v>
      </c>
      <c r="Z437" s="80">
        <f t="shared" ca="1" si="231"/>
        <v>0</v>
      </c>
      <c r="AA437" s="80">
        <f t="shared" ca="1" si="250"/>
        <v>0</v>
      </c>
      <c r="AB437" s="81">
        <f t="shared" ca="1" si="232"/>
        <v>0</v>
      </c>
      <c r="AC437" s="79">
        <f t="shared" ca="1" si="233"/>
        <v>10007.151062187397</v>
      </c>
      <c r="AD437" s="35"/>
      <c r="AE437" s="62">
        <f t="shared" ca="1" si="234"/>
        <v>0</v>
      </c>
      <c r="AF437" s="62">
        <f t="shared" ca="1" si="235"/>
        <v>1916487.0855639188</v>
      </c>
      <c r="AG437" s="35"/>
      <c r="AH437" s="35"/>
      <c r="AR437" s="69">
        <f t="shared" si="251"/>
        <v>37</v>
      </c>
      <c r="AS437" s="70">
        <f t="shared" si="255"/>
        <v>434</v>
      </c>
      <c r="AT437" s="71">
        <f t="shared" si="256"/>
        <v>5.1268851777123155E-2</v>
      </c>
      <c r="AU437" s="72">
        <f t="shared" si="236"/>
        <v>6.8214933659622723E-3</v>
      </c>
      <c r="AV437" s="73">
        <f t="shared" si="252"/>
        <v>1.0068214933659623</v>
      </c>
      <c r="AW437" s="74">
        <f>PRODUCT(AV$4:AV437)</f>
        <v>19.115054077894953</v>
      </c>
    </row>
    <row r="438" spans="5:49">
      <c r="E438">
        <f t="shared" si="253"/>
        <v>435</v>
      </c>
      <c r="F438" s="64">
        <f t="shared" si="254"/>
        <v>98.166666666664781</v>
      </c>
      <c r="G438" s="55">
        <f t="shared" si="237"/>
        <v>4.4574366695104062E-2</v>
      </c>
      <c r="H438" s="78">
        <f t="shared" si="257"/>
        <v>2.9671470238741998E-3</v>
      </c>
      <c r="I438" s="79">
        <f t="shared" ca="1" si="238"/>
        <v>3062.0787326316495</v>
      </c>
      <c r="J438" s="79">
        <f t="shared" ca="1" si="239"/>
        <v>20.887949760700959</v>
      </c>
      <c r="K438" s="80">
        <f t="shared" ca="1" si="240"/>
        <v>-5.9342940477483994E-2</v>
      </c>
      <c r="L438" s="80">
        <f t="shared" ca="1" si="241"/>
        <v>-2.5517322771930413</v>
      </c>
      <c r="M438" s="80">
        <f t="shared" ca="1" si="242"/>
        <v>0</v>
      </c>
      <c r="N438" s="80">
        <f t="shared" ca="1" si="243"/>
        <v>0</v>
      </c>
      <c r="O438" s="81">
        <f t="shared" ca="1" si="227"/>
        <v>0</v>
      </c>
      <c r="P438" s="79">
        <f t="shared" ca="1" si="228"/>
        <v>3080.3556071746798</v>
      </c>
      <c r="Q438" s="35"/>
      <c r="R438">
        <f t="shared" ca="1" si="244"/>
        <v>435</v>
      </c>
      <c r="S438" s="78">
        <f t="shared" ca="1" si="245"/>
        <v>96.72</v>
      </c>
      <c r="T438" s="55">
        <f t="shared" ca="1" si="246"/>
        <v>4.0667232332721959E-2</v>
      </c>
      <c r="U438" s="78">
        <f t="shared" ca="1" si="247"/>
        <v>5.0092630403131356E-3</v>
      </c>
      <c r="V438" s="79">
        <f t="shared" ca="1" si="248"/>
        <v>9600.1879249527774</v>
      </c>
      <c r="W438" s="79">
        <f t="shared" ca="1" si="229"/>
        <v>65.487618242056485</v>
      </c>
      <c r="X438" s="80">
        <f t="shared" ca="1" si="230"/>
        <v>-0.10018526080626271</v>
      </c>
      <c r="Y438" s="80">
        <f t="shared" ca="1" si="249"/>
        <v>-8.0001566041273158</v>
      </c>
      <c r="Z438" s="80">
        <f t="shared" ca="1" si="231"/>
        <v>0</v>
      </c>
      <c r="AA438" s="80">
        <f t="shared" ca="1" si="250"/>
        <v>0</v>
      </c>
      <c r="AB438" s="81">
        <f t="shared" ca="1" si="232"/>
        <v>0</v>
      </c>
      <c r="AC438" s="79">
        <f t="shared" ca="1" si="233"/>
        <v>9657.5752013299007</v>
      </c>
      <c r="AD438" s="35"/>
      <c r="AE438" s="62">
        <f t="shared" ca="1" si="234"/>
        <v>0</v>
      </c>
      <c r="AF438" s="62">
        <f t="shared" ca="1" si="235"/>
        <v>1927943.3169327425</v>
      </c>
      <c r="AG438" s="35"/>
      <c r="AH438" s="35"/>
      <c r="AR438" s="69">
        <f t="shared" si="251"/>
        <v>37</v>
      </c>
      <c r="AS438" s="70">
        <f t="shared" si="255"/>
        <v>435</v>
      </c>
      <c r="AT438" s="71">
        <f t="shared" si="256"/>
        <v>5.0919121644845008E-2</v>
      </c>
      <c r="AU438" s="72">
        <f t="shared" si="236"/>
        <v>6.8214933659622723E-3</v>
      </c>
      <c r="AV438" s="73">
        <f t="shared" si="252"/>
        <v>1.0068214933659623</v>
      </c>
      <c r="AW438" s="74">
        <f>PRODUCT(AV$4:AV438)</f>
        <v>19.245447292477323</v>
      </c>
    </row>
    <row r="439" spans="5:49">
      <c r="E439">
        <f t="shared" si="253"/>
        <v>436</v>
      </c>
      <c r="F439" s="64">
        <f t="shared" si="254"/>
        <v>98.24999999999811</v>
      </c>
      <c r="G439" s="55">
        <f t="shared" si="237"/>
        <v>4.4574366695104062E-2</v>
      </c>
      <c r="H439" s="78">
        <f t="shared" si="257"/>
        <v>2.8348883243937443E-3</v>
      </c>
      <c r="I439" s="79">
        <f t="shared" ca="1" si="238"/>
        <v>2943.0507067891558</v>
      </c>
      <c r="J439" s="79">
        <f t="shared" ca="1" si="239"/>
        <v>20.076000872052802</v>
      </c>
      <c r="K439" s="80">
        <f t="shared" ca="1" si="240"/>
        <v>-5.669776648787489E-2</v>
      </c>
      <c r="L439" s="80">
        <f t="shared" ca="1" si="241"/>
        <v>-2.45254225565763</v>
      </c>
      <c r="M439" s="80">
        <f t="shared" ca="1" si="242"/>
        <v>0</v>
      </c>
      <c r="N439" s="80">
        <f t="shared" ca="1" si="243"/>
        <v>0</v>
      </c>
      <c r="O439" s="81">
        <f t="shared" ca="1" si="227"/>
        <v>0</v>
      </c>
      <c r="P439" s="79">
        <f t="shared" ca="1" si="228"/>
        <v>2960.6174676390629</v>
      </c>
      <c r="Q439" s="35"/>
      <c r="R439">
        <f t="shared" ca="1" si="244"/>
        <v>436</v>
      </c>
      <c r="S439" s="78">
        <f t="shared" ca="1" si="245"/>
        <v>96.8</v>
      </c>
      <c r="T439" s="55">
        <f t="shared" ca="1" si="246"/>
        <v>4.0667232332721959E-2</v>
      </c>
      <c r="U439" s="78">
        <f t="shared" ca="1" si="247"/>
        <v>4.8055501764370043E-3</v>
      </c>
      <c r="V439" s="79">
        <f t="shared" ca="1" si="248"/>
        <v>9264.8283468466834</v>
      </c>
      <c r="W439" s="79">
        <f t="shared" ca="1" si="229"/>
        <v>63.199965104793854</v>
      </c>
      <c r="X439" s="80">
        <f t="shared" ca="1" si="230"/>
        <v>-9.611100352874008E-2</v>
      </c>
      <c r="Y439" s="80">
        <f t="shared" ca="1" si="249"/>
        <v>-7.7206902890389033</v>
      </c>
      <c r="Z439" s="80">
        <f t="shared" ca="1" si="231"/>
        <v>0</v>
      </c>
      <c r="AA439" s="80">
        <f t="shared" ca="1" si="250"/>
        <v>0</v>
      </c>
      <c r="AB439" s="81">
        <f t="shared" ca="1" si="232"/>
        <v>0</v>
      </c>
      <c r="AC439" s="79">
        <f t="shared" ca="1" si="233"/>
        <v>9320.2115106589081</v>
      </c>
      <c r="AD439" s="35"/>
      <c r="AE439" s="62">
        <f t="shared" ca="1" si="234"/>
        <v>0</v>
      </c>
      <c r="AF439" s="62">
        <f t="shared" ca="1" si="235"/>
        <v>1939468.1500483728</v>
      </c>
      <c r="AG439" s="35"/>
      <c r="AH439" s="35"/>
      <c r="AR439" s="69">
        <f t="shared" si="251"/>
        <v>37</v>
      </c>
      <c r="AS439" s="70">
        <f t="shared" si="255"/>
        <v>436</v>
      </c>
      <c r="AT439" s="71">
        <f t="shared" si="256"/>
        <v>5.0571777194344074E-2</v>
      </c>
      <c r="AU439" s="72">
        <f t="shared" si="236"/>
        <v>6.8214933659622723E-3</v>
      </c>
      <c r="AV439" s="73">
        <f t="shared" si="252"/>
        <v>1.0068214933659623</v>
      </c>
      <c r="AW439" s="74">
        <f>PRODUCT(AV$4:AV439)</f>
        <v>19.376729983507932</v>
      </c>
    </row>
    <row r="440" spans="5:49">
      <c r="E440">
        <f t="shared" si="253"/>
        <v>437</v>
      </c>
      <c r="F440" s="64">
        <f t="shared" si="254"/>
        <v>98.333333333331439</v>
      </c>
      <c r="G440" s="55">
        <f t="shared" si="237"/>
        <v>4.4574366695104062E-2</v>
      </c>
      <c r="H440" s="78">
        <f t="shared" si="257"/>
        <v>2.7085249726825486E-3</v>
      </c>
      <c r="I440" s="79">
        <f t="shared" ca="1" si="238"/>
        <v>2828.6498189925887</v>
      </c>
      <c r="J440" s="79">
        <f t="shared" ca="1" si="239"/>
        <v>19.295615974888328</v>
      </c>
      <c r="K440" s="80">
        <f t="shared" ca="1" si="240"/>
        <v>-5.4170499453650975E-2</v>
      </c>
      <c r="L440" s="80">
        <f t="shared" ca="1" si="241"/>
        <v>-2.357208182493824</v>
      </c>
      <c r="M440" s="80">
        <f t="shared" ca="1" si="242"/>
        <v>0</v>
      </c>
      <c r="N440" s="80">
        <f t="shared" ca="1" si="243"/>
        <v>0</v>
      </c>
      <c r="O440" s="81">
        <f t="shared" ca="1" si="227"/>
        <v>0</v>
      </c>
      <c r="P440" s="79">
        <f t="shared" ca="1" si="228"/>
        <v>2845.5340562855299</v>
      </c>
      <c r="Q440" s="35"/>
      <c r="R440">
        <f t="shared" ca="1" si="244"/>
        <v>437</v>
      </c>
      <c r="S440" s="78">
        <f t="shared" ca="1" si="245"/>
        <v>96.88</v>
      </c>
      <c r="T440" s="55">
        <f t="shared" ca="1" si="246"/>
        <v>4.0667232332721959E-2</v>
      </c>
      <c r="U440" s="78">
        <f t="shared" ca="1" si="247"/>
        <v>4.6101217509252881E-3</v>
      </c>
      <c r="V440" s="79">
        <f t="shared" ca="1" si="248"/>
        <v>8941.1843037648323</v>
      </c>
      <c r="W440" s="79">
        <f t="shared" ca="1" si="229"/>
        <v>60.992229411977803</v>
      </c>
      <c r="X440" s="80">
        <f t="shared" ca="1" si="230"/>
        <v>-9.2202435018505766E-2</v>
      </c>
      <c r="Y440" s="80">
        <f t="shared" ca="1" si="249"/>
        <v>-7.4509869198040271</v>
      </c>
      <c r="Z440" s="80">
        <f t="shared" ca="1" si="231"/>
        <v>0</v>
      </c>
      <c r="AA440" s="80">
        <f t="shared" ca="1" si="250"/>
        <v>0</v>
      </c>
      <c r="AB440" s="81">
        <f t="shared" ca="1" si="232"/>
        <v>0</v>
      </c>
      <c r="AC440" s="79">
        <f t="shared" ca="1" si="233"/>
        <v>8994.6333438219863</v>
      </c>
      <c r="AD440" s="35"/>
      <c r="AE440" s="62">
        <f t="shared" ca="1" si="234"/>
        <v>0</v>
      </c>
      <c r="AF440" s="62">
        <f t="shared" ca="1" si="235"/>
        <v>1951061.9957090486</v>
      </c>
      <c r="AG440" s="35"/>
      <c r="AH440" s="35"/>
      <c r="AR440" s="69">
        <f t="shared" si="251"/>
        <v>37</v>
      </c>
      <c r="AS440" s="70">
        <f t="shared" si="255"/>
        <v>437</v>
      </c>
      <c r="AT440" s="71">
        <f t="shared" si="256"/>
        <v>5.0226802151707932E-2</v>
      </c>
      <c r="AU440" s="72">
        <f t="shared" si="236"/>
        <v>6.8214933659622723E-3</v>
      </c>
      <c r="AV440" s="73">
        <f t="shared" si="252"/>
        <v>1.0068214933659623</v>
      </c>
      <c r="AW440" s="74">
        <f>PRODUCT(AV$4:AV440)</f>
        <v>19.508908218544473</v>
      </c>
    </row>
    <row r="441" spans="5:49">
      <c r="E441">
        <f t="shared" si="253"/>
        <v>438</v>
      </c>
      <c r="F441" s="64">
        <f t="shared" si="254"/>
        <v>98.416666666664767</v>
      </c>
      <c r="G441" s="55">
        <f t="shared" si="237"/>
        <v>4.4574366695104062E-2</v>
      </c>
      <c r="H441" s="78">
        <f t="shared" si="257"/>
        <v>2.5877941873473499E-3</v>
      </c>
      <c r="I441" s="79">
        <f t="shared" ca="1" si="238"/>
        <v>2718.6961778172517</v>
      </c>
      <c r="J441" s="79">
        <f t="shared" ca="1" si="239"/>
        <v>18.54556794104737</v>
      </c>
      <c r="K441" s="80">
        <f t="shared" ca="1" si="240"/>
        <v>-5.1755883746947E-2</v>
      </c>
      <c r="L441" s="80">
        <f t="shared" ca="1" si="241"/>
        <v>-2.2655801481810434</v>
      </c>
      <c r="M441" s="80">
        <f t="shared" ca="1" si="242"/>
        <v>0</v>
      </c>
      <c r="N441" s="80">
        <f t="shared" ca="1" si="243"/>
        <v>0</v>
      </c>
      <c r="O441" s="81">
        <f t="shared" ca="1" si="227"/>
        <v>0</v>
      </c>
      <c r="P441" s="79">
        <f t="shared" ca="1" si="228"/>
        <v>2734.9244097263713</v>
      </c>
      <c r="Q441" s="35"/>
      <c r="R441">
        <f t="shared" ca="1" si="244"/>
        <v>438</v>
      </c>
      <c r="S441" s="78">
        <f t="shared" ca="1" si="245"/>
        <v>96.96</v>
      </c>
      <c r="T441" s="55">
        <f t="shared" ca="1" si="246"/>
        <v>4.0667232332721959E-2</v>
      </c>
      <c r="U441" s="78">
        <f t="shared" ca="1" si="247"/>
        <v>4.4226408585982743E-3</v>
      </c>
      <c r="V441" s="79">
        <f t="shared" ca="1" si="248"/>
        <v>8628.8464998811305</v>
      </c>
      <c r="W441" s="79">
        <f t="shared" ca="1" si="229"/>
        <v>58.861619154845904</v>
      </c>
      <c r="X441" s="80">
        <f t="shared" ca="1" si="230"/>
        <v>-8.8452817171965487E-2</v>
      </c>
      <c r="Y441" s="80">
        <f t="shared" ca="1" si="249"/>
        <v>-7.1907054165676092</v>
      </c>
      <c r="Z441" s="80">
        <f t="shared" ca="1" si="231"/>
        <v>0</v>
      </c>
      <c r="AA441" s="80">
        <f t="shared" ca="1" si="250"/>
        <v>0</v>
      </c>
      <c r="AB441" s="81">
        <f t="shared" ca="1" si="232"/>
        <v>0</v>
      </c>
      <c r="AC441" s="79">
        <f t="shared" ca="1" si="233"/>
        <v>8680.4289608022373</v>
      </c>
      <c r="AD441" s="35"/>
      <c r="AE441" s="62">
        <f t="shared" ca="1" si="234"/>
        <v>0</v>
      </c>
      <c r="AF441" s="62">
        <f t="shared" ca="1" si="235"/>
        <v>1962725.2671729352</v>
      </c>
      <c r="AG441" s="35"/>
      <c r="AH441" s="35"/>
      <c r="AR441" s="69">
        <f t="shared" si="251"/>
        <v>37</v>
      </c>
      <c r="AS441" s="70">
        <f t="shared" si="255"/>
        <v>438</v>
      </c>
      <c r="AT441" s="71">
        <f t="shared" si="256"/>
        <v>4.9884180354036557E-2</v>
      </c>
      <c r="AU441" s="72">
        <f t="shared" si="236"/>
        <v>6.8214933659622723E-3</v>
      </c>
      <c r="AV441" s="73">
        <f t="shared" si="252"/>
        <v>1.0068214933659623</v>
      </c>
      <c r="AW441" s="74">
        <f>PRODUCT(AV$4:AV441)</f>
        <v>19.641988106534441</v>
      </c>
    </row>
    <row r="442" spans="5:49">
      <c r="E442">
        <f t="shared" si="253"/>
        <v>439</v>
      </c>
      <c r="F442" s="64">
        <f t="shared" si="254"/>
        <v>98.499999999998096</v>
      </c>
      <c r="G442" s="55">
        <f t="shared" si="237"/>
        <v>4.4574366695104062E-2</v>
      </c>
      <c r="H442" s="78">
        <f t="shared" si="257"/>
        <v>2.4724449003090702E-3</v>
      </c>
      <c r="I442" s="79">
        <f t="shared" ca="1" si="238"/>
        <v>2613.0168862038372</v>
      </c>
      <c r="J442" s="79">
        <f t="shared" ca="1" si="239"/>
        <v>17.824677354386868</v>
      </c>
      <c r="K442" s="80">
        <f t="shared" ca="1" si="240"/>
        <v>-4.9448898006181408E-2</v>
      </c>
      <c r="L442" s="80">
        <f t="shared" ca="1" si="241"/>
        <v>-2.1775140718365313</v>
      </c>
      <c r="M442" s="80">
        <f t="shared" ca="1" si="242"/>
        <v>0</v>
      </c>
      <c r="N442" s="80">
        <f t="shared" ca="1" si="243"/>
        <v>0</v>
      </c>
      <c r="O442" s="81">
        <f t="shared" ca="1" si="227"/>
        <v>0</v>
      </c>
      <c r="P442" s="79">
        <f t="shared" ca="1" si="228"/>
        <v>2628.6146005883816</v>
      </c>
      <c r="Q442" s="35"/>
      <c r="R442">
        <f t="shared" ca="1" si="244"/>
        <v>439</v>
      </c>
      <c r="S442" s="78">
        <f t="shared" ca="1" si="245"/>
        <v>97.04</v>
      </c>
      <c r="T442" s="55">
        <f t="shared" ca="1" si="246"/>
        <v>4.0667232332721959E-2</v>
      </c>
      <c r="U442" s="78">
        <f t="shared" ca="1" si="247"/>
        <v>4.2427842952774695E-3</v>
      </c>
      <c r="V442" s="79">
        <f t="shared" ca="1" si="248"/>
        <v>8327.4199395056039</v>
      </c>
      <c r="W442" s="79">
        <f t="shared" ca="1" si="229"/>
        <v>56.805439872919422</v>
      </c>
      <c r="X442" s="80">
        <f t="shared" ca="1" si="230"/>
        <v>-8.4855685905549386E-2</v>
      </c>
      <c r="Y442" s="80">
        <f t="shared" ca="1" si="249"/>
        <v>-6.9395166162546706</v>
      </c>
      <c r="Z442" s="80">
        <f t="shared" ca="1" si="231"/>
        <v>0</v>
      </c>
      <c r="AA442" s="80">
        <f t="shared" ca="1" si="250"/>
        <v>0</v>
      </c>
      <c r="AB442" s="81">
        <f t="shared" ca="1" si="232"/>
        <v>0</v>
      </c>
      <c r="AC442" s="79">
        <f t="shared" ca="1" si="233"/>
        <v>8377.2010070763645</v>
      </c>
      <c r="AD442" s="35"/>
      <c r="AE442" s="62">
        <f t="shared" ca="1" si="234"/>
        <v>0</v>
      </c>
      <c r="AF442" s="62">
        <f t="shared" ca="1" si="235"/>
        <v>1974458.3801728513</v>
      </c>
      <c r="AG442" s="35"/>
      <c r="AH442" s="35"/>
      <c r="AR442" s="69">
        <f t="shared" si="251"/>
        <v>37</v>
      </c>
      <c r="AS442" s="70">
        <f t="shared" si="255"/>
        <v>439</v>
      </c>
      <c r="AT442" s="71">
        <f t="shared" si="256"/>
        <v>4.9543895748685028E-2</v>
      </c>
      <c r="AU442" s="72">
        <f t="shared" si="236"/>
        <v>6.8214933659622723E-3</v>
      </c>
      <c r="AV442" s="73">
        <f t="shared" si="252"/>
        <v>1.0068214933659623</v>
      </c>
      <c r="AW442" s="74">
        <f>PRODUCT(AV$4:AV442)</f>
        <v>19.775975798097477</v>
      </c>
    </row>
    <row r="443" spans="5:49">
      <c r="E443">
        <f t="shared" si="253"/>
        <v>440</v>
      </c>
      <c r="F443" s="64">
        <f t="shared" si="254"/>
        <v>98.583333333331424</v>
      </c>
      <c r="G443" s="55">
        <f t="shared" si="237"/>
        <v>4.8867350363173689E-2</v>
      </c>
      <c r="H443" s="78">
        <f t="shared" si="257"/>
        <v>2.3516230691120249E-3</v>
      </c>
      <c r="I443" s="79">
        <f t="shared" ca="1" si="238"/>
        <v>2500.1611699316754</v>
      </c>
      <c r="J443" s="79">
        <f t="shared" ca="1" si="239"/>
        <v>17.054832834525396</v>
      </c>
      <c r="K443" s="80">
        <f t="shared" ca="1" si="240"/>
        <v>-4.7032461382240501E-2</v>
      </c>
      <c r="L443" s="80">
        <f t="shared" ca="1" si="241"/>
        <v>-2.0834676416097295</v>
      </c>
      <c r="M443" s="80">
        <f t="shared" ca="1" si="242"/>
        <v>0</v>
      </c>
      <c r="N443" s="80">
        <f t="shared" ca="1" si="243"/>
        <v>0</v>
      </c>
      <c r="O443" s="81">
        <f t="shared" ca="1" si="227"/>
        <v>0</v>
      </c>
      <c r="P443" s="79">
        <f t="shared" ca="1" si="228"/>
        <v>2515.0855026632089</v>
      </c>
      <c r="Q443" s="35"/>
      <c r="R443">
        <f t="shared" ca="1" si="244"/>
        <v>440</v>
      </c>
      <c r="S443" s="78">
        <f t="shared" ca="1" si="245"/>
        <v>97.12</v>
      </c>
      <c r="T443" s="55">
        <f t="shared" ca="1" si="246"/>
        <v>4.0667232332721959E-2</v>
      </c>
      <c r="U443" s="78">
        <f t="shared" ca="1" si="247"/>
        <v>4.0702420006037965E-3</v>
      </c>
      <c r="V443" s="79">
        <f t="shared" ca="1" si="248"/>
        <v>8036.5234274236773</v>
      </c>
      <c r="W443" s="79">
        <f t="shared" ca="1" si="229"/>
        <v>54.821091245570997</v>
      </c>
      <c r="X443" s="80">
        <f t="shared" ca="1" si="230"/>
        <v>-8.140484001207593E-2</v>
      </c>
      <c r="Y443" s="80">
        <f t="shared" ca="1" si="249"/>
        <v>-6.6971028561863983</v>
      </c>
      <c r="Z443" s="80">
        <f t="shared" ca="1" si="231"/>
        <v>0</v>
      </c>
      <c r="AA443" s="80">
        <f t="shared" ca="1" si="250"/>
        <v>0</v>
      </c>
      <c r="AB443" s="81">
        <f t="shared" ca="1" si="232"/>
        <v>0</v>
      </c>
      <c r="AC443" s="79">
        <f t="shared" ca="1" si="233"/>
        <v>8084.5660109730488</v>
      </c>
      <c r="AD443" s="35"/>
      <c r="AE443" s="62">
        <f t="shared" ca="1" si="234"/>
        <v>0</v>
      </c>
      <c r="AF443" s="62">
        <f t="shared" ca="1" si="235"/>
        <v>1986261.7529310912</v>
      </c>
      <c r="AG443" s="35"/>
      <c r="AH443" s="35"/>
      <c r="AR443" s="69">
        <f t="shared" si="251"/>
        <v>37</v>
      </c>
      <c r="AS443" s="70">
        <f t="shared" si="255"/>
        <v>440</v>
      </c>
      <c r="AT443" s="71">
        <f t="shared" si="256"/>
        <v>4.9205932392511448E-2</v>
      </c>
      <c r="AU443" s="72">
        <f t="shared" si="236"/>
        <v>6.8214933659622723E-3</v>
      </c>
      <c r="AV443" s="73">
        <f t="shared" si="252"/>
        <v>1.0068214933659623</v>
      </c>
      <c r="AW443" s="74">
        <f>PRODUCT(AV$4:AV443)</f>
        <v>19.910877485809628</v>
      </c>
    </row>
    <row r="444" spans="5:49">
      <c r="E444">
        <f t="shared" si="253"/>
        <v>441</v>
      </c>
      <c r="F444" s="64">
        <f t="shared" si="254"/>
        <v>98.666666666664753</v>
      </c>
      <c r="G444" s="55">
        <f t="shared" si="237"/>
        <v>4.8867350363173689E-2</v>
      </c>
      <c r="H444" s="78">
        <f t="shared" si="257"/>
        <v>2.2367054806716057E-3</v>
      </c>
      <c r="I444" s="79">
        <f t="shared" ca="1" si="238"/>
        <v>2392.1799382112272</v>
      </c>
      <c r="J444" s="79">
        <f t="shared" ca="1" si="239"/>
        <v>16.318239578695923</v>
      </c>
      <c r="K444" s="80">
        <f t="shared" ca="1" si="240"/>
        <v>-4.4734109613432112E-2</v>
      </c>
      <c r="L444" s="80">
        <f t="shared" ca="1" si="241"/>
        <v>-1.9934832818426895</v>
      </c>
      <c r="M444" s="80">
        <f t="shared" ca="1" si="242"/>
        <v>0</v>
      </c>
      <c r="N444" s="80">
        <f t="shared" ca="1" si="243"/>
        <v>0</v>
      </c>
      <c r="O444" s="81">
        <f t="shared" ca="1" si="227"/>
        <v>0</v>
      </c>
      <c r="P444" s="79">
        <f t="shared" ca="1" si="228"/>
        <v>2406.459960398467</v>
      </c>
      <c r="Q444" s="35"/>
      <c r="R444">
        <f t="shared" ca="1" si="244"/>
        <v>441</v>
      </c>
      <c r="S444" s="78">
        <f t="shared" ca="1" si="245"/>
        <v>97.2</v>
      </c>
      <c r="T444" s="55">
        <f t="shared" ca="1" si="246"/>
        <v>4.0667232332721959E-2</v>
      </c>
      <c r="U444" s="78">
        <f t="shared" ca="1" si="247"/>
        <v>3.904716523514839E-3</v>
      </c>
      <c r="V444" s="79">
        <f t="shared" ca="1" si="248"/>
        <v>7755.7890866955804</v>
      </c>
      <c r="W444" s="79">
        <f t="shared" ca="1" si="229"/>
        <v>52.906063802696494</v>
      </c>
      <c r="X444" s="80">
        <f t="shared" ca="1" si="230"/>
        <v>-7.8094330470296777E-2</v>
      </c>
      <c r="Y444" s="80">
        <f t="shared" ca="1" si="249"/>
        <v>-6.4631575722463177</v>
      </c>
      <c r="Z444" s="80">
        <f t="shared" ca="1" si="231"/>
        <v>0</v>
      </c>
      <c r="AA444" s="80">
        <f t="shared" ca="1" si="250"/>
        <v>0</v>
      </c>
      <c r="AB444" s="81">
        <f t="shared" ca="1" si="232"/>
        <v>0</v>
      </c>
      <c r="AC444" s="79">
        <f t="shared" ca="1" si="233"/>
        <v>7802.1538985955613</v>
      </c>
      <c r="AD444" s="35"/>
      <c r="AE444" s="62">
        <f t="shared" ca="1" si="234"/>
        <v>0</v>
      </c>
      <c r="AF444" s="62">
        <f t="shared" ca="1" si="235"/>
        <v>1998135.806174333</v>
      </c>
      <c r="AG444" s="35"/>
      <c r="AH444" s="35"/>
      <c r="AR444" s="69">
        <f t="shared" si="251"/>
        <v>37</v>
      </c>
      <c r="AS444" s="70">
        <f t="shared" si="255"/>
        <v>441</v>
      </c>
      <c r="AT444" s="71">
        <f t="shared" si="256"/>
        <v>4.8870274451129944E-2</v>
      </c>
      <c r="AU444" s="72">
        <f t="shared" si="236"/>
        <v>6.8214933659622723E-3</v>
      </c>
      <c r="AV444" s="73">
        <f t="shared" si="252"/>
        <v>1.0068214933659623</v>
      </c>
      <c r="AW444" s="74">
        <f>PRODUCT(AV$4:AV444)</f>
        <v>20.046699404489566</v>
      </c>
    </row>
    <row r="445" spans="5:49">
      <c r="E445">
        <f t="shared" si="253"/>
        <v>442</v>
      </c>
      <c r="F445" s="64">
        <f t="shared" si="254"/>
        <v>98.749999999998082</v>
      </c>
      <c r="G445" s="55">
        <f t="shared" si="237"/>
        <v>4.8867350363173689E-2</v>
      </c>
      <c r="H445" s="78">
        <f t="shared" si="257"/>
        <v>2.1274036102883957E-3</v>
      </c>
      <c r="I445" s="79">
        <f t="shared" ca="1" si="238"/>
        <v>2288.8626383787259</v>
      </c>
      <c r="J445" s="79">
        <f t="shared" ca="1" si="239"/>
        <v>15.613461303299383</v>
      </c>
      <c r="K445" s="80">
        <f t="shared" ca="1" si="240"/>
        <v>-4.2548072205767916E-2</v>
      </c>
      <c r="L445" s="80">
        <f t="shared" ca="1" si="241"/>
        <v>-1.9073855319822717</v>
      </c>
      <c r="M445" s="80">
        <f t="shared" ca="1" si="242"/>
        <v>0</v>
      </c>
      <c r="N445" s="80">
        <f t="shared" ca="1" si="243"/>
        <v>0</v>
      </c>
      <c r="O445" s="81">
        <f t="shared" ca="1" si="227"/>
        <v>0</v>
      </c>
      <c r="P445" s="79">
        <f t="shared" ca="1" si="228"/>
        <v>2302.5261660778378</v>
      </c>
      <c r="Q445" s="35"/>
      <c r="R445">
        <f t="shared" ca="1" si="244"/>
        <v>442</v>
      </c>
      <c r="S445" s="78">
        <f t="shared" ca="1" si="245"/>
        <v>97.28</v>
      </c>
      <c r="T445" s="55">
        <f t="shared" ca="1" si="246"/>
        <v>4.0667232332721959E-2</v>
      </c>
      <c r="U445" s="78">
        <f t="shared" ca="1" si="247"/>
        <v>3.7459225094596425E-3</v>
      </c>
      <c r="V445" s="79">
        <f t="shared" ca="1" si="248"/>
        <v>7484.8618933057232</v>
      </c>
      <c r="W445" s="79">
        <f t="shared" ca="1" si="229"/>
        <v>51.057935750328802</v>
      </c>
      <c r="X445" s="80">
        <f t="shared" ca="1" si="230"/>
        <v>-7.4918450189192853E-2</v>
      </c>
      <c r="Y445" s="80">
        <f t="shared" ca="1" si="249"/>
        <v>-6.2373849110881032</v>
      </c>
      <c r="Z445" s="80">
        <f t="shared" ca="1" si="231"/>
        <v>0</v>
      </c>
      <c r="AA445" s="80">
        <f t="shared" ca="1" si="250"/>
        <v>0</v>
      </c>
      <c r="AB445" s="81">
        <f t="shared" ca="1" si="232"/>
        <v>0</v>
      </c>
      <c r="AC445" s="79">
        <f t="shared" ca="1" si="233"/>
        <v>7529.6075256947743</v>
      </c>
      <c r="AD445" s="35"/>
      <c r="AE445" s="62">
        <f t="shared" ca="1" si="234"/>
        <v>0</v>
      </c>
      <c r="AF445" s="62">
        <f t="shared" ca="1" si="235"/>
        <v>2010080.9631486307</v>
      </c>
      <c r="AG445" s="35"/>
      <c r="AH445" s="35"/>
      <c r="AR445" s="69">
        <f t="shared" si="251"/>
        <v>37</v>
      </c>
      <c r="AS445" s="70">
        <f t="shared" si="255"/>
        <v>442</v>
      </c>
      <c r="AT445" s="71">
        <f t="shared" si="256"/>
        <v>4.8536906198168805E-2</v>
      </c>
      <c r="AU445" s="72">
        <f t="shared" si="236"/>
        <v>6.8214933659622723E-3</v>
      </c>
      <c r="AV445" s="73">
        <f t="shared" si="252"/>
        <v>1.0068214933659623</v>
      </c>
      <c r="AW445" s="74">
        <f>PRODUCT(AV$4:AV445)</f>
        <v>20.183447831486731</v>
      </c>
    </row>
    <row r="446" spans="5:49">
      <c r="E446">
        <f t="shared" si="253"/>
        <v>443</v>
      </c>
      <c r="F446" s="64">
        <f t="shared" si="254"/>
        <v>98.83333333333141</v>
      </c>
      <c r="G446" s="55">
        <f t="shared" si="237"/>
        <v>4.8867350363173689E-2</v>
      </c>
      <c r="H446" s="78">
        <f t="shared" si="257"/>
        <v>2.0234430327005521E-3</v>
      </c>
      <c r="I446" s="79">
        <f t="shared" ca="1" si="238"/>
        <v>2190.007813199737</v>
      </c>
      <c r="J446" s="79">
        <f t="shared" ca="1" si="239"/>
        <v>14.93912376914755</v>
      </c>
      <c r="K446" s="80">
        <f t="shared" ca="1" si="240"/>
        <v>-4.0468860654011042E-2</v>
      </c>
      <c r="L446" s="80">
        <f t="shared" ca="1" si="241"/>
        <v>-1.8250065109997811</v>
      </c>
      <c r="M446" s="80">
        <f t="shared" ca="1" si="242"/>
        <v>0</v>
      </c>
      <c r="N446" s="80">
        <f t="shared" ca="1" si="243"/>
        <v>0</v>
      </c>
      <c r="O446" s="81">
        <f t="shared" ca="1" si="227"/>
        <v>0</v>
      </c>
      <c r="P446" s="79">
        <f t="shared" ca="1" si="228"/>
        <v>2203.0814615972308</v>
      </c>
      <c r="Q446" s="35"/>
      <c r="R446">
        <f t="shared" ca="1" si="244"/>
        <v>443</v>
      </c>
      <c r="S446" s="78">
        <f t="shared" ca="1" si="245"/>
        <v>97.36</v>
      </c>
      <c r="T446" s="55">
        <f t="shared" ca="1" si="246"/>
        <v>4.0667232332721959E-2</v>
      </c>
      <c r="U446" s="78">
        <f t="shared" ca="1" si="247"/>
        <v>3.5935862084670745E-3</v>
      </c>
      <c r="V446" s="79">
        <f t="shared" ca="1" si="248"/>
        <v>7223.3992270731333</v>
      </c>
      <c r="W446" s="79">
        <f t="shared" ca="1" si="229"/>
        <v>49.274369907176386</v>
      </c>
      <c r="X446" s="80">
        <f t="shared" ca="1" si="230"/>
        <v>-7.1871724169341483E-2</v>
      </c>
      <c r="Y446" s="80">
        <f t="shared" ca="1" si="249"/>
        <v>-6.0194993558942782</v>
      </c>
      <c r="Z446" s="80">
        <f t="shared" ca="1" si="231"/>
        <v>0</v>
      </c>
      <c r="AA446" s="80">
        <f t="shared" ca="1" si="250"/>
        <v>0</v>
      </c>
      <c r="AB446" s="81">
        <f t="shared" ca="1" si="232"/>
        <v>0</v>
      </c>
      <c r="AC446" s="79">
        <f t="shared" ca="1" si="233"/>
        <v>7266.5822259002452</v>
      </c>
      <c r="AD446" s="35"/>
      <c r="AE446" s="62">
        <f t="shared" ca="1" si="234"/>
        <v>0</v>
      </c>
      <c r="AF446" s="62">
        <f t="shared" ca="1" si="235"/>
        <v>2022097.6496345054</v>
      </c>
      <c r="AG446" s="35"/>
      <c r="AH446" s="35"/>
      <c r="AR446" s="69">
        <f t="shared" si="251"/>
        <v>37</v>
      </c>
      <c r="AS446" s="70">
        <f t="shared" si="255"/>
        <v>443</v>
      </c>
      <c r="AT446" s="71">
        <f t="shared" si="256"/>
        <v>4.8205812014533667E-2</v>
      </c>
      <c r="AU446" s="72">
        <f t="shared" si="236"/>
        <v>6.8214933659622723E-3</v>
      </c>
      <c r="AV446" s="73">
        <f t="shared" si="252"/>
        <v>1.0068214933659623</v>
      </c>
      <c r="AW446" s="74">
        <f>PRODUCT(AV$4:AV446)</f>
        <v>20.321129086971464</v>
      </c>
    </row>
    <row r="447" spans="5:49">
      <c r="E447">
        <f t="shared" si="253"/>
        <v>444</v>
      </c>
      <c r="F447" s="64">
        <f t="shared" si="254"/>
        <v>98.916666666664739</v>
      </c>
      <c r="G447" s="55">
        <f t="shared" si="237"/>
        <v>4.8867350363173689E-2</v>
      </c>
      <c r="H447" s="78">
        <f t="shared" si="257"/>
        <v>1.9245627330816515E-3</v>
      </c>
      <c r="I447" s="79">
        <f t="shared" ca="1" si="238"/>
        <v>2095.4227079347461</v>
      </c>
      <c r="J447" s="79">
        <f t="shared" ca="1" si="239"/>
        <v>14.293912101063571</v>
      </c>
      <c r="K447" s="80">
        <f t="shared" ca="1" si="240"/>
        <v>-3.8491254661633029E-2</v>
      </c>
      <c r="L447" s="80">
        <f t="shared" ca="1" si="241"/>
        <v>-1.7461855899456218</v>
      </c>
      <c r="M447" s="80">
        <f t="shared" ca="1" si="242"/>
        <v>0</v>
      </c>
      <c r="N447" s="80">
        <f t="shared" ca="1" si="243"/>
        <v>0</v>
      </c>
      <c r="O447" s="81">
        <f t="shared" ca="1" si="227"/>
        <v>-455.19874636001134</v>
      </c>
      <c r="P447" s="79">
        <f t="shared" ca="1" si="228"/>
        <v>1652.7331968311914</v>
      </c>
      <c r="Q447" s="35"/>
      <c r="R447">
        <f t="shared" ca="1" si="244"/>
        <v>444</v>
      </c>
      <c r="S447" s="78">
        <f t="shared" ca="1" si="245"/>
        <v>97.44</v>
      </c>
      <c r="T447" s="55">
        <f t="shared" ca="1" si="246"/>
        <v>4.0667232332721959E-2</v>
      </c>
      <c r="U447" s="78">
        <f t="shared" ca="1" si="247"/>
        <v>3.4474450032196784E-3</v>
      </c>
      <c r="V447" s="79">
        <f t="shared" ca="1" si="248"/>
        <v>6971.0704382547319</v>
      </c>
      <c r="W447" s="79">
        <f t="shared" ca="1" si="229"/>
        <v>47.553110748210365</v>
      </c>
      <c r="X447" s="80">
        <f t="shared" ca="1" si="230"/>
        <v>-6.8948900064393567E-2</v>
      </c>
      <c r="Y447" s="80">
        <f t="shared" ca="1" si="249"/>
        <v>-5.8092253652122769</v>
      </c>
      <c r="Z447" s="80">
        <f t="shared" ca="1" si="231"/>
        <v>0</v>
      </c>
      <c r="AA447" s="80">
        <f t="shared" ca="1" si="250"/>
        <v>0</v>
      </c>
      <c r="AB447" s="81">
        <f t="shared" ca="1" si="232"/>
        <v>-455.19874636001134</v>
      </c>
      <c r="AC447" s="79">
        <f t="shared" ca="1" si="233"/>
        <v>6557.5466283776541</v>
      </c>
      <c r="AD447" s="35"/>
      <c r="AE447" s="62">
        <f t="shared" ca="1" si="234"/>
        <v>-132039.45122689029</v>
      </c>
      <c r="AF447" s="62">
        <f t="shared" ca="1" si="235"/>
        <v>1902146.8427352295</v>
      </c>
      <c r="AG447" s="35"/>
      <c r="AH447" s="35"/>
      <c r="AR447" s="69">
        <f t="shared" si="251"/>
        <v>37</v>
      </c>
      <c r="AS447" s="70">
        <f t="shared" si="255"/>
        <v>444</v>
      </c>
      <c r="AT447" s="71">
        <f t="shared" si="256"/>
        <v>4.7876976387675699E-2</v>
      </c>
      <c r="AU447" s="72">
        <f t="shared" si="236"/>
        <v>6.8214933659622723E-3</v>
      </c>
      <c r="AV447" s="73">
        <f t="shared" si="252"/>
        <v>1.0068214933659623</v>
      </c>
      <c r="AW447" s="74">
        <f>PRODUCT(AV$4:AV447)</f>
        <v>20.459749534227104</v>
      </c>
    </row>
    <row r="448" spans="5:49">
      <c r="E448">
        <f t="shared" si="253"/>
        <v>445</v>
      </c>
      <c r="F448" s="64">
        <f t="shared" si="254"/>
        <v>98.999999999998067</v>
      </c>
      <c r="G448" s="55">
        <f t="shared" si="237"/>
        <v>4.8867350363173689E-2</v>
      </c>
      <c r="H448" s="78">
        <f t="shared" si="257"/>
        <v>1.8305144517082434E-3</v>
      </c>
      <c r="I448" s="79">
        <f t="shared" ca="1" si="238"/>
        <v>1571.9685046447935</v>
      </c>
      <c r="J448" s="79">
        <f t="shared" ca="1" si="239"/>
        <v>10.723172725936092</v>
      </c>
      <c r="K448" s="80">
        <f t="shared" ca="1" si="240"/>
        <v>-3.661028903416487E-2</v>
      </c>
      <c r="L448" s="80">
        <f t="shared" ca="1" si="241"/>
        <v>-1.3099737538706613</v>
      </c>
      <c r="M448" s="80">
        <f t="shared" ca="1" si="242"/>
        <v>-11.789763784835952</v>
      </c>
      <c r="N448" s="80">
        <f t="shared" ca="1" si="243"/>
        <v>0</v>
      </c>
      <c r="O448" s="81">
        <f t="shared" ca="1" si="227"/>
        <v>0</v>
      </c>
      <c r="P448" s="79">
        <f t="shared" ca="1" si="228"/>
        <v>1569.5553295429888</v>
      </c>
      <c r="Q448" s="35"/>
      <c r="R448">
        <f t="shared" ca="1" si="244"/>
        <v>445</v>
      </c>
      <c r="S448" s="78">
        <f t="shared" ca="1" si="245"/>
        <v>97.52</v>
      </c>
      <c r="T448" s="55">
        <f t="shared" ca="1" si="246"/>
        <v>4.4574366695104062E-2</v>
      </c>
      <c r="U448" s="78">
        <f t="shared" ca="1" si="247"/>
        <v>3.2937773254849601E-3</v>
      </c>
      <c r="V448" s="79">
        <f t="shared" ca="1" si="248"/>
        <v>6265.2481403441052</v>
      </c>
      <c r="W448" s="79">
        <f t="shared" ca="1" si="229"/>
        <v>42.738348625464781</v>
      </c>
      <c r="X448" s="80">
        <f t="shared" ca="1" si="230"/>
        <v>-6.5875546509699207E-2</v>
      </c>
      <c r="Y448" s="80">
        <f t="shared" ca="1" si="249"/>
        <v>-5.2210401169534215</v>
      </c>
      <c r="Z448" s="80">
        <f t="shared" ca="1" si="231"/>
        <v>-46.98936105258079</v>
      </c>
      <c r="AA448" s="80">
        <f t="shared" ca="1" si="250"/>
        <v>0</v>
      </c>
      <c r="AB448" s="81">
        <f t="shared" ca="1" si="232"/>
        <v>0</v>
      </c>
      <c r="AC448" s="79">
        <f t="shared" ca="1" si="233"/>
        <v>6255.7102122535262</v>
      </c>
      <c r="AD448" s="35"/>
      <c r="AE448" s="62">
        <f t="shared" ca="1" si="234"/>
        <v>0</v>
      </c>
      <c r="AF448" s="62">
        <f t="shared" ca="1" si="235"/>
        <v>1899251.1011145737</v>
      </c>
      <c r="AG448" s="35"/>
      <c r="AH448" s="35"/>
      <c r="AR448" s="69">
        <f t="shared" si="251"/>
        <v>38</v>
      </c>
      <c r="AS448" s="70">
        <f t="shared" si="255"/>
        <v>445</v>
      </c>
      <c r="AT448" s="71">
        <f t="shared" si="256"/>
        <v>4.7550383910864837E-2</v>
      </c>
      <c r="AU448" s="72">
        <f t="shared" si="236"/>
        <v>6.8214933659622723E-3</v>
      </c>
      <c r="AV448" s="73">
        <f t="shared" si="252"/>
        <v>1.0068214933659623</v>
      </c>
      <c r="AW448" s="74">
        <f>PRODUCT(AV$4:AV448)</f>
        <v>20.599315579944083</v>
      </c>
    </row>
    <row r="449" spans="5:49">
      <c r="E449">
        <f t="shared" si="253"/>
        <v>446</v>
      </c>
      <c r="F449" s="64">
        <f t="shared" si="254"/>
        <v>99.083333333331396</v>
      </c>
      <c r="G449" s="55">
        <f t="shared" si="237"/>
        <v>4.8867350363173689E-2</v>
      </c>
      <c r="H449" s="78">
        <f t="shared" si="257"/>
        <v>1.7410620606517638E-3</v>
      </c>
      <c r="I449" s="79">
        <f t="shared" ca="1" si="238"/>
        <v>1492.855319339825</v>
      </c>
      <c r="J449" s="79">
        <f t="shared" ca="1" si="239"/>
        <v>10.183502657218105</v>
      </c>
      <c r="K449" s="80">
        <f t="shared" ca="1" si="240"/>
        <v>-3.4821241213035273E-2</v>
      </c>
      <c r="L449" s="80">
        <f t="shared" ca="1" si="241"/>
        <v>-1.2440460994498541</v>
      </c>
      <c r="M449" s="80">
        <f t="shared" ca="1" si="242"/>
        <v>0</v>
      </c>
      <c r="N449" s="80">
        <f t="shared" ca="1" si="243"/>
        <v>0</v>
      </c>
      <c r="O449" s="81">
        <f t="shared" ca="1" si="227"/>
        <v>0</v>
      </c>
      <c r="P449" s="79">
        <f t="shared" ca="1" si="228"/>
        <v>1501.7599546563802</v>
      </c>
      <c r="Q449" s="35"/>
      <c r="R449">
        <f t="shared" ca="1" si="244"/>
        <v>446</v>
      </c>
      <c r="S449" s="78">
        <f t="shared" ca="1" si="245"/>
        <v>97.6</v>
      </c>
      <c r="T449" s="55">
        <f t="shared" ca="1" si="246"/>
        <v>4.4574366695104062E-2</v>
      </c>
      <c r="U449" s="78">
        <f t="shared" ca="1" si="247"/>
        <v>3.1469592871667743E-3</v>
      </c>
      <c r="V449" s="79">
        <f t="shared" ca="1" si="248"/>
        <v>5976.8658913142299</v>
      </c>
      <c r="W449" s="79">
        <f t="shared" ca="1" si="229"/>
        <v>40.771151026846205</v>
      </c>
      <c r="X449" s="80">
        <f t="shared" ca="1" si="230"/>
        <v>-6.2939185743335485E-2</v>
      </c>
      <c r="Y449" s="80">
        <f t="shared" ca="1" si="249"/>
        <v>-4.9807215760951919</v>
      </c>
      <c r="Z449" s="80">
        <f t="shared" ca="1" si="231"/>
        <v>0</v>
      </c>
      <c r="AA449" s="80">
        <f t="shared" ca="1" si="250"/>
        <v>0</v>
      </c>
      <c r="AB449" s="81">
        <f t="shared" ca="1" si="232"/>
        <v>0</v>
      </c>
      <c r="AC449" s="79">
        <f t="shared" ca="1" si="233"/>
        <v>6012.5933815792378</v>
      </c>
      <c r="AD449" s="35"/>
      <c r="AE449" s="62">
        <f t="shared" ca="1" si="234"/>
        <v>0</v>
      </c>
      <c r="AF449" s="62">
        <f t="shared" ca="1" si="235"/>
        <v>1910604.1206501946</v>
      </c>
      <c r="AG449" s="35"/>
      <c r="AH449" s="35"/>
      <c r="AR449" s="69">
        <f t="shared" si="251"/>
        <v>38</v>
      </c>
      <c r="AS449" s="70">
        <f t="shared" si="255"/>
        <v>446</v>
      </c>
      <c r="AT449" s="71">
        <f t="shared" si="256"/>
        <v>4.7226019282467911E-2</v>
      </c>
      <c r="AU449" s="72">
        <f t="shared" si="236"/>
        <v>6.8214933659622723E-3</v>
      </c>
      <c r="AV449" s="73">
        <f t="shared" si="252"/>
        <v>1.0068214933659623</v>
      </c>
      <c r="AW449" s="74">
        <f>PRODUCT(AV$4:AV449)</f>
        <v>20.739833674516035</v>
      </c>
    </row>
    <row r="450" spans="5:49">
      <c r="E450">
        <f t="shared" si="253"/>
        <v>447</v>
      </c>
      <c r="F450" s="64">
        <f t="shared" si="254"/>
        <v>99.166666666664725</v>
      </c>
      <c r="G450" s="55">
        <f t="shared" si="237"/>
        <v>4.8867350363173689E-2</v>
      </c>
      <c r="H450" s="78">
        <f t="shared" si="257"/>
        <v>1.655980970929865E-3</v>
      </c>
      <c r="I450" s="79">
        <f t="shared" ca="1" si="238"/>
        <v>1428.3729247908029</v>
      </c>
      <c r="J450" s="79">
        <f t="shared" ca="1" si="239"/>
        <v>9.7436364305805903</v>
      </c>
      <c r="K450" s="80">
        <f t="shared" ca="1" si="240"/>
        <v>-3.3119619418597299E-2</v>
      </c>
      <c r="L450" s="80">
        <f t="shared" ca="1" si="241"/>
        <v>-1.1903107706590026</v>
      </c>
      <c r="M450" s="80">
        <f t="shared" ca="1" si="242"/>
        <v>0</v>
      </c>
      <c r="N450" s="80">
        <f t="shared" ca="1" si="243"/>
        <v>0</v>
      </c>
      <c r="O450" s="81">
        <f t="shared" ca="1" si="227"/>
        <v>0</v>
      </c>
      <c r="P450" s="79">
        <f t="shared" ca="1" si="228"/>
        <v>1436.8931308313061</v>
      </c>
      <c r="Q450" s="35"/>
      <c r="R450">
        <f t="shared" ca="1" si="244"/>
        <v>447</v>
      </c>
      <c r="S450" s="78">
        <f t="shared" ca="1" si="245"/>
        <v>97.68</v>
      </c>
      <c r="T450" s="55">
        <f t="shared" ca="1" si="246"/>
        <v>4.4574366695104062E-2</v>
      </c>
      <c r="U450" s="78">
        <f t="shared" ca="1" si="247"/>
        <v>3.0066855699260393E-3</v>
      </c>
      <c r="V450" s="79">
        <f t="shared" ca="1" si="248"/>
        <v>5744.5858394001689</v>
      </c>
      <c r="W450" s="79">
        <f t="shared" ca="1" si="229"/>
        <v>39.186654193669064</v>
      </c>
      <c r="X450" s="80">
        <f t="shared" ca="1" si="230"/>
        <v>-6.0133711398520785E-2</v>
      </c>
      <c r="Y450" s="80">
        <f t="shared" ca="1" si="249"/>
        <v>-4.7871548661668077</v>
      </c>
      <c r="Z450" s="80">
        <f t="shared" ca="1" si="231"/>
        <v>0</v>
      </c>
      <c r="AA450" s="80">
        <f t="shared" ca="1" si="250"/>
        <v>0</v>
      </c>
      <c r="AB450" s="81">
        <f t="shared" ca="1" si="232"/>
        <v>0</v>
      </c>
      <c r="AC450" s="79">
        <f t="shared" ca="1" si="233"/>
        <v>5778.9252050162722</v>
      </c>
      <c r="AD450" s="35"/>
      <c r="AE450" s="62">
        <f t="shared" ca="1" si="234"/>
        <v>0</v>
      </c>
      <c r="AF450" s="62">
        <f t="shared" ca="1" si="235"/>
        <v>1922025.1238836478</v>
      </c>
      <c r="AG450" s="35"/>
      <c r="AH450" s="35"/>
      <c r="AR450" s="69">
        <f t="shared" si="251"/>
        <v>38</v>
      </c>
      <c r="AS450" s="70">
        <f t="shared" si="255"/>
        <v>447</v>
      </c>
      <c r="AT450" s="71">
        <f t="shared" si="256"/>
        <v>4.6903867305231751E-2</v>
      </c>
      <c r="AU450" s="72">
        <f t="shared" si="236"/>
        <v>6.8214933659622723E-3</v>
      </c>
      <c r="AV450" s="73">
        <f t="shared" si="252"/>
        <v>1.0068214933659623</v>
      </c>
      <c r="AW450" s="74">
        <f>PRODUCT(AV$4:AV450)</f>
        <v>20.881310312337906</v>
      </c>
    </row>
    <row r="451" spans="5:49">
      <c r="E451">
        <f t="shared" si="253"/>
        <v>448</v>
      </c>
      <c r="F451" s="64">
        <f t="shared" si="254"/>
        <v>99.249999999998053</v>
      </c>
      <c r="G451" s="55">
        <f t="shared" si="237"/>
        <v>4.8867350363173689E-2</v>
      </c>
      <c r="H451" s="78">
        <f t="shared" si="257"/>
        <v>1.5750575686286868E-3</v>
      </c>
      <c r="I451" s="79">
        <f t="shared" ca="1" si="238"/>
        <v>1366.675970772535</v>
      </c>
      <c r="J451" s="79">
        <f t="shared" ca="1" si="239"/>
        <v>9.3227710680448954</v>
      </c>
      <c r="K451" s="80">
        <f t="shared" ca="1" si="240"/>
        <v>-3.1501151372573734E-2</v>
      </c>
      <c r="L451" s="80">
        <f t="shared" ca="1" si="241"/>
        <v>-1.1388966423104459</v>
      </c>
      <c r="M451" s="80">
        <f t="shared" ca="1" si="242"/>
        <v>0</v>
      </c>
      <c r="N451" s="80">
        <f t="shared" ca="1" si="243"/>
        <v>0</v>
      </c>
      <c r="O451" s="81">
        <f t="shared" ca="1" si="227"/>
        <v>0</v>
      </c>
      <c r="P451" s="79">
        <f t="shared" ca="1" si="228"/>
        <v>1374.8283440468967</v>
      </c>
      <c r="Q451" s="35"/>
      <c r="R451">
        <f t="shared" ca="1" si="244"/>
        <v>448</v>
      </c>
      <c r="S451" s="78">
        <f t="shared" ca="1" si="245"/>
        <v>97.76</v>
      </c>
      <c r="T451" s="55">
        <f t="shared" ca="1" si="246"/>
        <v>4.4574366695104062E-2</v>
      </c>
      <c r="U451" s="78">
        <f t="shared" ca="1" si="247"/>
        <v>2.8726644647952783E-3</v>
      </c>
      <c r="V451" s="79">
        <f t="shared" ca="1" si="248"/>
        <v>5521.3332738242971</v>
      </c>
      <c r="W451" s="79">
        <f t="shared" ca="1" si="229"/>
        <v>37.663738298659197</v>
      </c>
      <c r="X451" s="80">
        <f t="shared" ca="1" si="230"/>
        <v>-5.7453289295905569E-2</v>
      </c>
      <c r="Y451" s="80">
        <f t="shared" ca="1" si="249"/>
        <v>-4.601111061520248</v>
      </c>
      <c r="Z451" s="80">
        <f t="shared" ca="1" si="231"/>
        <v>0</v>
      </c>
      <c r="AA451" s="80">
        <f t="shared" ca="1" si="250"/>
        <v>0</v>
      </c>
      <c r="AB451" s="81">
        <f t="shared" ca="1" si="232"/>
        <v>0</v>
      </c>
      <c r="AC451" s="79">
        <f t="shared" ca="1" si="233"/>
        <v>5554.3384477721402</v>
      </c>
      <c r="AD451" s="35"/>
      <c r="AE451" s="62">
        <f t="shared" ca="1" si="234"/>
        <v>0</v>
      </c>
      <c r="AF451" s="62">
        <f t="shared" ca="1" si="235"/>
        <v>1933514.5179121965</v>
      </c>
      <c r="AG451" s="35"/>
      <c r="AH451" s="35"/>
      <c r="AR451" s="69">
        <f t="shared" si="251"/>
        <v>38</v>
      </c>
      <c r="AS451" s="70">
        <f t="shared" si="255"/>
        <v>448</v>
      </c>
      <c r="AT451" s="71">
        <f t="shared" si="256"/>
        <v>4.6583912885571135E-2</v>
      </c>
      <c r="AU451" s="72">
        <f t="shared" si="236"/>
        <v>6.8214933659622723E-3</v>
      </c>
      <c r="AV451" s="73">
        <f t="shared" si="252"/>
        <v>1.0068214933659623</v>
      </c>
      <c r="AW451" s="74">
        <f>PRODUCT(AV$4:AV451)</f>
        <v>21.023752032106117</v>
      </c>
    </row>
    <row r="452" spans="5:49">
      <c r="E452">
        <f t="shared" si="253"/>
        <v>449</v>
      </c>
      <c r="F452" s="64">
        <f t="shared" si="254"/>
        <v>99.333333333331382</v>
      </c>
      <c r="G452" s="55">
        <f t="shared" si="237"/>
        <v>4.8867350363173689E-2</v>
      </c>
      <c r="H452" s="78">
        <f t="shared" si="257"/>
        <v>1.4980886785803402E-3</v>
      </c>
      <c r="I452" s="79">
        <f t="shared" ca="1" si="238"/>
        <v>1307.6441256691351</v>
      </c>
      <c r="J452" s="79">
        <f t="shared" ca="1" si="239"/>
        <v>8.9200857282915411</v>
      </c>
      <c r="K452" s="80">
        <f t="shared" ca="1" si="240"/>
        <v>-2.9961773571606804E-2</v>
      </c>
      <c r="L452" s="80">
        <f t="shared" ca="1" si="241"/>
        <v>-1.0897034380576127</v>
      </c>
      <c r="M452" s="80">
        <f t="shared" ca="1" si="242"/>
        <v>0</v>
      </c>
      <c r="N452" s="80">
        <f t="shared" ca="1" si="243"/>
        <v>0</v>
      </c>
      <c r="O452" s="81">
        <f t="shared" ref="O452:O515" ca="1" si="258">-MIN(IF(MOD(R452,IF($C$5="Annual",12,1))=0,1,0)*$C$33*U452/IF($C$5="Monthly",12,1),I452)</f>
        <v>0</v>
      </c>
      <c r="P452" s="79">
        <f t="shared" ref="P452:P515" ca="1" si="259">SUM(I452:O452)</f>
        <v>1315.4445461857974</v>
      </c>
      <c r="Q452" s="35"/>
      <c r="R452">
        <f t="shared" ca="1" si="244"/>
        <v>449</v>
      </c>
      <c r="S452" s="78">
        <f t="shared" ca="1" si="245"/>
        <v>97.84</v>
      </c>
      <c r="T452" s="55">
        <f t="shared" ca="1" si="246"/>
        <v>4.4574366695104062E-2</v>
      </c>
      <c r="U452" s="78">
        <f t="shared" ca="1" si="247"/>
        <v>2.7446172655494986E-3</v>
      </c>
      <c r="V452" s="79">
        <f t="shared" ca="1" si="248"/>
        <v>5306.7573290524297</v>
      </c>
      <c r="W452" s="79">
        <f t="shared" ref="W452:W515" ca="1" si="260">(V452)*$AU452</f>
        <v>36.200009914902815</v>
      </c>
      <c r="X452" s="80">
        <f t="shared" ref="X452:X515" ca="1" si="261">IF(V452=0,0,-$C$19)*U452</f>
        <v>-5.4892345310989972E-2</v>
      </c>
      <c r="Y452" s="80">
        <f t="shared" ca="1" si="249"/>
        <v>-4.4222977742103584</v>
      </c>
      <c r="Z452" s="80">
        <f t="shared" ref="Z452:Z515" ca="1" si="262">-IF(MOD(R452-1,12)=0,1,0)*V452*($C$17)</f>
        <v>0</v>
      </c>
      <c r="AA452" s="80">
        <f t="shared" ca="1" si="250"/>
        <v>0</v>
      </c>
      <c r="AB452" s="81">
        <f t="shared" ref="AB452:AB515" ca="1" si="263">-MIN(IF(MOD(R452,IF($C$5="Annual",12,1))=0,1,0)*$C$33*U452/IF($C$5="Monthly",12,1),V452)</f>
        <v>0</v>
      </c>
      <c r="AC452" s="79">
        <f t="shared" ref="AC452:AC515" ca="1" si="264">SUM(V452:AB452)</f>
        <v>5338.4801488478115</v>
      </c>
      <c r="AD452" s="35"/>
      <c r="AE452" s="62">
        <f t="shared" ref="AE452:AE503" ca="1" si="265">AB452/U452</f>
        <v>0</v>
      </c>
      <c r="AF452" s="62">
        <f t="shared" ref="AF452:AF506" ca="1" si="266">AC452/U452</f>
        <v>1945072.7122708661</v>
      </c>
      <c r="AG452" s="35"/>
      <c r="AH452" s="35"/>
      <c r="AR452" s="69">
        <f t="shared" si="251"/>
        <v>38</v>
      </c>
      <c r="AS452" s="70">
        <f t="shared" si="255"/>
        <v>449</v>
      </c>
      <c r="AT452" s="71">
        <f t="shared" si="256"/>
        <v>4.6266141032861648E-2</v>
      </c>
      <c r="AU452" s="72">
        <f t="shared" ref="AU452:AU515" si="267">((1+$AH$21)^(1/12))-1</f>
        <v>6.8214933659622723E-3</v>
      </c>
      <c r="AV452" s="73">
        <f t="shared" si="252"/>
        <v>1.0068214933659623</v>
      </c>
      <c r="AW452" s="74">
        <f>PRODUCT(AV$4:AV452)</f>
        <v>21.167165417120763</v>
      </c>
    </row>
    <row r="453" spans="5:49">
      <c r="E453">
        <f t="shared" si="253"/>
        <v>450</v>
      </c>
      <c r="F453" s="64">
        <f t="shared" si="254"/>
        <v>99.41666666666471</v>
      </c>
      <c r="G453" s="55">
        <f t="shared" ref="G453:G516" si="268">(1-(1-IF(F453&gt;$AJ$90,0,VLOOKUP(ROUND(F453,0),$AJ$4:$AK$90,2,FALSE)))^(1/12))</f>
        <v>4.8867350363173689E-2</v>
      </c>
      <c r="H453" s="78">
        <f t="shared" si="257"/>
        <v>1.4248810542490508E-3</v>
      </c>
      <c r="I453" s="79">
        <f t="shared" ref="I453:I516" ca="1" si="269">MAX(P452,0)*(1-G453)</f>
        <v>1251.1622566640101</v>
      </c>
      <c r="J453" s="79">
        <f t="shared" ref="J453:J516" ca="1" si="270">(I453)*$AU453</f>
        <v>8.5347950335759304</v>
      </c>
      <c r="K453" s="80">
        <f t="shared" ref="K453:K516" ca="1" si="271">IF(I453=0,0,-$C$19)*H453</f>
        <v>-2.8497621084981016E-2</v>
      </c>
      <c r="L453" s="80">
        <f t="shared" ref="L453:L516" ca="1" si="272">IF(OR(I452+O452=0,K452=0),0,-I453*($C$16/12))</f>
        <v>-1.0426352138866752</v>
      </c>
      <c r="M453" s="80">
        <f t="shared" ref="M453:M516" ca="1" si="273">IF(OR(I452+O452=0,K452=0),0,-IF(MOD(E453-1,12)=0,1,0)*I453*($C$17))</f>
        <v>0</v>
      </c>
      <c r="N453" s="80">
        <f t="shared" ref="N453:N516" ca="1" si="274">IF(OR(I452+O452=0,K452=0),0,-I453*($C$18*(1+$C$20))/12)</f>
        <v>0</v>
      </c>
      <c r="O453" s="81">
        <f t="shared" ca="1" si="258"/>
        <v>0</v>
      </c>
      <c r="P453" s="79">
        <f t="shared" ca="1" si="259"/>
        <v>1258.6259188626143</v>
      </c>
      <c r="Q453" s="35"/>
      <c r="R453">
        <f t="shared" ref="R453:R516" ca="1" si="275">R452+1</f>
        <v>450</v>
      </c>
      <c r="S453" s="78">
        <f t="shared" ref="S453:S516" ca="1" si="276">ROUND((R453-R452)/12+S452,2)</f>
        <v>97.92</v>
      </c>
      <c r="T453" s="55">
        <f t="shared" ref="T453:T516" ca="1" si="277">(1-(1-IF(S453&gt;$AJ$90,0,VLOOKUP(ROUND(S453,0),$AJ$4:$AK$90,2,FALSE)))^(1/12))</f>
        <v>4.4574366695104062E-2</v>
      </c>
      <c r="U453" s="78">
        <f t="shared" ref="U453:U516" ca="1" si="278">U452*(1-T453)</f>
        <v>2.6222776891171814E-3</v>
      </c>
      <c r="V453" s="79">
        <f t="shared" ref="V453:V516" ca="1" si="279">MAX(AC452,0)*(1-T453)</f>
        <v>5100.5207770985353</v>
      </c>
      <c r="W453" s="79">
        <f t="shared" ca="1" si="260"/>
        <v>34.793168643930393</v>
      </c>
      <c r="X453" s="80">
        <f t="shared" ca="1" si="261"/>
        <v>-5.2445553782343626E-2</v>
      </c>
      <c r="Y453" s="80">
        <f t="shared" ref="Y453:Y516" ca="1" si="280">IF(OR(V452+AB452=0,X452=0),0,-V453*($C$16/12))</f>
        <v>-4.2504339809154468</v>
      </c>
      <c r="Z453" s="80">
        <f t="shared" ca="1" si="262"/>
        <v>0</v>
      </c>
      <c r="AA453" s="80">
        <f t="shared" ref="AA453:AA516" ca="1" si="281">IF(OR(V452+AB452=0,X452=0),0,-V453*($C$18*(1+$C$20))/12)</f>
        <v>0</v>
      </c>
      <c r="AB453" s="81">
        <f t="shared" ca="1" si="263"/>
        <v>0</v>
      </c>
      <c r="AC453" s="79">
        <f t="shared" ca="1" si="264"/>
        <v>5131.0110662077677</v>
      </c>
      <c r="AD453" s="35"/>
      <c r="AE453" s="62">
        <f t="shared" ca="1" si="265"/>
        <v>0</v>
      </c>
      <c r="AF453" s="62">
        <f t="shared" ca="1" si="266"/>
        <v>1956700.1189470438</v>
      </c>
      <c r="AG453" s="35"/>
      <c r="AH453" s="35"/>
      <c r="AR453" s="69">
        <f t="shared" ref="AR453:AR516" si="282">ROUNDDOWN((AS453-1)/12,0)+1</f>
        <v>38</v>
      </c>
      <c r="AS453" s="70">
        <f t="shared" si="255"/>
        <v>450</v>
      </c>
      <c r="AT453" s="71">
        <f t="shared" si="256"/>
        <v>4.5950536858737304E-2</v>
      </c>
      <c r="AU453" s="72">
        <f t="shared" si="267"/>
        <v>6.8214933659622723E-3</v>
      </c>
      <c r="AV453" s="73">
        <f t="shared" ref="AV453:AV516" si="283">(1+AU453)</f>
        <v>1.0068214933659623</v>
      </c>
      <c r="AW453" s="74">
        <f>PRODUCT(AV$4:AV453)</f>
        <v>21.31155709558988</v>
      </c>
    </row>
    <row r="454" spans="5:49">
      <c r="E454">
        <f t="shared" ref="E454:E517" si="284">E453+1</f>
        <v>451</v>
      </c>
      <c r="F454" s="64">
        <f t="shared" ref="F454:F517" si="285">(E454-E453)/12+F453</f>
        <v>99.499999999998039</v>
      </c>
      <c r="G454" s="55">
        <f t="shared" si="268"/>
        <v>4.8867350363173689E-2</v>
      </c>
      <c r="H454" s="78">
        <f t="shared" si="257"/>
        <v>1.3552508925452141E-3</v>
      </c>
      <c r="I454" s="79">
        <f t="shared" ca="1" si="269"/>
        <v>1197.1202051093835</v>
      </c>
      <c r="J454" s="79">
        <f t="shared" ca="1" si="270"/>
        <v>8.166147537413055</v>
      </c>
      <c r="K454" s="80">
        <f t="shared" ca="1" si="271"/>
        <v>-2.710501785090428E-2</v>
      </c>
      <c r="L454" s="80">
        <f t="shared" ca="1" si="272"/>
        <v>-0.99760017092448627</v>
      </c>
      <c r="M454" s="80">
        <f t="shared" ca="1" si="273"/>
        <v>0</v>
      </c>
      <c r="N454" s="80">
        <f t="shared" ca="1" si="274"/>
        <v>0</v>
      </c>
      <c r="O454" s="81">
        <f t="shared" ca="1" si="258"/>
        <v>0</v>
      </c>
      <c r="P454" s="79">
        <f t="shared" ca="1" si="259"/>
        <v>1204.2616474580211</v>
      </c>
      <c r="Q454" s="35"/>
      <c r="R454">
        <f t="shared" ca="1" si="275"/>
        <v>451</v>
      </c>
      <c r="S454" s="78">
        <f t="shared" ca="1" si="276"/>
        <v>98</v>
      </c>
      <c r="T454" s="55">
        <f t="shared" ca="1" si="277"/>
        <v>4.4574366695104062E-2</v>
      </c>
      <c r="U454" s="78">
        <f t="shared" ca="1" si="278"/>
        <v>2.5053913218260819E-3</v>
      </c>
      <c r="V454" s="79">
        <f t="shared" ca="1" si="279"/>
        <v>4902.2994974259855</v>
      </c>
      <c r="W454" s="79">
        <f t="shared" ca="1" si="260"/>
        <v>33.441003499651544</v>
      </c>
      <c r="X454" s="80">
        <f t="shared" ca="1" si="261"/>
        <v>-5.0107826436521639E-2</v>
      </c>
      <c r="Y454" s="80">
        <f t="shared" ca="1" si="280"/>
        <v>-4.0852495811883216</v>
      </c>
      <c r="Z454" s="80">
        <f t="shared" ca="1" si="262"/>
        <v>0</v>
      </c>
      <c r="AA454" s="80">
        <f t="shared" ca="1" si="281"/>
        <v>0</v>
      </c>
      <c r="AB454" s="81">
        <f t="shared" ca="1" si="263"/>
        <v>0</v>
      </c>
      <c r="AC454" s="79">
        <f t="shared" ca="1" si="264"/>
        <v>4931.6051435180116</v>
      </c>
      <c r="AD454" s="35"/>
      <c r="AE454" s="62">
        <f t="shared" ca="1" si="265"/>
        <v>0</v>
      </c>
      <c r="AF454" s="62">
        <f t="shared" ca="1" si="266"/>
        <v>1968397.1523951625</v>
      </c>
      <c r="AG454" s="35"/>
      <c r="AH454" s="35"/>
      <c r="AR454" s="69">
        <f t="shared" si="282"/>
        <v>38</v>
      </c>
      <c r="AS454" s="70">
        <f t="shared" ref="AS454:AS517" si="286">AS453+1</f>
        <v>451</v>
      </c>
      <c r="AT454" s="71">
        <f t="shared" ref="AT454:AT517" si="287">(1-AU454)*AT453</f>
        <v>4.5637085576393024E-2</v>
      </c>
      <c r="AU454" s="72">
        <f t="shared" si="267"/>
        <v>6.8214933659622723E-3</v>
      </c>
      <c r="AV454" s="73">
        <f t="shared" si="283"/>
        <v>1.0068214933659623</v>
      </c>
      <c r="AW454" s="74">
        <f>PRODUCT(AV$4:AV454)</f>
        <v>21.456933740935771</v>
      </c>
    </row>
    <row r="455" spans="5:49">
      <c r="E455">
        <f t="shared" si="284"/>
        <v>452</v>
      </c>
      <c r="F455" s="64">
        <f t="shared" si="285"/>
        <v>99.583333333331367</v>
      </c>
      <c r="G455" s="55">
        <f t="shared" si="268"/>
        <v>5.3587726218805809E-2</v>
      </c>
      <c r="H455" s="78">
        <f t="shared" ref="H455:H518" si="288">H454*(1-G455)</f>
        <v>1.2826260787577089E-3</v>
      </c>
      <c r="I455" s="79">
        <f t="shared" ca="1" si="269"/>
        <v>1139.7280039982327</v>
      </c>
      <c r="J455" s="79">
        <f t="shared" ca="1" si="270"/>
        <v>7.774647018275366</v>
      </c>
      <c r="K455" s="80">
        <f t="shared" ca="1" si="271"/>
        <v>-2.5652521575154179E-2</v>
      </c>
      <c r="L455" s="80">
        <f t="shared" ca="1" si="272"/>
        <v>-0.94977333666519392</v>
      </c>
      <c r="M455" s="80">
        <f t="shared" ca="1" si="273"/>
        <v>0</v>
      </c>
      <c r="N455" s="80">
        <f t="shared" ca="1" si="274"/>
        <v>0</v>
      </c>
      <c r="O455" s="81">
        <f t="shared" ca="1" si="258"/>
        <v>0</v>
      </c>
      <c r="P455" s="79">
        <f t="shared" ca="1" si="259"/>
        <v>1146.5272251582676</v>
      </c>
      <c r="Q455" s="35"/>
      <c r="R455">
        <f t="shared" ca="1" si="275"/>
        <v>452</v>
      </c>
      <c r="S455" s="78">
        <f t="shared" ca="1" si="276"/>
        <v>98.08</v>
      </c>
      <c r="T455" s="55">
        <f t="shared" ca="1" si="277"/>
        <v>4.4574366695104062E-2</v>
      </c>
      <c r="U455" s="78">
        <f t="shared" ca="1" si="278"/>
        <v>2.3937150903322745E-3</v>
      </c>
      <c r="V455" s="79">
        <f t="shared" ca="1" si="279"/>
        <v>4711.7819674553784</v>
      </c>
      <c r="W455" s="79">
        <f t="shared" ca="1" si="260"/>
        <v>32.14138943285753</v>
      </c>
      <c r="X455" s="80">
        <f t="shared" ca="1" si="261"/>
        <v>-4.7874301806645488E-2</v>
      </c>
      <c r="Y455" s="80">
        <f t="shared" ca="1" si="280"/>
        <v>-3.9264849728794822</v>
      </c>
      <c r="Z455" s="80">
        <f t="shared" ca="1" si="262"/>
        <v>0</v>
      </c>
      <c r="AA455" s="80">
        <f t="shared" ca="1" si="281"/>
        <v>0</v>
      </c>
      <c r="AB455" s="81">
        <f t="shared" ca="1" si="263"/>
        <v>0</v>
      </c>
      <c r="AC455" s="79">
        <f t="shared" ca="1" si="264"/>
        <v>4739.9489976135501</v>
      </c>
      <c r="AD455" s="35"/>
      <c r="AE455" s="62">
        <f t="shared" ca="1" si="265"/>
        <v>0</v>
      </c>
      <c r="AF455" s="62">
        <f t="shared" ca="1" si="266"/>
        <v>1980164.229551476</v>
      </c>
      <c r="AG455" s="35"/>
      <c r="AH455" s="35"/>
      <c r="AR455" s="69">
        <f t="shared" si="282"/>
        <v>38</v>
      </c>
      <c r="AS455" s="70">
        <f t="shared" si="286"/>
        <v>452</v>
      </c>
      <c r="AT455" s="71">
        <f t="shared" si="287"/>
        <v>4.5325772499891809E-2</v>
      </c>
      <c r="AU455" s="72">
        <f t="shared" si="267"/>
        <v>6.8214933659622723E-3</v>
      </c>
      <c r="AV455" s="73">
        <f t="shared" si="283"/>
        <v>1.0068214933659623</v>
      </c>
      <c r="AW455" s="74">
        <f>PRODUCT(AV$4:AV455)</f>
        <v>21.603302072103457</v>
      </c>
    </row>
    <row r="456" spans="5:49">
      <c r="E456">
        <f t="shared" si="284"/>
        <v>453</v>
      </c>
      <c r="F456" s="64">
        <f t="shared" si="285"/>
        <v>99.666666666664696</v>
      </c>
      <c r="G456" s="55">
        <f t="shared" si="268"/>
        <v>5.3587726218805809E-2</v>
      </c>
      <c r="H456" s="78">
        <f t="shared" si="288"/>
        <v>1.2138930636081404E-3</v>
      </c>
      <c r="I456" s="79">
        <f t="shared" ca="1" si="269"/>
        <v>1085.0874381140793</v>
      </c>
      <c r="J456" s="79">
        <f t="shared" ca="1" si="270"/>
        <v>7.4019167605841893</v>
      </c>
      <c r="K456" s="80">
        <f t="shared" ca="1" si="271"/>
        <v>-2.4277861272162807E-2</v>
      </c>
      <c r="L456" s="80">
        <f t="shared" ca="1" si="272"/>
        <v>-0.90423953176173277</v>
      </c>
      <c r="M456" s="80">
        <f t="shared" ca="1" si="273"/>
        <v>0</v>
      </c>
      <c r="N456" s="80">
        <f t="shared" ca="1" si="274"/>
        <v>0</v>
      </c>
      <c r="O456" s="81">
        <f t="shared" ca="1" si="258"/>
        <v>0</v>
      </c>
      <c r="P456" s="79">
        <f t="shared" ca="1" si="259"/>
        <v>1091.5608374816297</v>
      </c>
      <c r="Q456" s="35"/>
      <c r="R456">
        <f t="shared" ca="1" si="275"/>
        <v>453</v>
      </c>
      <c r="S456" s="78">
        <f t="shared" ca="1" si="276"/>
        <v>98.16</v>
      </c>
      <c r="T456" s="55">
        <f t="shared" ca="1" si="277"/>
        <v>4.4574366695104062E-2</v>
      </c>
      <c r="U456" s="78">
        <f t="shared" ca="1" si="278"/>
        <v>2.2870167561321996E-3</v>
      </c>
      <c r="V456" s="79">
        <f t="shared" ca="1" si="279"/>
        <v>4528.6687728778325</v>
      </c>
      <c r="W456" s="79">
        <f t="shared" ca="1" si="260"/>
        <v>30.892283990826638</v>
      </c>
      <c r="X456" s="80">
        <f t="shared" ca="1" si="261"/>
        <v>-4.5740335122643992E-2</v>
      </c>
      <c r="Y456" s="80">
        <f t="shared" ca="1" si="280"/>
        <v>-3.7738906440648607</v>
      </c>
      <c r="Z456" s="80">
        <f t="shared" ca="1" si="262"/>
        <v>0</v>
      </c>
      <c r="AA456" s="80">
        <f t="shared" ca="1" si="281"/>
        <v>0</v>
      </c>
      <c r="AB456" s="81">
        <f t="shared" ca="1" si="263"/>
        <v>0</v>
      </c>
      <c r="AC456" s="79">
        <f t="shared" ca="1" si="264"/>
        <v>4555.7414258894714</v>
      </c>
      <c r="AD456" s="35"/>
      <c r="AE456" s="62">
        <f t="shared" ca="1" si="265"/>
        <v>0</v>
      </c>
      <c r="AF456" s="62">
        <f t="shared" ca="1" si="266"/>
        <v>1992001.7698489174</v>
      </c>
      <c r="AG456" s="35"/>
      <c r="AH456" s="35"/>
      <c r="AR456" s="69">
        <f t="shared" si="282"/>
        <v>38</v>
      </c>
      <c r="AS456" s="70">
        <f t="shared" si="286"/>
        <v>453</v>
      </c>
      <c r="AT456" s="71">
        <f t="shared" si="287"/>
        <v>4.5016583043476679E-2</v>
      </c>
      <c r="AU456" s="72">
        <f t="shared" si="267"/>
        <v>6.8214933659622723E-3</v>
      </c>
      <c r="AV456" s="73">
        <f t="shared" si="283"/>
        <v>1.0068214933659623</v>
      </c>
      <c r="AW456" s="74">
        <f>PRODUCT(AV$4:AV456)</f>
        <v>21.75066885387119</v>
      </c>
    </row>
    <row r="457" spans="5:49">
      <c r="E457">
        <f t="shared" si="284"/>
        <v>454</v>
      </c>
      <c r="F457" s="64">
        <f t="shared" si="285"/>
        <v>99.749999999998025</v>
      </c>
      <c r="G457" s="55">
        <f t="shared" si="268"/>
        <v>5.3587726218805809E-2</v>
      </c>
      <c r="H457" s="78">
        <f t="shared" si="288"/>
        <v>1.1488432944566E-3</v>
      </c>
      <c r="I457" s="79">
        <f t="shared" ca="1" si="269"/>
        <v>1033.0665741714938</v>
      </c>
      <c r="J457" s="79">
        <f t="shared" ca="1" si="270"/>
        <v>7.0470567823082169</v>
      </c>
      <c r="K457" s="80">
        <f t="shared" ca="1" si="271"/>
        <v>-2.2976865889132E-2</v>
      </c>
      <c r="L457" s="80">
        <f t="shared" ca="1" si="272"/>
        <v>-0.86088881180957821</v>
      </c>
      <c r="M457" s="80">
        <f t="shared" ca="1" si="273"/>
        <v>0</v>
      </c>
      <c r="N457" s="80">
        <f t="shared" ca="1" si="274"/>
        <v>0</v>
      </c>
      <c r="O457" s="81">
        <f t="shared" ca="1" si="258"/>
        <v>0</v>
      </c>
      <c r="P457" s="79">
        <f t="shared" ca="1" si="259"/>
        <v>1039.2297652761031</v>
      </c>
      <c r="Q457" s="35"/>
      <c r="R457">
        <f t="shared" ca="1" si="275"/>
        <v>454</v>
      </c>
      <c r="S457" s="78">
        <f t="shared" ca="1" si="276"/>
        <v>98.24</v>
      </c>
      <c r="T457" s="55">
        <f t="shared" ca="1" si="277"/>
        <v>4.4574366695104062E-2</v>
      </c>
      <c r="U457" s="78">
        <f t="shared" ca="1" si="278"/>
        <v>2.1850744326065157E-3</v>
      </c>
      <c r="V457" s="79">
        <f t="shared" ca="1" si="279"/>
        <v>4352.6721370037976</v>
      </c>
      <c r="W457" s="79">
        <f t="shared" ca="1" si="260"/>
        <v>29.691724106780232</v>
      </c>
      <c r="X457" s="80">
        <f t="shared" ca="1" si="261"/>
        <v>-4.3701488652130312E-2</v>
      </c>
      <c r="Y457" s="80">
        <f t="shared" ca="1" si="280"/>
        <v>-3.6272267808364984</v>
      </c>
      <c r="Z457" s="80">
        <f t="shared" ca="1" si="262"/>
        <v>0</v>
      </c>
      <c r="AA457" s="80">
        <f t="shared" ca="1" si="281"/>
        <v>0</v>
      </c>
      <c r="AB457" s="81">
        <f t="shared" ca="1" si="263"/>
        <v>0</v>
      </c>
      <c r="AC457" s="79">
        <f t="shared" ca="1" si="264"/>
        <v>4378.6929328410897</v>
      </c>
      <c r="AD457" s="35"/>
      <c r="AE457" s="62">
        <f t="shared" ca="1" si="265"/>
        <v>0</v>
      </c>
      <c r="AF457" s="62">
        <f t="shared" ca="1" si="266"/>
        <v>2003910.1952320528</v>
      </c>
      <c r="AG457" s="35"/>
      <c r="AH457" s="35"/>
      <c r="AR457" s="69">
        <f t="shared" si="282"/>
        <v>38</v>
      </c>
      <c r="AS457" s="70">
        <f t="shared" si="286"/>
        <v>454</v>
      </c>
      <c r="AT457" s="71">
        <f t="shared" si="287"/>
        <v>4.4709502720887313E-2</v>
      </c>
      <c r="AU457" s="72">
        <f t="shared" si="267"/>
        <v>6.8214933659622723E-3</v>
      </c>
      <c r="AV457" s="73">
        <f t="shared" si="283"/>
        <v>1.0068214933659623</v>
      </c>
      <c r="AW457" s="74">
        <f>PRODUCT(AV$4:AV457)</f>
        <v>21.899040897163115</v>
      </c>
    </row>
    <row r="458" spans="5:49">
      <c r="E458">
        <f t="shared" si="284"/>
        <v>455</v>
      </c>
      <c r="F458" s="64">
        <f t="shared" si="285"/>
        <v>99.833333333331353</v>
      </c>
      <c r="G458" s="55">
        <f t="shared" si="268"/>
        <v>5.3587726218805809E-2</v>
      </c>
      <c r="H458" s="78">
        <f t="shared" si="288"/>
        <v>1.0872793945249488E-3</v>
      </c>
      <c r="I458" s="79">
        <f t="shared" ca="1" si="269"/>
        <v>983.53980513605347</v>
      </c>
      <c r="J458" s="79">
        <f t="shared" ca="1" si="270"/>
        <v>6.7092102558954148</v>
      </c>
      <c r="K458" s="80">
        <f t="shared" ca="1" si="271"/>
        <v>-2.1745587890498977E-2</v>
      </c>
      <c r="L458" s="80">
        <f t="shared" ca="1" si="272"/>
        <v>-0.81961650428004462</v>
      </c>
      <c r="M458" s="80">
        <f t="shared" ca="1" si="273"/>
        <v>0</v>
      </c>
      <c r="N458" s="80">
        <f t="shared" ca="1" si="274"/>
        <v>0</v>
      </c>
      <c r="O458" s="81">
        <f t="shared" ca="1" si="258"/>
        <v>0</v>
      </c>
      <c r="P458" s="79">
        <f t="shared" ca="1" si="259"/>
        <v>989.40765329977842</v>
      </c>
      <c r="Q458" s="35"/>
      <c r="R458">
        <f t="shared" ca="1" si="275"/>
        <v>455</v>
      </c>
      <c r="S458" s="78">
        <f t="shared" ca="1" si="276"/>
        <v>98.32</v>
      </c>
      <c r="T458" s="55">
        <f t="shared" ca="1" si="277"/>
        <v>4.4574366695104062E-2</v>
      </c>
      <c r="U458" s="78">
        <f t="shared" ca="1" si="278"/>
        <v>2.0876761235914163E-3</v>
      </c>
      <c r="V458" s="79">
        <f t="shared" ca="1" si="279"/>
        <v>4183.5154684073705</v>
      </c>
      <c r="W458" s="79">
        <f t="shared" ca="1" si="260"/>
        <v>28.537823014141427</v>
      </c>
      <c r="X458" s="80">
        <f t="shared" ca="1" si="261"/>
        <v>-4.1753522471828328E-2</v>
      </c>
      <c r="Y458" s="80">
        <f t="shared" ca="1" si="280"/>
        <v>-3.4862628903394755</v>
      </c>
      <c r="Z458" s="80">
        <f t="shared" ca="1" si="262"/>
        <v>0</v>
      </c>
      <c r="AA458" s="80">
        <f t="shared" ca="1" si="281"/>
        <v>0</v>
      </c>
      <c r="AB458" s="81">
        <f t="shared" ca="1" si="263"/>
        <v>0</v>
      </c>
      <c r="AC458" s="79">
        <f t="shared" ca="1" si="264"/>
        <v>4208.5252750087011</v>
      </c>
      <c r="AD458" s="35"/>
      <c r="AE458" s="62">
        <f t="shared" ca="1" si="265"/>
        <v>0</v>
      </c>
      <c r="AF458" s="62">
        <f t="shared" ca="1" si="266"/>
        <v>2015889.9301721193</v>
      </c>
      <c r="AG458" s="35"/>
      <c r="AH458" s="35"/>
      <c r="AR458" s="69">
        <f t="shared" si="282"/>
        <v>38</v>
      </c>
      <c r="AS458" s="70">
        <f t="shared" si="286"/>
        <v>455</v>
      </c>
      <c r="AT458" s="71">
        <f t="shared" si="287"/>
        <v>4.4404517144681306E-2</v>
      </c>
      <c r="AU458" s="72">
        <f t="shared" si="267"/>
        <v>6.8214933659622723E-3</v>
      </c>
      <c r="AV458" s="73">
        <f t="shared" si="283"/>
        <v>1.0068214933659623</v>
      </c>
      <c r="AW458" s="74">
        <f>PRODUCT(AV$4:AV458)</f>
        <v>22.04842505936405</v>
      </c>
    </row>
    <row r="459" spans="5:49">
      <c r="E459">
        <f t="shared" si="284"/>
        <v>456</v>
      </c>
      <c r="F459" s="64">
        <f t="shared" si="285"/>
        <v>99.916666666664682</v>
      </c>
      <c r="G459" s="55">
        <f t="shared" si="268"/>
        <v>5.3587726218805809E-2</v>
      </c>
      <c r="H459" s="78">
        <f t="shared" si="288"/>
        <v>1.0290145640077968E-3</v>
      </c>
      <c r="I459" s="79">
        <f t="shared" ca="1" si="269"/>
        <v>936.3875468559587</v>
      </c>
      <c r="J459" s="79">
        <f t="shared" ca="1" si="270"/>
        <v>6.3875614388476087</v>
      </c>
      <c r="K459" s="80">
        <f t="shared" ca="1" si="271"/>
        <v>-2.0580291280155937E-2</v>
      </c>
      <c r="L459" s="80">
        <f t="shared" ca="1" si="272"/>
        <v>-0.78032295571329902</v>
      </c>
      <c r="M459" s="80">
        <f t="shared" ca="1" si="273"/>
        <v>0</v>
      </c>
      <c r="N459" s="80">
        <f t="shared" ca="1" si="274"/>
        <v>0</v>
      </c>
      <c r="O459" s="81">
        <f t="shared" ca="1" si="258"/>
        <v>-263.36843547022909</v>
      </c>
      <c r="P459" s="79">
        <f t="shared" ca="1" si="259"/>
        <v>678.60576957758383</v>
      </c>
      <c r="Q459" s="35"/>
      <c r="R459">
        <f t="shared" ca="1" si="275"/>
        <v>456</v>
      </c>
      <c r="S459" s="78">
        <f t="shared" ca="1" si="276"/>
        <v>98.4</v>
      </c>
      <c r="T459" s="55">
        <f t="shared" ca="1" si="277"/>
        <v>4.4574366695104062E-2</v>
      </c>
      <c r="U459" s="78">
        <f t="shared" ca="1" si="278"/>
        <v>1.994619282517839E-3</v>
      </c>
      <c r="V459" s="79">
        <f t="shared" ca="1" si="279"/>
        <v>4020.9329261548496</v>
      </c>
      <c r="W459" s="79">
        <f t="shared" ca="1" si="260"/>
        <v>27.428767280744573</v>
      </c>
      <c r="X459" s="80">
        <f t="shared" ca="1" si="261"/>
        <v>-3.9892385650356778E-2</v>
      </c>
      <c r="Y459" s="80">
        <f t="shared" ca="1" si="280"/>
        <v>-3.3507774384623747</v>
      </c>
      <c r="Z459" s="80">
        <f t="shared" ca="1" si="262"/>
        <v>0</v>
      </c>
      <c r="AA459" s="80">
        <f t="shared" ca="1" si="281"/>
        <v>0</v>
      </c>
      <c r="AB459" s="81">
        <f t="shared" ca="1" si="263"/>
        <v>-263.36843547022909</v>
      </c>
      <c r="AC459" s="79">
        <f t="shared" ca="1" si="264"/>
        <v>3781.602588141252</v>
      </c>
      <c r="AD459" s="35"/>
      <c r="AE459" s="62">
        <f t="shared" ca="1" si="265"/>
        <v>-132039.45122689029</v>
      </c>
      <c r="AF459" s="62">
        <f t="shared" ca="1" si="266"/>
        <v>1895901.9504552649</v>
      </c>
      <c r="AG459" s="35"/>
      <c r="AH459" s="35"/>
      <c r="AR459" s="69">
        <f t="shared" si="282"/>
        <v>38</v>
      </c>
      <c r="AS459" s="70">
        <f t="shared" si="286"/>
        <v>456</v>
      </c>
      <c r="AT459" s="71">
        <f t="shared" si="287"/>
        <v>4.4101612025560108E-2</v>
      </c>
      <c r="AU459" s="72">
        <f t="shared" si="267"/>
        <v>6.8214933659622723E-3</v>
      </c>
      <c r="AV459" s="73">
        <f t="shared" si="283"/>
        <v>1.0068214933659623</v>
      </c>
      <c r="AW459" s="74">
        <f>PRODUCT(AV$4:AV459)</f>
        <v>22.198828244636417</v>
      </c>
    </row>
    <row r="460" spans="5:49">
      <c r="E460">
        <f t="shared" si="284"/>
        <v>457</v>
      </c>
      <c r="F460" s="64">
        <f t="shared" si="285"/>
        <v>99.99999999999801</v>
      </c>
      <c r="G460" s="55">
        <f t="shared" si="268"/>
        <v>5.3587726218805809E-2</v>
      </c>
      <c r="H460" s="78">
        <f t="shared" si="288"/>
        <v>9.7387201327658315E-4</v>
      </c>
      <c r="I460" s="79">
        <f t="shared" ca="1" si="269"/>
        <v>642.24082938695824</v>
      </c>
      <c r="J460" s="79">
        <f t="shared" ca="1" si="270"/>
        <v>4.3810415570132433</v>
      </c>
      <c r="K460" s="80">
        <f t="shared" ca="1" si="271"/>
        <v>-1.9477440265531665E-2</v>
      </c>
      <c r="L460" s="80">
        <f t="shared" ca="1" si="272"/>
        <v>-0.5352006911557986</v>
      </c>
      <c r="M460" s="80">
        <f t="shared" ca="1" si="273"/>
        <v>-4.8168062204021869</v>
      </c>
      <c r="N460" s="80">
        <f t="shared" ca="1" si="274"/>
        <v>0</v>
      </c>
      <c r="O460" s="81">
        <f t="shared" ca="1" si="258"/>
        <v>0</v>
      </c>
      <c r="P460" s="79">
        <f t="shared" ca="1" si="259"/>
        <v>641.25038659214795</v>
      </c>
      <c r="Q460" s="35"/>
      <c r="R460">
        <f t="shared" ca="1" si="275"/>
        <v>457</v>
      </c>
      <c r="S460" s="78">
        <f t="shared" ca="1" si="276"/>
        <v>98.48</v>
      </c>
      <c r="T460" s="55">
        <f t="shared" ca="1" si="277"/>
        <v>4.4574366695104062E-2</v>
      </c>
      <c r="U460" s="78">
        <f t="shared" ca="1" si="278"/>
        <v>1.9057103912017634E-3</v>
      </c>
      <c r="V460" s="79">
        <f t="shared" ca="1" si="279"/>
        <v>3613.0400476822892</v>
      </c>
      <c r="W460" s="79">
        <f t="shared" ca="1" si="260"/>
        <v>24.646328716220747</v>
      </c>
      <c r="X460" s="80">
        <f t="shared" ca="1" si="261"/>
        <v>-3.8114207824035268E-2</v>
      </c>
      <c r="Y460" s="80">
        <f t="shared" ca="1" si="280"/>
        <v>-3.0108667064019077</v>
      </c>
      <c r="Z460" s="80">
        <f t="shared" ca="1" si="262"/>
        <v>-27.097800357617167</v>
      </c>
      <c r="AA460" s="80">
        <f t="shared" ca="1" si="281"/>
        <v>0</v>
      </c>
      <c r="AB460" s="81">
        <f t="shared" ca="1" si="263"/>
        <v>0</v>
      </c>
      <c r="AC460" s="79">
        <f t="shared" ca="1" si="264"/>
        <v>3607.5395951266669</v>
      </c>
      <c r="AD460" s="35"/>
      <c r="AE460" s="62">
        <f t="shared" ca="1" si="265"/>
        <v>0</v>
      </c>
      <c r="AF460" s="62">
        <f t="shared" ca="1" si="266"/>
        <v>1893015.65011235</v>
      </c>
      <c r="AG460" s="35"/>
      <c r="AH460" s="35"/>
      <c r="AR460" s="69">
        <f t="shared" si="282"/>
        <v>39</v>
      </c>
      <c r="AS460" s="70">
        <f t="shared" si="286"/>
        <v>457</v>
      </c>
      <c r="AT460" s="71">
        <f t="shared" si="287"/>
        <v>4.380077317169951E-2</v>
      </c>
      <c r="AU460" s="72">
        <f t="shared" si="267"/>
        <v>6.8214933659622723E-3</v>
      </c>
      <c r="AV460" s="73">
        <f t="shared" si="283"/>
        <v>1.0068214933659623</v>
      </c>
      <c r="AW460" s="74">
        <f>PRODUCT(AV$4:AV460)</f>
        <v>22.35025740423934</v>
      </c>
    </row>
    <row r="461" spans="5:49">
      <c r="E461">
        <f t="shared" si="284"/>
        <v>458</v>
      </c>
      <c r="F461" s="64">
        <f t="shared" si="285"/>
        <v>100.08333333333134</v>
      </c>
      <c r="G461" s="55">
        <f t="shared" si="268"/>
        <v>5.3587726218805809E-2</v>
      </c>
      <c r="H461" s="78">
        <f t="shared" si="288"/>
        <v>9.2168442645696044E-4</v>
      </c>
      <c r="I461" s="79">
        <f t="shared" ca="1" si="269"/>
        <v>606.88723643774449</v>
      </c>
      <c r="J461" s="79">
        <f t="shared" ca="1" si="270"/>
        <v>4.1398772572472513</v>
      </c>
      <c r="K461" s="80">
        <f t="shared" ca="1" si="271"/>
        <v>-1.8433688529139208E-2</v>
      </c>
      <c r="L461" s="80">
        <f t="shared" ca="1" si="272"/>
        <v>-0.50573936369812045</v>
      </c>
      <c r="M461" s="80">
        <f t="shared" ca="1" si="273"/>
        <v>0</v>
      </c>
      <c r="N461" s="80">
        <f t="shared" ca="1" si="274"/>
        <v>0</v>
      </c>
      <c r="O461" s="81">
        <f t="shared" ca="1" si="258"/>
        <v>0</v>
      </c>
      <c r="P461" s="79">
        <f t="shared" ca="1" si="259"/>
        <v>610.50294064276443</v>
      </c>
      <c r="Q461" s="35"/>
      <c r="R461">
        <f t="shared" ca="1" si="275"/>
        <v>458</v>
      </c>
      <c r="S461" s="78">
        <f t="shared" ca="1" si="276"/>
        <v>98.56</v>
      </c>
      <c r="T461" s="55">
        <f t="shared" ca="1" si="277"/>
        <v>4.8867350363173689E-2</v>
      </c>
      <c r="U461" s="78">
        <f t="shared" ca="1" si="278"/>
        <v>1.8125833738241661E-3</v>
      </c>
      <c r="V461" s="79">
        <f t="shared" ca="1" si="279"/>
        <v>3431.2486937825902</v>
      </c>
      <c r="W461" s="79">
        <f t="shared" ca="1" si="260"/>
        <v>23.40624020160465</v>
      </c>
      <c r="X461" s="80">
        <f t="shared" ca="1" si="261"/>
        <v>-3.6251667476483319E-2</v>
      </c>
      <c r="Y461" s="80">
        <f t="shared" ca="1" si="280"/>
        <v>-2.8593739114854921</v>
      </c>
      <c r="Z461" s="80">
        <f t="shared" ca="1" si="262"/>
        <v>0</v>
      </c>
      <c r="AA461" s="80">
        <f t="shared" ca="1" si="281"/>
        <v>0</v>
      </c>
      <c r="AB461" s="81">
        <f t="shared" ca="1" si="263"/>
        <v>0</v>
      </c>
      <c r="AC461" s="79">
        <f t="shared" ca="1" si="264"/>
        <v>3451.7593084052332</v>
      </c>
      <c r="AD461" s="35"/>
      <c r="AE461" s="62">
        <f t="shared" ca="1" si="265"/>
        <v>0</v>
      </c>
      <c r="AF461" s="62">
        <f t="shared" ca="1" si="266"/>
        <v>1904331.3307694939</v>
      </c>
      <c r="AG461" s="35"/>
      <c r="AH461" s="35"/>
      <c r="AR461" s="69">
        <f t="shared" si="282"/>
        <v>39</v>
      </c>
      <c r="AS461" s="70">
        <f t="shared" si="286"/>
        <v>458</v>
      </c>
      <c r="AT461" s="71">
        <f t="shared" si="287"/>
        <v>4.3501986488084746E-2</v>
      </c>
      <c r="AU461" s="72">
        <f t="shared" si="267"/>
        <v>6.8214933659622723E-3</v>
      </c>
      <c r="AV461" s="73">
        <f t="shared" si="283"/>
        <v>1.0068214933659623</v>
      </c>
      <c r="AW461" s="74">
        <f>PRODUCT(AV$4:AV461)</f>
        <v>22.502719536849909</v>
      </c>
    </row>
    <row r="462" spans="5:49">
      <c r="E462">
        <f t="shared" si="284"/>
        <v>459</v>
      </c>
      <c r="F462" s="64">
        <f t="shared" si="285"/>
        <v>100.16666666666467</v>
      </c>
      <c r="G462" s="55">
        <f t="shared" si="268"/>
        <v>5.3587726218805809E-2</v>
      </c>
      <c r="H462" s="78">
        <f t="shared" si="288"/>
        <v>8.7229345375184773E-4</v>
      </c>
      <c r="I462" s="79">
        <f t="shared" ca="1" si="269"/>
        <v>577.7874762038241</v>
      </c>
      <c r="J462" s="79">
        <f t="shared" ca="1" si="270"/>
        <v>3.9413734358604704</v>
      </c>
      <c r="K462" s="80">
        <f t="shared" ca="1" si="271"/>
        <v>-1.7445869075036955E-2</v>
      </c>
      <c r="L462" s="80">
        <f t="shared" ca="1" si="272"/>
        <v>-0.48148956350318678</v>
      </c>
      <c r="M462" s="80">
        <f t="shared" ca="1" si="273"/>
        <v>0</v>
      </c>
      <c r="N462" s="80">
        <f t="shared" ca="1" si="274"/>
        <v>0</v>
      </c>
      <c r="O462" s="81">
        <f t="shared" ca="1" si="258"/>
        <v>0</v>
      </c>
      <c r="P462" s="79">
        <f t="shared" ca="1" si="259"/>
        <v>581.22991420710639</v>
      </c>
      <c r="Q462" s="35"/>
      <c r="R462">
        <f t="shared" ca="1" si="275"/>
        <v>459</v>
      </c>
      <c r="S462" s="78">
        <f t="shared" ca="1" si="276"/>
        <v>98.64</v>
      </c>
      <c r="T462" s="55">
        <f t="shared" ca="1" si="277"/>
        <v>4.8867350363173689E-2</v>
      </c>
      <c r="U462" s="78">
        <f t="shared" ca="1" si="278"/>
        <v>1.7240072270330372E-3</v>
      </c>
      <c r="V462" s="79">
        <f t="shared" ca="1" si="279"/>
        <v>3283.0809769120488</v>
      </c>
      <c r="W462" s="79">
        <f t="shared" ca="1" si="260"/>
        <v>22.395515103922477</v>
      </c>
      <c r="X462" s="80">
        <f t="shared" ca="1" si="261"/>
        <v>-3.4480144540660743E-2</v>
      </c>
      <c r="Y462" s="80">
        <f t="shared" ca="1" si="280"/>
        <v>-2.735900814093374</v>
      </c>
      <c r="Z462" s="80">
        <f t="shared" ca="1" si="262"/>
        <v>0</v>
      </c>
      <c r="AA462" s="80">
        <f t="shared" ca="1" si="281"/>
        <v>0</v>
      </c>
      <c r="AB462" s="81">
        <f t="shared" ca="1" si="263"/>
        <v>0</v>
      </c>
      <c r="AC462" s="79">
        <f t="shared" ca="1" si="264"/>
        <v>3302.7061110573372</v>
      </c>
      <c r="AD462" s="35"/>
      <c r="AE462" s="62">
        <f t="shared" ca="1" si="265"/>
        <v>0</v>
      </c>
      <c r="AF462" s="62">
        <f t="shared" ca="1" si="266"/>
        <v>1915714.7715332909</v>
      </c>
      <c r="AG462" s="35"/>
      <c r="AH462" s="35"/>
      <c r="AR462" s="69">
        <f t="shared" si="282"/>
        <v>39</v>
      </c>
      <c r="AS462" s="70">
        <f t="shared" si="286"/>
        <v>459</v>
      </c>
      <c r="AT462" s="71">
        <f t="shared" si="287"/>
        <v>4.3205237975850096E-2</v>
      </c>
      <c r="AU462" s="72">
        <f t="shared" si="267"/>
        <v>6.8214933659622723E-3</v>
      </c>
      <c r="AV462" s="73">
        <f t="shared" si="283"/>
        <v>1.0068214933659623</v>
      </c>
      <c r="AW462" s="74">
        <f>PRODUCT(AV$4:AV462)</f>
        <v>22.656221688886642</v>
      </c>
    </row>
    <row r="463" spans="5:49">
      <c r="E463">
        <f t="shared" si="284"/>
        <v>460</v>
      </c>
      <c r="F463" s="64">
        <f t="shared" si="285"/>
        <v>100.249999999998</v>
      </c>
      <c r="G463" s="55">
        <f t="shared" si="268"/>
        <v>5.3587726218805809E-2</v>
      </c>
      <c r="H463" s="78">
        <f t="shared" si="288"/>
        <v>8.2554923096973712E-4</v>
      </c>
      <c r="I463" s="79">
        <f t="shared" ca="1" si="269"/>
        <v>550.08312469439602</v>
      </c>
      <c r="J463" s="79">
        <f t="shared" ca="1" si="270"/>
        <v>3.7523883858306197</v>
      </c>
      <c r="K463" s="80">
        <f t="shared" ca="1" si="271"/>
        <v>-1.6510984619394743E-2</v>
      </c>
      <c r="L463" s="80">
        <f t="shared" ca="1" si="272"/>
        <v>-0.45840260391199672</v>
      </c>
      <c r="M463" s="80">
        <f t="shared" ca="1" si="273"/>
        <v>0</v>
      </c>
      <c r="N463" s="80">
        <f t="shared" ca="1" si="274"/>
        <v>0</v>
      </c>
      <c r="O463" s="81">
        <f t="shared" ca="1" si="258"/>
        <v>0</v>
      </c>
      <c r="P463" s="79">
        <f t="shared" ca="1" si="259"/>
        <v>553.36059949169533</v>
      </c>
      <c r="Q463" s="35"/>
      <c r="R463">
        <f t="shared" ca="1" si="275"/>
        <v>460</v>
      </c>
      <c r="S463" s="78">
        <f t="shared" ca="1" si="276"/>
        <v>98.72</v>
      </c>
      <c r="T463" s="55">
        <f t="shared" ca="1" si="277"/>
        <v>4.8867350363173689E-2</v>
      </c>
      <c r="U463" s="78">
        <f t="shared" ca="1" si="278"/>
        <v>1.6397595618409702E-3</v>
      </c>
      <c r="V463" s="79">
        <f t="shared" ca="1" si="279"/>
        <v>3141.3116143817033</v>
      </c>
      <c r="W463" s="79">
        <f t="shared" ca="1" si="260"/>
        <v>21.428436337925024</v>
      </c>
      <c r="X463" s="80">
        <f t="shared" ca="1" si="261"/>
        <v>-3.2795191236819406E-2</v>
      </c>
      <c r="Y463" s="80">
        <f t="shared" ca="1" si="280"/>
        <v>-2.6177596786514195</v>
      </c>
      <c r="Z463" s="80">
        <f t="shared" ca="1" si="262"/>
        <v>0</v>
      </c>
      <c r="AA463" s="80">
        <f t="shared" ca="1" si="281"/>
        <v>0</v>
      </c>
      <c r="AB463" s="81">
        <f t="shared" ca="1" si="263"/>
        <v>0</v>
      </c>
      <c r="AC463" s="79">
        <f t="shared" ca="1" si="264"/>
        <v>3160.0894958497402</v>
      </c>
      <c r="AD463" s="35"/>
      <c r="AE463" s="62">
        <f t="shared" ca="1" si="265"/>
        <v>0</v>
      </c>
      <c r="AF463" s="62">
        <f t="shared" ca="1" si="266"/>
        <v>1927166.3781621035</v>
      </c>
      <c r="AG463" s="35"/>
      <c r="AH463" s="35"/>
      <c r="AR463" s="69">
        <f t="shared" si="282"/>
        <v>39</v>
      </c>
      <c r="AS463" s="70">
        <f t="shared" si="286"/>
        <v>460</v>
      </c>
      <c r="AT463" s="71">
        <f t="shared" si="287"/>
        <v>4.2910513731623016E-2</v>
      </c>
      <c r="AU463" s="72">
        <f t="shared" si="267"/>
        <v>6.8214933659622723E-3</v>
      </c>
      <c r="AV463" s="73">
        <f t="shared" si="283"/>
        <v>1.0068214933659623</v>
      </c>
      <c r="AW463" s="74">
        <f>PRODUCT(AV$4:AV463)</f>
        <v>22.810770954835153</v>
      </c>
    </row>
    <row r="464" spans="5:49">
      <c r="E464">
        <f t="shared" si="284"/>
        <v>461</v>
      </c>
      <c r="F464" s="64">
        <f t="shared" si="285"/>
        <v>100.33333333333132</v>
      </c>
      <c r="G464" s="55">
        <f t="shared" si="268"/>
        <v>5.3587726218805809E-2</v>
      </c>
      <c r="H464" s="78">
        <f t="shared" si="288"/>
        <v>7.8130992480038514E-4</v>
      </c>
      <c r="I464" s="79">
        <f t="shared" ca="1" si="269"/>
        <v>523.70726318586014</v>
      </c>
      <c r="J464" s="79">
        <f t="shared" ca="1" si="270"/>
        <v>3.5724656215286026</v>
      </c>
      <c r="K464" s="80">
        <f t="shared" ca="1" si="271"/>
        <v>-1.5626198496007701E-2</v>
      </c>
      <c r="L464" s="80">
        <f t="shared" ca="1" si="272"/>
        <v>-0.43642271932155013</v>
      </c>
      <c r="M464" s="80">
        <f t="shared" ca="1" si="273"/>
        <v>0</v>
      </c>
      <c r="N464" s="80">
        <f t="shared" ca="1" si="274"/>
        <v>0</v>
      </c>
      <c r="O464" s="81">
        <f t="shared" ca="1" si="258"/>
        <v>0</v>
      </c>
      <c r="P464" s="79">
        <f t="shared" ca="1" si="259"/>
        <v>526.8276798895713</v>
      </c>
      <c r="Q464" s="35"/>
      <c r="R464">
        <f t="shared" ca="1" si="275"/>
        <v>461</v>
      </c>
      <c r="S464" s="78">
        <f t="shared" ca="1" si="276"/>
        <v>98.8</v>
      </c>
      <c r="T464" s="55">
        <f t="shared" ca="1" si="277"/>
        <v>4.8867350363173689E-2</v>
      </c>
      <c r="U464" s="78">
        <f t="shared" ca="1" si="278"/>
        <v>1.5596288568211234E-3</v>
      </c>
      <c r="V464" s="79">
        <f t="shared" ca="1" si="279"/>
        <v>3005.6642952770658</v>
      </c>
      <c r="W464" s="79">
        <f t="shared" ca="1" si="260"/>
        <v>20.503119050542171</v>
      </c>
      <c r="X464" s="80">
        <f t="shared" ca="1" si="261"/>
        <v>-3.1192577136422466E-2</v>
      </c>
      <c r="Y464" s="80">
        <f t="shared" ca="1" si="280"/>
        <v>-2.5047202460642217</v>
      </c>
      <c r="Z464" s="80">
        <f t="shared" ca="1" si="262"/>
        <v>0</v>
      </c>
      <c r="AA464" s="80">
        <f t="shared" ca="1" si="281"/>
        <v>0</v>
      </c>
      <c r="AB464" s="81">
        <f t="shared" ca="1" si="263"/>
        <v>0</v>
      </c>
      <c r="AC464" s="79">
        <f t="shared" ca="1" si="264"/>
        <v>3023.631501504407</v>
      </c>
      <c r="AD464" s="35"/>
      <c r="AE464" s="62">
        <f t="shared" ca="1" si="265"/>
        <v>0</v>
      </c>
      <c r="AF464" s="62">
        <f t="shared" ca="1" si="266"/>
        <v>1938686.5588440397</v>
      </c>
      <c r="AG464" s="35"/>
      <c r="AH464" s="35"/>
      <c r="AR464" s="69">
        <f t="shared" si="282"/>
        <v>39</v>
      </c>
      <c r="AS464" s="70">
        <f t="shared" si="286"/>
        <v>461</v>
      </c>
      <c r="AT464" s="71">
        <f t="shared" si="287"/>
        <v>4.2617799946872717E-2</v>
      </c>
      <c r="AU464" s="72">
        <f t="shared" si="267"/>
        <v>6.8214933659622723E-3</v>
      </c>
      <c r="AV464" s="73">
        <f t="shared" si="283"/>
        <v>1.0068214933659623</v>
      </c>
      <c r="AW464" s="74">
        <f>PRODUCT(AV$4:AV464)</f>
        <v>22.966374477576046</v>
      </c>
    </row>
    <row r="465" spans="5:49">
      <c r="E465">
        <f t="shared" si="284"/>
        <v>462</v>
      </c>
      <c r="F465" s="64">
        <f t="shared" si="285"/>
        <v>100.41666666666465</v>
      </c>
      <c r="G465" s="55">
        <f t="shared" si="268"/>
        <v>5.3587726218805809E-2</v>
      </c>
      <c r="H465" s="78">
        <f t="shared" si="288"/>
        <v>7.3944130245814639E-4</v>
      </c>
      <c r="I465" s="79">
        <f t="shared" ca="1" si="269"/>
        <v>498.59618241516029</v>
      </c>
      <c r="J465" s="79">
        <f t="shared" ca="1" si="270"/>
        <v>3.4011705506391308</v>
      </c>
      <c r="K465" s="80">
        <f t="shared" ca="1" si="271"/>
        <v>-1.4788826049162929E-2</v>
      </c>
      <c r="L465" s="80">
        <f t="shared" ca="1" si="272"/>
        <v>-0.41549681867930027</v>
      </c>
      <c r="M465" s="80">
        <f t="shared" ca="1" si="273"/>
        <v>0</v>
      </c>
      <c r="N465" s="80">
        <f t="shared" ca="1" si="274"/>
        <v>0</v>
      </c>
      <c r="O465" s="81">
        <f t="shared" ca="1" si="258"/>
        <v>0</v>
      </c>
      <c r="P465" s="79">
        <f t="shared" ca="1" si="259"/>
        <v>501.56706732107097</v>
      </c>
      <c r="Q465" s="35"/>
      <c r="R465">
        <f t="shared" ca="1" si="275"/>
        <v>462</v>
      </c>
      <c r="S465" s="78">
        <f t="shared" ca="1" si="276"/>
        <v>98.88</v>
      </c>
      <c r="T465" s="55">
        <f t="shared" ca="1" si="277"/>
        <v>4.8867350363173689E-2</v>
      </c>
      <c r="U465" s="78">
        <f t="shared" ca="1" si="278"/>
        <v>1.4834139270383294E-3</v>
      </c>
      <c r="V465" s="79">
        <f t="shared" ca="1" si="279"/>
        <v>2875.8746415512624</v>
      </c>
      <c r="W465" s="79">
        <f t="shared" ca="1" si="260"/>
        <v>19.617759788681063</v>
      </c>
      <c r="X465" s="80">
        <f t="shared" ca="1" si="261"/>
        <v>-2.9668278540766587E-2</v>
      </c>
      <c r="Y465" s="80">
        <f t="shared" ca="1" si="280"/>
        <v>-2.3965622012927188</v>
      </c>
      <c r="Z465" s="80">
        <f t="shared" ca="1" si="262"/>
        <v>0</v>
      </c>
      <c r="AA465" s="80">
        <f t="shared" ca="1" si="281"/>
        <v>0</v>
      </c>
      <c r="AB465" s="81">
        <f t="shared" ca="1" si="263"/>
        <v>0</v>
      </c>
      <c r="AC465" s="79">
        <f t="shared" ca="1" si="264"/>
        <v>2893.0661708601101</v>
      </c>
      <c r="AD465" s="35"/>
      <c r="AE465" s="62">
        <f t="shared" ca="1" si="265"/>
        <v>0</v>
      </c>
      <c r="AF465" s="62">
        <f t="shared" ca="1" si="266"/>
        <v>1950275.7242115047</v>
      </c>
      <c r="AG465" s="35"/>
      <c r="AH465" s="35"/>
      <c r="AR465" s="69">
        <f t="shared" si="282"/>
        <v>39</v>
      </c>
      <c r="AS465" s="70">
        <f t="shared" si="286"/>
        <v>462</v>
      </c>
      <c r="AT465" s="71">
        <f t="shared" si="287"/>
        <v>4.2327082907263218E-2</v>
      </c>
      <c r="AU465" s="72">
        <f t="shared" si="267"/>
        <v>6.8214933659622723E-3</v>
      </c>
      <c r="AV465" s="73">
        <f t="shared" si="283"/>
        <v>1.0068214933659623</v>
      </c>
      <c r="AW465" s="74">
        <f>PRODUCT(AV$4:AV465)</f>
        <v>23.123039448715037</v>
      </c>
    </row>
    <row r="466" spans="5:49">
      <c r="E466">
        <f t="shared" si="284"/>
        <v>463</v>
      </c>
      <c r="F466" s="64">
        <f t="shared" si="285"/>
        <v>100.49999999999798</v>
      </c>
      <c r="G466" s="55">
        <f t="shared" si="268"/>
        <v>5.3587726218805809E-2</v>
      </c>
      <c r="H466" s="78">
        <f t="shared" si="288"/>
        <v>6.9981632438714206E-4</v>
      </c>
      <c r="I466" s="79">
        <f t="shared" ca="1" si="269"/>
        <v>474.68922863710009</v>
      </c>
      <c r="J466" s="79">
        <f t="shared" ca="1" si="270"/>
        <v>3.2380894240417266</v>
      </c>
      <c r="K466" s="80">
        <f t="shared" ca="1" si="271"/>
        <v>-1.3996326487742841E-2</v>
      </c>
      <c r="L466" s="80">
        <f t="shared" ca="1" si="272"/>
        <v>-0.39557435719758344</v>
      </c>
      <c r="M466" s="80">
        <f t="shared" ca="1" si="273"/>
        <v>0</v>
      </c>
      <c r="N466" s="80">
        <f t="shared" ca="1" si="274"/>
        <v>0</v>
      </c>
      <c r="O466" s="81">
        <f t="shared" ca="1" si="258"/>
        <v>0</v>
      </c>
      <c r="P466" s="79">
        <f t="shared" ca="1" si="259"/>
        <v>477.51774737745649</v>
      </c>
      <c r="Q466" s="35"/>
      <c r="R466">
        <f t="shared" ca="1" si="275"/>
        <v>463</v>
      </c>
      <c r="S466" s="78">
        <f t="shared" ca="1" si="276"/>
        <v>98.96</v>
      </c>
      <c r="T466" s="55">
        <f t="shared" ca="1" si="277"/>
        <v>4.8867350363173689E-2</v>
      </c>
      <c r="U466" s="78">
        <f t="shared" ca="1" si="278"/>
        <v>1.4109234189321361E-3</v>
      </c>
      <c r="V466" s="79">
        <f t="shared" ca="1" si="279"/>
        <v>2751.6896926648437</v>
      </c>
      <c r="W466" s="79">
        <f t="shared" ca="1" si="260"/>
        <v>18.770632983699997</v>
      </c>
      <c r="X466" s="80">
        <f t="shared" ca="1" si="261"/>
        <v>-2.8218468378642721E-2</v>
      </c>
      <c r="Y466" s="80">
        <f t="shared" ca="1" si="280"/>
        <v>-2.2930747438873698</v>
      </c>
      <c r="Z466" s="80">
        <f t="shared" ca="1" si="262"/>
        <v>0</v>
      </c>
      <c r="AA466" s="80">
        <f t="shared" ca="1" si="281"/>
        <v>0</v>
      </c>
      <c r="AB466" s="81">
        <f t="shared" ca="1" si="263"/>
        <v>0</v>
      </c>
      <c r="AC466" s="79">
        <f t="shared" ca="1" si="264"/>
        <v>2768.1390324362778</v>
      </c>
      <c r="AD466" s="35"/>
      <c r="AE466" s="62">
        <f t="shared" ca="1" si="265"/>
        <v>0</v>
      </c>
      <c r="AF466" s="62">
        <f t="shared" ca="1" si="266"/>
        <v>1961934.2873558344</v>
      </c>
      <c r="AG466" s="35"/>
      <c r="AH466" s="35"/>
      <c r="AR466" s="69">
        <f t="shared" si="282"/>
        <v>39</v>
      </c>
      <c r="AS466" s="70">
        <f t="shared" si="286"/>
        <v>463</v>
      </c>
      <c r="AT466" s="71">
        <f t="shared" si="287"/>
        <v>4.2038348992010789E-2</v>
      </c>
      <c r="AU466" s="72">
        <f t="shared" si="267"/>
        <v>6.8214933659622723E-3</v>
      </c>
      <c r="AV466" s="73">
        <f t="shared" si="283"/>
        <v>1.0068214933659623</v>
      </c>
      <c r="AW466" s="74">
        <f>PRODUCT(AV$4:AV466)</f>
        <v>23.28077310891533</v>
      </c>
    </row>
    <row r="467" spans="5:49">
      <c r="E467">
        <f t="shared" si="284"/>
        <v>464</v>
      </c>
      <c r="F467" s="64">
        <f t="shared" si="285"/>
        <v>100.58333333333131</v>
      </c>
      <c r="G467" s="55">
        <f t="shared" si="268"/>
        <v>5.8781892102293565E-2</v>
      </c>
      <c r="H467" s="78">
        <f t="shared" si="288"/>
        <v>6.5867979671559336E-4</v>
      </c>
      <c r="I467" s="79">
        <f t="shared" ca="1" si="269"/>
        <v>449.44835067418455</v>
      </c>
      <c r="J467" s="79">
        <f t="shared" ca="1" si="270"/>
        <v>3.0659089424666348</v>
      </c>
      <c r="K467" s="80">
        <f t="shared" ca="1" si="271"/>
        <v>-1.3173595934311867E-2</v>
      </c>
      <c r="L467" s="80">
        <f t="shared" ca="1" si="272"/>
        <v>-0.37454029222848717</v>
      </c>
      <c r="M467" s="80">
        <f t="shared" ca="1" si="273"/>
        <v>0</v>
      </c>
      <c r="N467" s="80">
        <f t="shared" ca="1" si="274"/>
        <v>0</v>
      </c>
      <c r="O467" s="81">
        <f t="shared" ca="1" si="258"/>
        <v>0</v>
      </c>
      <c r="P467" s="79">
        <f t="shared" ca="1" si="259"/>
        <v>452.12654572848845</v>
      </c>
      <c r="Q467" s="35"/>
      <c r="R467">
        <f t="shared" ca="1" si="275"/>
        <v>464</v>
      </c>
      <c r="S467" s="78">
        <f t="shared" ca="1" si="276"/>
        <v>99.04</v>
      </c>
      <c r="T467" s="55">
        <f t="shared" ca="1" si="277"/>
        <v>4.8867350363173689E-2</v>
      </c>
      <c r="U467" s="78">
        <f t="shared" ca="1" si="278"/>
        <v>1.3419753298835725E-3</v>
      </c>
      <c r="V467" s="79">
        <f t="shared" ca="1" si="279"/>
        <v>2632.8674124842378</v>
      </c>
      <c r="W467" s="79">
        <f t="shared" ca="1" si="260"/>
        <v>17.960087587719482</v>
      </c>
      <c r="X467" s="80">
        <f t="shared" ca="1" si="261"/>
        <v>-2.683950659767145E-2</v>
      </c>
      <c r="Y467" s="80">
        <f t="shared" ca="1" si="280"/>
        <v>-2.1940561770701983</v>
      </c>
      <c r="Z467" s="80">
        <f t="shared" ca="1" si="262"/>
        <v>0</v>
      </c>
      <c r="AA467" s="80">
        <f t="shared" ca="1" si="281"/>
        <v>0</v>
      </c>
      <c r="AB467" s="81">
        <f t="shared" ca="1" si="263"/>
        <v>0</v>
      </c>
      <c r="AC467" s="79">
        <f t="shared" ca="1" si="264"/>
        <v>2648.6066043882893</v>
      </c>
      <c r="AD467" s="35"/>
      <c r="AE467" s="62">
        <f t="shared" ca="1" si="265"/>
        <v>0</v>
      </c>
      <c r="AF467" s="62">
        <f t="shared" ca="1" si="266"/>
        <v>1973662.6638420229</v>
      </c>
      <c r="AG467" s="35"/>
      <c r="AH467" s="35"/>
      <c r="AR467" s="69">
        <f t="shared" si="282"/>
        <v>39</v>
      </c>
      <c r="AS467" s="70">
        <f t="shared" si="286"/>
        <v>464</v>
      </c>
      <c r="AT467" s="71">
        <f t="shared" si="287"/>
        <v>4.175158467324578E-2</v>
      </c>
      <c r="AU467" s="72">
        <f t="shared" si="267"/>
        <v>6.8214933659622723E-3</v>
      </c>
      <c r="AV467" s="73">
        <f t="shared" si="283"/>
        <v>1.0068214933659623</v>
      </c>
      <c r="AW467" s="74">
        <f>PRODUCT(AV$4:AV467)</f>
        <v>23.439582748232269</v>
      </c>
    </row>
    <row r="468" spans="5:49">
      <c r="E468">
        <f t="shared" si="284"/>
        <v>465</v>
      </c>
      <c r="F468" s="64">
        <f t="shared" si="285"/>
        <v>100.66666666666464</v>
      </c>
      <c r="G468" s="55">
        <f t="shared" si="268"/>
        <v>5.8781892102293565E-2</v>
      </c>
      <c r="H468" s="78">
        <f t="shared" si="288"/>
        <v>6.1996135197509667E-4</v>
      </c>
      <c r="I468" s="79">
        <f t="shared" ca="1" si="269"/>
        <v>425.54969190089372</v>
      </c>
      <c r="J468" s="79">
        <f t="shared" ca="1" si="270"/>
        <v>2.9028844001892353</v>
      </c>
      <c r="K468" s="80">
        <f t="shared" ca="1" si="271"/>
        <v>-1.2399227039501933E-2</v>
      </c>
      <c r="L468" s="80">
        <f t="shared" ca="1" si="272"/>
        <v>-0.35462474325074478</v>
      </c>
      <c r="M468" s="80">
        <f t="shared" ca="1" si="273"/>
        <v>0</v>
      </c>
      <c r="N468" s="80">
        <f t="shared" ca="1" si="274"/>
        <v>0</v>
      </c>
      <c r="O468" s="81">
        <f t="shared" ca="1" si="258"/>
        <v>0</v>
      </c>
      <c r="P468" s="79">
        <f t="shared" ca="1" si="259"/>
        <v>428.08555233079272</v>
      </c>
      <c r="Q468" s="35"/>
      <c r="R468">
        <f t="shared" ca="1" si="275"/>
        <v>465</v>
      </c>
      <c r="S468" s="78">
        <f t="shared" ca="1" si="276"/>
        <v>99.12</v>
      </c>
      <c r="T468" s="55">
        <f t="shared" ca="1" si="277"/>
        <v>4.8867350363173689E-2</v>
      </c>
      <c r="U468" s="78">
        <f t="shared" ca="1" si="278"/>
        <v>1.2763965512594163E-3</v>
      </c>
      <c r="V468" s="79">
        <f t="shared" ca="1" si="279"/>
        <v>2519.1762174774308</v>
      </c>
      <c r="W468" s="79">
        <f t="shared" ca="1" si="260"/>
        <v>17.184543855212226</v>
      </c>
      <c r="X468" s="80">
        <f t="shared" ca="1" si="261"/>
        <v>-2.5527931025188327E-2</v>
      </c>
      <c r="Y468" s="80">
        <f t="shared" ca="1" si="280"/>
        <v>-2.0993135145645256</v>
      </c>
      <c r="Z468" s="80">
        <f t="shared" ca="1" si="262"/>
        <v>0</v>
      </c>
      <c r="AA468" s="80">
        <f t="shared" ca="1" si="281"/>
        <v>0</v>
      </c>
      <c r="AB468" s="81">
        <f t="shared" ca="1" si="263"/>
        <v>0</v>
      </c>
      <c r="AC468" s="79">
        <f t="shared" ca="1" si="264"/>
        <v>2534.2359198870531</v>
      </c>
      <c r="AD468" s="35"/>
      <c r="AE468" s="62">
        <f t="shared" ca="1" si="265"/>
        <v>0</v>
      </c>
      <c r="AF468" s="62">
        <f t="shared" ca="1" si="266"/>
        <v>1985461.2717235335</v>
      </c>
      <c r="AG468" s="35"/>
      <c r="AH468" s="35"/>
      <c r="AR468" s="69">
        <f t="shared" si="282"/>
        <v>39</v>
      </c>
      <c r="AS468" s="70">
        <f t="shared" si="286"/>
        <v>465</v>
      </c>
      <c r="AT468" s="71">
        <f t="shared" si="287"/>
        <v>4.146677651537882E-2</v>
      </c>
      <c r="AU468" s="72">
        <f t="shared" si="267"/>
        <v>6.8214933659622723E-3</v>
      </c>
      <c r="AV468" s="73">
        <f t="shared" si="283"/>
        <v>1.0068214933659623</v>
      </c>
      <c r="AW468" s="74">
        <f>PRODUCT(AV$4:AV468)</f>
        <v>23.59947570645026</v>
      </c>
    </row>
    <row r="469" spans="5:49">
      <c r="E469">
        <f t="shared" si="284"/>
        <v>466</v>
      </c>
      <c r="F469" s="64">
        <f t="shared" si="285"/>
        <v>100.74999999999797</v>
      </c>
      <c r="G469" s="55">
        <f t="shared" si="268"/>
        <v>5.8781892102293565E-2</v>
      </c>
      <c r="H469" s="78">
        <f t="shared" si="288"/>
        <v>5.8351885067570446E-4</v>
      </c>
      <c r="I469" s="79">
        <f t="shared" ca="1" si="269"/>
        <v>402.92187358313333</v>
      </c>
      <c r="J469" s="79">
        <f t="shared" ca="1" si="270"/>
        <v>2.7485288876484333</v>
      </c>
      <c r="K469" s="80">
        <f t="shared" ca="1" si="271"/>
        <v>-1.1670377013514088E-2</v>
      </c>
      <c r="L469" s="80">
        <f t="shared" ca="1" si="272"/>
        <v>-0.33576822798594447</v>
      </c>
      <c r="M469" s="80">
        <f t="shared" ca="1" si="273"/>
        <v>0</v>
      </c>
      <c r="N469" s="80">
        <f t="shared" ca="1" si="274"/>
        <v>0</v>
      </c>
      <c r="O469" s="81">
        <f t="shared" ca="1" si="258"/>
        <v>0</v>
      </c>
      <c r="P469" s="79">
        <f t="shared" ca="1" si="259"/>
        <v>405.3229638657823</v>
      </c>
      <c r="Q469" s="35"/>
      <c r="R469">
        <f t="shared" ca="1" si="275"/>
        <v>466</v>
      </c>
      <c r="S469" s="78">
        <f t="shared" ca="1" si="276"/>
        <v>99.2</v>
      </c>
      <c r="T469" s="55">
        <f t="shared" ca="1" si="277"/>
        <v>4.8867350363173689E-2</v>
      </c>
      <c r="U469" s="78">
        <f t="shared" ca="1" si="278"/>
        <v>1.2140224337866758E-3</v>
      </c>
      <c r="V469" s="79">
        <f t="shared" ca="1" si="279"/>
        <v>2410.3945252869926</v>
      </c>
      <c r="W469" s="79">
        <f t="shared" ca="1" si="260"/>
        <v>16.442490263597001</v>
      </c>
      <c r="X469" s="80">
        <f t="shared" ca="1" si="261"/>
        <v>-2.4280448675733514E-2</v>
      </c>
      <c r="Y469" s="80">
        <f t="shared" ca="1" si="280"/>
        <v>-2.0086621044058273</v>
      </c>
      <c r="Z469" s="80">
        <f t="shared" ca="1" si="262"/>
        <v>0</v>
      </c>
      <c r="AA469" s="80">
        <f t="shared" ca="1" si="281"/>
        <v>0</v>
      </c>
      <c r="AB469" s="81">
        <f t="shared" ca="1" si="263"/>
        <v>0</v>
      </c>
      <c r="AC469" s="79">
        <f t="shared" ca="1" si="264"/>
        <v>2424.8040729975082</v>
      </c>
      <c r="AD469" s="35"/>
      <c r="AE469" s="62">
        <f t="shared" ca="1" si="265"/>
        <v>0</v>
      </c>
      <c r="AF469" s="62">
        <f t="shared" ca="1" si="266"/>
        <v>1997330.5315572012</v>
      </c>
      <c r="AG469" s="35"/>
      <c r="AH469" s="35"/>
      <c r="AR469" s="69">
        <f t="shared" si="282"/>
        <v>39</v>
      </c>
      <c r="AS469" s="70">
        <f t="shared" si="286"/>
        <v>466</v>
      </c>
      <c r="AT469" s="71">
        <f t="shared" si="287"/>
        <v>4.1183911174471323E-2</v>
      </c>
      <c r="AU469" s="72">
        <f t="shared" si="267"/>
        <v>6.8214933659622723E-3</v>
      </c>
      <c r="AV469" s="73">
        <f t="shared" si="283"/>
        <v>1.0068214933659623</v>
      </c>
      <c r="AW469" s="74">
        <f>PRODUCT(AV$4:AV469)</f>
        <v>23.760459373421998</v>
      </c>
    </row>
    <row r="470" spans="5:49">
      <c r="E470">
        <f t="shared" si="284"/>
        <v>467</v>
      </c>
      <c r="F470" s="64">
        <f t="shared" si="285"/>
        <v>100.8333333333313</v>
      </c>
      <c r="G470" s="55">
        <f t="shared" si="268"/>
        <v>5.8781892102293565E-2</v>
      </c>
      <c r="H470" s="78">
        <f t="shared" si="288"/>
        <v>5.4921850855563085E-4</v>
      </c>
      <c r="I470" s="79">
        <f t="shared" ca="1" si="269"/>
        <v>381.49731313724203</v>
      </c>
      <c r="J470" s="79">
        <f t="shared" ca="1" si="270"/>
        <v>2.6023813906981283</v>
      </c>
      <c r="K470" s="80">
        <f t="shared" ca="1" si="271"/>
        <v>-1.0984370171112617E-2</v>
      </c>
      <c r="L470" s="80">
        <f t="shared" ca="1" si="272"/>
        <v>-0.31791442761436839</v>
      </c>
      <c r="M470" s="80">
        <f t="shared" ca="1" si="273"/>
        <v>0</v>
      </c>
      <c r="N470" s="80">
        <f t="shared" ca="1" si="274"/>
        <v>0</v>
      </c>
      <c r="O470" s="81">
        <f t="shared" ca="1" si="258"/>
        <v>0</v>
      </c>
      <c r="P470" s="79">
        <f t="shared" ca="1" si="259"/>
        <v>383.7707957301547</v>
      </c>
      <c r="Q470" s="35"/>
      <c r="R470">
        <f t="shared" ca="1" si="275"/>
        <v>467</v>
      </c>
      <c r="S470" s="78">
        <f t="shared" ca="1" si="276"/>
        <v>99.28</v>
      </c>
      <c r="T470" s="55">
        <f t="shared" ca="1" si="277"/>
        <v>4.8867350363173689E-2</v>
      </c>
      <c r="U470" s="78">
        <f t="shared" ca="1" si="278"/>
        <v>1.1546963741660694E-3</v>
      </c>
      <c r="V470" s="79">
        <f t="shared" ca="1" si="279"/>
        <v>2306.3103228002883</v>
      </c>
      <c r="W470" s="79">
        <f t="shared" ca="1" si="260"/>
        <v>15.732480566832473</v>
      </c>
      <c r="X470" s="80">
        <f t="shared" ca="1" si="261"/>
        <v>-2.309392748332139E-2</v>
      </c>
      <c r="Y470" s="80">
        <f t="shared" ca="1" si="280"/>
        <v>-1.9219252690002404</v>
      </c>
      <c r="Z470" s="80">
        <f t="shared" ca="1" si="262"/>
        <v>0</v>
      </c>
      <c r="AA470" s="80">
        <f t="shared" ca="1" si="281"/>
        <v>0</v>
      </c>
      <c r="AB470" s="81">
        <f t="shared" ca="1" si="263"/>
        <v>0</v>
      </c>
      <c r="AC470" s="79">
        <f t="shared" ca="1" si="264"/>
        <v>2320.0977841706372</v>
      </c>
      <c r="AD470" s="35"/>
      <c r="AE470" s="62">
        <f t="shared" ca="1" si="265"/>
        <v>0</v>
      </c>
      <c r="AF470" s="62">
        <f t="shared" ca="1" si="266"/>
        <v>2009270.8664182215</v>
      </c>
      <c r="AG470" s="35"/>
      <c r="AH470" s="35"/>
      <c r="AR470" s="69">
        <f t="shared" si="282"/>
        <v>39</v>
      </c>
      <c r="AS470" s="70">
        <f t="shared" si="286"/>
        <v>467</v>
      </c>
      <c r="AT470" s="71">
        <f t="shared" si="287"/>
        <v>4.0902975397610286E-2</v>
      </c>
      <c r="AU470" s="72">
        <f t="shared" si="267"/>
        <v>6.8214933659622723E-3</v>
      </c>
      <c r="AV470" s="73">
        <f t="shared" si="283"/>
        <v>1.0068214933659623</v>
      </c>
      <c r="AW470" s="74">
        <f>PRODUCT(AV$4:AV470)</f>
        <v>23.922541189410012</v>
      </c>
    </row>
    <row r="471" spans="5:49">
      <c r="E471">
        <f t="shared" si="284"/>
        <v>468</v>
      </c>
      <c r="F471" s="64">
        <f t="shared" si="285"/>
        <v>100.91666666666463</v>
      </c>
      <c r="G471" s="55">
        <f t="shared" si="268"/>
        <v>5.8781892102293565E-2</v>
      </c>
      <c r="H471" s="78">
        <f t="shared" si="288"/>
        <v>5.1693440544513117E-4</v>
      </c>
      <c r="I471" s="79">
        <f t="shared" ca="1" si="269"/>
        <v>361.21202222353338</v>
      </c>
      <c r="J471" s="79">
        <f t="shared" ca="1" si="270"/>
        <v>2.4640054133036497</v>
      </c>
      <c r="K471" s="80">
        <f t="shared" ca="1" si="271"/>
        <v>-1.0338688108902623E-2</v>
      </c>
      <c r="L471" s="80">
        <f t="shared" ca="1" si="272"/>
        <v>-0.30101001851961118</v>
      </c>
      <c r="M471" s="80">
        <f t="shared" ca="1" si="273"/>
        <v>0</v>
      </c>
      <c r="N471" s="80">
        <f t="shared" ca="1" si="274"/>
        <v>0</v>
      </c>
      <c r="O471" s="81">
        <f t="shared" ca="1" si="258"/>
        <v>-145.01489176518203</v>
      </c>
      <c r="P471" s="79">
        <f t="shared" ca="1" si="259"/>
        <v>218.3497871650265</v>
      </c>
      <c r="Q471" s="35"/>
      <c r="R471">
        <f t="shared" ca="1" si="275"/>
        <v>468</v>
      </c>
      <c r="S471" s="78">
        <f t="shared" ca="1" si="276"/>
        <v>99.36</v>
      </c>
      <c r="T471" s="55">
        <f t="shared" ca="1" si="277"/>
        <v>4.8867350363173689E-2</v>
      </c>
      <c r="U471" s="78">
        <f t="shared" ca="1" si="278"/>
        <v>1.0982694218866099E-3</v>
      </c>
      <c r="V471" s="79">
        <f t="shared" ca="1" si="279"/>
        <v>2206.7207528747476</v>
      </c>
      <c r="W471" s="79">
        <f t="shared" ca="1" si="260"/>
        <v>15.053130976266361</v>
      </c>
      <c r="X471" s="80">
        <f t="shared" ca="1" si="261"/>
        <v>-2.1965388437732197E-2</v>
      </c>
      <c r="Y471" s="80">
        <f t="shared" ca="1" si="280"/>
        <v>-1.8389339607289565</v>
      </c>
      <c r="Z471" s="80">
        <f t="shared" ca="1" si="262"/>
        <v>0</v>
      </c>
      <c r="AA471" s="80">
        <f t="shared" ca="1" si="281"/>
        <v>0</v>
      </c>
      <c r="AB471" s="81">
        <f t="shared" ca="1" si="263"/>
        <v>-145.01489176518203</v>
      </c>
      <c r="AC471" s="79">
        <f t="shared" ca="1" si="264"/>
        <v>2074.8980927366656</v>
      </c>
      <c r="AD471" s="35"/>
      <c r="AE471" s="62">
        <f t="shared" ca="1" si="265"/>
        <v>-132039.45122689029</v>
      </c>
      <c r="AF471" s="62">
        <f t="shared" ca="1" si="266"/>
        <v>1889243.2506883426</v>
      </c>
      <c r="AG471" s="35"/>
      <c r="AH471" s="35"/>
      <c r="AR471" s="69">
        <f t="shared" si="282"/>
        <v>39</v>
      </c>
      <c r="AS471" s="70">
        <f t="shared" si="286"/>
        <v>468</v>
      </c>
      <c r="AT471" s="71">
        <f t="shared" si="287"/>
        <v>4.0623956022287369E-2</v>
      </c>
      <c r="AU471" s="72">
        <f t="shared" si="267"/>
        <v>6.8214933659622723E-3</v>
      </c>
      <c r="AV471" s="73">
        <f t="shared" si="283"/>
        <v>1.0068214933659623</v>
      </c>
      <c r="AW471" s="74">
        <f>PRODUCT(AV$4:AV471)</f>
        <v>24.085728645430532</v>
      </c>
    </row>
    <row r="472" spans="5:49">
      <c r="E472">
        <f t="shared" si="284"/>
        <v>469</v>
      </c>
      <c r="F472" s="64">
        <f t="shared" si="285"/>
        <v>100.99999999999795</v>
      </c>
      <c r="G472" s="55">
        <f t="shared" si="268"/>
        <v>5.8781892102293565E-2</v>
      </c>
      <c r="H472" s="78">
        <f t="shared" si="288"/>
        <v>4.8654802300029221E-4</v>
      </c>
      <c r="I472" s="79">
        <f t="shared" ca="1" si="269"/>
        <v>205.51477353533315</v>
      </c>
      <c r="J472" s="79">
        <f t="shared" ca="1" si="270"/>
        <v>1.4019176642785138</v>
      </c>
      <c r="K472" s="80">
        <f t="shared" ca="1" si="271"/>
        <v>-9.7309604600058445E-3</v>
      </c>
      <c r="L472" s="80">
        <f t="shared" ca="1" si="272"/>
        <v>-0.1712623112794443</v>
      </c>
      <c r="M472" s="80">
        <f t="shared" ca="1" si="273"/>
        <v>-1.5413608015149987</v>
      </c>
      <c r="N472" s="80">
        <f t="shared" ca="1" si="274"/>
        <v>0</v>
      </c>
      <c r="O472" s="81">
        <f t="shared" ca="1" si="258"/>
        <v>0</v>
      </c>
      <c r="P472" s="79">
        <f t="shared" ca="1" si="259"/>
        <v>205.1943371263572</v>
      </c>
      <c r="Q472" s="35"/>
      <c r="R472">
        <f t="shared" ca="1" si="275"/>
        <v>469</v>
      </c>
      <c r="S472" s="78">
        <f t="shared" ca="1" si="276"/>
        <v>99.44</v>
      </c>
      <c r="T472" s="55">
        <f t="shared" ca="1" si="277"/>
        <v>4.8867350363173689E-2</v>
      </c>
      <c r="U472" s="78">
        <f t="shared" ca="1" si="278"/>
        <v>1.0445999052541167E-3</v>
      </c>
      <c r="V472" s="79">
        <f t="shared" ca="1" si="279"/>
        <v>1973.503320671022</v>
      </c>
      <c r="W472" s="79">
        <f t="shared" ca="1" si="260"/>
        <v>13.462239809661892</v>
      </c>
      <c r="X472" s="80">
        <f t="shared" ca="1" si="261"/>
        <v>-2.0891998105082334E-2</v>
      </c>
      <c r="Y472" s="80">
        <f t="shared" ca="1" si="280"/>
        <v>-1.6445861005591851</v>
      </c>
      <c r="Z472" s="80">
        <f t="shared" ca="1" si="262"/>
        <v>-14.801274905032665</v>
      </c>
      <c r="AA472" s="80">
        <f t="shared" ca="1" si="281"/>
        <v>0</v>
      </c>
      <c r="AB472" s="81">
        <f t="shared" ca="1" si="263"/>
        <v>0</v>
      </c>
      <c r="AC472" s="79">
        <f t="shared" ca="1" si="264"/>
        <v>1970.4988074769872</v>
      </c>
      <c r="AD472" s="35"/>
      <c r="AE472" s="62">
        <f t="shared" ca="1" si="265"/>
        <v>0</v>
      </c>
      <c r="AF472" s="62">
        <f t="shared" ca="1" si="266"/>
        <v>1886367.017233866</v>
      </c>
      <c r="AG472" s="35"/>
      <c r="AH472" s="35"/>
      <c r="AR472" s="69">
        <f t="shared" si="282"/>
        <v>40</v>
      </c>
      <c r="AS472" s="70">
        <f t="shared" si="286"/>
        <v>469</v>
      </c>
      <c r="AT472" s="71">
        <f t="shared" si="287"/>
        <v>4.0346839975782194E-2</v>
      </c>
      <c r="AU472" s="72">
        <f t="shared" si="267"/>
        <v>6.8214933659622723E-3</v>
      </c>
      <c r="AV472" s="73">
        <f t="shared" si="283"/>
        <v>1.0068214933659623</v>
      </c>
      <c r="AW472" s="74">
        <f>PRODUCT(AV$4:AV472)</f>
        <v>24.250029283599705</v>
      </c>
    </row>
    <row r="473" spans="5:49">
      <c r="E473">
        <f t="shared" si="284"/>
        <v>470</v>
      </c>
      <c r="F473" s="64">
        <f t="shared" si="285"/>
        <v>101.08333333333128</v>
      </c>
      <c r="G473" s="55">
        <f t="shared" si="268"/>
        <v>5.8781892102293565E-2</v>
      </c>
      <c r="H473" s="78">
        <f t="shared" si="288"/>
        <v>4.579478096097048E-4</v>
      </c>
      <c r="I473" s="79">
        <f t="shared" ca="1" si="269"/>
        <v>193.13262574139401</v>
      </c>
      <c r="J473" s="79">
        <f t="shared" ca="1" si="270"/>
        <v>1.3174529252457936</v>
      </c>
      <c r="K473" s="80">
        <f t="shared" ca="1" si="271"/>
        <v>-9.1589561921940968E-3</v>
      </c>
      <c r="L473" s="80">
        <f t="shared" ca="1" si="272"/>
        <v>-0.16094385478449502</v>
      </c>
      <c r="M473" s="80">
        <f t="shared" ca="1" si="273"/>
        <v>0</v>
      </c>
      <c r="N473" s="80">
        <f t="shared" ca="1" si="274"/>
        <v>0</v>
      </c>
      <c r="O473" s="81">
        <f t="shared" ca="1" si="258"/>
        <v>0</v>
      </c>
      <c r="P473" s="79">
        <f t="shared" ca="1" si="259"/>
        <v>194.27997585566311</v>
      </c>
      <c r="Q473" s="35"/>
      <c r="R473">
        <f t="shared" ca="1" si="275"/>
        <v>470</v>
      </c>
      <c r="S473" s="78">
        <f t="shared" ca="1" si="276"/>
        <v>99.52</v>
      </c>
      <c r="T473" s="55">
        <f t="shared" ca="1" si="277"/>
        <v>5.3587726218805809E-2</v>
      </c>
      <c r="U473" s="78">
        <f t="shared" ca="1" si="278"/>
        <v>9.886221715231687E-4</v>
      </c>
      <c r="V473" s="79">
        <f t="shared" ca="1" si="279"/>
        <v>1864.904256867427</v>
      </c>
      <c r="W473" s="79">
        <f t="shared" ca="1" si="260"/>
        <v>12.721432016375955</v>
      </c>
      <c r="X473" s="80">
        <f t="shared" ca="1" si="261"/>
        <v>-1.9772443430463374E-2</v>
      </c>
      <c r="Y473" s="80">
        <f t="shared" ca="1" si="280"/>
        <v>-1.5540868807228558</v>
      </c>
      <c r="Z473" s="80">
        <f t="shared" ca="1" si="262"/>
        <v>0</v>
      </c>
      <c r="AA473" s="80">
        <f t="shared" ca="1" si="281"/>
        <v>0</v>
      </c>
      <c r="AB473" s="81">
        <f t="shared" ca="1" si="263"/>
        <v>0</v>
      </c>
      <c r="AC473" s="79">
        <f t="shared" ca="1" si="264"/>
        <v>1876.0518295596496</v>
      </c>
      <c r="AD473" s="35"/>
      <c r="AE473" s="62">
        <f t="shared" ca="1" si="265"/>
        <v>0</v>
      </c>
      <c r="AF473" s="62">
        <f t="shared" ca="1" si="266"/>
        <v>1897642.884813335</v>
      </c>
      <c r="AG473" s="35"/>
      <c r="AH473" s="35"/>
      <c r="AR473" s="69">
        <f t="shared" si="282"/>
        <v>40</v>
      </c>
      <c r="AS473" s="70">
        <f t="shared" si="286"/>
        <v>470</v>
      </c>
      <c r="AT473" s="71">
        <f t="shared" si="287"/>
        <v>4.0071614274549854E-2</v>
      </c>
      <c r="AU473" s="72">
        <f t="shared" si="267"/>
        <v>6.8214933659622723E-3</v>
      </c>
      <c r="AV473" s="73">
        <f t="shared" si="283"/>
        <v>1.0068214933659623</v>
      </c>
      <c r="AW473" s="74">
        <f>PRODUCT(AV$4:AV473)</f>
        <v>24.415450697482171</v>
      </c>
    </row>
    <row r="474" spans="5:49">
      <c r="E474">
        <f t="shared" si="284"/>
        <v>471</v>
      </c>
      <c r="F474" s="64">
        <f t="shared" si="285"/>
        <v>101.16666666666461</v>
      </c>
      <c r="G474" s="55">
        <f t="shared" si="268"/>
        <v>5.8781892102293565E-2</v>
      </c>
      <c r="H474" s="78">
        <f t="shared" si="288"/>
        <v>4.3102877087674543E-4</v>
      </c>
      <c r="I474" s="79">
        <f t="shared" ca="1" si="269"/>
        <v>182.85983127727931</v>
      </c>
      <c r="J474" s="79">
        <f t="shared" ca="1" si="270"/>
        <v>1.2473771259589412</v>
      </c>
      <c r="K474" s="80">
        <f t="shared" ca="1" si="271"/>
        <v>-8.6205754175349078E-3</v>
      </c>
      <c r="L474" s="80">
        <f t="shared" ca="1" si="272"/>
        <v>-0.1523831927310661</v>
      </c>
      <c r="M474" s="80">
        <f t="shared" ca="1" si="273"/>
        <v>0</v>
      </c>
      <c r="N474" s="80">
        <f t="shared" ca="1" si="274"/>
        <v>0</v>
      </c>
      <c r="O474" s="81">
        <f t="shared" ca="1" si="258"/>
        <v>0</v>
      </c>
      <c r="P474" s="79">
        <f t="shared" ca="1" si="259"/>
        <v>183.94620463508966</v>
      </c>
      <c r="Q474" s="35"/>
      <c r="R474">
        <f t="shared" ca="1" si="275"/>
        <v>471</v>
      </c>
      <c r="S474" s="78">
        <f t="shared" ca="1" si="276"/>
        <v>99.6</v>
      </c>
      <c r="T474" s="55">
        <f t="shared" ca="1" si="277"/>
        <v>5.3587726218805809E-2</v>
      </c>
      <c r="U474" s="78">
        <f t="shared" ca="1" si="278"/>
        <v>9.356441572617439E-4</v>
      </c>
      <c r="V474" s="79">
        <f t="shared" ca="1" si="279"/>
        <v>1775.5184777449174</v>
      </c>
      <c r="W474" s="79">
        <f t="shared" ca="1" si="260"/>
        <v>12.111687517080387</v>
      </c>
      <c r="X474" s="80">
        <f t="shared" ca="1" si="261"/>
        <v>-1.8712883145234879E-2</v>
      </c>
      <c r="Y474" s="80">
        <f t="shared" ca="1" si="280"/>
        <v>-1.4795987314540979</v>
      </c>
      <c r="Z474" s="80">
        <f t="shared" ca="1" si="262"/>
        <v>0</v>
      </c>
      <c r="AA474" s="80">
        <f t="shared" ca="1" si="281"/>
        <v>0</v>
      </c>
      <c r="AB474" s="81">
        <f t="shared" ca="1" si="263"/>
        <v>0</v>
      </c>
      <c r="AC474" s="79">
        <f t="shared" ca="1" si="264"/>
        <v>1786.1318536473982</v>
      </c>
      <c r="AD474" s="35"/>
      <c r="AE474" s="62">
        <f t="shared" ca="1" si="265"/>
        <v>0</v>
      </c>
      <c r="AF474" s="62">
        <f t="shared" ca="1" si="266"/>
        <v>1908986.2740923767</v>
      </c>
      <c r="AG474" s="35"/>
      <c r="AH474" s="35"/>
      <c r="AR474" s="69">
        <f t="shared" si="282"/>
        <v>40</v>
      </c>
      <c r="AS474" s="70">
        <f t="shared" si="286"/>
        <v>471</v>
      </c>
      <c r="AT474" s="71">
        <f t="shared" si="287"/>
        <v>3.9798266023612611E-2</v>
      </c>
      <c r="AU474" s="72">
        <f t="shared" si="267"/>
        <v>6.8214933659622723E-3</v>
      </c>
      <c r="AV474" s="73">
        <f t="shared" si="283"/>
        <v>1.0068214933659623</v>
      </c>
      <c r="AW474" s="74">
        <f>PRODUCT(AV$4:AV474)</f>
        <v>24.582000532442024</v>
      </c>
    </row>
    <row r="475" spans="5:49">
      <c r="E475">
        <f t="shared" si="284"/>
        <v>472</v>
      </c>
      <c r="F475" s="64">
        <f t="shared" si="285"/>
        <v>101.24999999999794</v>
      </c>
      <c r="G475" s="55">
        <f t="shared" si="268"/>
        <v>5.8781892102293565E-2</v>
      </c>
      <c r="H475" s="78">
        <f t="shared" si="288"/>
        <v>4.0569208417408435E-4</v>
      </c>
      <c r="I475" s="79">
        <f t="shared" ca="1" si="269"/>
        <v>173.13349868160341</v>
      </c>
      <c r="J475" s="79">
        <f t="shared" ca="1" si="270"/>
        <v>1.1810290126823955</v>
      </c>
      <c r="K475" s="80">
        <f t="shared" ca="1" si="271"/>
        <v>-8.1138416834816863E-3</v>
      </c>
      <c r="L475" s="80">
        <f t="shared" ca="1" si="272"/>
        <v>-0.14427791556800285</v>
      </c>
      <c r="M475" s="80">
        <f t="shared" ca="1" si="273"/>
        <v>0</v>
      </c>
      <c r="N475" s="80">
        <f t="shared" ca="1" si="274"/>
        <v>0</v>
      </c>
      <c r="O475" s="81">
        <f t="shared" ca="1" si="258"/>
        <v>0</v>
      </c>
      <c r="P475" s="79">
        <f t="shared" ca="1" si="259"/>
        <v>174.16213593703432</v>
      </c>
      <c r="Q475" s="35"/>
      <c r="R475">
        <f t="shared" ca="1" si="275"/>
        <v>472</v>
      </c>
      <c r="S475" s="78">
        <f t="shared" ca="1" si="276"/>
        <v>99.68</v>
      </c>
      <c r="T475" s="55">
        <f t="shared" ca="1" si="277"/>
        <v>5.3587726218805809E-2</v>
      </c>
      <c r="U475" s="78">
        <f t="shared" ca="1" si="278"/>
        <v>8.8550511432417629E-4</v>
      </c>
      <c r="V475" s="79">
        <f t="shared" ca="1" si="279"/>
        <v>1690.4171088834532</v>
      </c>
      <c r="W475" s="79">
        <f t="shared" ca="1" si="260"/>
        <v>11.531169093957601</v>
      </c>
      <c r="X475" s="80">
        <f t="shared" ca="1" si="261"/>
        <v>-1.7710102286483526E-2</v>
      </c>
      <c r="Y475" s="80">
        <f t="shared" ca="1" si="280"/>
        <v>-1.4086809240695444</v>
      </c>
      <c r="Z475" s="80">
        <f t="shared" ca="1" si="262"/>
        <v>0</v>
      </c>
      <c r="AA475" s="80">
        <f t="shared" ca="1" si="281"/>
        <v>0</v>
      </c>
      <c r="AB475" s="81">
        <f t="shared" ca="1" si="263"/>
        <v>0</v>
      </c>
      <c r="AC475" s="79">
        <f t="shared" ca="1" si="264"/>
        <v>1700.5218869510547</v>
      </c>
      <c r="AD475" s="35"/>
      <c r="AE475" s="62">
        <f t="shared" ca="1" si="265"/>
        <v>0</v>
      </c>
      <c r="AF475" s="62">
        <f t="shared" ca="1" si="266"/>
        <v>1920397.5894017336</v>
      </c>
      <c r="AG475" s="35"/>
      <c r="AH475" s="35"/>
      <c r="AR475" s="69">
        <f t="shared" si="282"/>
        <v>40</v>
      </c>
      <c r="AS475" s="70">
        <f t="shared" si="286"/>
        <v>472</v>
      </c>
      <c r="AT475" s="71">
        <f t="shared" si="287"/>
        <v>3.9526782415955738E-2</v>
      </c>
      <c r="AU475" s="72">
        <f t="shared" si="267"/>
        <v>6.8214933659622723E-3</v>
      </c>
      <c r="AV475" s="73">
        <f t="shared" si="283"/>
        <v>1.0068214933659623</v>
      </c>
      <c r="AW475" s="74">
        <f>PRODUCT(AV$4:AV475)</f>
        <v>24.749686485996158</v>
      </c>
    </row>
    <row r="476" spans="5:49">
      <c r="E476">
        <f t="shared" si="284"/>
        <v>473</v>
      </c>
      <c r="F476" s="64">
        <f t="shared" si="285"/>
        <v>101.33333333333127</v>
      </c>
      <c r="G476" s="55">
        <f t="shared" si="268"/>
        <v>5.8781892102293565E-2</v>
      </c>
      <c r="H476" s="78">
        <f t="shared" si="288"/>
        <v>3.8184473585540872E-4</v>
      </c>
      <c r="I476" s="79">
        <f t="shared" ca="1" si="269"/>
        <v>163.92455605407858</v>
      </c>
      <c r="J476" s="79">
        <f t="shared" ca="1" si="270"/>
        <v>1.1182102716412077</v>
      </c>
      <c r="K476" s="80">
        <f t="shared" ca="1" si="271"/>
        <v>-7.6368947171081749E-3</v>
      </c>
      <c r="L476" s="80">
        <f t="shared" ca="1" si="272"/>
        <v>-0.13660379671173214</v>
      </c>
      <c r="M476" s="80">
        <f t="shared" ca="1" si="273"/>
        <v>0</v>
      </c>
      <c r="N476" s="80">
        <f t="shared" ca="1" si="274"/>
        <v>0</v>
      </c>
      <c r="O476" s="81">
        <f t="shared" ca="1" si="258"/>
        <v>0</v>
      </c>
      <c r="P476" s="79">
        <f t="shared" ca="1" si="259"/>
        <v>164.89852563429093</v>
      </c>
      <c r="Q476" s="35"/>
      <c r="R476">
        <f t="shared" ca="1" si="275"/>
        <v>473</v>
      </c>
      <c r="S476" s="78">
        <f t="shared" ca="1" si="276"/>
        <v>99.76</v>
      </c>
      <c r="T476" s="55">
        <f t="shared" ca="1" si="277"/>
        <v>5.3587726218805809E-2</v>
      </c>
      <c r="U476" s="78">
        <f t="shared" ca="1" si="278"/>
        <v>8.3805290869241997E-4</v>
      </c>
      <c r="V476" s="79">
        <f t="shared" ca="1" si="279"/>
        <v>1609.3947856440345</v>
      </c>
      <c r="W476" s="79">
        <f t="shared" ca="1" si="260"/>
        <v>10.978475853485055</v>
      </c>
      <c r="X476" s="80">
        <f t="shared" ca="1" si="261"/>
        <v>-1.67610581738484E-2</v>
      </c>
      <c r="Y476" s="80">
        <f t="shared" ca="1" si="280"/>
        <v>-1.3411623213700288</v>
      </c>
      <c r="Z476" s="80">
        <f t="shared" ca="1" si="262"/>
        <v>0</v>
      </c>
      <c r="AA476" s="80">
        <f t="shared" ca="1" si="281"/>
        <v>0</v>
      </c>
      <c r="AB476" s="81">
        <f t="shared" ca="1" si="263"/>
        <v>0</v>
      </c>
      <c r="AC476" s="79">
        <f t="shared" ca="1" si="264"/>
        <v>1619.0153381179755</v>
      </c>
      <c r="AD476" s="35"/>
      <c r="AE476" s="62">
        <f t="shared" ca="1" si="265"/>
        <v>0</v>
      </c>
      <c r="AF476" s="62">
        <f t="shared" ca="1" si="266"/>
        <v>1931877.2374933457</v>
      </c>
      <c r="AG476" s="35"/>
      <c r="AH476" s="35"/>
      <c r="AR476" s="69">
        <f t="shared" si="282"/>
        <v>40</v>
      </c>
      <c r="AS476" s="70">
        <f t="shared" si="286"/>
        <v>473</v>
      </c>
      <c r="AT476" s="71">
        <f t="shared" si="287"/>
        <v>3.9257150731927461E-2</v>
      </c>
      <c r="AU476" s="72">
        <f t="shared" si="267"/>
        <v>6.8214933659622723E-3</v>
      </c>
      <c r="AV476" s="73">
        <f t="shared" si="283"/>
        <v>1.0068214933659623</v>
      </c>
      <c r="AW476" s="74">
        <f>PRODUCT(AV$4:AV476)</f>
        <v>24.918516308170027</v>
      </c>
    </row>
    <row r="477" spans="5:49">
      <c r="E477">
        <f t="shared" si="284"/>
        <v>474</v>
      </c>
      <c r="F477" s="64">
        <f t="shared" si="285"/>
        <v>101.4166666666646</v>
      </c>
      <c r="G477" s="55">
        <f t="shared" si="268"/>
        <v>5.8781892102293565E-2</v>
      </c>
      <c r="H477" s="78">
        <f t="shared" si="288"/>
        <v>3.5939917979252732E-4</v>
      </c>
      <c r="I477" s="79">
        <f t="shared" ca="1" si="269"/>
        <v>155.20547829262875</v>
      </c>
      <c r="J477" s="79">
        <f t="shared" ca="1" si="270"/>
        <v>1.0587331405341684</v>
      </c>
      <c r="K477" s="80">
        <f t="shared" ca="1" si="271"/>
        <v>-7.1879835958505462E-3</v>
      </c>
      <c r="L477" s="80">
        <f t="shared" ca="1" si="272"/>
        <v>-0.12933789857719064</v>
      </c>
      <c r="M477" s="80">
        <f t="shared" ca="1" si="273"/>
        <v>0</v>
      </c>
      <c r="N477" s="80">
        <f t="shared" ca="1" si="274"/>
        <v>0</v>
      </c>
      <c r="O477" s="81">
        <f t="shared" ca="1" si="258"/>
        <v>0</v>
      </c>
      <c r="P477" s="79">
        <f t="shared" ca="1" si="259"/>
        <v>156.1276855509899</v>
      </c>
      <c r="Q477" s="35"/>
      <c r="R477">
        <f t="shared" ca="1" si="275"/>
        <v>474</v>
      </c>
      <c r="S477" s="78">
        <f t="shared" ca="1" si="276"/>
        <v>99.84</v>
      </c>
      <c r="T477" s="55">
        <f t="shared" ca="1" si="277"/>
        <v>5.3587726218805809E-2</v>
      </c>
      <c r="U477" s="78">
        <f t="shared" ca="1" si="278"/>
        <v>7.9314355886453674E-4</v>
      </c>
      <c r="V477" s="79">
        <f t="shared" ca="1" si="279"/>
        <v>1532.2559874348622</v>
      </c>
      <c r="W477" s="79">
        <f t="shared" ca="1" si="260"/>
        <v>10.452274053242883</v>
      </c>
      <c r="X477" s="80">
        <f t="shared" ca="1" si="261"/>
        <v>-1.5862871177290735E-2</v>
      </c>
      <c r="Y477" s="80">
        <f t="shared" ca="1" si="280"/>
        <v>-1.2768799895290519</v>
      </c>
      <c r="Z477" s="80">
        <f t="shared" ca="1" si="262"/>
        <v>0</v>
      </c>
      <c r="AA477" s="80">
        <f t="shared" ca="1" si="281"/>
        <v>0</v>
      </c>
      <c r="AB477" s="81">
        <f t="shared" ca="1" si="263"/>
        <v>0</v>
      </c>
      <c r="AC477" s="79">
        <f t="shared" ca="1" si="264"/>
        <v>1541.4155186273988</v>
      </c>
      <c r="AD477" s="35"/>
      <c r="AE477" s="62">
        <f t="shared" ca="1" si="265"/>
        <v>0</v>
      </c>
      <c r="AF477" s="62">
        <f t="shared" ca="1" si="266"/>
        <v>1943425.6275548493</v>
      </c>
      <c r="AG477" s="35"/>
      <c r="AH477" s="35"/>
      <c r="AR477" s="69">
        <f t="shared" si="282"/>
        <v>40</v>
      </c>
      <c r="AS477" s="70">
        <f t="shared" si="286"/>
        <v>474</v>
      </c>
      <c r="AT477" s="71">
        <f t="shared" si="287"/>
        <v>3.8989358338643039E-2</v>
      </c>
      <c r="AU477" s="72">
        <f t="shared" si="267"/>
        <v>6.8214933659622723E-3</v>
      </c>
      <c r="AV477" s="73">
        <f t="shared" si="283"/>
        <v>1.0068214933659623</v>
      </c>
      <c r="AW477" s="74">
        <f>PRODUCT(AV$4:AV477)</f>
        <v>25.08849780185583</v>
      </c>
    </row>
    <row r="478" spans="5:49">
      <c r="E478">
        <f t="shared" si="284"/>
        <v>475</v>
      </c>
      <c r="F478" s="64">
        <f t="shared" si="285"/>
        <v>101.49999999999793</v>
      </c>
      <c r="G478" s="55">
        <f t="shared" si="268"/>
        <v>5.8781892102293565E-2</v>
      </c>
      <c r="H478" s="78">
        <f t="shared" si="288"/>
        <v>3.3827301598431017E-4</v>
      </c>
      <c r="I478" s="79">
        <f t="shared" ca="1" si="269"/>
        <v>146.95020478475078</v>
      </c>
      <c r="J478" s="79">
        <f t="shared" ca="1" si="270"/>
        <v>1.0024198470659749</v>
      </c>
      <c r="K478" s="80">
        <f t="shared" ca="1" si="271"/>
        <v>-6.7654603196862038E-3</v>
      </c>
      <c r="L478" s="80">
        <f t="shared" ca="1" si="272"/>
        <v>-0.12245850398729233</v>
      </c>
      <c r="M478" s="80">
        <f t="shared" ca="1" si="273"/>
        <v>0</v>
      </c>
      <c r="N478" s="80">
        <f t="shared" ca="1" si="274"/>
        <v>0</v>
      </c>
      <c r="O478" s="81">
        <f t="shared" ca="1" si="258"/>
        <v>0</v>
      </c>
      <c r="P478" s="79">
        <f t="shared" ca="1" si="259"/>
        <v>147.82340066750976</v>
      </c>
      <c r="Q478" s="35"/>
      <c r="R478">
        <f t="shared" ca="1" si="275"/>
        <v>475</v>
      </c>
      <c r="S478" s="78">
        <f t="shared" ca="1" si="276"/>
        <v>99.92</v>
      </c>
      <c r="T478" s="55">
        <f t="shared" ca="1" si="277"/>
        <v>5.3587726218805809E-2</v>
      </c>
      <c r="U478" s="78">
        <f t="shared" ca="1" si="278"/>
        <v>7.5064079897989462E-4</v>
      </c>
      <c r="V478" s="79">
        <f t="shared" ca="1" si="279"/>
        <v>1458.8145658257752</v>
      </c>
      <c r="W478" s="79">
        <f t="shared" ca="1" si="260"/>
        <v>9.951293882949658</v>
      </c>
      <c r="X478" s="80">
        <f t="shared" ca="1" si="261"/>
        <v>-1.5012815979597893E-2</v>
      </c>
      <c r="Y478" s="80">
        <f t="shared" ca="1" si="280"/>
        <v>-1.2156788048548126</v>
      </c>
      <c r="Z478" s="80">
        <f t="shared" ca="1" si="262"/>
        <v>0</v>
      </c>
      <c r="AA478" s="80">
        <f t="shared" ca="1" si="281"/>
        <v>0</v>
      </c>
      <c r="AB478" s="81">
        <f t="shared" ca="1" si="263"/>
        <v>0</v>
      </c>
      <c r="AC478" s="79">
        <f t="shared" ca="1" si="264"/>
        <v>1467.5351680878903</v>
      </c>
      <c r="AD478" s="35"/>
      <c r="AE478" s="62">
        <f t="shared" ca="1" si="265"/>
        <v>0</v>
      </c>
      <c r="AF478" s="62">
        <f t="shared" ca="1" si="266"/>
        <v>1955043.1712241599</v>
      </c>
      <c r="AG478" s="35"/>
      <c r="AH478" s="35"/>
      <c r="AR478" s="69">
        <f t="shared" si="282"/>
        <v>40</v>
      </c>
      <c r="AS478" s="70">
        <f t="shared" si="286"/>
        <v>475</v>
      </c>
      <c r="AT478" s="71">
        <f t="shared" si="287"/>
        <v>3.8723392689392858E-2</v>
      </c>
      <c r="AU478" s="72">
        <f t="shared" si="267"/>
        <v>6.8214933659622723E-3</v>
      </c>
      <c r="AV478" s="73">
        <f t="shared" si="283"/>
        <v>1.0068214933659623</v>
      </c>
      <c r="AW478" s="74">
        <f>PRODUCT(AV$4:AV478)</f>
        <v>25.259638823173148</v>
      </c>
    </row>
    <row r="479" spans="5:49">
      <c r="E479">
        <f t="shared" si="284"/>
        <v>476</v>
      </c>
      <c r="F479" s="64">
        <f t="shared" si="285"/>
        <v>101.58333333333125</v>
      </c>
      <c r="G479" s="55">
        <f t="shared" si="268"/>
        <v>6.4504460562804344E-2</v>
      </c>
      <c r="H479" s="78">
        <f t="shared" si="288"/>
        <v>3.1645289756528934E-4</v>
      </c>
      <c r="I479" s="79">
        <f t="shared" ca="1" si="269"/>
        <v>138.28813194889275</v>
      </c>
      <c r="J479" s="79">
        <f t="shared" ca="1" si="270"/>
        <v>0.94333157468068729</v>
      </c>
      <c r="K479" s="80">
        <f t="shared" ca="1" si="271"/>
        <v>-6.3290579513057867E-3</v>
      </c>
      <c r="L479" s="80">
        <f t="shared" ca="1" si="272"/>
        <v>-0.11524010995741063</v>
      </c>
      <c r="M479" s="80">
        <f t="shared" ca="1" si="273"/>
        <v>0</v>
      </c>
      <c r="N479" s="80">
        <f t="shared" ca="1" si="274"/>
        <v>0</v>
      </c>
      <c r="O479" s="81">
        <f t="shared" ca="1" si="258"/>
        <v>0</v>
      </c>
      <c r="P479" s="79">
        <f t="shared" ca="1" si="259"/>
        <v>139.10989435566472</v>
      </c>
      <c r="Q479" s="35"/>
      <c r="R479">
        <f t="shared" ca="1" si="275"/>
        <v>476</v>
      </c>
      <c r="S479" s="78">
        <f t="shared" ca="1" si="276"/>
        <v>100</v>
      </c>
      <c r="T479" s="55">
        <f t="shared" ca="1" si="277"/>
        <v>5.3587726218805809E-2</v>
      </c>
      <c r="U479" s="78">
        <f t="shared" ca="1" si="278"/>
        <v>7.1041566535549438E-4</v>
      </c>
      <c r="V479" s="79">
        <f t="shared" ca="1" si="279"/>
        <v>1388.8932952839273</v>
      </c>
      <c r="W479" s="79">
        <f t="shared" ca="1" si="260"/>
        <v>9.4743263998087901</v>
      </c>
      <c r="X479" s="80">
        <f t="shared" ca="1" si="261"/>
        <v>-1.4208313307109888E-2</v>
      </c>
      <c r="Y479" s="80">
        <f t="shared" ca="1" si="280"/>
        <v>-1.1574110794032728</v>
      </c>
      <c r="Z479" s="80">
        <f t="shared" ca="1" si="262"/>
        <v>0</v>
      </c>
      <c r="AA479" s="80">
        <f t="shared" ca="1" si="281"/>
        <v>0</v>
      </c>
      <c r="AB479" s="81">
        <f t="shared" ca="1" si="263"/>
        <v>0</v>
      </c>
      <c r="AC479" s="79">
        <f t="shared" ca="1" si="264"/>
        <v>1397.1960022910257</v>
      </c>
      <c r="AD479" s="35"/>
      <c r="AE479" s="62">
        <f t="shared" ca="1" si="265"/>
        <v>0</v>
      </c>
      <c r="AF479" s="62">
        <f t="shared" ca="1" si="266"/>
        <v>1966730.2826041486</v>
      </c>
      <c r="AG479" s="35"/>
      <c r="AH479" s="35"/>
      <c r="AR479" s="69">
        <f t="shared" si="282"/>
        <v>40</v>
      </c>
      <c r="AS479" s="70">
        <f t="shared" si="286"/>
        <v>476</v>
      </c>
      <c r="AT479" s="71">
        <f t="shared" si="287"/>
        <v>3.8459241323054609E-2</v>
      </c>
      <c r="AU479" s="72">
        <f t="shared" si="267"/>
        <v>6.8214933659622723E-3</v>
      </c>
      <c r="AV479" s="73">
        <f t="shared" si="283"/>
        <v>1.0068214933659623</v>
      </c>
      <c r="AW479" s="74">
        <f>PRODUCT(AV$4:AV479)</f>
        <v>25.431947281832027</v>
      </c>
    </row>
    <row r="480" spans="5:49">
      <c r="E480">
        <f t="shared" si="284"/>
        <v>477</v>
      </c>
      <c r="F480" s="64">
        <f t="shared" si="285"/>
        <v>101.66666666666458</v>
      </c>
      <c r="G480" s="55">
        <f t="shared" si="268"/>
        <v>6.4504460562804344E-2</v>
      </c>
      <c r="H480" s="78">
        <f t="shared" si="288"/>
        <v>2.9604027411430397E-4</v>
      </c>
      <c r="I480" s="79">
        <f t="shared" ca="1" si="269"/>
        <v>130.13668566130386</v>
      </c>
      <c r="J480" s="79">
        <f t="shared" ca="1" si="270"/>
        <v>0.88772653790690181</v>
      </c>
      <c r="K480" s="80">
        <f t="shared" ca="1" si="271"/>
        <v>-5.9208054822860795E-3</v>
      </c>
      <c r="L480" s="80">
        <f t="shared" ca="1" si="272"/>
        <v>-0.10844723805108655</v>
      </c>
      <c r="M480" s="80">
        <f t="shared" ca="1" si="273"/>
        <v>0</v>
      </c>
      <c r="N480" s="80">
        <f t="shared" ca="1" si="274"/>
        <v>0</v>
      </c>
      <c r="O480" s="81">
        <f t="shared" ca="1" si="258"/>
        <v>0</v>
      </c>
      <c r="P480" s="79">
        <f t="shared" ca="1" si="259"/>
        <v>130.91004415567738</v>
      </c>
      <c r="Q480" s="35"/>
      <c r="R480">
        <f t="shared" ca="1" si="275"/>
        <v>477</v>
      </c>
      <c r="S480" s="78">
        <f t="shared" ca="1" si="276"/>
        <v>100.08</v>
      </c>
      <c r="T480" s="55">
        <f t="shared" ca="1" si="277"/>
        <v>5.3587726218805809E-2</v>
      </c>
      <c r="U480" s="78">
        <f t="shared" ca="1" si="278"/>
        <v>6.7234610517887341E-4</v>
      </c>
      <c r="V480" s="79">
        <f t="shared" ca="1" si="279"/>
        <v>1322.3234454462442</v>
      </c>
      <c r="W480" s="79">
        <f t="shared" ca="1" si="260"/>
        <v>9.0202206107679306</v>
      </c>
      <c r="X480" s="80">
        <f t="shared" ca="1" si="261"/>
        <v>-1.3446922103577468E-2</v>
      </c>
      <c r="Y480" s="80">
        <f t="shared" ca="1" si="280"/>
        <v>-1.101936204538537</v>
      </c>
      <c r="Z480" s="80">
        <f t="shared" ca="1" si="262"/>
        <v>0</v>
      </c>
      <c r="AA480" s="80">
        <f t="shared" ca="1" si="281"/>
        <v>0</v>
      </c>
      <c r="AB480" s="81">
        <f t="shared" ca="1" si="263"/>
        <v>0</v>
      </c>
      <c r="AC480" s="79">
        <f t="shared" ca="1" si="264"/>
        <v>1330.2282829303699</v>
      </c>
      <c r="AD480" s="35"/>
      <c r="AE480" s="62">
        <f t="shared" ca="1" si="265"/>
        <v>0</v>
      </c>
      <c r="AF480" s="62">
        <f t="shared" ca="1" si="266"/>
        <v>1978487.3782773993</v>
      </c>
      <c r="AG480" s="35"/>
      <c r="AH480" s="35"/>
      <c r="AR480" s="69">
        <f t="shared" si="282"/>
        <v>40</v>
      </c>
      <c r="AS480" s="70">
        <f t="shared" si="286"/>
        <v>477</v>
      </c>
      <c r="AT480" s="71">
        <f t="shared" si="287"/>
        <v>3.8196891863509448E-2</v>
      </c>
      <c r="AU480" s="72">
        <f t="shared" si="267"/>
        <v>6.8214933659622723E-3</v>
      </c>
      <c r="AV480" s="73">
        <f t="shared" si="283"/>
        <v>1.0068214933659623</v>
      </c>
      <c r="AW480" s="74">
        <f>PRODUCT(AV$4:AV480)</f>
        <v>25.605431141498546</v>
      </c>
    </row>
    <row r="481" spans="5:49">
      <c r="E481">
        <f t="shared" si="284"/>
        <v>478</v>
      </c>
      <c r="F481" s="64">
        <f t="shared" si="285"/>
        <v>101.74999999999791</v>
      </c>
      <c r="G481" s="55">
        <f t="shared" si="268"/>
        <v>6.4504460562804344E-2</v>
      </c>
      <c r="H481" s="78">
        <f t="shared" si="288"/>
        <v>2.7694435592769606E-4</v>
      </c>
      <c r="I481" s="79">
        <f t="shared" ca="1" si="269"/>
        <v>122.46576237516251</v>
      </c>
      <c r="J481" s="79">
        <f t="shared" ca="1" si="270"/>
        <v>0.83539938559968308</v>
      </c>
      <c r="K481" s="80">
        <f t="shared" ca="1" si="271"/>
        <v>-5.5388871185539212E-3</v>
      </c>
      <c r="L481" s="80">
        <f t="shared" ca="1" si="272"/>
        <v>-0.1020548019793021</v>
      </c>
      <c r="M481" s="80">
        <f t="shared" ca="1" si="273"/>
        <v>0</v>
      </c>
      <c r="N481" s="80">
        <f t="shared" ca="1" si="274"/>
        <v>0</v>
      </c>
      <c r="O481" s="81">
        <f t="shared" ca="1" si="258"/>
        <v>0</v>
      </c>
      <c r="P481" s="79">
        <f t="shared" ca="1" si="259"/>
        <v>123.19356807166434</v>
      </c>
      <c r="Q481" s="35"/>
      <c r="R481">
        <f t="shared" ca="1" si="275"/>
        <v>478</v>
      </c>
      <c r="S481" s="78">
        <f t="shared" ca="1" si="276"/>
        <v>100.16</v>
      </c>
      <c r="T481" s="55">
        <f t="shared" ca="1" si="277"/>
        <v>5.3587726218805809E-2</v>
      </c>
      <c r="U481" s="78">
        <f t="shared" ca="1" si="278"/>
        <v>6.3631660617026757E-4</v>
      </c>
      <c r="V481" s="79">
        <f t="shared" ca="1" si="279"/>
        <v>1258.9443738961852</v>
      </c>
      <c r="W481" s="79">
        <f t="shared" ca="1" si="260"/>
        <v>8.5878806946483532</v>
      </c>
      <c r="X481" s="80">
        <f t="shared" ca="1" si="261"/>
        <v>-1.2726332123405352E-2</v>
      </c>
      <c r="Y481" s="80">
        <f t="shared" ca="1" si="280"/>
        <v>-1.0491203115801544</v>
      </c>
      <c r="Z481" s="80">
        <f t="shared" ca="1" si="262"/>
        <v>0</v>
      </c>
      <c r="AA481" s="80">
        <f t="shared" ca="1" si="281"/>
        <v>0</v>
      </c>
      <c r="AB481" s="81">
        <f t="shared" ca="1" si="263"/>
        <v>0</v>
      </c>
      <c r="AC481" s="79">
        <f t="shared" ca="1" si="264"/>
        <v>1266.4704079471303</v>
      </c>
      <c r="AD481" s="35"/>
      <c r="AE481" s="62">
        <f t="shared" ca="1" si="265"/>
        <v>0</v>
      </c>
      <c r="AF481" s="62">
        <f t="shared" ca="1" si="266"/>
        <v>1990314.8773210614</v>
      </c>
      <c r="AG481" s="35"/>
      <c r="AH481" s="35"/>
      <c r="AR481" s="69">
        <f t="shared" si="282"/>
        <v>40</v>
      </c>
      <c r="AS481" s="70">
        <f t="shared" si="286"/>
        <v>478</v>
      </c>
      <c r="AT481" s="71">
        <f t="shared" si="287"/>
        <v>3.7936332019062137E-2</v>
      </c>
      <c r="AU481" s="72">
        <f t="shared" si="267"/>
        <v>6.8214933659622723E-3</v>
      </c>
      <c r="AV481" s="73">
        <f t="shared" si="283"/>
        <v>1.0068214933659623</v>
      </c>
      <c r="AW481" s="74">
        <f>PRODUCT(AV$4:AV481)</f>
        <v>25.780098420162883</v>
      </c>
    </row>
    <row r="482" spans="5:49">
      <c r="E482">
        <f t="shared" si="284"/>
        <v>479</v>
      </c>
      <c r="F482" s="64">
        <f t="shared" si="285"/>
        <v>101.83333333333124</v>
      </c>
      <c r="G482" s="55">
        <f t="shared" si="268"/>
        <v>6.4504460562804344E-2</v>
      </c>
      <c r="H482" s="78">
        <f t="shared" si="288"/>
        <v>2.5908020964266674E-4</v>
      </c>
      <c r="I482" s="79">
        <f t="shared" ca="1" si="269"/>
        <v>115.24703341839452</v>
      </c>
      <c r="J482" s="79">
        <f t="shared" ca="1" si="270"/>
        <v>0.78615687391041056</v>
      </c>
      <c r="K482" s="80">
        <f t="shared" ca="1" si="271"/>
        <v>-5.1816041928533351E-3</v>
      </c>
      <c r="L482" s="80">
        <f t="shared" ca="1" si="272"/>
        <v>-9.6039194515328774E-2</v>
      </c>
      <c r="M482" s="80">
        <f t="shared" ca="1" si="273"/>
        <v>0</v>
      </c>
      <c r="N482" s="80">
        <f t="shared" ca="1" si="274"/>
        <v>0</v>
      </c>
      <c r="O482" s="81">
        <f t="shared" ca="1" si="258"/>
        <v>0</v>
      </c>
      <c r="P482" s="79">
        <f t="shared" ca="1" si="259"/>
        <v>115.93196949359675</v>
      </c>
      <c r="Q482" s="35"/>
      <c r="R482">
        <f t="shared" ca="1" si="275"/>
        <v>479</v>
      </c>
      <c r="S482" s="78">
        <f t="shared" ca="1" si="276"/>
        <v>100.24</v>
      </c>
      <c r="T482" s="55">
        <f t="shared" ca="1" si="277"/>
        <v>5.3587726218805809E-2</v>
      </c>
      <c r="U482" s="78">
        <f t="shared" ca="1" si="278"/>
        <v>6.0221784609033554E-4</v>
      </c>
      <c r="V482" s="79">
        <f t="shared" ca="1" si="279"/>
        <v>1198.6031384618402</v>
      </c>
      <c r="W482" s="79">
        <f t="shared" ca="1" si="260"/>
        <v>8.1762633574390016</v>
      </c>
      <c r="X482" s="80">
        <f t="shared" ca="1" si="261"/>
        <v>-1.204435692180671E-2</v>
      </c>
      <c r="Y482" s="80">
        <f t="shared" ca="1" si="280"/>
        <v>-0.99883594871820025</v>
      </c>
      <c r="Z482" s="80">
        <f t="shared" ca="1" si="262"/>
        <v>0</v>
      </c>
      <c r="AA482" s="80">
        <f t="shared" ca="1" si="281"/>
        <v>0</v>
      </c>
      <c r="AB482" s="81">
        <f t="shared" ca="1" si="263"/>
        <v>0</v>
      </c>
      <c r="AC482" s="79">
        <f t="shared" ca="1" si="264"/>
        <v>1205.7685215136394</v>
      </c>
      <c r="AD482" s="35"/>
      <c r="AE482" s="62">
        <f t="shared" ca="1" si="265"/>
        <v>0</v>
      </c>
      <c r="AF482" s="62">
        <f t="shared" ca="1" si="266"/>
        <v>2002213.2013217828</v>
      </c>
      <c r="AG482" s="35"/>
      <c r="AH482" s="35"/>
      <c r="AR482" s="69">
        <f t="shared" si="282"/>
        <v>40</v>
      </c>
      <c r="AS482" s="70">
        <f t="shared" si="286"/>
        <v>479</v>
      </c>
      <c r="AT482" s="71">
        <f t="shared" si="287"/>
        <v>3.7677549581865165E-2</v>
      </c>
      <c r="AU482" s="72">
        <f t="shared" si="267"/>
        <v>6.8214933659622723E-3</v>
      </c>
      <c r="AV482" s="73">
        <f t="shared" si="283"/>
        <v>1.0068214933659623</v>
      </c>
      <c r="AW482" s="74">
        <f>PRODUCT(AV$4:AV482)</f>
        <v>25.955957190509878</v>
      </c>
    </row>
    <row r="483" spans="5:49">
      <c r="E483">
        <f t="shared" si="284"/>
        <v>480</v>
      </c>
      <c r="F483" s="64">
        <f t="shared" si="285"/>
        <v>101.91666666666457</v>
      </c>
      <c r="G483" s="55">
        <f t="shared" si="268"/>
        <v>6.4504460562804344E-2</v>
      </c>
      <c r="H483" s="78">
        <f t="shared" si="288"/>
        <v>2.4236838047716827E-4</v>
      </c>
      <c r="I483" s="79">
        <f t="shared" ca="1" si="269"/>
        <v>108.45384033942881</v>
      </c>
      <c r="J483" s="79">
        <f t="shared" ca="1" si="270"/>
        <v>0.73981715238854506</v>
      </c>
      <c r="K483" s="80">
        <f t="shared" ca="1" si="271"/>
        <v>-4.8473676095433654E-3</v>
      </c>
      <c r="L483" s="80">
        <f t="shared" ca="1" si="272"/>
        <v>-9.0378200282857341E-2</v>
      </c>
      <c r="M483" s="80">
        <f t="shared" ca="1" si="273"/>
        <v>0</v>
      </c>
      <c r="N483" s="80">
        <f t="shared" ca="1" si="274"/>
        <v>0</v>
      </c>
      <c r="O483" s="81">
        <f t="shared" ca="1" si="258"/>
        <v>-75.255404739160028</v>
      </c>
      <c r="P483" s="79">
        <f t="shared" ca="1" si="259"/>
        <v>33.843027184764921</v>
      </c>
      <c r="Q483" s="35"/>
      <c r="R483">
        <f t="shared" ca="1" si="275"/>
        <v>480</v>
      </c>
      <c r="S483" s="78">
        <f t="shared" ca="1" si="276"/>
        <v>100.32</v>
      </c>
      <c r="T483" s="55">
        <f t="shared" ca="1" si="277"/>
        <v>5.3587726218805809E-2</v>
      </c>
      <c r="U483" s="78">
        <f t="shared" ca="1" si="278"/>
        <v>5.6994636102996774E-4</v>
      </c>
      <c r="V483" s="79">
        <f t="shared" ca="1" si="279"/>
        <v>1141.1541280995123</v>
      </c>
      <c r="W483" s="79">
        <f t="shared" ca="1" si="260"/>
        <v>7.7843753143712844</v>
      </c>
      <c r="X483" s="80">
        <f t="shared" ca="1" si="261"/>
        <v>-1.1398927220599354E-2</v>
      </c>
      <c r="Y483" s="80">
        <f t="shared" ca="1" si="280"/>
        <v>-0.95096177341626031</v>
      </c>
      <c r="Z483" s="80">
        <f t="shared" ca="1" si="262"/>
        <v>0</v>
      </c>
      <c r="AA483" s="80">
        <f t="shared" ca="1" si="281"/>
        <v>0</v>
      </c>
      <c r="AB483" s="81">
        <f t="shared" ca="1" si="263"/>
        <v>-75.255404739160028</v>
      </c>
      <c r="AC483" s="79">
        <f t="shared" ca="1" si="264"/>
        <v>1072.7207379740867</v>
      </c>
      <c r="AD483" s="35"/>
      <c r="AE483" s="62">
        <f t="shared" ca="1" si="265"/>
        <v>-132039.45122689029</v>
      </c>
      <c r="AF483" s="62">
        <f t="shared" ca="1" si="266"/>
        <v>1882143.3231638495</v>
      </c>
      <c r="AG483" s="35"/>
      <c r="AH483" s="35"/>
      <c r="AR483" s="69">
        <f t="shared" si="282"/>
        <v>40</v>
      </c>
      <c r="AS483" s="70">
        <f t="shared" si="286"/>
        <v>480</v>
      </c>
      <c r="AT483" s="71">
        <f t="shared" si="287"/>
        <v>3.7420532427346755E-2</v>
      </c>
      <c r="AU483" s="72">
        <f t="shared" si="267"/>
        <v>6.8214933659622723E-3</v>
      </c>
      <c r="AV483" s="73">
        <f t="shared" si="283"/>
        <v>1.0068214933659623</v>
      </c>
      <c r="AW483" s="74">
        <f>PRODUCT(AV$4:AV483)</f>
        <v>26.133015580292142</v>
      </c>
    </row>
    <row r="484" spans="5:49">
      <c r="E484">
        <f t="shared" si="284"/>
        <v>481</v>
      </c>
      <c r="F484" s="64">
        <f t="shared" si="285"/>
        <v>101.9999999999979</v>
      </c>
      <c r="G484" s="55">
        <f t="shared" si="268"/>
        <v>6.4504460562804344E-2</v>
      </c>
      <c r="H484" s="78">
        <f t="shared" si="288"/>
        <v>2.26734538837008E-4</v>
      </c>
      <c r="I484" s="79">
        <f t="shared" ca="1" si="269"/>
        <v>31.660000972399338</v>
      </c>
      <c r="J484" s="79">
        <f t="shared" ca="1" si="270"/>
        <v>0.21596848659958118</v>
      </c>
      <c r="K484" s="80">
        <f t="shared" ca="1" si="271"/>
        <v>-4.5346907767401601E-3</v>
      </c>
      <c r="L484" s="80">
        <f t="shared" ca="1" si="272"/>
        <v>-2.6383334143666115E-2</v>
      </c>
      <c r="M484" s="80">
        <f t="shared" ca="1" si="273"/>
        <v>-0.23745000729299504</v>
      </c>
      <c r="N484" s="80">
        <f t="shared" ca="1" si="274"/>
        <v>0</v>
      </c>
      <c r="O484" s="81">
        <f t="shared" ca="1" si="258"/>
        <v>0</v>
      </c>
      <c r="P484" s="79">
        <f t="shared" ca="1" si="259"/>
        <v>31.607601426785518</v>
      </c>
      <c r="Q484" s="35"/>
      <c r="R484">
        <f t="shared" ca="1" si="275"/>
        <v>481</v>
      </c>
      <c r="S484" s="78">
        <f t="shared" ca="1" si="276"/>
        <v>100.4</v>
      </c>
      <c r="T484" s="55">
        <f t="shared" ca="1" si="277"/>
        <v>5.3587726218805809E-2</v>
      </c>
      <c r="U484" s="78">
        <f t="shared" ca="1" si="278"/>
        <v>5.3940423147568915E-4</v>
      </c>
      <c r="V484" s="79">
        <f t="shared" ca="1" si="279"/>
        <v>1015.236072758296</v>
      </c>
      <c r="W484" s="79">
        <f t="shared" ca="1" si="260"/>
        <v>6.9254261352063073</v>
      </c>
      <c r="X484" s="80">
        <f t="shared" ca="1" si="261"/>
        <v>-1.0788084629513783E-2</v>
      </c>
      <c r="Y484" s="80">
        <f t="shared" ca="1" si="280"/>
        <v>-0.84603006063191344</v>
      </c>
      <c r="Z484" s="80">
        <f t="shared" ca="1" si="262"/>
        <v>-7.6142705456872202</v>
      </c>
      <c r="AA484" s="80">
        <f t="shared" ca="1" si="281"/>
        <v>0</v>
      </c>
      <c r="AB484" s="81">
        <f t="shared" ca="1" si="263"/>
        <v>0</v>
      </c>
      <c r="AC484" s="79">
        <f t="shared" ca="1" si="264"/>
        <v>1013.6904102025536</v>
      </c>
      <c r="AD484" s="35"/>
      <c r="AE484" s="62">
        <f t="shared" ca="1" si="265"/>
        <v>0</v>
      </c>
      <c r="AF484" s="62">
        <f t="shared" ca="1" si="266"/>
        <v>1879277.82366357</v>
      </c>
      <c r="AG484" s="35"/>
      <c r="AH484" s="35"/>
      <c r="AR484" s="69">
        <f t="shared" si="282"/>
        <v>41</v>
      </c>
      <c r="AS484" s="70">
        <f t="shared" si="286"/>
        <v>481</v>
      </c>
      <c r="AT484" s="71">
        <f t="shared" si="287"/>
        <v>3.7165268513642831E-2</v>
      </c>
      <c r="AU484" s="72">
        <f t="shared" si="267"/>
        <v>6.8214933659622723E-3</v>
      </c>
      <c r="AV484" s="73">
        <f t="shared" si="283"/>
        <v>1.0068214933659623</v>
      </c>
      <c r="AW484" s="74">
        <f>PRODUCT(AV$4:AV484)</f>
        <v>26.311281772705694</v>
      </c>
    </row>
    <row r="485" spans="5:49">
      <c r="E485">
        <f t="shared" si="284"/>
        <v>482</v>
      </c>
      <c r="F485" s="64">
        <f t="shared" si="285"/>
        <v>102.08333333333123</v>
      </c>
      <c r="G485" s="55">
        <f t="shared" si="268"/>
        <v>6.4504460562804344E-2</v>
      </c>
      <c r="H485" s="78">
        <f t="shared" si="288"/>
        <v>2.1210914971837058E-4</v>
      </c>
      <c r="I485" s="79">
        <f t="shared" ca="1" si="269"/>
        <v>29.568770147066594</v>
      </c>
      <c r="J485" s="79">
        <f t="shared" ca="1" si="270"/>
        <v>0.20170316939787805</v>
      </c>
      <c r="K485" s="80">
        <f t="shared" ca="1" si="271"/>
        <v>-4.2421829943674119E-3</v>
      </c>
      <c r="L485" s="80">
        <f t="shared" ca="1" si="272"/>
        <v>-2.4640641789222165E-2</v>
      </c>
      <c r="M485" s="80">
        <f t="shared" ca="1" si="273"/>
        <v>0</v>
      </c>
      <c r="N485" s="80">
        <f t="shared" ca="1" si="274"/>
        <v>0</v>
      </c>
      <c r="O485" s="81">
        <f t="shared" ca="1" si="258"/>
        <v>0</v>
      </c>
      <c r="P485" s="79">
        <f t="shared" ca="1" si="259"/>
        <v>29.741590491680881</v>
      </c>
      <c r="Q485" s="35"/>
      <c r="R485">
        <f t="shared" ca="1" si="275"/>
        <v>482</v>
      </c>
      <c r="S485" s="78">
        <f t="shared" ca="1" si="276"/>
        <v>100.48</v>
      </c>
      <c r="T485" s="55">
        <f t="shared" ca="1" si="277"/>
        <v>5.3587726218805809E-2</v>
      </c>
      <c r="U485" s="78">
        <f t="shared" ca="1" si="278"/>
        <v>5.1049878519810452E-4</v>
      </c>
      <c r="V485" s="79">
        <f t="shared" ca="1" si="279"/>
        <v>959.36904602999016</v>
      </c>
      <c r="W485" s="79">
        <f t="shared" ca="1" si="260"/>
        <v>6.5443295830031314</v>
      </c>
      <c r="X485" s="80">
        <f t="shared" ca="1" si="261"/>
        <v>-1.020997570396209E-2</v>
      </c>
      <c r="Y485" s="80">
        <f t="shared" ca="1" si="280"/>
        <v>-0.79947420502499189</v>
      </c>
      <c r="Z485" s="80">
        <f t="shared" ca="1" si="262"/>
        <v>0</v>
      </c>
      <c r="AA485" s="80">
        <f t="shared" ca="1" si="281"/>
        <v>0</v>
      </c>
      <c r="AB485" s="81">
        <f t="shared" ca="1" si="263"/>
        <v>0</v>
      </c>
      <c r="AC485" s="79">
        <f t="shared" ca="1" si="264"/>
        <v>965.10369143226421</v>
      </c>
      <c r="AD485" s="35"/>
      <c r="AE485" s="62">
        <f t="shared" ca="1" si="265"/>
        <v>0</v>
      </c>
      <c r="AF485" s="62">
        <f t="shared" ca="1" si="266"/>
        <v>1890511.2400174378</v>
      </c>
      <c r="AG485" s="35"/>
      <c r="AH485" s="35"/>
      <c r="AR485" s="69">
        <f t="shared" si="282"/>
        <v>41</v>
      </c>
      <c r="AS485" s="70">
        <f t="shared" si="286"/>
        <v>482</v>
      </c>
      <c r="AT485" s="71">
        <f t="shared" si="287"/>
        <v>3.6911745881032812E-2</v>
      </c>
      <c r="AU485" s="72">
        <f t="shared" si="267"/>
        <v>6.8214933659622723E-3</v>
      </c>
      <c r="AV485" s="73">
        <f t="shared" si="283"/>
        <v>1.0068214933659623</v>
      </c>
      <c r="AW485" s="74">
        <f>PRODUCT(AV$4:AV485)</f>
        <v>26.49076400676817</v>
      </c>
    </row>
    <row r="486" spans="5:49">
      <c r="E486">
        <f t="shared" si="284"/>
        <v>483</v>
      </c>
      <c r="F486" s="64">
        <f t="shared" si="285"/>
        <v>102.16666666666455</v>
      </c>
      <c r="G486" s="55">
        <f t="shared" si="268"/>
        <v>6.4504460562804344E-2</v>
      </c>
      <c r="H486" s="78">
        <f t="shared" si="288"/>
        <v>1.9842716343535199E-4</v>
      </c>
      <c r="I486" s="79">
        <f t="shared" ca="1" si="269"/>
        <v>27.823125240735177</v>
      </c>
      <c r="J486" s="79">
        <f t="shared" ca="1" si="270"/>
        <v>0.18979526425001245</v>
      </c>
      <c r="K486" s="80">
        <f t="shared" ca="1" si="271"/>
        <v>-3.9685432687070398E-3</v>
      </c>
      <c r="L486" s="80">
        <f t="shared" ca="1" si="272"/>
        <v>-2.3185937700612648E-2</v>
      </c>
      <c r="M486" s="80">
        <f t="shared" ca="1" si="273"/>
        <v>0</v>
      </c>
      <c r="N486" s="80">
        <f t="shared" ca="1" si="274"/>
        <v>0</v>
      </c>
      <c r="O486" s="81">
        <f t="shared" ca="1" si="258"/>
        <v>0</v>
      </c>
      <c r="P486" s="79">
        <f t="shared" ca="1" si="259"/>
        <v>27.985766024015867</v>
      </c>
      <c r="Q486" s="35"/>
      <c r="R486">
        <f t="shared" ca="1" si="275"/>
        <v>483</v>
      </c>
      <c r="S486" s="78">
        <f t="shared" ca="1" si="276"/>
        <v>100.56</v>
      </c>
      <c r="T486" s="55">
        <f t="shared" ca="1" si="277"/>
        <v>5.8781892102293565E-2</v>
      </c>
      <c r="U486" s="78">
        <f t="shared" ca="1" si="278"/>
        <v>4.804907006882376E-4</v>
      </c>
      <c r="V486" s="79">
        <f t="shared" ca="1" si="279"/>
        <v>908.3730703749676</v>
      </c>
      <c r="W486" s="79">
        <f t="shared" ca="1" si="260"/>
        <v>6.1964608733816213</v>
      </c>
      <c r="X486" s="80">
        <f t="shared" ca="1" si="261"/>
        <v>-9.6098140137647527E-3</v>
      </c>
      <c r="Y486" s="80">
        <f t="shared" ca="1" si="280"/>
        <v>-0.7569775586458064</v>
      </c>
      <c r="Z486" s="80">
        <f t="shared" ca="1" si="262"/>
        <v>0</v>
      </c>
      <c r="AA486" s="80">
        <f t="shared" ca="1" si="281"/>
        <v>0</v>
      </c>
      <c r="AB486" s="81">
        <f t="shared" ca="1" si="263"/>
        <v>0</v>
      </c>
      <c r="AC486" s="79">
        <f t="shared" ca="1" si="264"/>
        <v>913.80294387568972</v>
      </c>
      <c r="AD486" s="35"/>
      <c r="AE486" s="62">
        <f t="shared" ca="1" si="265"/>
        <v>0</v>
      </c>
      <c r="AF486" s="62">
        <f t="shared" ca="1" si="266"/>
        <v>1901811.923866146</v>
      </c>
      <c r="AG486" s="35"/>
      <c r="AH486" s="35"/>
      <c r="AR486" s="69">
        <f t="shared" si="282"/>
        <v>41</v>
      </c>
      <c r="AS486" s="70">
        <f t="shared" si="286"/>
        <v>483</v>
      </c>
      <c r="AT486" s="71">
        <f t="shared" si="287"/>
        <v>3.6659952651379259E-2</v>
      </c>
      <c r="AU486" s="72">
        <f t="shared" si="267"/>
        <v>6.8214933659622723E-3</v>
      </c>
      <c r="AV486" s="73">
        <f t="shared" si="283"/>
        <v>1.0068214933659623</v>
      </c>
      <c r="AW486" s="74">
        <f>PRODUCT(AV$4:AV486)</f>
        <v>26.671470577699612</v>
      </c>
    </row>
    <row r="487" spans="5:49">
      <c r="E487">
        <f t="shared" si="284"/>
        <v>484</v>
      </c>
      <c r="F487" s="64">
        <f t="shared" si="285"/>
        <v>102.24999999999788</v>
      </c>
      <c r="G487" s="55">
        <f t="shared" si="268"/>
        <v>6.4504460562804344E-2</v>
      </c>
      <c r="H487" s="78">
        <f t="shared" si="288"/>
        <v>1.856277262969472E-4</v>
      </c>
      <c r="I487" s="79">
        <f t="shared" ca="1" si="269"/>
        <v>26.180559283199866</v>
      </c>
      <c r="J487" s="79">
        <f t="shared" ca="1" si="270"/>
        <v>0.17859051146752986</v>
      </c>
      <c r="K487" s="80">
        <f t="shared" ca="1" si="271"/>
        <v>-3.7125545259389442E-3</v>
      </c>
      <c r="L487" s="80">
        <f t="shared" ca="1" si="272"/>
        <v>-2.1817132735999889E-2</v>
      </c>
      <c r="M487" s="80">
        <f t="shared" ca="1" si="273"/>
        <v>0</v>
      </c>
      <c r="N487" s="80">
        <f t="shared" ca="1" si="274"/>
        <v>0</v>
      </c>
      <c r="O487" s="81">
        <f t="shared" ca="1" si="258"/>
        <v>0</v>
      </c>
      <c r="P487" s="79">
        <f t="shared" ca="1" si="259"/>
        <v>26.333620107405455</v>
      </c>
      <c r="Q487" s="35"/>
      <c r="R487">
        <f t="shared" ca="1" si="275"/>
        <v>484</v>
      </c>
      <c r="S487" s="78">
        <f t="shared" ca="1" si="276"/>
        <v>100.64</v>
      </c>
      <c r="T487" s="55">
        <f t="shared" ca="1" si="277"/>
        <v>5.8781892102293565E-2</v>
      </c>
      <c r="U487" s="78">
        <f t="shared" ca="1" si="278"/>
        <v>4.522465481642262E-4</v>
      </c>
      <c r="V487" s="79">
        <f t="shared" ca="1" si="279"/>
        <v>860.08787782603065</v>
      </c>
      <c r="W487" s="79">
        <f t="shared" ca="1" si="260"/>
        <v>5.8670837527348372</v>
      </c>
      <c r="X487" s="80">
        <f t="shared" ca="1" si="261"/>
        <v>-9.0449309632845247E-3</v>
      </c>
      <c r="Y487" s="80">
        <f t="shared" ca="1" si="280"/>
        <v>-0.71673989818835893</v>
      </c>
      <c r="Z487" s="80">
        <f t="shared" ca="1" si="262"/>
        <v>0</v>
      </c>
      <c r="AA487" s="80">
        <f t="shared" ca="1" si="281"/>
        <v>0</v>
      </c>
      <c r="AB487" s="81">
        <f t="shared" ca="1" si="263"/>
        <v>0</v>
      </c>
      <c r="AC487" s="79">
        <f t="shared" ca="1" si="264"/>
        <v>865.22917674961377</v>
      </c>
      <c r="AD487" s="35"/>
      <c r="AE487" s="62">
        <f t="shared" ca="1" si="265"/>
        <v>0</v>
      </c>
      <c r="AF487" s="62">
        <f t="shared" ca="1" si="266"/>
        <v>1913180.2780182182</v>
      </c>
      <c r="AG487" s="35"/>
      <c r="AH487" s="35"/>
      <c r="AR487" s="69">
        <f t="shared" si="282"/>
        <v>41</v>
      </c>
      <c r="AS487" s="70">
        <f t="shared" si="286"/>
        <v>484</v>
      </c>
      <c r="AT487" s="71">
        <f t="shared" si="287"/>
        <v>3.6409877027571383E-2</v>
      </c>
      <c r="AU487" s="72">
        <f t="shared" si="267"/>
        <v>6.8214933659622723E-3</v>
      </c>
      <c r="AV487" s="73">
        <f t="shared" si="283"/>
        <v>1.0068214933659623</v>
      </c>
      <c r="AW487" s="74">
        <f>PRODUCT(AV$4:AV487)</f>
        <v>26.853409837305847</v>
      </c>
    </row>
    <row r="488" spans="5:49">
      <c r="E488">
        <f t="shared" si="284"/>
        <v>485</v>
      </c>
      <c r="F488" s="64">
        <f t="shared" si="285"/>
        <v>102.33333333333121</v>
      </c>
      <c r="G488" s="55">
        <f t="shared" si="268"/>
        <v>6.4504460562804344E-2</v>
      </c>
      <c r="H488" s="78">
        <f t="shared" si="288"/>
        <v>1.7365390994666274E-4</v>
      </c>
      <c r="I488" s="79">
        <f t="shared" ca="1" si="269"/>
        <v>24.63498414771145</v>
      </c>
      <c r="J488" s="79">
        <f t="shared" ca="1" si="270"/>
        <v>0.16804738093419941</v>
      </c>
      <c r="K488" s="80">
        <f t="shared" ca="1" si="271"/>
        <v>-3.4730781989332545E-3</v>
      </c>
      <c r="L488" s="80">
        <f t="shared" ca="1" si="272"/>
        <v>-2.0529153456426211E-2</v>
      </c>
      <c r="M488" s="80">
        <f t="shared" ca="1" si="273"/>
        <v>0</v>
      </c>
      <c r="N488" s="80">
        <f t="shared" ca="1" si="274"/>
        <v>0</v>
      </c>
      <c r="O488" s="81">
        <f t="shared" ca="1" si="258"/>
        <v>0</v>
      </c>
      <c r="P488" s="79">
        <f t="shared" ca="1" si="259"/>
        <v>24.779029296990291</v>
      </c>
      <c r="Q488" s="35"/>
      <c r="R488">
        <f t="shared" ca="1" si="275"/>
        <v>485</v>
      </c>
      <c r="S488" s="78">
        <f t="shared" ca="1" si="276"/>
        <v>100.72</v>
      </c>
      <c r="T488" s="55">
        <f t="shared" ca="1" si="277"/>
        <v>5.8781892102293565E-2</v>
      </c>
      <c r="U488" s="78">
        <f t="shared" ca="1" si="278"/>
        <v>4.2566264036640193E-4</v>
      </c>
      <c r="V488" s="79">
        <f t="shared" ca="1" si="279"/>
        <v>814.36936863816163</v>
      </c>
      <c r="W488" s="79">
        <f t="shared" ca="1" si="260"/>
        <v>5.5552152456081041</v>
      </c>
      <c r="X488" s="80">
        <f t="shared" ca="1" si="261"/>
        <v>-8.5132528073280384E-3</v>
      </c>
      <c r="Y488" s="80">
        <f t="shared" ca="1" si="280"/>
        <v>-0.67864114053180136</v>
      </c>
      <c r="Z488" s="80">
        <f t="shared" ca="1" si="262"/>
        <v>0</v>
      </c>
      <c r="AA488" s="80">
        <f t="shared" ca="1" si="281"/>
        <v>0</v>
      </c>
      <c r="AB488" s="81">
        <f t="shared" ca="1" si="263"/>
        <v>0</v>
      </c>
      <c r="AC488" s="79">
        <f t="shared" ca="1" si="264"/>
        <v>819.2374294904306</v>
      </c>
      <c r="AD488" s="35"/>
      <c r="AE488" s="62">
        <f t="shared" ca="1" si="265"/>
        <v>0</v>
      </c>
      <c r="AF488" s="62">
        <f t="shared" ca="1" si="266"/>
        <v>1924616.7076942606</v>
      </c>
      <c r="AG488" s="35"/>
      <c r="AH488" s="35"/>
      <c r="AR488" s="69">
        <f t="shared" si="282"/>
        <v>41</v>
      </c>
      <c r="AS488" s="70">
        <f t="shared" si="286"/>
        <v>485</v>
      </c>
      <c r="AT488" s="71">
        <f t="shared" si="287"/>
        <v>3.6161507292972302E-2</v>
      </c>
      <c r="AU488" s="72">
        <f t="shared" si="267"/>
        <v>6.8214933659622723E-3</v>
      </c>
      <c r="AV488" s="73">
        <f t="shared" si="283"/>
        <v>1.0068214933659623</v>
      </c>
      <c r="AW488" s="74">
        <f>PRODUCT(AV$4:AV488)</f>
        <v>27.036590194364496</v>
      </c>
    </row>
    <row r="489" spans="5:49">
      <c r="E489">
        <f t="shared" si="284"/>
        <v>486</v>
      </c>
      <c r="F489" s="64">
        <f t="shared" si="285"/>
        <v>102.41666666666454</v>
      </c>
      <c r="G489" s="55">
        <f t="shared" si="268"/>
        <v>6.4504460562804344E-2</v>
      </c>
      <c r="H489" s="78">
        <f t="shared" si="288"/>
        <v>1.6245245816093144E-4</v>
      </c>
      <c r="I489" s="79">
        <f t="shared" ca="1" si="269"/>
        <v>23.180671378918007</v>
      </c>
      <c r="J489" s="79">
        <f t="shared" ca="1" si="270"/>
        <v>0.1581267960298407</v>
      </c>
      <c r="K489" s="80">
        <f t="shared" ca="1" si="271"/>
        <v>-3.2490491632186291E-3</v>
      </c>
      <c r="L489" s="80">
        <f t="shared" ca="1" si="272"/>
        <v>-1.9317226149098341E-2</v>
      </c>
      <c r="M489" s="80">
        <f t="shared" ca="1" si="273"/>
        <v>0</v>
      </c>
      <c r="N489" s="80">
        <f t="shared" ca="1" si="274"/>
        <v>0</v>
      </c>
      <c r="O489" s="81">
        <f t="shared" ca="1" si="258"/>
        <v>0</v>
      </c>
      <c r="P489" s="79">
        <f t="shared" ca="1" si="259"/>
        <v>23.316231899635529</v>
      </c>
      <c r="Q489" s="35"/>
      <c r="R489">
        <f t="shared" ca="1" si="275"/>
        <v>486</v>
      </c>
      <c r="S489" s="78">
        <f t="shared" ca="1" si="276"/>
        <v>100.8</v>
      </c>
      <c r="T489" s="55">
        <f t="shared" ca="1" si="277"/>
        <v>5.8781892102293565E-2</v>
      </c>
      <c r="U489" s="78">
        <f t="shared" ca="1" si="278"/>
        <v>4.0064138496840668E-4</v>
      </c>
      <c r="V489" s="79">
        <f t="shared" ca="1" si="279"/>
        <v>771.0811033039638</v>
      </c>
      <c r="W489" s="79">
        <f t="shared" ca="1" si="260"/>
        <v>5.259924630806859</v>
      </c>
      <c r="X489" s="80">
        <f t="shared" ca="1" si="261"/>
        <v>-8.012827699368133E-3</v>
      </c>
      <c r="Y489" s="80">
        <f t="shared" ca="1" si="280"/>
        <v>-0.64256758608663656</v>
      </c>
      <c r="Z489" s="80">
        <f t="shared" ca="1" si="262"/>
        <v>0</v>
      </c>
      <c r="AA489" s="80">
        <f t="shared" ca="1" si="281"/>
        <v>0</v>
      </c>
      <c r="AB489" s="81">
        <f t="shared" ca="1" si="263"/>
        <v>0</v>
      </c>
      <c r="AC489" s="79">
        <f t="shared" ca="1" si="264"/>
        <v>775.69044752098455</v>
      </c>
      <c r="AD489" s="35"/>
      <c r="AE489" s="62">
        <f t="shared" ca="1" si="265"/>
        <v>0</v>
      </c>
      <c r="AF489" s="62">
        <f t="shared" ca="1" si="266"/>
        <v>1936121.6205414052</v>
      </c>
      <c r="AG489" s="35"/>
      <c r="AH489" s="35"/>
      <c r="AR489" s="69">
        <f t="shared" si="282"/>
        <v>41</v>
      </c>
      <c r="AS489" s="70">
        <f t="shared" si="286"/>
        <v>486</v>
      </c>
      <c r="AT489" s="71">
        <f t="shared" si="287"/>
        <v>3.5914831810870095E-2</v>
      </c>
      <c r="AU489" s="72">
        <f t="shared" si="267"/>
        <v>6.8214933659622723E-3</v>
      </c>
      <c r="AV489" s="73">
        <f t="shared" si="283"/>
        <v>1.0068214933659623</v>
      </c>
      <c r="AW489" s="74">
        <f>PRODUCT(AV$4:AV489)</f>
        <v>27.221020115013594</v>
      </c>
    </row>
    <row r="490" spans="5:49">
      <c r="E490">
        <f t="shared" si="284"/>
        <v>487</v>
      </c>
      <c r="F490" s="64">
        <f t="shared" si="285"/>
        <v>102.49999999999787</v>
      </c>
      <c r="G490" s="55">
        <f t="shared" si="268"/>
        <v>6.4504460562804344E-2</v>
      </c>
      <c r="H490" s="78">
        <f t="shared" si="288"/>
        <v>1.5197354998015901E-4</v>
      </c>
      <c r="I490" s="79">
        <f t="shared" ca="1" si="269"/>
        <v>21.81223093859229</v>
      </c>
      <c r="J490" s="79">
        <f t="shared" ca="1" si="270"/>
        <v>0.14879198864444435</v>
      </c>
      <c r="K490" s="80">
        <f t="shared" ca="1" si="271"/>
        <v>-3.03947099960318E-3</v>
      </c>
      <c r="L490" s="80">
        <f t="shared" ca="1" si="272"/>
        <v>-1.8176859115493577E-2</v>
      </c>
      <c r="M490" s="80">
        <f t="shared" ca="1" si="273"/>
        <v>0</v>
      </c>
      <c r="N490" s="80">
        <f t="shared" ca="1" si="274"/>
        <v>0</v>
      </c>
      <c r="O490" s="81">
        <f t="shared" ca="1" si="258"/>
        <v>0</v>
      </c>
      <c r="P490" s="79">
        <f t="shared" ca="1" si="259"/>
        <v>21.939806597121638</v>
      </c>
      <c r="Q490" s="35"/>
      <c r="R490">
        <f t="shared" ca="1" si="275"/>
        <v>487</v>
      </c>
      <c r="S490" s="78">
        <f t="shared" ca="1" si="276"/>
        <v>100.88</v>
      </c>
      <c r="T490" s="55">
        <f t="shared" ca="1" si="277"/>
        <v>5.8781892102293565E-2</v>
      </c>
      <c r="U490" s="78">
        <f t="shared" ca="1" si="278"/>
        <v>3.7709092630548035E-4</v>
      </c>
      <c r="V490" s="79">
        <f t="shared" ca="1" si="279"/>
        <v>730.09389533002627</v>
      </c>
      <c r="W490" s="79">
        <f t="shared" ca="1" si="260"/>
        <v>4.9803306635233282</v>
      </c>
      <c r="X490" s="80">
        <f t="shared" ca="1" si="261"/>
        <v>-7.5418185261096069E-3</v>
      </c>
      <c r="Y490" s="80">
        <f t="shared" ca="1" si="280"/>
        <v>-0.60841157944168855</v>
      </c>
      <c r="Z490" s="80">
        <f t="shared" ca="1" si="262"/>
        <v>0</v>
      </c>
      <c r="AA490" s="80">
        <f t="shared" ca="1" si="281"/>
        <v>0</v>
      </c>
      <c r="AB490" s="81">
        <f t="shared" ca="1" si="263"/>
        <v>0</v>
      </c>
      <c r="AC490" s="79">
        <f t="shared" ca="1" si="264"/>
        <v>734.45827259558178</v>
      </c>
      <c r="AD490" s="35"/>
      <c r="AE490" s="62">
        <f t="shared" ca="1" si="265"/>
        <v>0</v>
      </c>
      <c r="AF490" s="62">
        <f t="shared" ca="1" si="266"/>
        <v>1947695.4266478401</v>
      </c>
      <c r="AG490" s="35"/>
      <c r="AH490" s="35"/>
      <c r="AR490" s="69">
        <f t="shared" si="282"/>
        <v>41</v>
      </c>
      <c r="AS490" s="70">
        <f t="shared" si="286"/>
        <v>487</v>
      </c>
      <c r="AT490" s="71">
        <f t="shared" si="287"/>
        <v>3.5669839023932594E-2</v>
      </c>
      <c r="AU490" s="72">
        <f t="shared" si="267"/>
        <v>6.8214933659622723E-3</v>
      </c>
      <c r="AV490" s="73">
        <f t="shared" si="283"/>
        <v>1.0068214933659623</v>
      </c>
      <c r="AW490" s="74">
        <f>PRODUCT(AV$4:AV490)</f>
        <v>27.406708123142884</v>
      </c>
    </row>
    <row r="491" spans="5:49">
      <c r="E491">
        <f t="shared" si="284"/>
        <v>488</v>
      </c>
      <c r="F491" s="64">
        <f t="shared" si="285"/>
        <v>102.5833333333312</v>
      </c>
      <c r="G491" s="55">
        <f t="shared" si="268"/>
        <v>7.0818821105846697E-2</v>
      </c>
      <c r="H491" s="78">
        <f t="shared" si="288"/>
        <v>1.4121096233129368E-4</v>
      </c>
      <c r="I491" s="79">
        <f t="shared" ca="1" si="269"/>
        <v>20.386055358623207</v>
      </c>
      <c r="J491" s="79">
        <f t="shared" ca="1" si="270"/>
        <v>0.13906334138698784</v>
      </c>
      <c r="K491" s="80">
        <f t="shared" ca="1" si="271"/>
        <v>-2.8242192466258736E-3</v>
      </c>
      <c r="L491" s="80">
        <f t="shared" ca="1" si="272"/>
        <v>-1.698837946551934E-2</v>
      </c>
      <c r="M491" s="80">
        <f t="shared" ca="1" si="273"/>
        <v>0</v>
      </c>
      <c r="N491" s="80">
        <f t="shared" ca="1" si="274"/>
        <v>0</v>
      </c>
      <c r="O491" s="81">
        <f t="shared" ca="1" si="258"/>
        <v>0</v>
      </c>
      <c r="P491" s="79">
        <f t="shared" ca="1" si="259"/>
        <v>20.505306101298046</v>
      </c>
      <c r="Q491" s="35"/>
      <c r="R491">
        <f t="shared" ca="1" si="275"/>
        <v>488</v>
      </c>
      <c r="S491" s="78">
        <f t="shared" ca="1" si="276"/>
        <v>100.96</v>
      </c>
      <c r="T491" s="55">
        <f t="shared" ca="1" si="277"/>
        <v>5.8781892102293565E-2</v>
      </c>
      <c r="U491" s="78">
        <f t="shared" ca="1" si="278"/>
        <v>3.5492480816263767E-4</v>
      </c>
      <c r="V491" s="79">
        <f t="shared" ca="1" si="279"/>
        <v>691.28542566223132</v>
      </c>
      <c r="W491" s="79">
        <f t="shared" ca="1" si="260"/>
        <v>4.7155989451413163</v>
      </c>
      <c r="X491" s="80">
        <f t="shared" ca="1" si="261"/>
        <v>-7.0984961632527535E-3</v>
      </c>
      <c r="Y491" s="80">
        <f t="shared" ca="1" si="280"/>
        <v>-0.57607118805185942</v>
      </c>
      <c r="Z491" s="80">
        <f t="shared" ca="1" si="262"/>
        <v>0</v>
      </c>
      <c r="AA491" s="80">
        <f t="shared" ca="1" si="281"/>
        <v>0</v>
      </c>
      <c r="AB491" s="81">
        <f t="shared" ca="1" si="263"/>
        <v>0</v>
      </c>
      <c r="AC491" s="79">
        <f t="shared" ca="1" si="264"/>
        <v>695.41785492315751</v>
      </c>
      <c r="AD491" s="35"/>
      <c r="AE491" s="62">
        <f t="shared" ca="1" si="265"/>
        <v>0</v>
      </c>
      <c r="AF491" s="62">
        <f t="shared" ca="1" si="266"/>
        <v>1959338.5385574265</v>
      </c>
      <c r="AG491" s="35"/>
      <c r="AH491" s="35"/>
      <c r="AR491" s="69">
        <f t="shared" si="282"/>
        <v>41</v>
      </c>
      <c r="AS491" s="70">
        <f t="shared" si="286"/>
        <v>488</v>
      </c>
      <c r="AT491" s="71">
        <f t="shared" si="287"/>
        <v>3.5426517453665894E-2</v>
      </c>
      <c r="AU491" s="72">
        <f t="shared" si="267"/>
        <v>6.8214933659622723E-3</v>
      </c>
      <c r="AV491" s="73">
        <f t="shared" si="283"/>
        <v>1.0068214933659623</v>
      </c>
      <c r="AW491" s="74">
        <f>PRODUCT(AV$4:AV491)</f>
        <v>27.593662800787769</v>
      </c>
    </row>
    <row r="492" spans="5:49">
      <c r="E492">
        <f t="shared" si="284"/>
        <v>489</v>
      </c>
      <c r="F492" s="64">
        <f t="shared" si="285"/>
        <v>102.66666666666453</v>
      </c>
      <c r="G492" s="55">
        <f t="shared" si="268"/>
        <v>7.0818821105846697E-2</v>
      </c>
      <c r="H492" s="78">
        <f t="shared" si="288"/>
        <v>1.3121056845176934E-4</v>
      </c>
      <c r="I492" s="79">
        <f t="shared" ca="1" si="269"/>
        <v>19.053144496789592</v>
      </c>
      <c r="J492" s="79">
        <f t="shared" ca="1" si="270"/>
        <v>0.12997089878557078</v>
      </c>
      <c r="K492" s="80">
        <f t="shared" ca="1" si="271"/>
        <v>-2.6242113690353869E-3</v>
      </c>
      <c r="L492" s="80">
        <f t="shared" ca="1" si="272"/>
        <v>-1.5877620413991329E-2</v>
      </c>
      <c r="M492" s="80">
        <f t="shared" ca="1" si="273"/>
        <v>0</v>
      </c>
      <c r="N492" s="80">
        <f t="shared" ca="1" si="274"/>
        <v>0</v>
      </c>
      <c r="O492" s="81">
        <f t="shared" ca="1" si="258"/>
        <v>0</v>
      </c>
      <c r="P492" s="79">
        <f t="shared" ca="1" si="259"/>
        <v>19.164613563792138</v>
      </c>
      <c r="Q492" s="35"/>
      <c r="R492">
        <f t="shared" ca="1" si="275"/>
        <v>489</v>
      </c>
      <c r="S492" s="78">
        <f t="shared" ca="1" si="276"/>
        <v>101.04</v>
      </c>
      <c r="T492" s="55">
        <f t="shared" ca="1" si="277"/>
        <v>5.8781892102293565E-2</v>
      </c>
      <c r="U492" s="78">
        <f t="shared" ca="1" si="278"/>
        <v>3.3406165638479425E-4</v>
      </c>
      <c r="V492" s="79">
        <f t="shared" ca="1" si="279"/>
        <v>654.53987760905602</v>
      </c>
      <c r="W492" s="79">
        <f t="shared" ca="1" si="260"/>
        <v>4.4649394328679337</v>
      </c>
      <c r="X492" s="80">
        <f t="shared" ca="1" si="261"/>
        <v>-6.6812331276958851E-3</v>
      </c>
      <c r="Y492" s="80">
        <f t="shared" ca="1" si="280"/>
        <v>-0.54544989800754673</v>
      </c>
      <c r="Z492" s="80">
        <f t="shared" ca="1" si="262"/>
        <v>0</v>
      </c>
      <c r="AA492" s="80">
        <f t="shared" ca="1" si="281"/>
        <v>0</v>
      </c>
      <c r="AB492" s="81">
        <f t="shared" ca="1" si="263"/>
        <v>0</v>
      </c>
      <c r="AC492" s="79">
        <f t="shared" ca="1" si="264"/>
        <v>658.45268591078877</v>
      </c>
      <c r="AD492" s="35"/>
      <c r="AE492" s="62">
        <f t="shared" ca="1" si="265"/>
        <v>0</v>
      </c>
      <c r="AF492" s="62">
        <f t="shared" ca="1" si="266"/>
        <v>1971051.3712844059</v>
      </c>
      <c r="AG492" s="35"/>
      <c r="AH492" s="35"/>
      <c r="AR492" s="69">
        <f t="shared" si="282"/>
        <v>41</v>
      </c>
      <c r="AS492" s="70">
        <f t="shared" si="286"/>
        <v>489</v>
      </c>
      <c r="AT492" s="71">
        <f t="shared" si="287"/>
        <v>3.5184855699876567E-2</v>
      </c>
      <c r="AU492" s="72">
        <f t="shared" si="267"/>
        <v>6.8214933659622723E-3</v>
      </c>
      <c r="AV492" s="73">
        <f t="shared" si="283"/>
        <v>1.0068214933659623</v>
      </c>
      <c r="AW492" s="74">
        <f>PRODUCT(AV$4:AV492)</f>
        <v>27.781892788525944</v>
      </c>
    </row>
    <row r="493" spans="5:49">
      <c r="E493">
        <f t="shared" si="284"/>
        <v>490</v>
      </c>
      <c r="F493" s="64">
        <f t="shared" si="285"/>
        <v>102.74999999999785</v>
      </c>
      <c r="G493" s="55">
        <f t="shared" si="268"/>
        <v>7.0818821105846697E-2</v>
      </c>
      <c r="H493" s="78">
        <f t="shared" si="288"/>
        <v>1.2191839067738703E-4</v>
      </c>
      <c r="I493" s="79">
        <f t="shared" ca="1" si="269"/>
        <v>17.807398224255259</v>
      </c>
      <c r="J493" s="79">
        <f t="shared" ca="1" si="270"/>
        <v>0.1214730488518056</v>
      </c>
      <c r="K493" s="80">
        <f t="shared" ca="1" si="271"/>
        <v>-2.4383678135477408E-3</v>
      </c>
      <c r="L493" s="80">
        <f t="shared" ca="1" si="272"/>
        <v>-1.4839498520212716E-2</v>
      </c>
      <c r="M493" s="80">
        <f t="shared" ca="1" si="273"/>
        <v>0</v>
      </c>
      <c r="N493" s="80">
        <f t="shared" ca="1" si="274"/>
        <v>0</v>
      </c>
      <c r="O493" s="81">
        <f t="shared" ca="1" si="258"/>
        <v>0</v>
      </c>
      <c r="P493" s="79">
        <f t="shared" ca="1" si="259"/>
        <v>17.911593406773303</v>
      </c>
      <c r="Q493" s="35"/>
      <c r="R493">
        <f t="shared" ca="1" si="275"/>
        <v>490</v>
      </c>
      <c r="S493" s="78">
        <f t="shared" ca="1" si="276"/>
        <v>101.12</v>
      </c>
      <c r="T493" s="55">
        <f t="shared" ca="1" si="277"/>
        <v>5.8781892102293565E-2</v>
      </c>
      <c r="U493" s="78">
        <f t="shared" ca="1" si="278"/>
        <v>3.144248801436698E-4</v>
      </c>
      <c r="V493" s="79">
        <f t="shared" ca="1" si="279"/>
        <v>619.74759117311544</v>
      </c>
      <c r="W493" s="79">
        <f t="shared" ca="1" si="260"/>
        <v>4.2276040817585052</v>
      </c>
      <c r="X493" s="80">
        <f t="shared" ca="1" si="261"/>
        <v>-6.2884976028733958E-3</v>
      </c>
      <c r="Y493" s="80">
        <f t="shared" ca="1" si="280"/>
        <v>-0.51645632597759628</v>
      </c>
      <c r="Z493" s="80">
        <f t="shared" ca="1" si="262"/>
        <v>0</v>
      </c>
      <c r="AA493" s="80">
        <f t="shared" ca="1" si="281"/>
        <v>0</v>
      </c>
      <c r="AB493" s="81">
        <f t="shared" ca="1" si="263"/>
        <v>0</v>
      </c>
      <c r="AC493" s="79">
        <f t="shared" ca="1" si="264"/>
        <v>623.45245043129341</v>
      </c>
      <c r="AD493" s="35"/>
      <c r="AE493" s="62">
        <f t="shared" ca="1" si="265"/>
        <v>0</v>
      </c>
      <c r="AF493" s="62">
        <f t="shared" ca="1" si="266"/>
        <v>1982834.3423281899</v>
      </c>
      <c r="AG493" s="35"/>
      <c r="AH493" s="35"/>
      <c r="AR493" s="69">
        <f t="shared" si="282"/>
        <v>41</v>
      </c>
      <c r="AS493" s="70">
        <f t="shared" si="286"/>
        <v>490</v>
      </c>
      <c r="AT493" s="71">
        <f t="shared" si="287"/>
        <v>3.494484244013752E-2</v>
      </c>
      <c r="AU493" s="72">
        <f t="shared" si="267"/>
        <v>6.8214933659622723E-3</v>
      </c>
      <c r="AV493" s="73">
        <f t="shared" si="283"/>
        <v>1.0068214933659623</v>
      </c>
      <c r="AW493" s="74">
        <f>PRODUCT(AV$4:AV493)</f>
        <v>27.971406785876749</v>
      </c>
    </row>
    <row r="494" spans="5:49">
      <c r="E494">
        <f t="shared" si="284"/>
        <v>491</v>
      </c>
      <c r="F494" s="64">
        <f t="shared" si="285"/>
        <v>102.83333333333118</v>
      </c>
      <c r="G494" s="55">
        <f t="shared" si="268"/>
        <v>7.0818821105846697E-2</v>
      </c>
      <c r="H494" s="78">
        <f t="shared" si="288"/>
        <v>1.1328427397849242E-4</v>
      </c>
      <c r="I494" s="79">
        <f t="shared" ca="1" si="269"/>
        <v>16.643115477578363</v>
      </c>
      <c r="J494" s="79">
        <f t="shared" ca="1" si="270"/>
        <v>0.11353090181924481</v>
      </c>
      <c r="K494" s="80">
        <f t="shared" ca="1" si="271"/>
        <v>-2.2656854795698486E-3</v>
      </c>
      <c r="L494" s="80">
        <f t="shared" ca="1" si="272"/>
        <v>-1.386926289798197E-2</v>
      </c>
      <c r="M494" s="80">
        <f t="shared" ca="1" si="273"/>
        <v>0</v>
      </c>
      <c r="N494" s="80">
        <f t="shared" ca="1" si="274"/>
        <v>0</v>
      </c>
      <c r="O494" s="81">
        <f t="shared" ca="1" si="258"/>
        <v>0</v>
      </c>
      <c r="P494" s="79">
        <f t="shared" ca="1" si="259"/>
        <v>16.740511431020057</v>
      </c>
      <c r="Q494" s="35"/>
      <c r="R494">
        <f t="shared" ca="1" si="275"/>
        <v>491</v>
      </c>
      <c r="S494" s="78">
        <f t="shared" ca="1" si="276"/>
        <v>101.2</v>
      </c>
      <c r="T494" s="55">
        <f t="shared" ca="1" si="277"/>
        <v>5.8781892102293565E-2</v>
      </c>
      <c r="U494" s="78">
        <f t="shared" ca="1" si="278"/>
        <v>2.9594239076478803E-4</v>
      </c>
      <c r="V494" s="79">
        <f t="shared" ca="1" si="279"/>
        <v>586.80473575913061</v>
      </c>
      <c r="W494" s="79">
        <f t="shared" ca="1" si="260"/>
        <v>4.0028846120961532</v>
      </c>
      <c r="X494" s="80">
        <f t="shared" ca="1" si="261"/>
        <v>-5.9188478152957611E-3</v>
      </c>
      <c r="Y494" s="80">
        <f t="shared" ca="1" si="280"/>
        <v>-0.4890039464659422</v>
      </c>
      <c r="Z494" s="80">
        <f t="shared" ca="1" si="262"/>
        <v>0</v>
      </c>
      <c r="AA494" s="80">
        <f t="shared" ca="1" si="281"/>
        <v>0</v>
      </c>
      <c r="AB494" s="81">
        <f t="shared" ca="1" si="263"/>
        <v>0</v>
      </c>
      <c r="AC494" s="79">
        <f t="shared" ca="1" si="264"/>
        <v>590.31269757694554</v>
      </c>
      <c r="AD494" s="35"/>
      <c r="AE494" s="62">
        <f t="shared" ca="1" si="265"/>
        <v>0</v>
      </c>
      <c r="AF494" s="62">
        <f t="shared" ca="1" si="266"/>
        <v>1994687.8716882435</v>
      </c>
      <c r="AG494" s="35"/>
      <c r="AH494" s="35"/>
      <c r="AR494" s="69">
        <f t="shared" si="282"/>
        <v>41</v>
      </c>
      <c r="AS494" s="70">
        <f t="shared" si="286"/>
        <v>491</v>
      </c>
      <c r="AT494" s="71">
        <f t="shared" si="287"/>
        <v>3.4706466429257524E-2</v>
      </c>
      <c r="AU494" s="72">
        <f t="shared" si="267"/>
        <v>6.8214933659622723E-3</v>
      </c>
      <c r="AV494" s="73">
        <f t="shared" si="283"/>
        <v>1.0068214933659623</v>
      </c>
      <c r="AW494" s="74">
        <f>PRODUCT(AV$4:AV494)</f>
        <v>28.162213551703239</v>
      </c>
    </row>
    <row r="495" spans="5:49">
      <c r="E495">
        <f t="shared" si="284"/>
        <v>492</v>
      </c>
      <c r="F495" s="64">
        <f t="shared" si="285"/>
        <v>102.91666666666451</v>
      </c>
      <c r="G495" s="55">
        <f t="shared" si="268"/>
        <v>7.0818821105846697E-2</v>
      </c>
      <c r="H495" s="78">
        <f t="shared" si="288"/>
        <v>1.0526161524550384E-4</v>
      </c>
      <c r="I495" s="79">
        <f t="shared" ca="1" si="269"/>
        <v>15.554968146766265</v>
      </c>
      <c r="J495" s="79">
        <f t="shared" ca="1" si="270"/>
        <v>0.10610811202092055</v>
      </c>
      <c r="K495" s="80">
        <f t="shared" ca="1" si="271"/>
        <v>-2.1052323049100766E-3</v>
      </c>
      <c r="L495" s="80">
        <f t="shared" ca="1" si="272"/>
        <v>-1.2962473455638555E-2</v>
      </c>
      <c r="M495" s="80">
        <f t="shared" ca="1" si="273"/>
        <v>0</v>
      </c>
      <c r="N495" s="80">
        <f t="shared" ca="1" si="274"/>
        <v>0</v>
      </c>
      <c r="O495" s="81">
        <f t="shared" ca="1" si="258"/>
        <v>-15.554968146766265</v>
      </c>
      <c r="P495" s="79">
        <f t="shared" ca="1" si="259"/>
        <v>9.1040406260372464E-2</v>
      </c>
      <c r="Q495" s="35"/>
      <c r="R495">
        <f t="shared" ca="1" si="275"/>
        <v>492</v>
      </c>
      <c r="S495" s="78">
        <f t="shared" ca="1" si="276"/>
        <v>101.28</v>
      </c>
      <c r="T495" s="55">
        <f t="shared" ca="1" si="277"/>
        <v>5.8781892102293565E-2</v>
      </c>
      <c r="U495" s="78">
        <f t="shared" ca="1" si="278"/>
        <v>2.7854633708235748E-4</v>
      </c>
      <c r="V495" s="79">
        <f t="shared" ca="1" si="279"/>
        <v>555.61300028136372</v>
      </c>
      <c r="W495" s="79">
        <f t="shared" ca="1" si="260"/>
        <v>3.7901103954617166</v>
      </c>
      <c r="X495" s="80">
        <f t="shared" ca="1" si="261"/>
        <v>-5.5709267416471494E-3</v>
      </c>
      <c r="Y495" s="80">
        <f t="shared" ca="1" si="280"/>
        <v>-0.46301083356780315</v>
      </c>
      <c r="Z495" s="80">
        <f t="shared" ca="1" si="262"/>
        <v>0</v>
      </c>
      <c r="AA495" s="80">
        <f t="shared" ca="1" si="281"/>
        <v>0</v>
      </c>
      <c r="AB495" s="81">
        <f t="shared" ca="1" si="263"/>
        <v>-36.779105489614885</v>
      </c>
      <c r="AC495" s="79">
        <f t="shared" ca="1" si="264"/>
        <v>522.15542342690128</v>
      </c>
      <c r="AD495" s="35"/>
      <c r="AE495" s="62">
        <f t="shared" ca="1" si="265"/>
        <v>-132039.45122689029</v>
      </c>
      <c r="AF495" s="62">
        <f t="shared" ca="1" si="266"/>
        <v>1874572.9306521672</v>
      </c>
      <c r="AG495" s="35"/>
      <c r="AH495" s="35"/>
      <c r="AR495" s="69">
        <f t="shared" si="282"/>
        <v>41</v>
      </c>
      <c r="AS495" s="70">
        <f t="shared" si="286"/>
        <v>492</v>
      </c>
      <c r="AT495" s="71">
        <f t="shared" si="287"/>
        <v>3.4469716498754348E-2</v>
      </c>
      <c r="AU495" s="72">
        <f t="shared" si="267"/>
        <v>6.8214933659622723E-3</v>
      </c>
      <c r="AV495" s="73">
        <f t="shared" si="283"/>
        <v>1.0068214933659623</v>
      </c>
      <c r="AW495" s="74">
        <f>PRODUCT(AV$4:AV495)</f>
        <v>28.354321904616995</v>
      </c>
    </row>
    <row r="496" spans="5:49">
      <c r="E496">
        <f t="shared" si="284"/>
        <v>493</v>
      </c>
      <c r="F496" s="64">
        <f t="shared" si="285"/>
        <v>102.99999999999784</v>
      </c>
      <c r="G496" s="55">
        <f t="shared" si="268"/>
        <v>7.0818821105846697E-2</v>
      </c>
      <c r="H496" s="78">
        <f t="shared" si="288"/>
        <v>9.7807111746120041E-5</v>
      </c>
      <c r="I496" s="79">
        <f t="shared" ca="1" si="269"/>
        <v>8.4593032016015535E-2</v>
      </c>
      <c r="J496" s="79">
        <f t="shared" ca="1" si="270"/>
        <v>5.770508067038841E-4</v>
      </c>
      <c r="K496" s="80">
        <f t="shared" ca="1" si="271"/>
        <v>-1.9561422349224007E-3</v>
      </c>
      <c r="L496" s="80">
        <f t="shared" ca="1" si="272"/>
        <v>0</v>
      </c>
      <c r="M496" s="80">
        <f t="shared" ca="1" si="273"/>
        <v>0</v>
      </c>
      <c r="N496" s="80">
        <f t="shared" ca="1" si="274"/>
        <v>0</v>
      </c>
      <c r="O496" s="81">
        <f t="shared" ca="1" si="258"/>
        <v>0</v>
      </c>
      <c r="P496" s="79">
        <f t="shared" ca="1" si="259"/>
        <v>8.321394058779702E-2</v>
      </c>
      <c r="Q496" s="35"/>
      <c r="R496">
        <f t="shared" ca="1" si="275"/>
        <v>493</v>
      </c>
      <c r="S496" s="78">
        <f t="shared" ca="1" si="276"/>
        <v>101.36</v>
      </c>
      <c r="T496" s="55">
        <f t="shared" ca="1" si="277"/>
        <v>5.8781892102293565E-2</v>
      </c>
      <c r="U496" s="78">
        <f t="shared" ca="1" si="278"/>
        <v>2.6217285635049325E-4</v>
      </c>
      <c r="V496" s="79">
        <f t="shared" ca="1" si="279"/>
        <v>491.46213966639374</v>
      </c>
      <c r="W496" s="79">
        <f t="shared" ca="1" si="260"/>
        <v>3.3525057253559285</v>
      </c>
      <c r="X496" s="80">
        <f t="shared" ca="1" si="261"/>
        <v>-5.2434571270098653E-3</v>
      </c>
      <c r="Y496" s="80">
        <f t="shared" ca="1" si="280"/>
        <v>-0.40955178305532813</v>
      </c>
      <c r="Z496" s="80">
        <f t="shared" ca="1" si="262"/>
        <v>-3.6859660474979528</v>
      </c>
      <c r="AA496" s="80">
        <f t="shared" ca="1" si="281"/>
        <v>0</v>
      </c>
      <c r="AB496" s="81">
        <f t="shared" ca="1" si="263"/>
        <v>0</v>
      </c>
      <c r="AC496" s="79">
        <f t="shared" ca="1" si="264"/>
        <v>490.71388410406934</v>
      </c>
      <c r="AD496" s="35"/>
      <c r="AE496" s="62">
        <f t="shared" ca="1" si="265"/>
        <v>0</v>
      </c>
      <c r="AF496" s="62">
        <f t="shared" ca="1" si="266"/>
        <v>1871718.8763738549</v>
      </c>
      <c r="AG496" s="35"/>
      <c r="AH496" s="35"/>
      <c r="AR496" s="69">
        <f t="shared" si="282"/>
        <v>42</v>
      </c>
      <c r="AS496" s="70">
        <f t="shared" si="286"/>
        <v>493</v>
      </c>
      <c r="AT496" s="71">
        <f t="shared" si="287"/>
        <v>3.4234581556331495E-2</v>
      </c>
      <c r="AU496" s="72">
        <f t="shared" si="267"/>
        <v>6.8214933659622723E-3</v>
      </c>
      <c r="AV496" s="73">
        <f t="shared" si="283"/>
        <v>1.0068214933659623</v>
      </c>
      <c r="AW496" s="74">
        <f>PRODUCT(AV$4:AV496)</f>
        <v>28.547740723385697</v>
      </c>
    </row>
    <row r="497" spans="5:49">
      <c r="E497">
        <f t="shared" si="284"/>
        <v>494</v>
      </c>
      <c r="F497" s="64">
        <f t="shared" si="285"/>
        <v>103.08333333333117</v>
      </c>
      <c r="G497" s="55">
        <f t="shared" si="268"/>
        <v>7.0818821105846697E-2</v>
      </c>
      <c r="H497" s="78">
        <f t="shared" si="288"/>
        <v>9.0880527396492008E-5</v>
      </c>
      <c r="I497" s="79">
        <f t="shared" ca="1" si="269"/>
        <v>7.7320827415797266E-2</v>
      </c>
      <c r="J497" s="79">
        <f t="shared" ca="1" si="270"/>
        <v>5.2744351126757488E-4</v>
      </c>
      <c r="K497" s="80">
        <f t="shared" ca="1" si="271"/>
        <v>-1.8176105479298403E-3</v>
      </c>
      <c r="L497" s="80">
        <f t="shared" ca="1" si="272"/>
        <v>-6.4434022846497724E-5</v>
      </c>
      <c r="M497" s="80">
        <f t="shared" ca="1" si="273"/>
        <v>0</v>
      </c>
      <c r="N497" s="80">
        <f t="shared" ca="1" si="274"/>
        <v>0</v>
      </c>
      <c r="O497" s="81">
        <f t="shared" ca="1" si="258"/>
        <v>0</v>
      </c>
      <c r="P497" s="79">
        <f t="shared" ca="1" si="259"/>
        <v>7.5966226356288497E-2</v>
      </c>
      <c r="Q497" s="35"/>
      <c r="R497">
        <f t="shared" ca="1" si="275"/>
        <v>494</v>
      </c>
      <c r="S497" s="78">
        <f t="shared" ca="1" si="276"/>
        <v>101.44</v>
      </c>
      <c r="T497" s="55">
        <f t="shared" ca="1" si="277"/>
        <v>5.8781892102293565E-2</v>
      </c>
      <c r="U497" s="78">
        <f t="shared" ca="1" si="278"/>
        <v>2.4676183979634847E-4</v>
      </c>
      <c r="V497" s="79">
        <f t="shared" ca="1" si="279"/>
        <v>461.86879351556655</v>
      </c>
      <c r="W497" s="79">
        <f t="shared" ca="1" si="260"/>
        <v>3.1506349109114358</v>
      </c>
      <c r="X497" s="80">
        <f t="shared" ca="1" si="261"/>
        <v>-4.9352367959269693E-3</v>
      </c>
      <c r="Y497" s="80">
        <f t="shared" ca="1" si="280"/>
        <v>-0.38489066126297217</v>
      </c>
      <c r="Z497" s="80">
        <f t="shared" ca="1" si="262"/>
        <v>0</v>
      </c>
      <c r="AA497" s="80">
        <f t="shared" ca="1" si="281"/>
        <v>0</v>
      </c>
      <c r="AB497" s="81">
        <f t="shared" ca="1" si="263"/>
        <v>0</v>
      </c>
      <c r="AC497" s="79">
        <f t="shared" ca="1" si="264"/>
        <v>464.62960252841907</v>
      </c>
      <c r="AD497" s="35"/>
      <c r="AE497" s="62">
        <f t="shared" ca="1" si="265"/>
        <v>0</v>
      </c>
      <c r="AF497" s="62">
        <f t="shared" ca="1" si="266"/>
        <v>1882907.0285416739</v>
      </c>
      <c r="AG497" s="35"/>
      <c r="AH497" s="35"/>
      <c r="AR497" s="69">
        <f t="shared" si="282"/>
        <v>42</v>
      </c>
      <c r="AS497" s="70">
        <f t="shared" si="286"/>
        <v>494</v>
      </c>
      <c r="AT497" s="71">
        <f t="shared" si="287"/>
        <v>3.4001050585358482E-2</v>
      </c>
      <c r="AU497" s="72">
        <f t="shared" si="267"/>
        <v>6.8214933659622723E-3</v>
      </c>
      <c r="AV497" s="73">
        <f t="shared" si="283"/>
        <v>1.0068214933659623</v>
      </c>
      <c r="AW497" s="74">
        <f>PRODUCT(AV$4:AV497)</f>
        <v>28.742478947343482</v>
      </c>
    </row>
    <row r="498" spans="5:49">
      <c r="E498">
        <f t="shared" si="284"/>
        <v>495</v>
      </c>
      <c r="F498" s="64">
        <f t="shared" si="285"/>
        <v>103.1666666666645</v>
      </c>
      <c r="G498" s="55">
        <f t="shared" si="268"/>
        <v>7.0818821105846697E-2</v>
      </c>
      <c r="H498" s="78">
        <f t="shared" si="288"/>
        <v>8.4444475584794846E-5</v>
      </c>
      <c r="I498" s="79">
        <f t="shared" ca="1" si="269"/>
        <v>7.0586387761876243E-2</v>
      </c>
      <c r="J498" s="79">
        <f t="shared" ca="1" si="270"/>
        <v>4.8150457584487932E-4</v>
      </c>
      <c r="K498" s="80">
        <f t="shared" ca="1" si="271"/>
        <v>-1.6888895116958969E-3</v>
      </c>
      <c r="L498" s="80">
        <f t="shared" ca="1" si="272"/>
        <v>-5.8821989801563538E-5</v>
      </c>
      <c r="M498" s="80">
        <f t="shared" ca="1" si="273"/>
        <v>0</v>
      </c>
      <c r="N498" s="80">
        <f t="shared" ca="1" si="274"/>
        <v>0</v>
      </c>
      <c r="O498" s="81">
        <f t="shared" ca="1" si="258"/>
        <v>0</v>
      </c>
      <c r="P498" s="79">
        <f t="shared" ca="1" si="259"/>
        <v>6.9320180836223669E-2</v>
      </c>
      <c r="Q498" s="35"/>
      <c r="R498">
        <f t="shared" ca="1" si="275"/>
        <v>495</v>
      </c>
      <c r="S498" s="78">
        <f t="shared" ca="1" si="276"/>
        <v>101.52</v>
      </c>
      <c r="T498" s="55">
        <f t="shared" ca="1" si="277"/>
        <v>6.4504460562804344E-2</v>
      </c>
      <c r="U498" s="78">
        <f t="shared" ca="1" si="278"/>
        <v>2.3084460043279988E-4</v>
      </c>
      <c r="V498" s="79">
        <f t="shared" ca="1" si="279"/>
        <v>434.65892065581323</v>
      </c>
      <c r="W498" s="79">
        <f t="shared" ca="1" si="260"/>
        <v>2.9650229437099518</v>
      </c>
      <c r="X498" s="80">
        <f t="shared" ca="1" si="261"/>
        <v>-4.6168920086559978E-3</v>
      </c>
      <c r="Y498" s="80">
        <f t="shared" ca="1" si="280"/>
        <v>-0.36221576721317772</v>
      </c>
      <c r="Z498" s="80">
        <f t="shared" ca="1" si="262"/>
        <v>0</v>
      </c>
      <c r="AA498" s="80">
        <f t="shared" ca="1" si="281"/>
        <v>0</v>
      </c>
      <c r="AB498" s="81">
        <f t="shared" ca="1" si="263"/>
        <v>0</v>
      </c>
      <c r="AC498" s="79">
        <f t="shared" ca="1" si="264"/>
        <v>437.25711094030135</v>
      </c>
      <c r="AD498" s="35"/>
      <c r="AE498" s="62">
        <f t="shared" ca="1" si="265"/>
        <v>0</v>
      </c>
      <c r="AF498" s="62">
        <f t="shared" ca="1" si="266"/>
        <v>1894162.1771551433</v>
      </c>
      <c r="AG498" s="35"/>
      <c r="AH498" s="35"/>
      <c r="AR498" s="69">
        <f t="shared" si="282"/>
        <v>42</v>
      </c>
      <c r="AS498" s="70">
        <f t="shared" si="286"/>
        <v>495</v>
      </c>
      <c r="AT498" s="71">
        <f t="shared" si="287"/>
        <v>3.3769112644354712E-2</v>
      </c>
      <c r="AU498" s="72">
        <f t="shared" si="267"/>
        <v>6.8214933659622723E-3</v>
      </c>
      <c r="AV498" s="73">
        <f t="shared" si="283"/>
        <v>1.0068214933659623</v>
      </c>
      <c r="AW498" s="74">
        <f>PRODUCT(AV$4:AV498)</f>
        <v>28.938545576804096</v>
      </c>
    </row>
    <row r="499" spans="5:49">
      <c r="E499">
        <f t="shared" si="284"/>
        <v>496</v>
      </c>
      <c r="F499" s="64">
        <f t="shared" si="285"/>
        <v>103.24999999999783</v>
      </c>
      <c r="G499" s="55">
        <f t="shared" si="268"/>
        <v>7.0818821105846697E-2</v>
      </c>
      <c r="H499" s="78">
        <f t="shared" si="288"/>
        <v>7.8464217374978219E-5</v>
      </c>
      <c r="I499" s="79">
        <f t="shared" ca="1" si="269"/>
        <v>6.44110073505582E-2</v>
      </c>
      <c r="J499" s="79">
        <f t="shared" ca="1" si="270"/>
        <v>4.3937925933677991E-4</v>
      </c>
      <c r="K499" s="80">
        <f t="shared" ca="1" si="271"/>
        <v>-1.5692843474995645E-3</v>
      </c>
      <c r="L499" s="80">
        <f t="shared" ca="1" si="272"/>
        <v>-5.3675839458798505E-5</v>
      </c>
      <c r="M499" s="80">
        <f t="shared" ca="1" si="273"/>
        <v>0</v>
      </c>
      <c r="N499" s="80">
        <f t="shared" ca="1" si="274"/>
        <v>0</v>
      </c>
      <c r="O499" s="81">
        <f t="shared" ca="1" si="258"/>
        <v>0</v>
      </c>
      <c r="P499" s="79">
        <f t="shared" ca="1" si="259"/>
        <v>6.322742642293662E-2</v>
      </c>
      <c r="Q499" s="35"/>
      <c r="R499">
        <f t="shared" ca="1" si="275"/>
        <v>496</v>
      </c>
      <c r="S499" s="78">
        <f t="shared" ca="1" si="276"/>
        <v>101.6</v>
      </c>
      <c r="T499" s="55">
        <f t="shared" ca="1" si="277"/>
        <v>6.4504460562804344E-2</v>
      </c>
      <c r="U499" s="78">
        <f t="shared" ca="1" si="278"/>
        <v>2.15954094008046E-4</v>
      </c>
      <c r="V499" s="79">
        <f t="shared" ca="1" si="279"/>
        <v>409.05207687184691</v>
      </c>
      <c r="W499" s="79">
        <f t="shared" ca="1" si="260"/>
        <v>2.7903460287143931</v>
      </c>
      <c r="X499" s="80">
        <f t="shared" ca="1" si="261"/>
        <v>-4.3190818801609205E-3</v>
      </c>
      <c r="Y499" s="80">
        <f t="shared" ca="1" si="280"/>
        <v>-0.34087673072653912</v>
      </c>
      <c r="Z499" s="80">
        <f t="shared" ca="1" si="262"/>
        <v>0</v>
      </c>
      <c r="AA499" s="80">
        <f t="shared" ca="1" si="281"/>
        <v>0</v>
      </c>
      <c r="AB499" s="81">
        <f t="shared" ca="1" si="263"/>
        <v>0</v>
      </c>
      <c r="AC499" s="79">
        <f t="shared" ca="1" si="264"/>
        <v>411.49722708795457</v>
      </c>
      <c r="AD499" s="35"/>
      <c r="AE499" s="62">
        <f t="shared" ca="1" si="265"/>
        <v>0</v>
      </c>
      <c r="AF499" s="62">
        <f t="shared" ca="1" si="266"/>
        <v>1905484.7233997011</v>
      </c>
      <c r="AG499" s="35"/>
      <c r="AH499" s="35"/>
      <c r="AR499" s="69">
        <f t="shared" si="282"/>
        <v>42</v>
      </c>
      <c r="AS499" s="70">
        <f t="shared" si="286"/>
        <v>496</v>
      </c>
      <c r="AT499" s="71">
        <f t="shared" si="287"/>
        <v>3.3538756866476817E-2</v>
      </c>
      <c r="AU499" s="72">
        <f t="shared" si="267"/>
        <v>6.8214933659622723E-3</v>
      </c>
      <c r="AV499" s="73">
        <f t="shared" si="283"/>
        <v>1.0068214933659623</v>
      </c>
      <c r="AW499" s="74">
        <f>PRODUCT(AV$4:AV499)</f>
        <v>29.135949673476862</v>
      </c>
    </row>
    <row r="500" spans="5:49">
      <c r="E500">
        <f t="shared" si="284"/>
        <v>497</v>
      </c>
      <c r="F500" s="64">
        <f t="shared" si="285"/>
        <v>103.33333333333115</v>
      </c>
      <c r="G500" s="55">
        <f t="shared" si="268"/>
        <v>7.0818821105846697E-2</v>
      </c>
      <c r="H500" s="78">
        <f t="shared" si="288"/>
        <v>7.290747400148937E-5</v>
      </c>
      <c r="I500" s="79">
        <f t="shared" ca="1" si="269"/>
        <v>5.8749734622107586E-2</v>
      </c>
      <c r="J500" s="79">
        <f t="shared" ca="1" si="270"/>
        <v>4.0076092497675091E-4</v>
      </c>
      <c r="K500" s="80">
        <f t="shared" ca="1" si="271"/>
        <v>-1.4581494800297874E-3</v>
      </c>
      <c r="L500" s="80">
        <f t="shared" ca="1" si="272"/>
        <v>-4.8958112185089656E-5</v>
      </c>
      <c r="M500" s="80">
        <f t="shared" ca="1" si="273"/>
        <v>0</v>
      </c>
      <c r="N500" s="80">
        <f t="shared" ca="1" si="274"/>
        <v>0</v>
      </c>
      <c r="O500" s="81">
        <f t="shared" ca="1" si="258"/>
        <v>0</v>
      </c>
      <c r="P500" s="79">
        <f t="shared" ca="1" si="259"/>
        <v>5.7643387954869459E-2</v>
      </c>
      <c r="Q500" s="35"/>
      <c r="R500">
        <f t="shared" ca="1" si="275"/>
        <v>497</v>
      </c>
      <c r="S500" s="78">
        <f t="shared" ca="1" si="276"/>
        <v>101.68</v>
      </c>
      <c r="T500" s="55">
        <f t="shared" ca="1" si="277"/>
        <v>6.4504460562804344E-2</v>
      </c>
      <c r="U500" s="78">
        <f t="shared" ca="1" si="278"/>
        <v>2.0202409166772785E-4</v>
      </c>
      <c r="V500" s="79">
        <f t="shared" ca="1" si="279"/>
        <v>384.95382043155627</v>
      </c>
      <c r="W500" s="79">
        <f t="shared" ca="1" si="260"/>
        <v>2.625959932275693</v>
      </c>
      <c r="X500" s="80">
        <f t="shared" ca="1" si="261"/>
        <v>-4.0404818333545575E-3</v>
      </c>
      <c r="Y500" s="80">
        <f t="shared" ca="1" si="280"/>
        <v>-0.32079485035963023</v>
      </c>
      <c r="Z500" s="80">
        <f t="shared" ca="1" si="262"/>
        <v>0</v>
      </c>
      <c r="AA500" s="80">
        <f t="shared" ca="1" si="281"/>
        <v>0</v>
      </c>
      <c r="AB500" s="81">
        <f t="shared" ca="1" si="263"/>
        <v>0</v>
      </c>
      <c r="AC500" s="79">
        <f t="shared" ca="1" si="264"/>
        <v>387.25494503163901</v>
      </c>
      <c r="AD500" s="35"/>
      <c r="AE500" s="62">
        <f t="shared" ca="1" si="265"/>
        <v>0</v>
      </c>
      <c r="AF500" s="62">
        <f t="shared" ca="1" si="266"/>
        <v>1916875.0708631484</v>
      </c>
      <c r="AG500" s="35"/>
      <c r="AH500" s="35"/>
      <c r="AR500" s="69">
        <f t="shared" si="282"/>
        <v>42</v>
      </c>
      <c r="AS500" s="70">
        <f t="shared" si="286"/>
        <v>497</v>
      </c>
      <c r="AT500" s="71">
        <f t="shared" si="287"/>
        <v>3.3309972459009525E-2</v>
      </c>
      <c r="AU500" s="72">
        <f t="shared" si="267"/>
        <v>6.8214933659622723E-3</v>
      </c>
      <c r="AV500" s="73">
        <f t="shared" si="283"/>
        <v>1.0068214933659623</v>
      </c>
      <c r="AW500" s="74">
        <f>PRODUCT(AV$4:AV500)</f>
        <v>29.334700360885495</v>
      </c>
    </row>
    <row r="501" spans="5:49">
      <c r="E501">
        <f t="shared" si="284"/>
        <v>498</v>
      </c>
      <c r="F501" s="64">
        <f t="shared" si="285"/>
        <v>103.41666666666448</v>
      </c>
      <c r="G501" s="55">
        <f t="shared" si="268"/>
        <v>7.0818821105846697E-2</v>
      </c>
      <c r="H501" s="78">
        <f t="shared" si="288"/>
        <v>6.7744252642898729E-5</v>
      </c>
      <c r="I501" s="79">
        <f t="shared" ca="1" si="269"/>
        <v>5.3561151175358639E-2</v>
      </c>
      <c r="J501" s="79">
        <f t="shared" ca="1" si="270"/>
        <v>3.6536703741601133E-4</v>
      </c>
      <c r="K501" s="80">
        <f t="shared" ca="1" si="271"/>
        <v>-1.3548850528579746E-3</v>
      </c>
      <c r="L501" s="80">
        <f t="shared" ca="1" si="272"/>
        <v>-4.4634292646132201E-5</v>
      </c>
      <c r="M501" s="80">
        <f t="shared" ca="1" si="273"/>
        <v>0</v>
      </c>
      <c r="N501" s="80">
        <f t="shared" ca="1" si="274"/>
        <v>0</v>
      </c>
      <c r="O501" s="81">
        <f t="shared" ca="1" si="258"/>
        <v>0</v>
      </c>
      <c r="P501" s="79">
        <f t="shared" ca="1" si="259"/>
        <v>5.2526998867270545E-2</v>
      </c>
      <c r="Q501" s="35"/>
      <c r="R501">
        <f t="shared" ca="1" si="275"/>
        <v>498</v>
      </c>
      <c r="S501" s="78">
        <f t="shared" ca="1" si="276"/>
        <v>101.76</v>
      </c>
      <c r="T501" s="55">
        <f t="shared" ca="1" si="277"/>
        <v>6.4504460562804344E-2</v>
      </c>
      <c r="U501" s="78">
        <f t="shared" ca="1" si="278"/>
        <v>1.8899263661401053E-4</v>
      </c>
      <c r="V501" s="79">
        <f t="shared" ca="1" si="279"/>
        <v>362.27527370209469</v>
      </c>
      <c r="W501" s="79">
        <f t="shared" ca="1" si="260"/>
        <v>2.4712583762110052</v>
      </c>
      <c r="X501" s="80">
        <f t="shared" ca="1" si="261"/>
        <v>-3.7798527322802106E-3</v>
      </c>
      <c r="Y501" s="80">
        <f t="shared" ca="1" si="280"/>
        <v>-0.30189606141841224</v>
      </c>
      <c r="Z501" s="80">
        <f t="shared" ca="1" si="262"/>
        <v>0</v>
      </c>
      <c r="AA501" s="80">
        <f t="shared" ca="1" si="281"/>
        <v>0</v>
      </c>
      <c r="AB501" s="81">
        <f t="shared" ca="1" si="263"/>
        <v>0</v>
      </c>
      <c r="AC501" s="79">
        <f t="shared" ca="1" si="264"/>
        <v>364.44085616415498</v>
      </c>
      <c r="AD501" s="35"/>
      <c r="AE501" s="62">
        <f t="shared" ca="1" si="265"/>
        <v>0</v>
      </c>
      <c r="AF501" s="62">
        <f t="shared" ca="1" si="266"/>
        <v>1928333.6255500338</v>
      </c>
      <c r="AG501" s="35"/>
      <c r="AH501" s="35"/>
      <c r="AR501" s="69">
        <f t="shared" si="282"/>
        <v>42</v>
      </c>
      <c r="AS501" s="70">
        <f t="shared" si="286"/>
        <v>498</v>
      </c>
      <c r="AT501" s="71">
        <f t="shared" si="287"/>
        <v>3.3082748702860008E-2</v>
      </c>
      <c r="AU501" s="72">
        <f t="shared" si="267"/>
        <v>6.8214933659622723E-3</v>
      </c>
      <c r="AV501" s="73">
        <f t="shared" si="283"/>
        <v>1.0068214933659623</v>
      </c>
      <c r="AW501" s="74">
        <f>PRODUCT(AV$4:AV501)</f>
        <v>29.534806824789769</v>
      </c>
    </row>
    <row r="502" spans="5:49">
      <c r="E502">
        <f t="shared" si="284"/>
        <v>499</v>
      </c>
      <c r="F502" s="64">
        <f t="shared" si="285"/>
        <v>103.49999999999781</v>
      </c>
      <c r="G502" s="55">
        <f t="shared" si="268"/>
        <v>7.0818821105846697E-2</v>
      </c>
      <c r="H502" s="78">
        <f t="shared" si="288"/>
        <v>6.2946684534032001E-5</v>
      </c>
      <c r="I502" s="79">
        <f t="shared" ca="1" si="269"/>
        <v>4.8807098731262301E-2</v>
      </c>
      <c r="J502" s="79">
        <f t="shared" ca="1" si="270"/>
        <v>3.3293730020717141E-4</v>
      </c>
      <c r="K502" s="80">
        <f t="shared" ca="1" si="271"/>
        <v>-1.2589336906806401E-3</v>
      </c>
      <c r="L502" s="80">
        <f t="shared" ca="1" si="272"/>
        <v>-4.0672582276051919E-5</v>
      </c>
      <c r="M502" s="80">
        <f t="shared" ca="1" si="273"/>
        <v>0</v>
      </c>
      <c r="N502" s="80">
        <f t="shared" ca="1" si="274"/>
        <v>0</v>
      </c>
      <c r="O502" s="81">
        <f t="shared" ca="1" si="258"/>
        <v>0</v>
      </c>
      <c r="P502" s="79">
        <f t="shared" ca="1" si="259"/>
        <v>4.7840429758512777E-2</v>
      </c>
      <c r="Q502" s="35"/>
      <c r="R502">
        <f t="shared" ca="1" si="275"/>
        <v>499</v>
      </c>
      <c r="S502" s="78">
        <f t="shared" ca="1" si="276"/>
        <v>101.84</v>
      </c>
      <c r="T502" s="55">
        <f t="shared" ca="1" si="277"/>
        <v>6.4504460562804344E-2</v>
      </c>
      <c r="U502" s="78">
        <f t="shared" ca="1" si="278"/>
        <v>1.7680176853888168E-4</v>
      </c>
      <c r="V502" s="79">
        <f t="shared" ca="1" si="279"/>
        <v>340.93279533023957</v>
      </c>
      <c r="W502" s="79">
        <f t="shared" ca="1" si="260"/>
        <v>2.3256708015842023</v>
      </c>
      <c r="X502" s="80">
        <f t="shared" ca="1" si="261"/>
        <v>-3.5360353707776337E-3</v>
      </c>
      <c r="Y502" s="80">
        <f t="shared" ca="1" si="280"/>
        <v>-0.28411066277519964</v>
      </c>
      <c r="Z502" s="80">
        <f t="shared" ca="1" si="262"/>
        <v>0</v>
      </c>
      <c r="AA502" s="80">
        <f t="shared" ca="1" si="281"/>
        <v>0</v>
      </c>
      <c r="AB502" s="81">
        <f t="shared" ca="1" si="263"/>
        <v>0</v>
      </c>
      <c r="AC502" s="79">
        <f t="shared" ca="1" si="264"/>
        <v>342.97081943367778</v>
      </c>
      <c r="AD502" s="35"/>
      <c r="AE502" s="62">
        <f t="shared" ca="1" si="265"/>
        <v>0</v>
      </c>
      <c r="AF502" s="62">
        <f t="shared" ca="1" si="266"/>
        <v>1939860.7958961267</v>
      </c>
      <c r="AG502" s="35"/>
      <c r="AH502" s="35"/>
      <c r="AR502" s="69">
        <f t="shared" si="282"/>
        <v>42</v>
      </c>
      <c r="AS502" s="70">
        <f t="shared" si="286"/>
        <v>499</v>
      </c>
      <c r="AT502" s="71">
        <f t="shared" si="287"/>
        <v>3.285707495205565E-2</v>
      </c>
      <c r="AU502" s="72">
        <f t="shared" si="267"/>
        <v>6.8214933659622723E-3</v>
      </c>
      <c r="AV502" s="73">
        <f t="shared" si="283"/>
        <v>1.0068214933659623</v>
      </c>
      <c r="AW502" s="74">
        <f>PRODUCT(AV$4:AV502)</f>
        <v>29.73627831361005</v>
      </c>
    </row>
    <row r="503" spans="5:49">
      <c r="E503">
        <f t="shared" si="284"/>
        <v>500</v>
      </c>
      <c r="F503" s="64">
        <f t="shared" si="285"/>
        <v>103.58333333333114</v>
      </c>
      <c r="G503" s="55">
        <f t="shared" si="268"/>
        <v>7.7799936530410396E-2</v>
      </c>
      <c r="H503" s="78">
        <f t="shared" si="288"/>
        <v>5.8049436472484545E-5</v>
      </c>
      <c r="I503" s="79">
        <f t="shared" ca="1" si="269"/>
        <v>4.4118447359712924E-2</v>
      </c>
      <c r="J503" s="79">
        <f t="shared" ca="1" si="270"/>
        <v>3.0095369598083743E-4</v>
      </c>
      <c r="K503" s="80">
        <f t="shared" ca="1" si="271"/>
        <v>-1.1609887294496909E-3</v>
      </c>
      <c r="L503" s="80">
        <f t="shared" ca="1" si="272"/>
        <v>-3.6765372799760772E-5</v>
      </c>
      <c r="M503" s="80">
        <f t="shared" ca="1" si="273"/>
        <v>0</v>
      </c>
      <c r="N503" s="80">
        <f t="shared" ca="1" si="274"/>
        <v>0</v>
      </c>
      <c r="O503" s="81">
        <f t="shared" ca="1" si="258"/>
        <v>0</v>
      </c>
      <c r="P503" s="79">
        <f t="shared" ca="1" si="259"/>
        <v>4.3221646953444312E-2</v>
      </c>
      <c r="Q503" s="35"/>
      <c r="R503">
        <f t="shared" ca="1" si="275"/>
        <v>500</v>
      </c>
      <c r="S503" s="78">
        <f t="shared" ca="1" si="276"/>
        <v>101.92</v>
      </c>
      <c r="T503" s="55">
        <f t="shared" ca="1" si="277"/>
        <v>6.4504460562804344E-2</v>
      </c>
      <c r="U503" s="78">
        <f t="shared" ca="1" si="278"/>
        <v>1.6539726583273133E-4</v>
      </c>
      <c r="V503" s="79">
        <f t="shared" ca="1" si="279"/>
        <v>320.84767173732541</v>
      </c>
      <c r="W503" s="79">
        <f t="shared" ca="1" si="260"/>
        <v>2.1886602642406063</v>
      </c>
      <c r="X503" s="80">
        <f t="shared" ca="1" si="261"/>
        <v>-3.3079453166546266E-3</v>
      </c>
      <c r="Y503" s="80">
        <f t="shared" ca="1" si="280"/>
        <v>-0.26737305978110454</v>
      </c>
      <c r="Z503" s="80">
        <f t="shared" ca="1" si="262"/>
        <v>0</v>
      </c>
      <c r="AA503" s="80">
        <f t="shared" ca="1" si="281"/>
        <v>0</v>
      </c>
      <c r="AB503" s="81">
        <f t="shared" ca="1" si="263"/>
        <v>0</v>
      </c>
      <c r="AC503" s="79">
        <f t="shared" ca="1" si="264"/>
        <v>322.76565099646825</v>
      </c>
      <c r="AD503" s="35"/>
      <c r="AE503" s="62">
        <f t="shared" ca="1" si="265"/>
        <v>0</v>
      </c>
      <c r="AF503" s="62">
        <f t="shared" ca="1" si="266"/>
        <v>1951456.9927829753</v>
      </c>
      <c r="AG503" s="35"/>
      <c r="AH503" s="35"/>
      <c r="AR503" s="69">
        <f t="shared" si="282"/>
        <v>42</v>
      </c>
      <c r="AS503" s="70">
        <f t="shared" si="286"/>
        <v>500</v>
      </c>
      <c r="AT503" s="71">
        <f t="shared" si="287"/>
        <v>3.2632940633245275E-2</v>
      </c>
      <c r="AU503" s="72">
        <f t="shared" si="267"/>
        <v>6.8214933659622723E-3</v>
      </c>
      <c r="AV503" s="73">
        <f t="shared" si="283"/>
        <v>1.0068214933659623</v>
      </c>
      <c r="AW503" s="74">
        <f>PRODUCT(AV$4:AV503)</f>
        <v>29.939124138854748</v>
      </c>
    </row>
    <row r="504" spans="5:49">
      <c r="E504">
        <f t="shared" si="284"/>
        <v>501</v>
      </c>
      <c r="F504" s="64">
        <f t="shared" si="285"/>
        <v>103.66666666666447</v>
      </c>
      <c r="G504" s="55">
        <f t="shared" si="268"/>
        <v>7.7799936530410396E-2</v>
      </c>
      <c r="H504" s="78">
        <f t="shared" si="288"/>
        <v>5.3533193999299159E-5</v>
      </c>
      <c r="I504" s="79">
        <f t="shared" ca="1" si="269"/>
        <v>3.9859005563726541E-2</v>
      </c>
      <c r="J504" s="79">
        <f t="shared" ca="1" si="270"/>
        <v>2.7189794202681392E-4</v>
      </c>
      <c r="K504" s="80">
        <f t="shared" ca="1" si="271"/>
        <v>-1.0706638799859833E-3</v>
      </c>
      <c r="L504" s="80">
        <f t="shared" ca="1" si="272"/>
        <v>-3.3215837969772117E-5</v>
      </c>
      <c r="M504" s="80">
        <f t="shared" ca="1" si="273"/>
        <v>0</v>
      </c>
      <c r="N504" s="80">
        <f t="shared" ca="1" si="274"/>
        <v>0</v>
      </c>
      <c r="O504" s="81">
        <f t="shared" ca="1" si="258"/>
        <v>0</v>
      </c>
      <c r="P504" s="79">
        <f t="shared" ca="1" si="259"/>
        <v>3.9027023787797592E-2</v>
      </c>
      <c r="Q504" s="35"/>
      <c r="R504">
        <f t="shared" ca="1" si="275"/>
        <v>501</v>
      </c>
      <c r="S504" s="78">
        <f t="shared" ca="1" si="276"/>
        <v>102</v>
      </c>
      <c r="T504" s="55">
        <f t="shared" ca="1" si="277"/>
        <v>6.4504460562804344E-2</v>
      </c>
      <c r="U504" s="78">
        <f t="shared" ca="1" si="278"/>
        <v>1.5472840442162824E-4</v>
      </c>
      <c r="V504" s="79">
        <f t="shared" ca="1" si="279"/>
        <v>301.94582679073869</v>
      </c>
      <c r="W504" s="79">
        <f t="shared" ca="1" si="260"/>
        <v>2.0597214543330171</v>
      </c>
      <c r="X504" s="80">
        <f t="shared" ca="1" si="261"/>
        <v>-3.0945680884325649E-3</v>
      </c>
      <c r="Y504" s="80">
        <f t="shared" ca="1" si="280"/>
        <v>-0.25162152232561558</v>
      </c>
      <c r="Z504" s="80">
        <f t="shared" ca="1" si="262"/>
        <v>0</v>
      </c>
      <c r="AA504" s="80">
        <f t="shared" ca="1" si="281"/>
        <v>0</v>
      </c>
      <c r="AB504" s="81">
        <f t="shared" ca="1" si="263"/>
        <v>0</v>
      </c>
      <c r="AC504" s="79">
        <f t="shared" ca="1" si="264"/>
        <v>303.7508321546577</v>
      </c>
      <c r="AD504" s="35"/>
      <c r="AE504" s="137">
        <v>1</v>
      </c>
      <c r="AF504" s="62">
        <f t="shared" ca="1" si="266"/>
        <v>1963122.6295525529</v>
      </c>
      <c r="AG504" s="35"/>
      <c r="AH504" s="35"/>
      <c r="AR504" s="69">
        <f t="shared" si="282"/>
        <v>42</v>
      </c>
      <c r="AS504" s="70">
        <f t="shared" si="286"/>
        <v>501</v>
      </c>
      <c r="AT504" s="71">
        <f t="shared" si="287"/>
        <v>3.2410335245203752E-2</v>
      </c>
      <c r="AU504" s="72">
        <f t="shared" si="267"/>
        <v>6.8214933659622723E-3</v>
      </c>
      <c r="AV504" s="73">
        <f t="shared" si="283"/>
        <v>1.0068214933659623</v>
      </c>
      <c r="AW504" s="74">
        <f>PRODUCT(AV$4:AV504)</f>
        <v>30.143353675550667</v>
      </c>
    </row>
    <row r="505" spans="5:49">
      <c r="E505">
        <f t="shared" si="284"/>
        <v>502</v>
      </c>
      <c r="F505" s="64">
        <f t="shared" si="285"/>
        <v>103.7499999999978</v>
      </c>
      <c r="G505" s="55">
        <f t="shared" si="268"/>
        <v>7.7799936530410396E-2</v>
      </c>
      <c r="H505" s="78">
        <f t="shared" si="288"/>
        <v>4.936831490388354E-5</v>
      </c>
      <c r="I505" s="79">
        <f t="shared" ca="1" si="269"/>
        <v>3.5990723814136122E-2</v>
      </c>
      <c r="J505" s="79">
        <f t="shared" ca="1" si="270"/>
        <v>2.4551048373430993E-4</v>
      </c>
      <c r="K505" s="80">
        <f t="shared" ca="1" si="271"/>
        <v>-9.8736629807767077E-4</v>
      </c>
      <c r="L505" s="80">
        <f t="shared" ca="1" si="272"/>
        <v>-2.9992269845113438E-5</v>
      </c>
      <c r="M505" s="80">
        <f t="shared" ca="1" si="273"/>
        <v>0</v>
      </c>
      <c r="N505" s="80">
        <f t="shared" ca="1" si="274"/>
        <v>0</v>
      </c>
      <c r="O505" s="81">
        <f t="shared" ca="1" si="258"/>
        <v>0</v>
      </c>
      <c r="P505" s="79">
        <f t="shared" ca="1" si="259"/>
        <v>3.5218875729947648E-2</v>
      </c>
      <c r="Q505" s="35"/>
      <c r="R505">
        <f t="shared" ca="1" si="275"/>
        <v>502</v>
      </c>
      <c r="S505" s="78">
        <f t="shared" ca="1" si="276"/>
        <v>102.08</v>
      </c>
      <c r="T505" s="55">
        <f t="shared" ca="1" si="277"/>
        <v>6.4504460562804344E-2</v>
      </c>
      <c r="U505" s="78">
        <f t="shared" ca="1" si="278"/>
        <v>1.4474773216066768E-4</v>
      </c>
      <c r="V505" s="79">
        <f t="shared" ca="1" si="279"/>
        <v>284.1575485810186</v>
      </c>
      <c r="W505" s="79">
        <f t="shared" ca="1" si="260"/>
        <v>1.9383788325335205</v>
      </c>
      <c r="X505" s="80">
        <f t="shared" ca="1" si="261"/>
        <v>-2.8949546432133536E-3</v>
      </c>
      <c r="Y505" s="80">
        <f t="shared" ca="1" si="280"/>
        <v>-0.23679795715084884</v>
      </c>
      <c r="Z505" s="80">
        <f t="shared" ca="1" si="262"/>
        <v>0</v>
      </c>
      <c r="AA505" s="80">
        <f t="shared" ca="1" si="281"/>
        <v>0</v>
      </c>
      <c r="AB505" s="81">
        <f t="shared" ca="1" si="263"/>
        <v>0</v>
      </c>
      <c r="AC505" s="79">
        <f t="shared" ca="1" si="264"/>
        <v>285.85623450175808</v>
      </c>
      <c r="AD505" s="35"/>
      <c r="AE505" s="62">
        <f ca="1">AB505/U505</f>
        <v>0</v>
      </c>
      <c r="AF505" s="62">
        <f t="shared" ca="1" si="266"/>
        <v>1974858.1220219894</v>
      </c>
      <c r="AG505" s="35"/>
      <c r="AH505" s="35"/>
      <c r="AR505" s="69">
        <f t="shared" si="282"/>
        <v>42</v>
      </c>
      <c r="AS505" s="70">
        <f t="shared" si="286"/>
        <v>502</v>
      </c>
      <c r="AT505" s="71">
        <f t="shared" si="287"/>
        <v>3.2189248358339979E-2</v>
      </c>
      <c r="AU505" s="72">
        <f t="shared" si="267"/>
        <v>6.8214933659622723E-3</v>
      </c>
      <c r="AV505" s="73">
        <f t="shared" si="283"/>
        <v>1.0068214933659623</v>
      </c>
      <c r="AW505" s="74">
        <f>PRODUCT(AV$4:AV505)</f>
        <v>30.348976362676289</v>
      </c>
    </row>
    <row r="506" spans="5:49">
      <c r="E506">
        <f t="shared" si="284"/>
        <v>503</v>
      </c>
      <c r="F506" s="64">
        <f t="shared" si="285"/>
        <v>103.83333333333113</v>
      </c>
      <c r="G506" s="55">
        <f t="shared" si="268"/>
        <v>7.7799936530410396E-2</v>
      </c>
      <c r="H506" s="78">
        <f t="shared" si="288"/>
        <v>4.5527463137748089E-5</v>
      </c>
      <c r="I506" s="79">
        <f t="shared" ca="1" si="269"/>
        <v>3.2478849433485307E-2</v>
      </c>
      <c r="J506" s="79">
        <f t="shared" ca="1" si="270"/>
        <v>2.2155425594460752E-4</v>
      </c>
      <c r="K506" s="80">
        <f t="shared" ca="1" si="271"/>
        <v>-9.1054926275496175E-4</v>
      </c>
      <c r="L506" s="80">
        <f t="shared" ca="1" si="272"/>
        <v>-2.7065707861237757E-5</v>
      </c>
      <c r="M506" s="80">
        <f t="shared" ca="1" si="273"/>
        <v>0</v>
      </c>
      <c r="N506" s="80">
        <f t="shared" ca="1" si="274"/>
        <v>0</v>
      </c>
      <c r="O506" s="81">
        <f t="shared" ca="1" si="258"/>
        <v>0</v>
      </c>
      <c r="P506" s="79">
        <f t="shared" ca="1" si="259"/>
        <v>3.1762788718813717E-2</v>
      </c>
      <c r="Q506" s="35"/>
      <c r="R506">
        <f t="shared" ca="1" si="275"/>
        <v>503</v>
      </c>
      <c r="S506" s="78">
        <f t="shared" ca="1" si="276"/>
        <v>102.16</v>
      </c>
      <c r="T506" s="55">
        <f t="shared" ca="1" si="277"/>
        <v>6.4504460562804344E-2</v>
      </c>
      <c r="U506" s="78">
        <f t="shared" ca="1" si="278"/>
        <v>1.3541085777995452E-4</v>
      </c>
      <c r="V506" s="79">
        <f t="shared" ca="1" si="279"/>
        <v>267.41723229670765</v>
      </c>
      <c r="W506" s="79">
        <f t="shared" ca="1" si="260"/>
        <v>1.8241848760559831</v>
      </c>
      <c r="X506" s="80">
        <f t="shared" ca="1" si="261"/>
        <v>-2.7082171555990906E-3</v>
      </c>
      <c r="Y506" s="80">
        <f t="shared" ca="1" si="280"/>
        <v>-0.22284769358058973</v>
      </c>
      <c r="Z506" s="80">
        <f t="shared" ca="1" si="262"/>
        <v>0</v>
      </c>
      <c r="AA506" s="80">
        <f t="shared" ca="1" si="281"/>
        <v>0</v>
      </c>
      <c r="AB506" s="81">
        <f t="shared" ca="1" si="263"/>
        <v>0</v>
      </c>
      <c r="AC506" s="79">
        <f t="shared" ca="1" si="264"/>
        <v>269.01586126202744</v>
      </c>
      <c r="AD506" s="35"/>
      <c r="AE506" s="62">
        <f ca="1">AB506/U506</f>
        <v>0</v>
      </c>
      <c r="AF506" s="62">
        <f t="shared" ca="1" si="266"/>
        <v>1986663.8884983938</v>
      </c>
      <c r="AG506" s="35"/>
      <c r="AH506" s="35"/>
      <c r="AR506" s="69">
        <f t="shared" si="282"/>
        <v>42</v>
      </c>
      <c r="AS506" s="70">
        <f t="shared" si="286"/>
        <v>503</v>
      </c>
      <c r="AT506" s="71">
        <f t="shared" si="287"/>
        <v>3.1969669614208253E-2</v>
      </c>
      <c r="AU506" s="72">
        <f t="shared" si="267"/>
        <v>6.8214933659622723E-3</v>
      </c>
      <c r="AV506" s="73">
        <f t="shared" si="283"/>
        <v>1.0068214933659623</v>
      </c>
      <c r="AW506" s="74">
        <f>PRODUCT(AV$4:AV506)</f>
        <v>30.556001703598032</v>
      </c>
    </row>
    <row r="507" spans="5:49">
      <c r="E507">
        <f t="shared" si="284"/>
        <v>504</v>
      </c>
      <c r="F507" s="64">
        <f t="shared" si="285"/>
        <v>103.91666666666445</v>
      </c>
      <c r="G507" s="55">
        <f t="shared" si="268"/>
        <v>7.7799936530410396E-2</v>
      </c>
      <c r="H507" s="78">
        <f t="shared" si="288"/>
        <v>4.198542939524069E-5</v>
      </c>
      <c r="I507" s="79">
        <f t="shared" ca="1" si="269"/>
        <v>2.9291645772461173E-2</v>
      </c>
      <c r="J507" s="79">
        <f t="shared" ca="1" si="270"/>
        <v>1.9981276731496073E-4</v>
      </c>
      <c r="K507" s="80">
        <f t="shared" ca="1" si="271"/>
        <v>-8.397085879048138E-4</v>
      </c>
      <c r="L507" s="80">
        <f t="shared" ca="1" si="272"/>
        <v>-2.4409704810384314E-5</v>
      </c>
      <c r="M507" s="80">
        <f t="shared" ca="1" si="273"/>
        <v>0</v>
      </c>
      <c r="N507" s="80">
        <f t="shared" ca="1" si="274"/>
        <v>0</v>
      </c>
      <c r="O507" s="81">
        <f t="shared" ca="1" si="258"/>
        <v>-2.9291645772461173E-2</v>
      </c>
      <c r="P507" s="79">
        <f t="shared" ca="1" si="259"/>
        <v>-6.6430552540023419E-4</v>
      </c>
      <c r="Q507" s="35"/>
      <c r="R507">
        <f t="shared" ca="1" si="275"/>
        <v>504</v>
      </c>
      <c r="S507" s="78">
        <f t="shared" ca="1" si="276"/>
        <v>102.24</v>
      </c>
      <c r="T507" s="55">
        <f t="shared" ca="1" si="277"/>
        <v>6.4504460562804344E-2</v>
      </c>
      <c r="U507" s="78">
        <f t="shared" ca="1" si="278"/>
        <v>1.2667625344451195E-4</v>
      </c>
      <c r="V507" s="79">
        <f t="shared" ca="1" si="279"/>
        <v>251.66313824848214</v>
      </c>
      <c r="W507" s="79">
        <f t="shared" ca="1" si="260"/>
        <v>1.7167184280192671</v>
      </c>
      <c r="X507" s="80">
        <f t="shared" ca="1" si="261"/>
        <v>-2.533525068890239E-3</v>
      </c>
      <c r="Y507" s="80">
        <f t="shared" ca="1" si="280"/>
        <v>-0.20971928187373512</v>
      </c>
      <c r="Z507" s="80">
        <f t="shared" ca="1" si="262"/>
        <v>0</v>
      </c>
      <c r="AA507" s="80">
        <f t="shared" ca="1" si="281"/>
        <v>0</v>
      </c>
      <c r="AB507" s="81">
        <f t="shared" ca="1" si="263"/>
        <v>-16.726262988291829</v>
      </c>
      <c r="AC507" s="79">
        <f t="shared" ca="1" si="264"/>
        <v>236.44134088126697</v>
      </c>
      <c r="AD507" s="35"/>
      <c r="AE507" s="35"/>
      <c r="AF507" s="35"/>
      <c r="AG507" s="35"/>
      <c r="AH507" s="35"/>
      <c r="AR507" s="69">
        <f t="shared" si="282"/>
        <v>42</v>
      </c>
      <c r="AS507" s="70">
        <f t="shared" si="286"/>
        <v>504</v>
      </c>
      <c r="AT507" s="71">
        <f t="shared" si="287"/>
        <v>3.1751588725022928E-2</v>
      </c>
      <c r="AU507" s="72">
        <f t="shared" si="267"/>
        <v>6.8214933659622723E-3</v>
      </c>
      <c r="AV507" s="73">
        <f t="shared" si="283"/>
        <v>1.0068214933659623</v>
      </c>
      <c r="AW507" s="74">
        <f>PRODUCT(AV$4:AV507)</f>
        <v>30.764439266509456</v>
      </c>
    </row>
    <row r="508" spans="5:49">
      <c r="E508">
        <f t="shared" si="284"/>
        <v>505</v>
      </c>
      <c r="F508" s="64">
        <f t="shared" si="285"/>
        <v>103.99999999999778</v>
      </c>
      <c r="G508" s="55">
        <f t="shared" si="268"/>
        <v>7.7799936530410396E-2</v>
      </c>
      <c r="H508" s="78">
        <f t="shared" si="288"/>
        <v>3.8718965653088936E-5</v>
      </c>
      <c r="I508" s="79">
        <f t="shared" ca="1" si="269"/>
        <v>0</v>
      </c>
      <c r="J508" s="79">
        <f t="shared" ca="1" si="270"/>
        <v>0</v>
      </c>
      <c r="K508" s="80">
        <f t="shared" ca="1" si="271"/>
        <v>0</v>
      </c>
      <c r="L508" s="80">
        <f t="shared" ca="1" si="272"/>
        <v>0</v>
      </c>
      <c r="M508" s="80">
        <f t="shared" ca="1" si="273"/>
        <v>0</v>
      </c>
      <c r="N508" s="80">
        <f t="shared" ca="1" si="274"/>
        <v>0</v>
      </c>
      <c r="O508" s="81">
        <f t="shared" ca="1" si="258"/>
        <v>0</v>
      </c>
      <c r="P508" s="79">
        <f t="shared" ca="1" si="259"/>
        <v>0</v>
      </c>
      <c r="Q508" s="35"/>
      <c r="R508">
        <f t="shared" ca="1" si="275"/>
        <v>505</v>
      </c>
      <c r="S508" s="78">
        <f t="shared" ca="1" si="276"/>
        <v>102.32</v>
      </c>
      <c r="T508" s="55">
        <f t="shared" ca="1" si="277"/>
        <v>6.4504460562804344E-2</v>
      </c>
      <c r="U508" s="78">
        <f t="shared" ca="1" si="278"/>
        <v>1.1850507004995662E-4</v>
      </c>
      <c r="V508" s="79">
        <f t="shared" ca="1" si="279"/>
        <v>221.18981973297471</v>
      </c>
      <c r="W508" s="79">
        <f t="shared" ca="1" si="260"/>
        <v>1.5088448879268779</v>
      </c>
      <c r="X508" s="80">
        <f t="shared" ca="1" si="261"/>
        <v>-2.3701014009991322E-3</v>
      </c>
      <c r="Y508" s="80">
        <f t="shared" ca="1" si="280"/>
        <v>-0.18432484977747893</v>
      </c>
      <c r="Z508" s="80">
        <f t="shared" ca="1" si="262"/>
        <v>-1.6589236479973102</v>
      </c>
      <c r="AA508" s="80">
        <f t="shared" ca="1" si="281"/>
        <v>0</v>
      </c>
      <c r="AB508" s="81">
        <f t="shared" ca="1" si="263"/>
        <v>0</v>
      </c>
      <c r="AC508" s="79">
        <f t="shared" ca="1" si="264"/>
        <v>220.85304602172579</v>
      </c>
      <c r="AD508" s="35"/>
      <c r="AE508" s="35"/>
      <c r="AF508" s="35"/>
      <c r="AG508" s="35"/>
      <c r="AH508" s="35"/>
      <c r="AR508" s="69">
        <f t="shared" si="282"/>
        <v>43</v>
      </c>
      <c r="AS508" s="70">
        <f t="shared" si="286"/>
        <v>505</v>
      </c>
      <c r="AT508" s="71">
        <f t="shared" si="287"/>
        <v>3.1534995473176425E-2</v>
      </c>
      <c r="AU508" s="72">
        <f t="shared" si="267"/>
        <v>6.8214933659622723E-3</v>
      </c>
      <c r="AV508" s="73">
        <f t="shared" si="283"/>
        <v>1.0068214933659623</v>
      </c>
      <c r="AW508" s="74">
        <f>PRODUCT(AV$4:AV508)</f>
        <v>30.974298684873499</v>
      </c>
    </row>
    <row r="509" spans="5:49">
      <c r="E509">
        <f t="shared" si="284"/>
        <v>506</v>
      </c>
      <c r="F509" s="64">
        <f t="shared" si="285"/>
        <v>104.08333333333111</v>
      </c>
      <c r="G509" s="55">
        <f t="shared" si="268"/>
        <v>0</v>
      </c>
      <c r="H509" s="78">
        <f t="shared" si="288"/>
        <v>3.8718965653088936E-5</v>
      </c>
      <c r="I509" s="79">
        <f t="shared" ca="1" si="269"/>
        <v>0</v>
      </c>
      <c r="J509" s="79">
        <f t="shared" ca="1" si="270"/>
        <v>0</v>
      </c>
      <c r="K509" s="80">
        <f t="shared" ca="1" si="271"/>
        <v>0</v>
      </c>
      <c r="L509" s="80">
        <f t="shared" ca="1" si="272"/>
        <v>0</v>
      </c>
      <c r="M509" s="80">
        <f t="shared" ca="1" si="273"/>
        <v>0</v>
      </c>
      <c r="N509" s="80">
        <f t="shared" ca="1" si="274"/>
        <v>0</v>
      </c>
      <c r="O509" s="81">
        <f t="shared" ca="1" si="258"/>
        <v>0</v>
      </c>
      <c r="P509" s="79">
        <f t="shared" ca="1" si="259"/>
        <v>0</v>
      </c>
      <c r="Q509" s="35"/>
      <c r="R509">
        <f t="shared" ca="1" si="275"/>
        <v>506</v>
      </c>
      <c r="S509" s="78">
        <f t="shared" ca="1" si="276"/>
        <v>102.4</v>
      </c>
      <c r="T509" s="55">
        <f t="shared" ca="1" si="277"/>
        <v>6.4504460562804344E-2</v>
      </c>
      <c r="U509" s="78">
        <f t="shared" ca="1" si="278"/>
        <v>1.1086096443242683E-4</v>
      </c>
      <c r="V509" s="79">
        <f t="shared" ca="1" si="279"/>
        <v>206.60703942444218</v>
      </c>
      <c r="W509" s="79">
        <f t="shared" ca="1" si="260"/>
        <v>1.4093685487949379</v>
      </c>
      <c r="X509" s="80">
        <f t="shared" ca="1" si="261"/>
        <v>-2.2172192886485368E-3</v>
      </c>
      <c r="Y509" s="80">
        <f t="shared" ca="1" si="280"/>
        <v>-0.17217253285370182</v>
      </c>
      <c r="Z509" s="80">
        <f t="shared" ca="1" si="262"/>
        <v>0</v>
      </c>
      <c r="AA509" s="80">
        <f t="shared" ca="1" si="281"/>
        <v>0</v>
      </c>
      <c r="AB509" s="81">
        <f t="shared" ca="1" si="263"/>
        <v>0</v>
      </c>
      <c r="AC509" s="79">
        <f t="shared" ca="1" si="264"/>
        <v>207.84201822109478</v>
      </c>
      <c r="AD509" s="35"/>
      <c r="AE509" s="35"/>
      <c r="AF509" s="35"/>
      <c r="AG509" s="35"/>
      <c r="AH509" s="35"/>
      <c r="AR509" s="69">
        <f t="shared" si="282"/>
        <v>43</v>
      </c>
      <c r="AS509" s="70">
        <f t="shared" si="286"/>
        <v>506</v>
      </c>
      <c r="AT509" s="71">
        <f t="shared" si="287"/>
        <v>3.1319879710760501E-2</v>
      </c>
      <c r="AU509" s="72">
        <f t="shared" si="267"/>
        <v>6.8214933659622723E-3</v>
      </c>
      <c r="AV509" s="73">
        <f t="shared" si="283"/>
        <v>1.0068214933659623</v>
      </c>
      <c r="AW509" s="74">
        <f>PRODUCT(AV$4:AV509)</f>
        <v>31.185589657867698</v>
      </c>
    </row>
    <row r="510" spans="5:49">
      <c r="E510">
        <f t="shared" si="284"/>
        <v>507</v>
      </c>
      <c r="F510" s="64">
        <f t="shared" si="285"/>
        <v>104.16666666666444</v>
      </c>
      <c r="G510" s="55">
        <f t="shared" si="268"/>
        <v>0</v>
      </c>
      <c r="H510" s="78">
        <f t="shared" si="288"/>
        <v>3.8718965653088936E-5</v>
      </c>
      <c r="I510" s="79">
        <f t="shared" ca="1" si="269"/>
        <v>0</v>
      </c>
      <c r="J510" s="79">
        <f t="shared" ca="1" si="270"/>
        <v>0</v>
      </c>
      <c r="K510" s="80">
        <f t="shared" ca="1" si="271"/>
        <v>0</v>
      </c>
      <c r="L510" s="80">
        <f t="shared" ca="1" si="272"/>
        <v>0</v>
      </c>
      <c r="M510" s="80">
        <f t="shared" ca="1" si="273"/>
        <v>0</v>
      </c>
      <c r="N510" s="80">
        <f t="shared" ca="1" si="274"/>
        <v>0</v>
      </c>
      <c r="O510" s="81">
        <f t="shared" ca="1" si="258"/>
        <v>0</v>
      </c>
      <c r="P510" s="79">
        <f t="shared" ca="1" si="259"/>
        <v>0</v>
      </c>
      <c r="Q510" s="35"/>
      <c r="R510">
        <f t="shared" ca="1" si="275"/>
        <v>507</v>
      </c>
      <c r="S510" s="78">
        <f t="shared" ca="1" si="276"/>
        <v>102.48</v>
      </c>
      <c r="T510" s="55">
        <f t="shared" ca="1" si="277"/>
        <v>6.4504460562804344E-2</v>
      </c>
      <c r="U510" s="78">
        <f t="shared" ca="1" si="278"/>
        <v>1.037099377242409E-4</v>
      </c>
      <c r="V510" s="79">
        <f t="shared" ca="1" si="279"/>
        <v>194.43528095345852</v>
      </c>
      <c r="W510" s="79">
        <f t="shared" ca="1" si="260"/>
        <v>1.3263389791330278</v>
      </c>
      <c r="X510" s="80">
        <f t="shared" ca="1" si="261"/>
        <v>-2.0741987544848181E-3</v>
      </c>
      <c r="Y510" s="80">
        <f t="shared" ca="1" si="280"/>
        <v>-0.16202940079454878</v>
      </c>
      <c r="Z510" s="80">
        <f t="shared" ca="1" si="262"/>
        <v>0</v>
      </c>
      <c r="AA510" s="80">
        <f t="shared" ca="1" si="281"/>
        <v>0</v>
      </c>
      <c r="AB510" s="81">
        <f t="shared" ca="1" si="263"/>
        <v>0</v>
      </c>
      <c r="AC510" s="79">
        <f t="shared" ca="1" si="264"/>
        <v>195.59751633304251</v>
      </c>
      <c r="AD510" s="35"/>
      <c r="AE510" s="35"/>
      <c r="AF510" s="35"/>
      <c r="AG510" s="35"/>
      <c r="AH510" s="35"/>
      <c r="AR510" s="69">
        <f t="shared" si="282"/>
        <v>43</v>
      </c>
      <c r="AS510" s="70">
        <f t="shared" si="286"/>
        <v>507</v>
      </c>
      <c r="AT510" s="71">
        <f t="shared" si="287"/>
        <v>3.1106231359090811E-2</v>
      </c>
      <c r="AU510" s="72">
        <f t="shared" si="267"/>
        <v>6.8214933659622723E-3</v>
      </c>
      <c r="AV510" s="73">
        <f t="shared" si="283"/>
        <v>1.0068214933659623</v>
      </c>
      <c r="AW510" s="74">
        <f>PRODUCT(AV$4:AV510)</f>
        <v>31.398321950832464</v>
      </c>
    </row>
    <row r="511" spans="5:49">
      <c r="E511">
        <f t="shared" si="284"/>
        <v>508</v>
      </c>
      <c r="F511" s="64">
        <f t="shared" si="285"/>
        <v>104.24999999999777</v>
      </c>
      <c r="G511" s="55">
        <f t="shared" si="268"/>
        <v>0</v>
      </c>
      <c r="H511" s="78">
        <f t="shared" si="288"/>
        <v>3.8718965653088936E-5</v>
      </c>
      <c r="I511" s="79">
        <f t="shared" ca="1" si="269"/>
        <v>0</v>
      </c>
      <c r="J511" s="79">
        <f t="shared" ca="1" si="270"/>
        <v>0</v>
      </c>
      <c r="K511" s="80">
        <f t="shared" ca="1" si="271"/>
        <v>0</v>
      </c>
      <c r="L511" s="80">
        <f t="shared" ca="1" si="272"/>
        <v>0</v>
      </c>
      <c r="M511" s="80">
        <f t="shared" ca="1" si="273"/>
        <v>0</v>
      </c>
      <c r="N511" s="80">
        <f t="shared" ca="1" si="274"/>
        <v>0</v>
      </c>
      <c r="O511" s="81">
        <f t="shared" ca="1" si="258"/>
        <v>0</v>
      </c>
      <c r="P511" s="79">
        <f t="shared" ca="1" si="259"/>
        <v>0</v>
      </c>
      <c r="Q511" s="35"/>
      <c r="R511">
        <f t="shared" ca="1" si="275"/>
        <v>508</v>
      </c>
      <c r="S511" s="78">
        <f t="shared" ca="1" si="276"/>
        <v>102.56</v>
      </c>
      <c r="T511" s="55">
        <f t="shared" ca="1" si="277"/>
        <v>7.0818821105846697E-2</v>
      </c>
      <c r="U511" s="78">
        <f t="shared" ca="1" si="278"/>
        <v>9.6365322197649382E-5</v>
      </c>
      <c r="V511" s="79">
        <f t="shared" ca="1" si="279"/>
        <v>181.74553081510484</v>
      </c>
      <c r="W511" s="79">
        <f t="shared" ca="1" si="260"/>
        <v>1.2397759327485294</v>
      </c>
      <c r="X511" s="80">
        <f t="shared" ca="1" si="261"/>
        <v>-1.9273064439529876E-3</v>
      </c>
      <c r="Y511" s="80">
        <f t="shared" ca="1" si="280"/>
        <v>-0.15145460901258737</v>
      </c>
      <c r="Z511" s="80">
        <f t="shared" ca="1" si="262"/>
        <v>0</v>
      </c>
      <c r="AA511" s="80">
        <f t="shared" ca="1" si="281"/>
        <v>0</v>
      </c>
      <c r="AB511" s="81">
        <f t="shared" ca="1" si="263"/>
        <v>0</v>
      </c>
      <c r="AC511" s="79">
        <f t="shared" ca="1" si="264"/>
        <v>182.83192483239685</v>
      </c>
      <c r="AD511" s="35"/>
      <c r="AE511" s="35"/>
      <c r="AF511" s="35"/>
      <c r="AG511" s="35"/>
      <c r="AH511" s="35"/>
      <c r="AR511" s="69">
        <f t="shared" si="282"/>
        <v>43</v>
      </c>
      <c r="AS511" s="70">
        <f t="shared" si="286"/>
        <v>508</v>
      </c>
      <c r="AT511" s="71">
        <f t="shared" si="287"/>
        <v>3.0894040408234687E-2</v>
      </c>
      <c r="AU511" s="72">
        <f t="shared" si="267"/>
        <v>6.8214933659622723E-3</v>
      </c>
      <c r="AV511" s="73">
        <f t="shared" si="283"/>
        <v>1.0068214933659623</v>
      </c>
      <c r="AW511" s="74">
        <f>PRODUCT(AV$4:AV511)</f>
        <v>31.612505395722415</v>
      </c>
    </row>
    <row r="512" spans="5:49">
      <c r="E512">
        <f t="shared" si="284"/>
        <v>509</v>
      </c>
      <c r="F512" s="64">
        <f t="shared" si="285"/>
        <v>104.3333333333311</v>
      </c>
      <c r="G512" s="55">
        <f t="shared" si="268"/>
        <v>0</v>
      </c>
      <c r="H512" s="78">
        <f t="shared" si="288"/>
        <v>3.8718965653088936E-5</v>
      </c>
      <c r="I512" s="79">
        <f t="shared" ca="1" si="269"/>
        <v>0</v>
      </c>
      <c r="J512" s="79">
        <f t="shared" ca="1" si="270"/>
        <v>0</v>
      </c>
      <c r="K512" s="80">
        <f t="shared" ca="1" si="271"/>
        <v>0</v>
      </c>
      <c r="L512" s="80">
        <f t="shared" ca="1" si="272"/>
        <v>0</v>
      </c>
      <c r="M512" s="80">
        <f t="shared" ca="1" si="273"/>
        <v>0</v>
      </c>
      <c r="N512" s="80">
        <f t="shared" ca="1" si="274"/>
        <v>0</v>
      </c>
      <c r="O512" s="81">
        <f t="shared" ca="1" si="258"/>
        <v>0</v>
      </c>
      <c r="P512" s="79">
        <f t="shared" ca="1" si="259"/>
        <v>0</v>
      </c>
      <c r="Q512" s="35"/>
      <c r="R512">
        <f t="shared" ca="1" si="275"/>
        <v>509</v>
      </c>
      <c r="S512" s="78">
        <f t="shared" ca="1" si="276"/>
        <v>102.64</v>
      </c>
      <c r="T512" s="55">
        <f t="shared" ca="1" si="277"/>
        <v>7.0818821105846697E-2</v>
      </c>
      <c r="U512" s="78">
        <f t="shared" ca="1" si="278"/>
        <v>8.9540843684126779E-5</v>
      </c>
      <c r="V512" s="79">
        <f t="shared" ca="1" si="279"/>
        <v>169.88398345525374</v>
      </c>
      <c r="W512" s="79">
        <f t="shared" ca="1" si="260"/>
        <v>1.1588624661232578</v>
      </c>
      <c r="X512" s="80">
        <f t="shared" ca="1" si="261"/>
        <v>-1.7908168736825356E-3</v>
      </c>
      <c r="Y512" s="80">
        <f t="shared" ca="1" si="280"/>
        <v>-0.14156998621271147</v>
      </c>
      <c r="Z512" s="80">
        <f t="shared" ca="1" si="262"/>
        <v>0</v>
      </c>
      <c r="AA512" s="80">
        <f t="shared" ca="1" si="281"/>
        <v>0</v>
      </c>
      <c r="AB512" s="81">
        <f t="shared" ca="1" si="263"/>
        <v>0</v>
      </c>
      <c r="AC512" s="79">
        <f t="shared" ca="1" si="264"/>
        <v>170.89948511829058</v>
      </c>
      <c r="AD512" s="35"/>
      <c r="AE512" s="35"/>
      <c r="AF512" s="35"/>
      <c r="AG512" s="35"/>
      <c r="AH512" s="35"/>
      <c r="AR512" s="69">
        <f t="shared" si="282"/>
        <v>43</v>
      </c>
      <c r="AS512" s="70">
        <f t="shared" si="286"/>
        <v>509</v>
      </c>
      <c r="AT512" s="71">
        <f t="shared" si="287"/>
        <v>3.0683296916542143E-2</v>
      </c>
      <c r="AU512" s="72">
        <f t="shared" si="267"/>
        <v>6.8214933659622723E-3</v>
      </c>
      <c r="AV512" s="73">
        <f t="shared" si="283"/>
        <v>1.0068214933659623</v>
      </c>
      <c r="AW512" s="74">
        <f>PRODUCT(AV$4:AV512)</f>
        <v>31.828149891560784</v>
      </c>
    </row>
    <row r="513" spans="5:49">
      <c r="E513">
        <f t="shared" si="284"/>
        <v>510</v>
      </c>
      <c r="F513" s="64">
        <f t="shared" si="285"/>
        <v>104.41666666666443</v>
      </c>
      <c r="G513" s="55">
        <f t="shared" si="268"/>
        <v>0</v>
      </c>
      <c r="H513" s="78">
        <f t="shared" si="288"/>
        <v>3.8718965653088936E-5</v>
      </c>
      <c r="I513" s="79">
        <f t="shared" ca="1" si="269"/>
        <v>0</v>
      </c>
      <c r="J513" s="79">
        <f t="shared" ca="1" si="270"/>
        <v>0</v>
      </c>
      <c r="K513" s="80">
        <f t="shared" ca="1" si="271"/>
        <v>0</v>
      </c>
      <c r="L513" s="80">
        <f t="shared" ca="1" si="272"/>
        <v>0</v>
      </c>
      <c r="M513" s="80">
        <f t="shared" ca="1" si="273"/>
        <v>0</v>
      </c>
      <c r="N513" s="80">
        <f t="shared" ca="1" si="274"/>
        <v>0</v>
      </c>
      <c r="O513" s="81">
        <f t="shared" ca="1" si="258"/>
        <v>0</v>
      </c>
      <c r="P513" s="79">
        <f t="shared" ca="1" si="259"/>
        <v>0</v>
      </c>
      <c r="Q513" s="35"/>
      <c r="R513">
        <f t="shared" ca="1" si="275"/>
        <v>510</v>
      </c>
      <c r="S513" s="78">
        <f t="shared" ca="1" si="276"/>
        <v>102.72</v>
      </c>
      <c r="T513" s="55">
        <f t="shared" ca="1" si="277"/>
        <v>7.0818821105846697E-2</v>
      </c>
      <c r="U513" s="78">
        <f t="shared" ca="1" si="278"/>
        <v>8.3199666693594023E-5</v>
      </c>
      <c r="V513" s="79">
        <f t="shared" ca="1" si="279"/>
        <v>158.79658505461705</v>
      </c>
      <c r="W513" s="79">
        <f t="shared" ca="1" si="260"/>
        <v>1.083229851487534</v>
      </c>
      <c r="X513" s="80">
        <f t="shared" ca="1" si="261"/>
        <v>-1.6639933338718806E-3</v>
      </c>
      <c r="Y513" s="80">
        <f t="shared" ca="1" si="280"/>
        <v>-0.13233048754551421</v>
      </c>
      <c r="Z513" s="80">
        <f t="shared" ca="1" si="262"/>
        <v>0</v>
      </c>
      <c r="AA513" s="80">
        <f t="shared" ca="1" si="281"/>
        <v>0</v>
      </c>
      <c r="AB513" s="81">
        <f t="shared" ca="1" si="263"/>
        <v>0</v>
      </c>
      <c r="AC513" s="79">
        <f t="shared" ca="1" si="264"/>
        <v>159.74582042522522</v>
      </c>
      <c r="AD513" s="35"/>
      <c r="AE513" s="35"/>
      <c r="AF513" s="35"/>
      <c r="AG513" s="35"/>
      <c r="AH513" s="35"/>
      <c r="AR513" s="69">
        <f t="shared" si="282"/>
        <v>43</v>
      </c>
      <c r="AS513" s="70">
        <f t="shared" si="286"/>
        <v>510</v>
      </c>
      <c r="AT513" s="71">
        <f t="shared" si="287"/>
        <v>3.0473991010180099E-2</v>
      </c>
      <c r="AU513" s="72">
        <f t="shared" si="267"/>
        <v>6.8214933659622723E-3</v>
      </c>
      <c r="AV513" s="73">
        <f t="shared" si="283"/>
        <v>1.0068214933659623</v>
      </c>
      <c r="AW513" s="74">
        <f>PRODUCT(AV$4:AV513)</f>
        <v>32.045265404896917</v>
      </c>
    </row>
    <row r="514" spans="5:49">
      <c r="E514">
        <f t="shared" si="284"/>
        <v>511</v>
      </c>
      <c r="F514" s="64">
        <f t="shared" si="285"/>
        <v>104.49999999999775</v>
      </c>
      <c r="G514" s="55">
        <f t="shared" si="268"/>
        <v>0</v>
      </c>
      <c r="H514" s="78">
        <f t="shared" si="288"/>
        <v>3.8718965653088936E-5</v>
      </c>
      <c r="I514" s="79">
        <f t="shared" ca="1" si="269"/>
        <v>0</v>
      </c>
      <c r="J514" s="79">
        <f t="shared" ca="1" si="270"/>
        <v>0</v>
      </c>
      <c r="K514" s="80">
        <f t="shared" ca="1" si="271"/>
        <v>0</v>
      </c>
      <c r="L514" s="80">
        <f t="shared" ca="1" si="272"/>
        <v>0</v>
      </c>
      <c r="M514" s="80">
        <f t="shared" ca="1" si="273"/>
        <v>0</v>
      </c>
      <c r="N514" s="80">
        <f t="shared" ca="1" si="274"/>
        <v>0</v>
      </c>
      <c r="O514" s="81">
        <f t="shared" ca="1" si="258"/>
        <v>0</v>
      </c>
      <c r="P514" s="79">
        <f t="shared" ca="1" si="259"/>
        <v>0</v>
      </c>
      <c r="Q514" s="35"/>
      <c r="R514">
        <f t="shared" ca="1" si="275"/>
        <v>511</v>
      </c>
      <c r="S514" s="78">
        <f t="shared" ca="1" si="276"/>
        <v>102.8</v>
      </c>
      <c r="T514" s="55">
        <f t="shared" ca="1" si="277"/>
        <v>7.0818821105846697E-2</v>
      </c>
      <c r="U514" s="78">
        <f t="shared" ca="1" si="278"/>
        <v>7.7307564381954322E-5</v>
      </c>
      <c r="V514" s="79">
        <f t="shared" ca="1" si="279"/>
        <v>148.43280974612449</v>
      </c>
      <c r="W514" s="79">
        <f t="shared" ca="1" si="260"/>
        <v>1.0125334269743282</v>
      </c>
      <c r="X514" s="80">
        <f t="shared" ca="1" si="261"/>
        <v>-1.5461512876390865E-3</v>
      </c>
      <c r="Y514" s="80">
        <f t="shared" ca="1" si="280"/>
        <v>-0.12369400812177042</v>
      </c>
      <c r="Z514" s="80">
        <f t="shared" ca="1" si="262"/>
        <v>0</v>
      </c>
      <c r="AA514" s="80">
        <f t="shared" ca="1" si="281"/>
        <v>0</v>
      </c>
      <c r="AB514" s="81">
        <f t="shared" ca="1" si="263"/>
        <v>0</v>
      </c>
      <c r="AC514" s="79">
        <f t="shared" ca="1" si="264"/>
        <v>149.32010301368942</v>
      </c>
      <c r="AD514" s="35"/>
      <c r="AE514" s="35"/>
      <c r="AF514" s="35"/>
      <c r="AG514" s="35"/>
      <c r="AH514" s="35"/>
      <c r="AR514" s="69">
        <f t="shared" si="282"/>
        <v>43</v>
      </c>
      <c r="AS514" s="70">
        <f t="shared" si="286"/>
        <v>511</v>
      </c>
      <c r="AT514" s="71">
        <f t="shared" si="287"/>
        <v>3.0266112882669761E-2</v>
      </c>
      <c r="AU514" s="72">
        <f t="shared" si="267"/>
        <v>6.8214933659622723E-3</v>
      </c>
      <c r="AV514" s="73">
        <f t="shared" si="283"/>
        <v>1.0068214933659623</v>
      </c>
      <c r="AW514" s="74">
        <f>PRODUCT(AV$4:AV514)</f>
        <v>32.263861970266923</v>
      </c>
    </row>
    <row r="515" spans="5:49">
      <c r="E515">
        <f t="shared" si="284"/>
        <v>512</v>
      </c>
      <c r="F515" s="64">
        <f t="shared" si="285"/>
        <v>104.58333333333108</v>
      </c>
      <c r="G515" s="55">
        <f t="shared" si="268"/>
        <v>0</v>
      </c>
      <c r="H515" s="78">
        <f t="shared" si="288"/>
        <v>3.8718965653088936E-5</v>
      </c>
      <c r="I515" s="79">
        <f t="shared" ca="1" si="269"/>
        <v>0</v>
      </c>
      <c r="J515" s="79">
        <f t="shared" ca="1" si="270"/>
        <v>0</v>
      </c>
      <c r="K515" s="80">
        <f t="shared" ca="1" si="271"/>
        <v>0</v>
      </c>
      <c r="L515" s="80">
        <f t="shared" ca="1" si="272"/>
        <v>0</v>
      </c>
      <c r="M515" s="80">
        <f t="shared" ca="1" si="273"/>
        <v>0</v>
      </c>
      <c r="N515" s="80">
        <f t="shared" ca="1" si="274"/>
        <v>0</v>
      </c>
      <c r="O515" s="81">
        <f t="shared" ca="1" si="258"/>
        <v>0</v>
      </c>
      <c r="P515" s="79">
        <f t="shared" ca="1" si="259"/>
        <v>0</v>
      </c>
      <c r="Q515" s="35"/>
      <c r="R515">
        <f t="shared" ca="1" si="275"/>
        <v>512</v>
      </c>
      <c r="S515" s="78">
        <f t="shared" ca="1" si="276"/>
        <v>102.88</v>
      </c>
      <c r="T515" s="55">
        <f t="shared" ca="1" si="277"/>
        <v>7.0818821105846697E-2</v>
      </c>
      <c r="U515" s="78">
        <f t="shared" ca="1" si="278"/>
        <v>7.1832733809859976E-5</v>
      </c>
      <c r="V515" s="79">
        <f t="shared" ca="1" si="279"/>
        <v>138.74542935085634</v>
      </c>
      <c r="W515" s="79">
        <f t="shared" ca="1" si="260"/>
        <v>0.94645102587445362</v>
      </c>
      <c r="X515" s="80">
        <f t="shared" ca="1" si="261"/>
        <v>-1.4366546761971995E-3</v>
      </c>
      <c r="Y515" s="80">
        <f t="shared" ca="1" si="280"/>
        <v>-0.11562119112571362</v>
      </c>
      <c r="Z515" s="80">
        <f t="shared" ca="1" si="262"/>
        <v>0</v>
      </c>
      <c r="AA515" s="80">
        <f t="shared" ca="1" si="281"/>
        <v>0</v>
      </c>
      <c r="AB515" s="81">
        <f t="shared" ca="1" si="263"/>
        <v>0</v>
      </c>
      <c r="AC515" s="79">
        <f t="shared" ca="1" si="264"/>
        <v>139.57482253092891</v>
      </c>
      <c r="AD515" s="35"/>
      <c r="AE515" s="35"/>
      <c r="AF515" s="35"/>
      <c r="AG515" s="35"/>
      <c r="AH515" s="35"/>
      <c r="AR515" s="69">
        <f t="shared" si="282"/>
        <v>43</v>
      </c>
      <c r="AS515" s="70">
        <f t="shared" si="286"/>
        <v>512</v>
      </c>
      <c r="AT515" s="71">
        <f t="shared" si="287"/>
        <v>3.0059652794427166E-2</v>
      </c>
      <c r="AU515" s="72">
        <f t="shared" si="267"/>
        <v>6.8214933659622723E-3</v>
      </c>
      <c r="AV515" s="73">
        <f t="shared" si="283"/>
        <v>1.0068214933659623</v>
      </c>
      <c r="AW515" s="74">
        <f>PRODUCT(AV$4:AV515)</f>
        <v>32.483949690657418</v>
      </c>
    </row>
    <row r="516" spans="5:49">
      <c r="E516">
        <f t="shared" si="284"/>
        <v>513</v>
      </c>
      <c r="F516" s="64">
        <f t="shared" si="285"/>
        <v>104.66666666666441</v>
      </c>
      <c r="G516" s="55">
        <f t="shared" si="268"/>
        <v>0</v>
      </c>
      <c r="H516" s="78">
        <f t="shared" si="288"/>
        <v>3.8718965653088936E-5</v>
      </c>
      <c r="I516" s="79">
        <f t="shared" ca="1" si="269"/>
        <v>0</v>
      </c>
      <c r="J516" s="79">
        <f t="shared" ca="1" si="270"/>
        <v>0</v>
      </c>
      <c r="K516" s="80">
        <f t="shared" ca="1" si="271"/>
        <v>0</v>
      </c>
      <c r="L516" s="80">
        <f t="shared" ca="1" si="272"/>
        <v>0</v>
      </c>
      <c r="M516" s="80">
        <f t="shared" ca="1" si="273"/>
        <v>0</v>
      </c>
      <c r="N516" s="80">
        <f t="shared" ca="1" si="274"/>
        <v>0</v>
      </c>
      <c r="O516" s="81">
        <f t="shared" ref="O516:O579" ca="1" si="289">-MIN(IF(MOD(R516,IF($C$5="Annual",12,1))=0,1,0)*$C$33*U516/IF($C$5="Monthly",12,1),I516)</f>
        <v>0</v>
      </c>
      <c r="P516" s="79">
        <f t="shared" ref="P516:P579" ca="1" si="290">SUM(I516:O516)</f>
        <v>0</v>
      </c>
      <c r="Q516" s="35"/>
      <c r="R516">
        <f t="shared" ca="1" si="275"/>
        <v>513</v>
      </c>
      <c r="S516" s="78">
        <f t="shared" ca="1" si="276"/>
        <v>102.96</v>
      </c>
      <c r="T516" s="55">
        <f t="shared" ca="1" si="277"/>
        <v>7.0818821105846697E-2</v>
      </c>
      <c r="U516" s="78">
        <f t="shared" ca="1" si="278"/>
        <v>6.6745624284635595E-5</v>
      </c>
      <c r="V516" s="79">
        <f t="shared" ca="1" si="279"/>
        <v>129.69029814323076</v>
      </c>
      <c r="W516" s="79">
        <f t="shared" ref="W516:W579" ca="1" si="291">(V516)*$AU516</f>
        <v>0.88468150841371784</v>
      </c>
      <c r="X516" s="80">
        <f t="shared" ref="X516:X579" ca="1" si="292">IF(V516=0,0,-$C$19)*U516</f>
        <v>-1.3349124856927119E-3</v>
      </c>
      <c r="Y516" s="80">
        <f t="shared" ca="1" si="280"/>
        <v>-0.10807524845269231</v>
      </c>
      <c r="Z516" s="80">
        <f t="shared" ref="Z516:Z579" ca="1" si="293">-IF(MOD(R516-1,12)=0,1,0)*V516*($C$17)</f>
        <v>0</v>
      </c>
      <c r="AA516" s="80">
        <f t="shared" ca="1" si="281"/>
        <v>0</v>
      </c>
      <c r="AB516" s="81">
        <f t="shared" ref="AB516:AB579" ca="1" si="294">-MIN(IF(MOD(R516,IF($C$5="Annual",12,1))=0,1,0)*$C$33*U516/IF($C$5="Monthly",12,1),V516)</f>
        <v>0</v>
      </c>
      <c r="AC516" s="79">
        <f t="shared" ref="AC516:AC579" ca="1" si="295">SUM(V516:AB516)</f>
        <v>130.46556949070609</v>
      </c>
      <c r="AD516" s="35"/>
      <c r="AE516" s="35"/>
      <c r="AF516" s="35"/>
      <c r="AG516" s="35"/>
      <c r="AH516" s="35"/>
      <c r="AR516" s="69">
        <f t="shared" si="282"/>
        <v>43</v>
      </c>
      <c r="AS516" s="70">
        <f t="shared" si="286"/>
        <v>513</v>
      </c>
      <c r="AT516" s="71">
        <f t="shared" si="287"/>
        <v>2.9854601072306853E-2</v>
      </c>
      <c r="AU516" s="72">
        <f t="shared" ref="AU516:AU579" si="296">((1+$AH$21)^(1/12))-1</f>
        <v>6.8214933659622723E-3</v>
      </c>
      <c r="AV516" s="73">
        <f t="shared" si="283"/>
        <v>1.0068214933659623</v>
      </c>
      <c r="AW516" s="74">
        <f>PRODUCT(AV$4:AV516)</f>
        <v>32.705538737972489</v>
      </c>
    </row>
    <row r="517" spans="5:49">
      <c r="E517">
        <f t="shared" si="284"/>
        <v>514</v>
      </c>
      <c r="F517" s="64">
        <f t="shared" si="285"/>
        <v>104.74999999999774</v>
      </c>
      <c r="G517" s="55">
        <f t="shared" ref="G517:G580" si="297">(1-(1-IF(F517&gt;$AJ$90,0,VLOOKUP(ROUND(F517,0),$AJ$4:$AK$90,2,FALSE)))^(1/12))</f>
        <v>0</v>
      </c>
      <c r="H517" s="78">
        <f t="shared" si="288"/>
        <v>3.8718965653088936E-5</v>
      </c>
      <c r="I517" s="79">
        <f t="shared" ref="I517:I580" ca="1" si="298">MAX(P516,0)*(1-G517)</f>
        <v>0</v>
      </c>
      <c r="J517" s="79">
        <f t="shared" ref="J517:J580" ca="1" si="299">(I517)*$AU517</f>
        <v>0</v>
      </c>
      <c r="K517" s="80">
        <f t="shared" ref="K517:K580" ca="1" si="300">IF(I517=0,0,-$C$19)*H517</f>
        <v>0</v>
      </c>
      <c r="L517" s="80">
        <f t="shared" ref="L517:L580" ca="1" si="301">IF(OR(I516+O516=0,K516=0),0,-I517*($C$16/12))</f>
        <v>0</v>
      </c>
      <c r="M517" s="80">
        <f t="shared" ref="M517:M580" ca="1" si="302">IF(OR(I516+O516=0,K516=0),0,-IF(MOD(E517-1,12)=0,1,0)*I517*($C$17))</f>
        <v>0</v>
      </c>
      <c r="N517" s="80">
        <f t="shared" ref="N517:N580" ca="1" si="303">IF(OR(I516+O516=0,K516=0),0,-I517*($C$18*(1+$C$20))/12)</f>
        <v>0</v>
      </c>
      <c r="O517" s="81">
        <f t="shared" ca="1" si="289"/>
        <v>0</v>
      </c>
      <c r="P517" s="79">
        <f t="shared" ca="1" si="290"/>
        <v>0</v>
      </c>
      <c r="Q517" s="35"/>
      <c r="R517">
        <f t="shared" ref="R517:R580" ca="1" si="304">R516+1</f>
        <v>514</v>
      </c>
      <c r="S517" s="78">
        <f t="shared" ref="S517:S580" ca="1" si="305">ROUND((R517-R516)/12+S516,2)</f>
        <v>103.04</v>
      </c>
      <c r="T517" s="55">
        <f t="shared" ref="T517:T580" ca="1" si="306">(1-(1-IF(S517&gt;$AJ$90,0,VLOOKUP(ROUND(S517,0),$AJ$4:$AK$90,2,FALSE)))^(1/12))</f>
        <v>7.0818821105846697E-2</v>
      </c>
      <c r="U517" s="78">
        <f t="shared" ref="U517:U580" ca="1" si="307">U516*(1-T517)</f>
        <v>6.2018777858823931E-5</v>
      </c>
      <c r="V517" s="79">
        <f t="shared" ref="V517:V580" ca="1" si="308">MAX(AC516,0)*(1-T517)</f>
        <v>121.22615166447136</v>
      </c>
      <c r="W517" s="79">
        <f t="shared" ca="1" si="291"/>
        <v>0.82694338936032763</v>
      </c>
      <c r="X517" s="80">
        <f t="shared" ca="1" si="292"/>
        <v>-1.2403755571764787E-3</v>
      </c>
      <c r="Y517" s="80">
        <f t="shared" ref="Y517:Y580" ca="1" si="309">IF(OR(V516+AB516=0,X516=0),0,-V517*($C$16/12))</f>
        <v>-0.10102179305372613</v>
      </c>
      <c r="Z517" s="80">
        <f t="shared" ca="1" si="293"/>
        <v>0</v>
      </c>
      <c r="AA517" s="80">
        <f t="shared" ref="AA517:AA580" ca="1" si="310">IF(OR(V516+AB516=0,X516=0),0,-V517*($C$18*(1+$C$20))/12)</f>
        <v>0</v>
      </c>
      <c r="AB517" s="81">
        <f t="shared" ca="1" si="294"/>
        <v>0</v>
      </c>
      <c r="AC517" s="79">
        <f t="shared" ca="1" si="295"/>
        <v>121.95083288522078</v>
      </c>
      <c r="AD517" s="35"/>
      <c r="AE517" s="35"/>
      <c r="AF517" s="35"/>
      <c r="AG517" s="35"/>
      <c r="AH517" s="35"/>
      <c r="AR517" s="69">
        <f t="shared" ref="AR517:AR580" si="311">ROUNDDOWN((AS517-1)/12,0)+1</f>
        <v>43</v>
      </c>
      <c r="AS517" s="70">
        <f t="shared" si="286"/>
        <v>514</v>
      </c>
      <c r="AT517" s="71">
        <f t="shared" si="287"/>
        <v>2.9650948109148662E-2</v>
      </c>
      <c r="AU517" s="72">
        <f t="shared" si="296"/>
        <v>6.8214933659622723E-3</v>
      </c>
      <c r="AV517" s="73">
        <f t="shared" ref="AV517:AV580" si="312">(1+AU517)</f>
        <v>1.0068214933659623</v>
      </c>
      <c r="AW517" s="74">
        <f>PRODUCT(AV$4:AV517)</f>
        <v>32.92863935350379</v>
      </c>
    </row>
    <row r="518" spans="5:49">
      <c r="E518">
        <f t="shared" ref="E518:E581" si="313">E517+1</f>
        <v>515</v>
      </c>
      <c r="F518" s="64">
        <f t="shared" ref="F518:F581" si="314">(E518-E517)/12+F517</f>
        <v>104.83333333333107</v>
      </c>
      <c r="G518" s="55">
        <f t="shared" si="297"/>
        <v>0</v>
      </c>
      <c r="H518" s="78">
        <f t="shared" si="288"/>
        <v>3.8718965653088936E-5</v>
      </c>
      <c r="I518" s="79">
        <f t="shared" ca="1" si="298"/>
        <v>0</v>
      </c>
      <c r="J518" s="79">
        <f t="shared" ca="1" si="299"/>
        <v>0</v>
      </c>
      <c r="K518" s="80">
        <f t="shared" ca="1" si="300"/>
        <v>0</v>
      </c>
      <c r="L518" s="80">
        <f t="shared" ca="1" si="301"/>
        <v>0</v>
      </c>
      <c r="M518" s="80">
        <f t="shared" ca="1" si="302"/>
        <v>0</v>
      </c>
      <c r="N518" s="80">
        <f t="shared" ca="1" si="303"/>
        <v>0</v>
      </c>
      <c r="O518" s="81">
        <f t="shared" ca="1" si="289"/>
        <v>0</v>
      </c>
      <c r="P518" s="79">
        <f t="shared" ca="1" si="290"/>
        <v>0</v>
      </c>
      <c r="Q518" s="35"/>
      <c r="R518">
        <f t="shared" ca="1" si="304"/>
        <v>515</v>
      </c>
      <c r="S518" s="78">
        <f t="shared" ca="1" si="305"/>
        <v>103.12</v>
      </c>
      <c r="T518" s="55">
        <f t="shared" ca="1" si="306"/>
        <v>7.0818821105846697E-2</v>
      </c>
      <c r="U518" s="78">
        <f t="shared" ca="1" si="307"/>
        <v>5.7626681124436631E-5</v>
      </c>
      <c r="V518" s="79">
        <f t="shared" ca="1" si="308"/>
        <v>113.31441866741332</v>
      </c>
      <c r="W518" s="79">
        <f t="shared" ca="1" si="291"/>
        <v>0.77297355520763145</v>
      </c>
      <c r="X518" s="80">
        <f t="shared" ca="1" si="292"/>
        <v>-1.1525336224887327E-3</v>
      </c>
      <c r="Y518" s="80">
        <f t="shared" ca="1" si="309"/>
        <v>-9.4428682222844437E-2</v>
      </c>
      <c r="Z518" s="80">
        <f t="shared" ca="1" si="293"/>
        <v>0</v>
      </c>
      <c r="AA518" s="80">
        <f t="shared" ca="1" si="310"/>
        <v>0</v>
      </c>
      <c r="AB518" s="81">
        <f t="shared" ca="1" si="294"/>
        <v>0</v>
      </c>
      <c r="AC518" s="79">
        <f t="shared" ca="1" si="295"/>
        <v>113.99181100677562</v>
      </c>
      <c r="AD518" s="35"/>
      <c r="AE518" s="35"/>
      <c r="AF518" s="35"/>
      <c r="AG518" s="35"/>
      <c r="AH518" s="35"/>
      <c r="AR518" s="69">
        <f t="shared" si="311"/>
        <v>43</v>
      </c>
      <c r="AS518" s="70">
        <f t="shared" ref="AS518:AS581" si="315">AS517+1</f>
        <v>515</v>
      </c>
      <c r="AT518" s="71">
        <f t="shared" ref="AT518:AT581" si="316">(1-AU518)*AT517</f>
        <v>2.9448684363327614E-2</v>
      </c>
      <c r="AU518" s="72">
        <f t="shared" si="296"/>
        <v>6.8214933659622723E-3</v>
      </c>
      <c r="AV518" s="73">
        <f t="shared" si="312"/>
        <v>1.0068214933659623</v>
      </c>
      <c r="AW518" s="74">
        <f>PRODUCT(AV$4:AV518)</f>
        <v>33.153261848403879</v>
      </c>
    </row>
    <row r="519" spans="5:49">
      <c r="E519">
        <f t="shared" si="313"/>
        <v>516</v>
      </c>
      <c r="F519" s="64">
        <f t="shared" si="314"/>
        <v>104.9166666666644</v>
      </c>
      <c r="G519" s="55">
        <f t="shared" si="297"/>
        <v>0</v>
      </c>
      <c r="H519" s="78">
        <f t="shared" ref="H519:H582" si="317">H518*(1-G519)</f>
        <v>3.8718965653088936E-5</v>
      </c>
      <c r="I519" s="79">
        <f t="shared" ca="1" si="298"/>
        <v>0</v>
      </c>
      <c r="J519" s="79">
        <f t="shared" ca="1" si="299"/>
        <v>0</v>
      </c>
      <c r="K519" s="80">
        <f t="shared" ca="1" si="300"/>
        <v>0</v>
      </c>
      <c r="L519" s="80">
        <f t="shared" ca="1" si="301"/>
        <v>0</v>
      </c>
      <c r="M519" s="80">
        <f t="shared" ca="1" si="302"/>
        <v>0</v>
      </c>
      <c r="N519" s="80">
        <f t="shared" ca="1" si="303"/>
        <v>0</v>
      </c>
      <c r="O519" s="81">
        <f t="shared" ca="1" si="289"/>
        <v>0</v>
      </c>
      <c r="P519" s="79">
        <f t="shared" ca="1" si="290"/>
        <v>0</v>
      </c>
      <c r="Q519" s="35"/>
      <c r="R519">
        <f t="shared" ca="1" si="304"/>
        <v>516</v>
      </c>
      <c r="S519" s="78">
        <f t="shared" ca="1" si="305"/>
        <v>103.2</v>
      </c>
      <c r="T519" s="55">
        <f t="shared" ca="1" si="306"/>
        <v>7.0818821105846697E-2</v>
      </c>
      <c r="U519" s="78">
        <f t="shared" ca="1" si="307"/>
        <v>5.3545627502961481E-5</v>
      </c>
      <c r="V519" s="79">
        <f t="shared" ca="1" si="308"/>
        <v>105.9190453355553</v>
      </c>
      <c r="W519" s="79">
        <f t="shared" ca="1" si="291"/>
        <v>0.72252606508554762</v>
      </c>
      <c r="X519" s="80">
        <f t="shared" ca="1" si="292"/>
        <v>-1.0709125500592295E-3</v>
      </c>
      <c r="Y519" s="80">
        <f t="shared" ca="1" si="309"/>
        <v>-8.8265871112962746E-2</v>
      </c>
      <c r="Z519" s="80">
        <f t="shared" ca="1" si="293"/>
        <v>0</v>
      </c>
      <c r="AA519" s="80">
        <f t="shared" ca="1" si="310"/>
        <v>0</v>
      </c>
      <c r="AB519" s="81">
        <f t="shared" ca="1" si="294"/>
        <v>-7.0701352710905176</v>
      </c>
      <c r="AC519" s="79">
        <f t="shared" ca="1" si="295"/>
        <v>99.482099345887292</v>
      </c>
      <c r="AD519" s="35"/>
      <c r="AE519" s="35"/>
      <c r="AF519" s="35"/>
      <c r="AG519" s="35"/>
      <c r="AH519" s="35"/>
      <c r="AR519" s="69">
        <f t="shared" si="311"/>
        <v>43</v>
      </c>
      <c r="AS519" s="70">
        <f t="shared" si="315"/>
        <v>516</v>
      </c>
      <c r="AT519" s="71">
        <f t="shared" si="316"/>
        <v>2.9247800358306857E-2</v>
      </c>
      <c r="AU519" s="72">
        <f t="shared" si="296"/>
        <v>6.8214933659622723E-3</v>
      </c>
      <c r="AV519" s="73">
        <f t="shared" si="312"/>
        <v>1.0068214933659623</v>
      </c>
      <c r="AW519" s="74">
        <f>PRODUCT(AV$4:AV519)</f>
        <v>33.379416604162778</v>
      </c>
    </row>
    <row r="520" spans="5:49">
      <c r="E520">
        <f t="shared" si="313"/>
        <v>517</v>
      </c>
      <c r="F520" s="64">
        <f t="shared" si="314"/>
        <v>104.99999999999773</v>
      </c>
      <c r="G520" s="55">
        <f t="shared" si="297"/>
        <v>0</v>
      </c>
      <c r="H520" s="78">
        <f t="shared" si="317"/>
        <v>3.8718965653088936E-5</v>
      </c>
      <c r="I520" s="79">
        <f t="shared" ca="1" si="298"/>
        <v>0</v>
      </c>
      <c r="J520" s="79">
        <f t="shared" ca="1" si="299"/>
        <v>0</v>
      </c>
      <c r="K520" s="80">
        <f t="shared" ca="1" si="300"/>
        <v>0</v>
      </c>
      <c r="L520" s="80">
        <f t="shared" ca="1" si="301"/>
        <v>0</v>
      </c>
      <c r="M520" s="80">
        <f t="shared" ca="1" si="302"/>
        <v>0</v>
      </c>
      <c r="N520" s="80">
        <f t="shared" ca="1" si="303"/>
        <v>0</v>
      </c>
      <c r="O520" s="81">
        <f t="shared" ca="1" si="289"/>
        <v>0</v>
      </c>
      <c r="P520" s="79">
        <f t="shared" ca="1" si="290"/>
        <v>0</v>
      </c>
      <c r="Q520" s="35"/>
      <c r="R520">
        <f t="shared" ca="1" si="304"/>
        <v>517</v>
      </c>
      <c r="S520" s="78">
        <f t="shared" ca="1" si="305"/>
        <v>103.28</v>
      </c>
      <c r="T520" s="55">
        <f t="shared" ca="1" si="306"/>
        <v>7.0818821105846697E-2</v>
      </c>
      <c r="U520" s="78">
        <f t="shared" ca="1" si="307"/>
        <v>4.9753589287828945E-5</v>
      </c>
      <c r="V520" s="79">
        <f t="shared" ca="1" si="308"/>
        <v>92.436894349076837</v>
      </c>
      <c r="W520" s="79">
        <f t="shared" ca="1" si="291"/>
        <v>0.63055766157238313</v>
      </c>
      <c r="X520" s="80">
        <f t="shared" ca="1" si="292"/>
        <v>-9.9507178575657888E-4</v>
      </c>
      <c r="Y520" s="80">
        <f t="shared" ca="1" si="309"/>
        <v>-7.7030745290897373E-2</v>
      </c>
      <c r="Z520" s="80">
        <f t="shared" ca="1" si="293"/>
        <v>-0.69327670761807625</v>
      </c>
      <c r="AA520" s="80">
        <f t="shared" ca="1" si="310"/>
        <v>0</v>
      </c>
      <c r="AB520" s="81">
        <f t="shared" ca="1" si="294"/>
        <v>0</v>
      </c>
      <c r="AC520" s="79">
        <f t="shared" ca="1" si="295"/>
        <v>92.296149485954487</v>
      </c>
      <c r="AD520" s="35"/>
      <c r="AE520" s="35"/>
      <c r="AF520" s="35"/>
      <c r="AG520" s="35"/>
      <c r="AH520" s="35"/>
      <c r="AR520" s="69">
        <f t="shared" si="311"/>
        <v>44</v>
      </c>
      <c r="AS520" s="70">
        <f t="shared" si="315"/>
        <v>517</v>
      </c>
      <c r="AT520" s="71">
        <f t="shared" si="316"/>
        <v>2.904828668219368E-2</v>
      </c>
      <c r="AU520" s="72">
        <f t="shared" si="296"/>
        <v>6.8214933659622723E-3</v>
      </c>
      <c r="AV520" s="73">
        <f t="shared" si="312"/>
        <v>1.0068214933659623</v>
      </c>
      <c r="AW520" s="74">
        <f>PRODUCT(AV$4:AV520)</f>
        <v>33.607114073087764</v>
      </c>
    </row>
    <row r="521" spans="5:49">
      <c r="E521">
        <f t="shared" si="313"/>
        <v>518</v>
      </c>
      <c r="F521" s="64">
        <f t="shared" si="314"/>
        <v>105.08333333333105</v>
      </c>
      <c r="G521" s="55">
        <f t="shared" si="297"/>
        <v>0</v>
      </c>
      <c r="H521" s="78">
        <f t="shared" si="317"/>
        <v>3.8718965653088936E-5</v>
      </c>
      <c r="I521" s="79">
        <f t="shared" ca="1" si="298"/>
        <v>0</v>
      </c>
      <c r="J521" s="79">
        <f t="shared" ca="1" si="299"/>
        <v>0</v>
      </c>
      <c r="K521" s="80">
        <f t="shared" ca="1" si="300"/>
        <v>0</v>
      </c>
      <c r="L521" s="80">
        <f t="shared" ca="1" si="301"/>
        <v>0</v>
      </c>
      <c r="M521" s="80">
        <f t="shared" ca="1" si="302"/>
        <v>0</v>
      </c>
      <c r="N521" s="80">
        <f t="shared" ca="1" si="303"/>
        <v>0</v>
      </c>
      <c r="O521" s="81">
        <f t="shared" ca="1" si="289"/>
        <v>0</v>
      </c>
      <c r="P521" s="79">
        <f t="shared" ca="1" si="290"/>
        <v>0</v>
      </c>
      <c r="Q521" s="35"/>
      <c r="R521">
        <f t="shared" ca="1" si="304"/>
        <v>518</v>
      </c>
      <c r="S521" s="78">
        <f t="shared" ca="1" si="305"/>
        <v>103.36</v>
      </c>
      <c r="T521" s="55">
        <f t="shared" ca="1" si="306"/>
        <v>7.0818821105846697E-2</v>
      </c>
      <c r="U521" s="78">
        <f t="shared" ca="1" si="307"/>
        <v>4.6230098748680419E-5</v>
      </c>
      <c r="V521" s="79">
        <f t="shared" ca="1" si="308"/>
        <v>85.759844986750196</v>
      </c>
      <c r="W521" s="79">
        <f t="shared" ca="1" si="291"/>
        <v>0.58501021364306927</v>
      </c>
      <c r="X521" s="80">
        <f t="shared" ca="1" si="292"/>
        <v>-9.246019749736084E-4</v>
      </c>
      <c r="Y521" s="80">
        <f t="shared" ca="1" si="309"/>
        <v>-7.1466537488958495E-2</v>
      </c>
      <c r="Z521" s="80">
        <f t="shared" ca="1" si="293"/>
        <v>0</v>
      </c>
      <c r="AA521" s="80">
        <f t="shared" ca="1" si="310"/>
        <v>0</v>
      </c>
      <c r="AB521" s="81">
        <f t="shared" ca="1" si="294"/>
        <v>0</v>
      </c>
      <c r="AC521" s="79">
        <f t="shared" ca="1" si="295"/>
        <v>86.272464060929337</v>
      </c>
      <c r="AD521" s="35"/>
      <c r="AE521" s="35"/>
      <c r="AF521" s="35"/>
      <c r="AG521" s="35"/>
      <c r="AH521" s="35"/>
      <c r="AR521" s="69">
        <f t="shared" si="311"/>
        <v>44</v>
      </c>
      <c r="AS521" s="70">
        <f t="shared" si="315"/>
        <v>518</v>
      </c>
      <c r="AT521" s="71">
        <f t="shared" si="316"/>
        <v>2.8850133987298524E-2</v>
      </c>
      <c r="AU521" s="72">
        <f t="shared" si="296"/>
        <v>6.8214933659622723E-3</v>
      </c>
      <c r="AV521" s="73">
        <f t="shared" si="312"/>
        <v>1.0068214933659623</v>
      </c>
      <c r="AW521" s="74">
        <f>PRODUCT(AV$4:AV521)</f>
        <v>33.836364778786468</v>
      </c>
    </row>
    <row r="522" spans="5:49">
      <c r="E522">
        <f t="shared" si="313"/>
        <v>519</v>
      </c>
      <c r="F522" s="64">
        <f t="shared" si="314"/>
        <v>105.16666666666438</v>
      </c>
      <c r="G522" s="55">
        <f t="shared" si="297"/>
        <v>0</v>
      </c>
      <c r="H522" s="78">
        <f t="shared" si="317"/>
        <v>3.8718965653088936E-5</v>
      </c>
      <c r="I522" s="79">
        <f t="shared" ca="1" si="298"/>
        <v>0</v>
      </c>
      <c r="J522" s="79">
        <f t="shared" ca="1" si="299"/>
        <v>0</v>
      </c>
      <c r="K522" s="80">
        <f t="shared" ca="1" si="300"/>
        <v>0</v>
      </c>
      <c r="L522" s="80">
        <f t="shared" ca="1" si="301"/>
        <v>0</v>
      </c>
      <c r="M522" s="80">
        <f t="shared" ca="1" si="302"/>
        <v>0</v>
      </c>
      <c r="N522" s="80">
        <f t="shared" ca="1" si="303"/>
        <v>0</v>
      </c>
      <c r="O522" s="81">
        <f t="shared" ca="1" si="289"/>
        <v>0</v>
      </c>
      <c r="P522" s="79">
        <f t="shared" ca="1" si="290"/>
        <v>0</v>
      </c>
      <c r="Q522" s="35"/>
      <c r="R522">
        <f t="shared" ca="1" si="304"/>
        <v>519</v>
      </c>
      <c r="S522" s="78">
        <f t="shared" ca="1" si="305"/>
        <v>103.44</v>
      </c>
      <c r="T522" s="55">
        <f t="shared" ca="1" si="306"/>
        <v>7.0818821105846697E-2</v>
      </c>
      <c r="U522" s="78">
        <f t="shared" ca="1" si="307"/>
        <v>4.2956137655691994E-5</v>
      </c>
      <c r="V522" s="79">
        <f t="shared" ca="1" si="308"/>
        <v>80.162749862237789</v>
      </c>
      <c r="W522" s="79">
        <f t="shared" ca="1" si="291"/>
        <v>0.54682966638254815</v>
      </c>
      <c r="X522" s="80">
        <f t="shared" ca="1" si="292"/>
        <v>-8.5912275311383988E-4</v>
      </c>
      <c r="Y522" s="80">
        <f t="shared" ca="1" si="309"/>
        <v>-6.6802291551864831E-2</v>
      </c>
      <c r="Z522" s="80">
        <f t="shared" ca="1" si="293"/>
        <v>0</v>
      </c>
      <c r="AA522" s="80">
        <f t="shared" ca="1" si="310"/>
        <v>0</v>
      </c>
      <c r="AB522" s="81">
        <f t="shared" ca="1" si="294"/>
        <v>0</v>
      </c>
      <c r="AC522" s="79">
        <f t="shared" ca="1" si="295"/>
        <v>80.641918114315359</v>
      </c>
      <c r="AD522" s="35"/>
      <c r="AE522" s="35"/>
      <c r="AF522" s="35"/>
      <c r="AG522" s="35"/>
      <c r="AH522" s="35"/>
      <c r="AR522" s="69">
        <f t="shared" si="311"/>
        <v>44</v>
      </c>
      <c r="AS522" s="70">
        <f t="shared" si="315"/>
        <v>519</v>
      </c>
      <c r="AT522" s="71">
        <f t="shared" si="316"/>
        <v>2.8653332989697043E-2</v>
      </c>
      <c r="AU522" s="72">
        <f t="shared" si="296"/>
        <v>6.8214933659622723E-3</v>
      </c>
      <c r="AV522" s="73">
        <f t="shared" si="312"/>
        <v>1.0068214933659623</v>
      </c>
      <c r="AW522" s="74">
        <f>PRODUCT(AV$4:AV522)</f>
        <v>34.067179316653238</v>
      </c>
    </row>
    <row r="523" spans="5:49">
      <c r="E523">
        <f t="shared" si="313"/>
        <v>520</v>
      </c>
      <c r="F523" s="64">
        <f t="shared" si="314"/>
        <v>105.24999999999771</v>
      </c>
      <c r="G523" s="55">
        <f t="shared" si="297"/>
        <v>0</v>
      </c>
      <c r="H523" s="78">
        <f t="shared" si="317"/>
        <v>3.8718965653088936E-5</v>
      </c>
      <c r="I523" s="79">
        <f t="shared" ca="1" si="298"/>
        <v>0</v>
      </c>
      <c r="J523" s="79">
        <f t="shared" ca="1" si="299"/>
        <v>0</v>
      </c>
      <c r="K523" s="80">
        <f t="shared" ca="1" si="300"/>
        <v>0</v>
      </c>
      <c r="L523" s="80">
        <f t="shared" ca="1" si="301"/>
        <v>0</v>
      </c>
      <c r="M523" s="80">
        <f t="shared" ca="1" si="302"/>
        <v>0</v>
      </c>
      <c r="N523" s="80">
        <f t="shared" ca="1" si="303"/>
        <v>0</v>
      </c>
      <c r="O523" s="81">
        <f t="shared" ca="1" si="289"/>
        <v>0</v>
      </c>
      <c r="P523" s="79">
        <f t="shared" ca="1" si="290"/>
        <v>0</v>
      </c>
      <c r="Q523" s="35"/>
      <c r="R523">
        <f t="shared" ca="1" si="304"/>
        <v>520</v>
      </c>
      <c r="S523" s="78">
        <f t="shared" ca="1" si="305"/>
        <v>103.52</v>
      </c>
      <c r="T523" s="55">
        <f t="shared" ca="1" si="306"/>
        <v>7.7799936530410396E-2</v>
      </c>
      <c r="U523" s="78">
        <f t="shared" ca="1" si="307"/>
        <v>3.9614152872487588E-5</v>
      </c>
      <c r="V523" s="79">
        <f t="shared" ca="1" si="308"/>
        <v>74.367982003331079</v>
      </c>
      <c r="W523" s="79">
        <f t="shared" ca="1" si="291"/>
        <v>0.50730069587572457</v>
      </c>
      <c r="X523" s="80">
        <f t="shared" ca="1" si="292"/>
        <v>-7.9228305744975173E-4</v>
      </c>
      <c r="Y523" s="80">
        <f t="shared" ca="1" si="309"/>
        <v>-6.1973318336109237E-2</v>
      </c>
      <c r="Z523" s="80">
        <f t="shared" ca="1" si="293"/>
        <v>0</v>
      </c>
      <c r="AA523" s="80">
        <f t="shared" ca="1" si="310"/>
        <v>0</v>
      </c>
      <c r="AB523" s="81">
        <f t="shared" ca="1" si="294"/>
        <v>0</v>
      </c>
      <c r="AC523" s="79">
        <f t="shared" ca="1" si="295"/>
        <v>74.812517097813242</v>
      </c>
      <c r="AD523" s="35"/>
      <c r="AE523" s="35"/>
      <c r="AF523" s="35"/>
      <c r="AG523" s="35"/>
      <c r="AH523" s="35"/>
      <c r="AR523" s="69">
        <f t="shared" si="311"/>
        <v>44</v>
      </c>
      <c r="AS523" s="70">
        <f t="shared" si="315"/>
        <v>520</v>
      </c>
      <c r="AT523" s="71">
        <f t="shared" si="316"/>
        <v>2.8457874468795118E-2</v>
      </c>
      <c r="AU523" s="72">
        <f t="shared" si="296"/>
        <v>6.8214933659622723E-3</v>
      </c>
      <c r="AV523" s="73">
        <f t="shared" si="312"/>
        <v>1.0068214933659623</v>
      </c>
      <c r="AW523" s="74">
        <f>PRODUCT(AV$4:AV523)</f>
        <v>34.299568354358833</v>
      </c>
    </row>
    <row r="524" spans="5:49">
      <c r="E524">
        <f t="shared" si="313"/>
        <v>521</v>
      </c>
      <c r="F524" s="64">
        <f t="shared" si="314"/>
        <v>105.33333333333104</v>
      </c>
      <c r="G524" s="55">
        <f t="shared" si="297"/>
        <v>0</v>
      </c>
      <c r="H524" s="78">
        <f t="shared" si="317"/>
        <v>3.8718965653088936E-5</v>
      </c>
      <c r="I524" s="79">
        <f t="shared" ca="1" si="298"/>
        <v>0</v>
      </c>
      <c r="J524" s="79">
        <f t="shared" ca="1" si="299"/>
        <v>0</v>
      </c>
      <c r="K524" s="80">
        <f t="shared" ca="1" si="300"/>
        <v>0</v>
      </c>
      <c r="L524" s="80">
        <f t="shared" ca="1" si="301"/>
        <v>0</v>
      </c>
      <c r="M524" s="80">
        <f t="shared" ca="1" si="302"/>
        <v>0</v>
      </c>
      <c r="N524" s="80">
        <f t="shared" ca="1" si="303"/>
        <v>0</v>
      </c>
      <c r="O524" s="81">
        <f t="shared" ca="1" si="289"/>
        <v>0</v>
      </c>
      <c r="P524" s="79">
        <f t="shared" ca="1" si="290"/>
        <v>0</v>
      </c>
      <c r="Q524" s="35"/>
      <c r="R524">
        <f t="shared" ca="1" si="304"/>
        <v>521</v>
      </c>
      <c r="S524" s="78">
        <f t="shared" ca="1" si="305"/>
        <v>103.6</v>
      </c>
      <c r="T524" s="55">
        <f t="shared" ca="1" si="306"/>
        <v>7.7799936530410396E-2</v>
      </c>
      <c r="U524" s="78">
        <f t="shared" ca="1" si="307"/>
        <v>3.6532174293302076E-5</v>
      </c>
      <c r="V524" s="79">
        <f t="shared" ca="1" si="308"/>
        <v>68.992108015923122</v>
      </c>
      <c r="W524" s="79">
        <f t="shared" ca="1" si="291"/>
        <v>0.47062920713437206</v>
      </c>
      <c r="X524" s="80">
        <f t="shared" ca="1" si="292"/>
        <v>-7.3064348586604152E-4</v>
      </c>
      <c r="Y524" s="80">
        <f t="shared" ca="1" si="309"/>
        <v>-5.7493423346602603E-2</v>
      </c>
      <c r="Z524" s="80">
        <f t="shared" ca="1" si="293"/>
        <v>0</v>
      </c>
      <c r="AA524" s="80">
        <f t="shared" ca="1" si="310"/>
        <v>0</v>
      </c>
      <c r="AB524" s="81">
        <f t="shared" ca="1" si="294"/>
        <v>0</v>
      </c>
      <c r="AC524" s="79">
        <f t="shared" ca="1" si="295"/>
        <v>69.404513156225022</v>
      </c>
      <c r="AD524" s="35"/>
      <c r="AE524" s="35"/>
      <c r="AF524" s="35"/>
      <c r="AG524" s="35"/>
      <c r="AH524" s="35"/>
      <c r="AR524" s="69">
        <f t="shared" si="311"/>
        <v>44</v>
      </c>
      <c r="AS524" s="70">
        <f t="shared" si="315"/>
        <v>521</v>
      </c>
      <c r="AT524" s="71">
        <f t="shared" si="316"/>
        <v>2.8263749266896846E-2</v>
      </c>
      <c r="AU524" s="72">
        <f t="shared" si="296"/>
        <v>6.8214933659622723E-3</v>
      </c>
      <c r="AV524" s="73">
        <f t="shared" si="312"/>
        <v>1.0068214933659623</v>
      </c>
      <c r="AW524" s="74">
        <f>PRODUCT(AV$4:AV524)</f>
        <v>34.533542632343462</v>
      </c>
    </row>
    <row r="525" spans="5:49">
      <c r="E525">
        <f t="shared" si="313"/>
        <v>522</v>
      </c>
      <c r="F525" s="64">
        <f t="shared" si="314"/>
        <v>105.41666666666437</v>
      </c>
      <c r="G525" s="55">
        <f t="shared" si="297"/>
        <v>0</v>
      </c>
      <c r="H525" s="78">
        <f t="shared" si="317"/>
        <v>3.8718965653088936E-5</v>
      </c>
      <c r="I525" s="79">
        <f t="shared" ca="1" si="298"/>
        <v>0</v>
      </c>
      <c r="J525" s="79">
        <f t="shared" ca="1" si="299"/>
        <v>0</v>
      </c>
      <c r="K525" s="80">
        <f t="shared" ca="1" si="300"/>
        <v>0</v>
      </c>
      <c r="L525" s="80">
        <f t="shared" ca="1" si="301"/>
        <v>0</v>
      </c>
      <c r="M525" s="80">
        <f t="shared" ca="1" si="302"/>
        <v>0</v>
      </c>
      <c r="N525" s="80">
        <f t="shared" ca="1" si="303"/>
        <v>0</v>
      </c>
      <c r="O525" s="81">
        <f t="shared" ca="1" si="289"/>
        <v>0</v>
      </c>
      <c r="P525" s="79">
        <f t="shared" ca="1" si="290"/>
        <v>0</v>
      </c>
      <c r="Q525" s="35"/>
      <c r="R525">
        <f t="shared" ca="1" si="304"/>
        <v>522</v>
      </c>
      <c r="S525" s="78">
        <f t="shared" ca="1" si="305"/>
        <v>103.68</v>
      </c>
      <c r="T525" s="55">
        <f t="shared" ca="1" si="306"/>
        <v>7.7799936530410396E-2</v>
      </c>
      <c r="U525" s="78">
        <f t="shared" ca="1" si="307"/>
        <v>3.3689973451965285E-5</v>
      </c>
      <c r="V525" s="79">
        <f t="shared" ca="1" si="308"/>
        <v>64.004846437746679</v>
      </c>
      <c r="W525" s="79">
        <f t="shared" ca="1" si="291"/>
        <v>0.43660863536452293</v>
      </c>
      <c r="X525" s="80">
        <f t="shared" ca="1" si="292"/>
        <v>-6.7379946903930576E-4</v>
      </c>
      <c r="Y525" s="80">
        <f t="shared" ca="1" si="309"/>
        <v>-5.3337372031455568E-2</v>
      </c>
      <c r="Z525" s="80">
        <f t="shared" ca="1" si="293"/>
        <v>0</v>
      </c>
      <c r="AA525" s="80">
        <f t="shared" ca="1" si="310"/>
        <v>0</v>
      </c>
      <c r="AB525" s="81">
        <f t="shared" ca="1" si="294"/>
        <v>0</v>
      </c>
      <c r="AC525" s="79">
        <f t="shared" ca="1" si="295"/>
        <v>64.387443901610709</v>
      </c>
      <c r="AD525" s="35"/>
      <c r="AE525" s="35"/>
      <c r="AF525" s="35"/>
      <c r="AG525" s="35"/>
      <c r="AH525" s="35"/>
      <c r="AR525" s="69">
        <f t="shared" si="311"/>
        <v>44</v>
      </c>
      <c r="AS525" s="70">
        <f t="shared" si="315"/>
        <v>522</v>
      </c>
      <c r="AT525" s="71">
        <f t="shared" si="316"/>
        <v>2.8070948288775488E-2</v>
      </c>
      <c r="AU525" s="72">
        <f t="shared" si="296"/>
        <v>6.8214933659622723E-3</v>
      </c>
      <c r="AV525" s="73">
        <f t="shared" si="312"/>
        <v>1.0068214933659623</v>
      </c>
      <c r="AW525" s="74">
        <f>PRODUCT(AV$4:AV525)</f>
        <v>34.769112964313166</v>
      </c>
    </row>
    <row r="526" spans="5:49">
      <c r="E526">
        <f t="shared" si="313"/>
        <v>523</v>
      </c>
      <c r="F526" s="64">
        <f t="shared" si="314"/>
        <v>105.4999999999977</v>
      </c>
      <c r="G526" s="55">
        <f t="shared" si="297"/>
        <v>0</v>
      </c>
      <c r="H526" s="78">
        <f t="shared" si="317"/>
        <v>3.8718965653088936E-5</v>
      </c>
      <c r="I526" s="79">
        <f t="shared" ca="1" si="298"/>
        <v>0</v>
      </c>
      <c r="J526" s="79">
        <f t="shared" ca="1" si="299"/>
        <v>0</v>
      </c>
      <c r="K526" s="80">
        <f t="shared" ca="1" si="300"/>
        <v>0</v>
      </c>
      <c r="L526" s="80">
        <f t="shared" ca="1" si="301"/>
        <v>0</v>
      </c>
      <c r="M526" s="80">
        <f t="shared" ca="1" si="302"/>
        <v>0</v>
      </c>
      <c r="N526" s="80">
        <f t="shared" ca="1" si="303"/>
        <v>0</v>
      </c>
      <c r="O526" s="81">
        <f t="shared" ca="1" si="289"/>
        <v>0</v>
      </c>
      <c r="P526" s="79">
        <f t="shared" ca="1" si="290"/>
        <v>0</v>
      </c>
      <c r="Q526" s="35"/>
      <c r="R526">
        <f t="shared" ca="1" si="304"/>
        <v>523</v>
      </c>
      <c r="S526" s="78">
        <f t="shared" ca="1" si="305"/>
        <v>103.76</v>
      </c>
      <c r="T526" s="55">
        <f t="shared" ca="1" si="306"/>
        <v>7.7799936530410396E-2</v>
      </c>
      <c r="U526" s="78">
        <f t="shared" ca="1" si="307"/>
        <v>3.1068895655691175E-5</v>
      </c>
      <c r="V526" s="79">
        <f t="shared" ca="1" si="308"/>
        <v>59.378104852710038</v>
      </c>
      <c r="W526" s="79">
        <f t="shared" ca="1" si="291"/>
        <v>0.40504734833617373</v>
      </c>
      <c r="X526" s="80">
        <f t="shared" ca="1" si="292"/>
        <v>-6.2137791311382348E-4</v>
      </c>
      <c r="Y526" s="80">
        <f t="shared" ca="1" si="309"/>
        <v>-4.9481754043925033E-2</v>
      </c>
      <c r="Z526" s="80">
        <f t="shared" ca="1" si="293"/>
        <v>0</v>
      </c>
      <c r="AA526" s="80">
        <f t="shared" ca="1" si="310"/>
        <v>0</v>
      </c>
      <c r="AB526" s="81">
        <f t="shared" ca="1" si="294"/>
        <v>0</v>
      </c>
      <c r="AC526" s="79">
        <f t="shared" ca="1" si="295"/>
        <v>59.733049069089176</v>
      </c>
      <c r="AD526" s="35"/>
      <c r="AE526" s="35"/>
      <c r="AF526" s="35"/>
      <c r="AG526" s="35"/>
      <c r="AH526" s="35"/>
      <c r="AR526" s="69">
        <f t="shared" si="311"/>
        <v>44</v>
      </c>
      <c r="AS526" s="70">
        <f t="shared" si="315"/>
        <v>523</v>
      </c>
      <c r="AT526" s="71">
        <f t="shared" si="316"/>
        <v>2.7879462501247336E-2</v>
      </c>
      <c r="AU526" s="72">
        <f t="shared" si="296"/>
        <v>6.8214933659622723E-3</v>
      </c>
      <c r="AV526" s="73">
        <f t="shared" si="312"/>
        <v>1.0068214933659623</v>
      </c>
      <c r="AW526" s="74">
        <f>PRODUCT(AV$4:AV526)</f>
        <v>35.00629023773962</v>
      </c>
    </row>
    <row r="527" spans="5:49">
      <c r="E527">
        <f t="shared" si="313"/>
        <v>524</v>
      </c>
      <c r="F527" s="64">
        <f t="shared" si="314"/>
        <v>105.58333333333103</v>
      </c>
      <c r="G527" s="55">
        <f t="shared" si="297"/>
        <v>0</v>
      </c>
      <c r="H527" s="78">
        <f t="shared" si="317"/>
        <v>3.8718965653088936E-5</v>
      </c>
      <c r="I527" s="79">
        <f t="shared" ca="1" si="298"/>
        <v>0</v>
      </c>
      <c r="J527" s="79">
        <f t="shared" ca="1" si="299"/>
        <v>0</v>
      </c>
      <c r="K527" s="80">
        <f t="shared" ca="1" si="300"/>
        <v>0</v>
      </c>
      <c r="L527" s="80">
        <f t="shared" ca="1" si="301"/>
        <v>0</v>
      </c>
      <c r="M527" s="80">
        <f t="shared" ca="1" si="302"/>
        <v>0</v>
      </c>
      <c r="N527" s="80">
        <f t="shared" ca="1" si="303"/>
        <v>0</v>
      </c>
      <c r="O527" s="81">
        <f t="shared" ca="1" si="289"/>
        <v>0</v>
      </c>
      <c r="P527" s="79">
        <f t="shared" ca="1" si="290"/>
        <v>0</v>
      </c>
      <c r="Q527" s="35"/>
      <c r="R527">
        <f t="shared" ca="1" si="304"/>
        <v>524</v>
      </c>
      <c r="S527" s="78">
        <f t="shared" ca="1" si="305"/>
        <v>103.84</v>
      </c>
      <c r="T527" s="55">
        <f t="shared" ca="1" si="306"/>
        <v>7.7799936530410396E-2</v>
      </c>
      <c r="U527" s="78">
        <f t="shared" ca="1" si="307"/>
        <v>2.865173754560846E-5</v>
      </c>
      <c r="V527" s="79">
        <f t="shared" ca="1" si="308"/>
        <v>55.085821642746147</v>
      </c>
      <c r="W527" s="79">
        <f t="shared" ca="1" si="291"/>
        <v>0.3757675668945738</v>
      </c>
      <c r="X527" s="80">
        <f t="shared" ca="1" si="292"/>
        <v>-5.7303475091216919E-4</v>
      </c>
      <c r="Y527" s="80">
        <f t="shared" ca="1" si="309"/>
        <v>-4.5904851368955127E-2</v>
      </c>
      <c r="Z527" s="80">
        <f t="shared" ca="1" si="293"/>
        <v>0</v>
      </c>
      <c r="AA527" s="80">
        <f t="shared" ca="1" si="310"/>
        <v>0</v>
      </c>
      <c r="AB527" s="81">
        <f t="shared" ca="1" si="294"/>
        <v>0</v>
      </c>
      <c r="AC527" s="79">
        <f t="shared" ca="1" si="295"/>
        <v>55.415111323520854</v>
      </c>
      <c r="AD527" s="35"/>
      <c r="AE527" s="35"/>
      <c r="AF527" s="35"/>
      <c r="AG527" s="35"/>
      <c r="AH527" s="35"/>
      <c r="AR527" s="69">
        <f t="shared" si="311"/>
        <v>44</v>
      </c>
      <c r="AS527" s="70">
        <f t="shared" si="315"/>
        <v>524</v>
      </c>
      <c r="AT527" s="71">
        <f t="shared" si="316"/>
        <v>2.7689282932748482E-2</v>
      </c>
      <c r="AU527" s="72">
        <f t="shared" si="296"/>
        <v>6.8214933659622723E-3</v>
      </c>
      <c r="AV527" s="73">
        <f t="shared" si="312"/>
        <v>1.0068214933659623</v>
      </c>
      <c r="AW527" s="74">
        <f>PRODUCT(AV$4:AV527)</f>
        <v>35.245085414363309</v>
      </c>
    </row>
    <row r="528" spans="5:49">
      <c r="E528">
        <f t="shared" si="313"/>
        <v>525</v>
      </c>
      <c r="F528" s="64">
        <f t="shared" si="314"/>
        <v>105.66666666666436</v>
      </c>
      <c r="G528" s="55">
        <f t="shared" si="297"/>
        <v>0</v>
      </c>
      <c r="H528" s="78">
        <f t="shared" si="317"/>
        <v>3.8718965653088936E-5</v>
      </c>
      <c r="I528" s="79">
        <f t="shared" ca="1" si="298"/>
        <v>0</v>
      </c>
      <c r="J528" s="79">
        <f t="shared" ca="1" si="299"/>
        <v>0</v>
      </c>
      <c r="K528" s="80">
        <f t="shared" ca="1" si="300"/>
        <v>0</v>
      </c>
      <c r="L528" s="80">
        <f t="shared" ca="1" si="301"/>
        <v>0</v>
      </c>
      <c r="M528" s="80">
        <f t="shared" ca="1" si="302"/>
        <v>0</v>
      </c>
      <c r="N528" s="80">
        <f t="shared" ca="1" si="303"/>
        <v>0</v>
      </c>
      <c r="O528" s="81">
        <f t="shared" ca="1" si="289"/>
        <v>0</v>
      </c>
      <c r="P528" s="79">
        <f t="shared" ca="1" si="290"/>
        <v>0</v>
      </c>
      <c r="Q528" s="35"/>
      <c r="R528">
        <f t="shared" ca="1" si="304"/>
        <v>525</v>
      </c>
      <c r="S528" s="78">
        <f t="shared" ca="1" si="305"/>
        <v>103.92</v>
      </c>
      <c r="T528" s="55">
        <f t="shared" ca="1" si="306"/>
        <v>7.7799936530410396E-2</v>
      </c>
      <c r="U528" s="78">
        <f t="shared" ca="1" si="307"/>
        <v>2.6422634183074147E-5</v>
      </c>
      <c r="V528" s="79">
        <f t="shared" ca="1" si="308"/>
        <v>51.103819179725306</v>
      </c>
      <c r="W528" s="79">
        <f t="shared" ca="1" si="291"/>
        <v>0.34860436350983171</v>
      </c>
      <c r="X528" s="80">
        <f t="shared" ca="1" si="292"/>
        <v>-5.284526836614829E-4</v>
      </c>
      <c r="Y528" s="80">
        <f t="shared" ca="1" si="309"/>
        <v>-4.2586515983104423E-2</v>
      </c>
      <c r="Z528" s="80">
        <f t="shared" ca="1" si="293"/>
        <v>0</v>
      </c>
      <c r="AA528" s="80">
        <f t="shared" ca="1" si="310"/>
        <v>0</v>
      </c>
      <c r="AB528" s="81">
        <f t="shared" ca="1" si="294"/>
        <v>0</v>
      </c>
      <c r="AC528" s="79">
        <f t="shared" ca="1" si="295"/>
        <v>51.409308574568371</v>
      </c>
      <c r="AD528" s="35"/>
      <c r="AE528" s="35"/>
      <c r="AF528" s="35"/>
      <c r="AG528" s="35"/>
      <c r="AH528" s="35"/>
      <c r="AR528" s="69">
        <f t="shared" si="311"/>
        <v>44</v>
      </c>
      <c r="AS528" s="70">
        <f t="shared" si="315"/>
        <v>525</v>
      </c>
      <c r="AT528" s="71">
        <f t="shared" si="316"/>
        <v>2.7500400672914486E-2</v>
      </c>
      <c r="AU528" s="72">
        <f t="shared" si="296"/>
        <v>6.8214933659622723E-3</v>
      </c>
      <c r="AV528" s="73">
        <f t="shared" si="312"/>
        <v>1.0068214933659623</v>
      </c>
      <c r="AW528" s="74">
        <f>PRODUCT(AV$4:AV528)</f>
        <v>35.485509530700163</v>
      </c>
    </row>
    <row r="529" spans="5:49">
      <c r="E529">
        <f t="shared" si="313"/>
        <v>526</v>
      </c>
      <c r="F529" s="64">
        <f t="shared" si="314"/>
        <v>105.74999999999768</v>
      </c>
      <c r="G529" s="55">
        <f t="shared" si="297"/>
        <v>0</v>
      </c>
      <c r="H529" s="78">
        <f t="shared" si="317"/>
        <v>3.8718965653088936E-5</v>
      </c>
      <c r="I529" s="79">
        <f t="shared" ca="1" si="298"/>
        <v>0</v>
      </c>
      <c r="J529" s="79">
        <f t="shared" ca="1" si="299"/>
        <v>0</v>
      </c>
      <c r="K529" s="80">
        <f t="shared" ca="1" si="300"/>
        <v>0</v>
      </c>
      <c r="L529" s="80">
        <f t="shared" ca="1" si="301"/>
        <v>0</v>
      </c>
      <c r="M529" s="80">
        <f t="shared" ca="1" si="302"/>
        <v>0</v>
      </c>
      <c r="N529" s="80">
        <f t="shared" ca="1" si="303"/>
        <v>0</v>
      </c>
      <c r="O529" s="81">
        <f t="shared" ca="1" si="289"/>
        <v>0</v>
      </c>
      <c r="P529" s="79">
        <f t="shared" ca="1" si="290"/>
        <v>0</v>
      </c>
      <c r="Q529" s="35"/>
      <c r="R529">
        <f t="shared" ca="1" si="304"/>
        <v>526</v>
      </c>
      <c r="S529" s="78">
        <f t="shared" ca="1" si="305"/>
        <v>104</v>
      </c>
      <c r="T529" s="55">
        <f t="shared" ca="1" si="306"/>
        <v>7.7799936530410396E-2</v>
      </c>
      <c r="U529" s="78">
        <f t="shared" ca="1" si="307"/>
        <v>2.4366954920664725E-5</v>
      </c>
      <c r="V529" s="79">
        <f t="shared" ca="1" si="308"/>
        <v>47.409667630394665</v>
      </c>
      <c r="W529" s="79">
        <f t="shared" ca="1" si="291"/>
        <v>0.3234047332232135</v>
      </c>
      <c r="X529" s="80">
        <f t="shared" ca="1" si="292"/>
        <v>-4.8733909841329449E-4</v>
      </c>
      <c r="Y529" s="80">
        <f t="shared" ca="1" si="309"/>
        <v>-3.9508056358662225E-2</v>
      </c>
      <c r="Z529" s="80">
        <f t="shared" ca="1" si="293"/>
        <v>0</v>
      </c>
      <c r="AA529" s="80">
        <f t="shared" ca="1" si="310"/>
        <v>0</v>
      </c>
      <c r="AB529" s="81">
        <f t="shared" ca="1" si="294"/>
        <v>0</v>
      </c>
      <c r="AC529" s="79">
        <f t="shared" ca="1" si="295"/>
        <v>47.693076968160803</v>
      </c>
      <c r="AD529" s="35"/>
      <c r="AE529" s="35"/>
      <c r="AF529" s="35"/>
      <c r="AG529" s="35"/>
      <c r="AH529" s="35"/>
      <c r="AR529" s="69">
        <f t="shared" si="311"/>
        <v>44</v>
      </c>
      <c r="AS529" s="70">
        <f t="shared" si="315"/>
        <v>526</v>
      </c>
      <c r="AT529" s="71">
        <f t="shared" si="316"/>
        <v>2.7312806872162896E-2</v>
      </c>
      <c r="AU529" s="72">
        <f t="shared" si="296"/>
        <v>6.8214933659622723E-3</v>
      </c>
      <c r="AV529" s="73">
        <f t="shared" si="312"/>
        <v>1.0068214933659623</v>
      </c>
      <c r="AW529" s="74">
        <f>PRODUCT(AV$4:AV529)</f>
        <v>35.727573698551623</v>
      </c>
    </row>
    <row r="530" spans="5:49">
      <c r="E530">
        <f t="shared" si="313"/>
        <v>527</v>
      </c>
      <c r="F530" s="64">
        <f t="shared" si="314"/>
        <v>105.83333333333101</v>
      </c>
      <c r="G530" s="55">
        <f t="shared" si="297"/>
        <v>0</v>
      </c>
      <c r="H530" s="78">
        <f t="shared" si="317"/>
        <v>3.8718965653088936E-5</v>
      </c>
      <c r="I530" s="79">
        <f t="shared" ca="1" si="298"/>
        <v>0</v>
      </c>
      <c r="J530" s="79">
        <f t="shared" ca="1" si="299"/>
        <v>0</v>
      </c>
      <c r="K530" s="80">
        <f t="shared" ca="1" si="300"/>
        <v>0</v>
      </c>
      <c r="L530" s="80">
        <f t="shared" ca="1" si="301"/>
        <v>0</v>
      </c>
      <c r="M530" s="80">
        <f t="shared" ca="1" si="302"/>
        <v>0</v>
      </c>
      <c r="N530" s="80">
        <f t="shared" ca="1" si="303"/>
        <v>0</v>
      </c>
      <c r="O530" s="81">
        <f t="shared" ca="1" si="289"/>
        <v>0</v>
      </c>
      <c r="P530" s="79">
        <f t="shared" ca="1" si="290"/>
        <v>0</v>
      </c>
      <c r="Q530" s="35"/>
      <c r="R530">
        <f t="shared" ca="1" si="304"/>
        <v>527</v>
      </c>
      <c r="S530" s="78">
        <f t="shared" ca="1" si="305"/>
        <v>104.08</v>
      </c>
      <c r="T530" s="55">
        <f t="shared" ca="1" si="306"/>
        <v>0</v>
      </c>
      <c r="U530" s="78">
        <f t="shared" ca="1" si="307"/>
        <v>2.4366954920664725E-5</v>
      </c>
      <c r="V530" s="79">
        <f t="shared" ca="1" si="308"/>
        <v>47.693076968160803</v>
      </c>
      <c r="W530" s="79">
        <f t="shared" ca="1" si="291"/>
        <v>0.32533800814063696</v>
      </c>
      <c r="X530" s="80">
        <f t="shared" ca="1" si="292"/>
        <v>-4.8733909841329449E-4</v>
      </c>
      <c r="Y530" s="80">
        <f t="shared" ca="1" si="309"/>
        <v>-3.9744230806800673E-2</v>
      </c>
      <c r="Z530" s="80">
        <f t="shared" ca="1" si="293"/>
        <v>0</v>
      </c>
      <c r="AA530" s="80">
        <f t="shared" ca="1" si="310"/>
        <v>0</v>
      </c>
      <c r="AB530" s="81">
        <f t="shared" ca="1" si="294"/>
        <v>0</v>
      </c>
      <c r="AC530" s="79">
        <f t="shared" ca="1" si="295"/>
        <v>47.978183406396226</v>
      </c>
      <c r="AD530" s="35"/>
      <c r="AE530" s="35"/>
      <c r="AF530" s="35"/>
      <c r="AG530" s="35"/>
      <c r="AH530" s="35"/>
      <c r="AR530" s="69">
        <f t="shared" si="311"/>
        <v>44</v>
      </c>
      <c r="AS530" s="70">
        <f t="shared" si="315"/>
        <v>527</v>
      </c>
      <c r="AT530" s="71">
        <f t="shared" si="316"/>
        <v>2.7126492741278627E-2</v>
      </c>
      <c r="AU530" s="72">
        <f t="shared" si="296"/>
        <v>6.8214933659622723E-3</v>
      </c>
      <c r="AV530" s="73">
        <f t="shared" si="312"/>
        <v>1.0068214933659623</v>
      </c>
      <c r="AW530" s="74">
        <f>PRODUCT(AV$4:AV530)</f>
        <v>35.971289105518224</v>
      </c>
    </row>
    <row r="531" spans="5:49">
      <c r="E531">
        <f t="shared" si="313"/>
        <v>528</v>
      </c>
      <c r="F531" s="64">
        <f t="shared" si="314"/>
        <v>105.91666666666434</v>
      </c>
      <c r="G531" s="55">
        <f t="shared" si="297"/>
        <v>0</v>
      </c>
      <c r="H531" s="78">
        <f t="shared" si="317"/>
        <v>3.8718965653088936E-5</v>
      </c>
      <c r="I531" s="79">
        <f t="shared" ca="1" si="298"/>
        <v>0</v>
      </c>
      <c r="J531" s="79">
        <f t="shared" ca="1" si="299"/>
        <v>0</v>
      </c>
      <c r="K531" s="80">
        <f t="shared" ca="1" si="300"/>
        <v>0</v>
      </c>
      <c r="L531" s="80">
        <f t="shared" ca="1" si="301"/>
        <v>0</v>
      </c>
      <c r="M531" s="80">
        <f t="shared" ca="1" si="302"/>
        <v>0</v>
      </c>
      <c r="N531" s="80">
        <f t="shared" ca="1" si="303"/>
        <v>0</v>
      </c>
      <c r="O531" s="81">
        <f t="shared" ca="1" si="289"/>
        <v>0</v>
      </c>
      <c r="P531" s="79">
        <f t="shared" ca="1" si="290"/>
        <v>0</v>
      </c>
      <c r="Q531" s="35"/>
      <c r="R531">
        <f t="shared" ca="1" si="304"/>
        <v>528</v>
      </c>
      <c r="S531" s="78">
        <f t="shared" ca="1" si="305"/>
        <v>104.16</v>
      </c>
      <c r="T531" s="55">
        <f t="shared" ca="1" si="306"/>
        <v>0</v>
      </c>
      <c r="U531" s="78">
        <f t="shared" ca="1" si="307"/>
        <v>2.4366954920664725E-5</v>
      </c>
      <c r="V531" s="79">
        <f t="shared" ca="1" si="308"/>
        <v>47.978183406396226</v>
      </c>
      <c r="W531" s="79">
        <f t="shared" ca="1" si="291"/>
        <v>0.32728285981765304</v>
      </c>
      <c r="X531" s="80">
        <f t="shared" ca="1" si="292"/>
        <v>-4.8733909841329449E-4</v>
      </c>
      <c r="Y531" s="80">
        <f t="shared" ca="1" si="309"/>
        <v>-3.9981819505330189E-2</v>
      </c>
      <c r="Z531" s="80">
        <f t="shared" ca="1" si="293"/>
        <v>0</v>
      </c>
      <c r="AA531" s="80">
        <f t="shared" ca="1" si="310"/>
        <v>0</v>
      </c>
      <c r="AB531" s="81">
        <f t="shared" ca="1" si="294"/>
        <v>-3.2173993557949445</v>
      </c>
      <c r="AC531" s="79">
        <f t="shared" ca="1" si="295"/>
        <v>45.047597751815189</v>
      </c>
      <c r="AD531" s="35"/>
      <c r="AE531" s="35"/>
      <c r="AF531" s="35"/>
      <c r="AG531" s="35"/>
      <c r="AH531" s="35"/>
      <c r="AR531" s="69">
        <f t="shared" si="311"/>
        <v>44</v>
      </c>
      <c r="AS531" s="70">
        <f t="shared" si="315"/>
        <v>528</v>
      </c>
      <c r="AT531" s="71">
        <f t="shared" si="316"/>
        <v>2.694144955100217E-2</v>
      </c>
      <c r="AU531" s="72">
        <f t="shared" si="296"/>
        <v>6.8214933659622723E-3</v>
      </c>
      <c r="AV531" s="73">
        <f t="shared" si="312"/>
        <v>1.0068214933659623</v>
      </c>
      <c r="AW531" s="74">
        <f>PRODUCT(AV$4:AV531)</f>
        <v>36.216667015516627</v>
      </c>
    </row>
    <row r="532" spans="5:49">
      <c r="E532">
        <f t="shared" si="313"/>
        <v>529</v>
      </c>
      <c r="F532" s="64">
        <f t="shared" si="314"/>
        <v>105.99999999999767</v>
      </c>
      <c r="G532" s="55">
        <f t="shared" si="297"/>
        <v>0</v>
      </c>
      <c r="H532" s="78">
        <f t="shared" si="317"/>
        <v>3.8718965653088936E-5</v>
      </c>
      <c r="I532" s="79">
        <f t="shared" ca="1" si="298"/>
        <v>0</v>
      </c>
      <c r="J532" s="79">
        <f t="shared" ca="1" si="299"/>
        <v>0</v>
      </c>
      <c r="K532" s="80">
        <f t="shared" ca="1" si="300"/>
        <v>0</v>
      </c>
      <c r="L532" s="80">
        <f t="shared" ca="1" si="301"/>
        <v>0</v>
      </c>
      <c r="M532" s="80">
        <f t="shared" ca="1" si="302"/>
        <v>0</v>
      </c>
      <c r="N532" s="80">
        <f t="shared" ca="1" si="303"/>
        <v>0</v>
      </c>
      <c r="O532" s="81">
        <f t="shared" ca="1" si="289"/>
        <v>0</v>
      </c>
      <c r="P532" s="79">
        <f t="shared" ca="1" si="290"/>
        <v>0</v>
      </c>
      <c r="Q532" s="35"/>
      <c r="R532">
        <f t="shared" ca="1" si="304"/>
        <v>529</v>
      </c>
      <c r="S532" s="78">
        <f t="shared" ca="1" si="305"/>
        <v>104.24</v>
      </c>
      <c r="T532" s="55">
        <f t="shared" ca="1" si="306"/>
        <v>0</v>
      </c>
      <c r="U532" s="78">
        <f t="shared" ca="1" si="307"/>
        <v>2.4366954920664725E-5</v>
      </c>
      <c r="V532" s="79">
        <f t="shared" ca="1" si="308"/>
        <v>45.047597751815189</v>
      </c>
      <c r="W532" s="79">
        <f t="shared" ca="1" si="291"/>
        <v>0.30729188921654427</v>
      </c>
      <c r="X532" s="80">
        <f t="shared" ca="1" si="292"/>
        <v>-4.8733909841329449E-4</v>
      </c>
      <c r="Y532" s="80">
        <f t="shared" ca="1" si="309"/>
        <v>-3.7539664793179328E-2</v>
      </c>
      <c r="Z532" s="80">
        <f t="shared" ca="1" si="293"/>
        <v>-0.3378569831386139</v>
      </c>
      <c r="AA532" s="80">
        <f t="shared" ca="1" si="310"/>
        <v>0</v>
      </c>
      <c r="AB532" s="81">
        <f t="shared" ca="1" si="294"/>
        <v>0</v>
      </c>
      <c r="AC532" s="79">
        <f t="shared" ca="1" si="295"/>
        <v>44.979005654001526</v>
      </c>
      <c r="AD532" s="35"/>
      <c r="AE532" s="35"/>
      <c r="AF532" s="35"/>
      <c r="AG532" s="35"/>
      <c r="AH532" s="35"/>
      <c r="AR532" s="69">
        <f t="shared" si="311"/>
        <v>45</v>
      </c>
      <c r="AS532" s="70">
        <f t="shared" si="315"/>
        <v>529</v>
      </c>
      <c r="AT532" s="71">
        <f t="shared" si="316"/>
        <v>2.6757668631620601E-2</v>
      </c>
      <c r="AU532" s="72">
        <f t="shared" si="296"/>
        <v>6.8214933659622723E-3</v>
      </c>
      <c r="AV532" s="73">
        <f t="shared" si="312"/>
        <v>1.0068214933659623</v>
      </c>
      <c r="AW532" s="74">
        <f>PRODUCT(AV$4:AV532)</f>
        <v>36.463718769300236</v>
      </c>
    </row>
    <row r="533" spans="5:49">
      <c r="E533">
        <f t="shared" si="313"/>
        <v>530</v>
      </c>
      <c r="F533" s="64">
        <f t="shared" si="314"/>
        <v>106.083333333331</v>
      </c>
      <c r="G533" s="55">
        <f t="shared" si="297"/>
        <v>0</v>
      </c>
      <c r="H533" s="78">
        <f t="shared" si="317"/>
        <v>3.8718965653088936E-5</v>
      </c>
      <c r="I533" s="79">
        <f t="shared" ca="1" si="298"/>
        <v>0</v>
      </c>
      <c r="J533" s="79">
        <f t="shared" ca="1" si="299"/>
        <v>0</v>
      </c>
      <c r="K533" s="80">
        <f t="shared" ca="1" si="300"/>
        <v>0</v>
      </c>
      <c r="L533" s="80">
        <f t="shared" ca="1" si="301"/>
        <v>0</v>
      </c>
      <c r="M533" s="80">
        <f t="shared" ca="1" si="302"/>
        <v>0</v>
      </c>
      <c r="N533" s="80">
        <f t="shared" ca="1" si="303"/>
        <v>0</v>
      </c>
      <c r="O533" s="81">
        <f t="shared" ca="1" si="289"/>
        <v>0</v>
      </c>
      <c r="P533" s="79">
        <f t="shared" ca="1" si="290"/>
        <v>0</v>
      </c>
      <c r="Q533" s="35"/>
      <c r="R533">
        <f t="shared" ca="1" si="304"/>
        <v>530</v>
      </c>
      <c r="S533" s="78">
        <f t="shared" ca="1" si="305"/>
        <v>104.32</v>
      </c>
      <c r="T533" s="55">
        <f t="shared" ca="1" si="306"/>
        <v>0</v>
      </c>
      <c r="U533" s="78">
        <f t="shared" ca="1" si="307"/>
        <v>2.4366954920664725E-5</v>
      </c>
      <c r="V533" s="79">
        <f t="shared" ca="1" si="308"/>
        <v>44.979005654001526</v>
      </c>
      <c r="W533" s="79">
        <f t="shared" ca="1" si="291"/>
        <v>0.30682398867635097</v>
      </c>
      <c r="X533" s="80">
        <f t="shared" ca="1" si="292"/>
        <v>-4.8733909841329449E-4</v>
      </c>
      <c r="Y533" s="80">
        <f t="shared" ca="1" si="309"/>
        <v>-3.748250471166794E-2</v>
      </c>
      <c r="Z533" s="80">
        <f t="shared" ca="1" si="293"/>
        <v>0</v>
      </c>
      <c r="AA533" s="80">
        <f t="shared" ca="1" si="310"/>
        <v>0</v>
      </c>
      <c r="AB533" s="81">
        <f t="shared" ca="1" si="294"/>
        <v>0</v>
      </c>
      <c r="AC533" s="79">
        <f t="shared" ca="1" si="295"/>
        <v>45.247859798867793</v>
      </c>
      <c r="AD533" s="35"/>
      <c r="AE533" s="35"/>
      <c r="AF533" s="35"/>
      <c r="AG533" s="35"/>
      <c r="AH533" s="35"/>
      <c r="AR533" s="69">
        <f t="shared" si="311"/>
        <v>45</v>
      </c>
      <c r="AS533" s="70">
        <f t="shared" si="315"/>
        <v>530</v>
      </c>
      <c r="AT533" s="71">
        <f t="shared" si="316"/>
        <v>2.6575141372561385E-2</v>
      </c>
      <c r="AU533" s="72">
        <f t="shared" si="296"/>
        <v>6.8214933659622723E-3</v>
      </c>
      <c r="AV533" s="73">
        <f t="shared" si="312"/>
        <v>1.0068214933659623</v>
      </c>
      <c r="AW533" s="74">
        <f>PRODUCT(AV$4:AV533)</f>
        <v>36.712455784983334</v>
      </c>
    </row>
    <row r="534" spans="5:49">
      <c r="E534">
        <f t="shared" si="313"/>
        <v>531</v>
      </c>
      <c r="F534" s="64">
        <f t="shared" si="314"/>
        <v>106.16666666666433</v>
      </c>
      <c r="G534" s="55">
        <f t="shared" si="297"/>
        <v>0</v>
      </c>
      <c r="H534" s="78">
        <f t="shared" si="317"/>
        <v>3.8718965653088936E-5</v>
      </c>
      <c r="I534" s="79">
        <f t="shared" ca="1" si="298"/>
        <v>0</v>
      </c>
      <c r="J534" s="79">
        <f t="shared" ca="1" si="299"/>
        <v>0</v>
      </c>
      <c r="K534" s="80">
        <f t="shared" ca="1" si="300"/>
        <v>0</v>
      </c>
      <c r="L534" s="80">
        <f t="shared" ca="1" si="301"/>
        <v>0</v>
      </c>
      <c r="M534" s="80">
        <f t="shared" ca="1" si="302"/>
        <v>0</v>
      </c>
      <c r="N534" s="80">
        <f t="shared" ca="1" si="303"/>
        <v>0</v>
      </c>
      <c r="O534" s="81">
        <f t="shared" ca="1" si="289"/>
        <v>0</v>
      </c>
      <c r="P534" s="79">
        <f t="shared" ca="1" si="290"/>
        <v>0</v>
      </c>
      <c r="Q534" s="35"/>
      <c r="R534">
        <f t="shared" ca="1" si="304"/>
        <v>531</v>
      </c>
      <c r="S534" s="78">
        <f t="shared" ca="1" si="305"/>
        <v>104.4</v>
      </c>
      <c r="T534" s="55">
        <f t="shared" ca="1" si="306"/>
        <v>0</v>
      </c>
      <c r="U534" s="78">
        <f t="shared" ca="1" si="307"/>
        <v>2.4366954920664725E-5</v>
      </c>
      <c r="V534" s="79">
        <f t="shared" ca="1" si="308"/>
        <v>45.247859798867793</v>
      </c>
      <c r="W534" s="79">
        <f t="shared" ca="1" si="291"/>
        <v>0.30865797544196766</v>
      </c>
      <c r="X534" s="80">
        <f t="shared" ca="1" si="292"/>
        <v>-4.8733909841329449E-4</v>
      </c>
      <c r="Y534" s="80">
        <f t="shared" ca="1" si="309"/>
        <v>-3.770654983238983E-2</v>
      </c>
      <c r="Z534" s="80">
        <f t="shared" ca="1" si="293"/>
        <v>0</v>
      </c>
      <c r="AA534" s="80">
        <f t="shared" ca="1" si="310"/>
        <v>0</v>
      </c>
      <c r="AB534" s="81">
        <f t="shared" ca="1" si="294"/>
        <v>0</v>
      </c>
      <c r="AC534" s="79">
        <f t="shared" ca="1" si="295"/>
        <v>45.518323885378955</v>
      </c>
      <c r="AD534" s="35"/>
      <c r="AE534" s="35"/>
      <c r="AF534" s="35"/>
      <c r="AG534" s="35"/>
      <c r="AH534" s="35"/>
      <c r="AR534" s="69">
        <f t="shared" si="311"/>
        <v>45</v>
      </c>
      <c r="AS534" s="70">
        <f t="shared" si="315"/>
        <v>531</v>
      </c>
      <c r="AT534" s="71">
        <f t="shared" si="316"/>
        <v>2.6393859221988947E-2</v>
      </c>
      <c r="AU534" s="72">
        <f t="shared" si="296"/>
        <v>6.8214933659622723E-3</v>
      </c>
      <c r="AV534" s="73">
        <f t="shared" si="312"/>
        <v>1.0068214933659623</v>
      </c>
      <c r="AW534" s="74">
        <f>PRODUCT(AV$4:AV534)</f>
        <v>36.962889558568783</v>
      </c>
    </row>
    <row r="535" spans="5:49">
      <c r="E535">
        <f t="shared" si="313"/>
        <v>532</v>
      </c>
      <c r="F535" s="64">
        <f t="shared" si="314"/>
        <v>106.24999999999766</v>
      </c>
      <c r="G535" s="55">
        <f t="shared" si="297"/>
        <v>0</v>
      </c>
      <c r="H535" s="78">
        <f t="shared" si="317"/>
        <v>3.8718965653088936E-5</v>
      </c>
      <c r="I535" s="79">
        <f t="shared" ca="1" si="298"/>
        <v>0</v>
      </c>
      <c r="J535" s="79">
        <f t="shared" ca="1" si="299"/>
        <v>0</v>
      </c>
      <c r="K535" s="80">
        <f t="shared" ca="1" si="300"/>
        <v>0</v>
      </c>
      <c r="L535" s="80">
        <f t="shared" ca="1" si="301"/>
        <v>0</v>
      </c>
      <c r="M535" s="80">
        <f t="shared" ca="1" si="302"/>
        <v>0</v>
      </c>
      <c r="N535" s="80">
        <f t="shared" ca="1" si="303"/>
        <v>0</v>
      </c>
      <c r="O535" s="81">
        <f t="shared" ca="1" si="289"/>
        <v>0</v>
      </c>
      <c r="P535" s="79">
        <f t="shared" ca="1" si="290"/>
        <v>0</v>
      </c>
      <c r="Q535" s="35"/>
      <c r="R535">
        <f t="shared" ca="1" si="304"/>
        <v>532</v>
      </c>
      <c r="S535" s="78">
        <f t="shared" ca="1" si="305"/>
        <v>104.48</v>
      </c>
      <c r="T535" s="55">
        <f t="shared" ca="1" si="306"/>
        <v>0</v>
      </c>
      <c r="U535" s="78">
        <f t="shared" ca="1" si="307"/>
        <v>2.4366954920664725E-5</v>
      </c>
      <c r="V535" s="79">
        <f t="shared" ca="1" si="308"/>
        <v>45.518323885378955</v>
      </c>
      <c r="W535" s="79">
        <f t="shared" ca="1" si="291"/>
        <v>0.31050294441383458</v>
      </c>
      <c r="X535" s="80">
        <f t="shared" ca="1" si="292"/>
        <v>-4.8733909841329449E-4</v>
      </c>
      <c r="Y535" s="80">
        <f t="shared" ca="1" si="309"/>
        <v>-3.7931936571149134E-2</v>
      </c>
      <c r="Z535" s="80">
        <f t="shared" ca="1" si="293"/>
        <v>0</v>
      </c>
      <c r="AA535" s="80">
        <f t="shared" ca="1" si="310"/>
        <v>0</v>
      </c>
      <c r="AB535" s="81">
        <f t="shared" ca="1" si="294"/>
        <v>0</v>
      </c>
      <c r="AC535" s="79">
        <f t="shared" ca="1" si="295"/>
        <v>45.790407554123227</v>
      </c>
      <c r="AD535" s="35"/>
      <c r="AE535" s="35"/>
      <c r="AF535" s="35"/>
      <c r="AG535" s="35"/>
      <c r="AH535" s="35"/>
      <c r="AR535" s="69">
        <f t="shared" si="311"/>
        <v>45</v>
      </c>
      <c r="AS535" s="70">
        <f t="shared" si="315"/>
        <v>532</v>
      </c>
      <c r="AT535" s="71">
        <f t="shared" si="316"/>
        <v>2.6213813686404006E-2</v>
      </c>
      <c r="AU535" s="72">
        <f t="shared" si="296"/>
        <v>6.8214933659622723E-3</v>
      </c>
      <c r="AV535" s="73">
        <f t="shared" si="312"/>
        <v>1.0068214933659623</v>
      </c>
      <c r="AW535" s="74">
        <f>PRODUCT(AV$4:AV535)</f>
        <v>37.215031664479355</v>
      </c>
    </row>
    <row r="536" spans="5:49">
      <c r="E536">
        <f t="shared" si="313"/>
        <v>533</v>
      </c>
      <c r="F536" s="64">
        <f t="shared" si="314"/>
        <v>106.33333333333098</v>
      </c>
      <c r="G536" s="55">
        <f t="shared" si="297"/>
        <v>0</v>
      </c>
      <c r="H536" s="78">
        <f t="shared" si="317"/>
        <v>3.8718965653088936E-5</v>
      </c>
      <c r="I536" s="79">
        <f t="shared" ca="1" si="298"/>
        <v>0</v>
      </c>
      <c r="J536" s="79">
        <f t="shared" ca="1" si="299"/>
        <v>0</v>
      </c>
      <c r="K536" s="80">
        <f t="shared" ca="1" si="300"/>
        <v>0</v>
      </c>
      <c r="L536" s="80">
        <f t="shared" ca="1" si="301"/>
        <v>0</v>
      </c>
      <c r="M536" s="80">
        <f t="shared" ca="1" si="302"/>
        <v>0</v>
      </c>
      <c r="N536" s="80">
        <f t="shared" ca="1" si="303"/>
        <v>0</v>
      </c>
      <c r="O536" s="81">
        <f t="shared" ca="1" si="289"/>
        <v>0</v>
      </c>
      <c r="P536" s="79">
        <f t="shared" ca="1" si="290"/>
        <v>0</v>
      </c>
      <c r="Q536" s="35"/>
      <c r="R536">
        <f t="shared" ca="1" si="304"/>
        <v>533</v>
      </c>
      <c r="S536" s="78">
        <f t="shared" ca="1" si="305"/>
        <v>104.56</v>
      </c>
      <c r="T536" s="55">
        <f t="shared" ca="1" si="306"/>
        <v>0</v>
      </c>
      <c r="U536" s="78">
        <f t="shared" ca="1" si="307"/>
        <v>2.4366954920664725E-5</v>
      </c>
      <c r="V536" s="79">
        <f t="shared" ca="1" si="308"/>
        <v>45.790407554123227</v>
      </c>
      <c r="W536" s="79">
        <f t="shared" ca="1" si="291"/>
        <v>0.31235896135516034</v>
      </c>
      <c r="X536" s="80">
        <f t="shared" ca="1" si="292"/>
        <v>-4.8733909841329449E-4</v>
      </c>
      <c r="Y536" s="80">
        <f t="shared" ca="1" si="309"/>
        <v>-3.8158672961769356E-2</v>
      </c>
      <c r="Z536" s="80">
        <f t="shared" ca="1" si="293"/>
        <v>0</v>
      </c>
      <c r="AA536" s="80">
        <f t="shared" ca="1" si="310"/>
        <v>0</v>
      </c>
      <c r="AB536" s="81">
        <f t="shared" ca="1" si="294"/>
        <v>0</v>
      </c>
      <c r="AC536" s="79">
        <f t="shared" ca="1" si="295"/>
        <v>46.064120503418202</v>
      </c>
      <c r="AD536" s="35"/>
      <c r="AE536" s="35"/>
      <c r="AF536" s="35"/>
      <c r="AG536" s="35"/>
      <c r="AH536" s="35"/>
      <c r="AR536" s="69">
        <f t="shared" si="311"/>
        <v>45</v>
      </c>
      <c r="AS536" s="70">
        <f t="shared" si="315"/>
        <v>533</v>
      </c>
      <c r="AT536" s="71">
        <f t="shared" si="316"/>
        <v>2.6034996330245631E-2</v>
      </c>
      <c r="AU536" s="72">
        <f t="shared" si="296"/>
        <v>6.8214933659622723E-3</v>
      </c>
      <c r="AV536" s="73">
        <f t="shared" si="312"/>
        <v>1.0068214933659623</v>
      </c>
      <c r="AW536" s="74">
        <f>PRODUCT(AV$4:AV536)</f>
        <v>37.468893756092676</v>
      </c>
    </row>
    <row r="537" spans="5:49">
      <c r="E537">
        <f t="shared" si="313"/>
        <v>534</v>
      </c>
      <c r="F537" s="64">
        <f t="shared" si="314"/>
        <v>106.41666666666431</v>
      </c>
      <c r="G537" s="55">
        <f t="shared" si="297"/>
        <v>0</v>
      </c>
      <c r="H537" s="78">
        <f t="shared" si="317"/>
        <v>3.8718965653088936E-5</v>
      </c>
      <c r="I537" s="79">
        <f t="shared" ca="1" si="298"/>
        <v>0</v>
      </c>
      <c r="J537" s="79">
        <f t="shared" ca="1" si="299"/>
        <v>0</v>
      </c>
      <c r="K537" s="80">
        <f t="shared" ca="1" si="300"/>
        <v>0</v>
      </c>
      <c r="L537" s="80">
        <f t="shared" ca="1" si="301"/>
        <v>0</v>
      </c>
      <c r="M537" s="80">
        <f t="shared" ca="1" si="302"/>
        <v>0</v>
      </c>
      <c r="N537" s="80">
        <f t="shared" ca="1" si="303"/>
        <v>0</v>
      </c>
      <c r="O537" s="81">
        <f t="shared" ca="1" si="289"/>
        <v>0</v>
      </c>
      <c r="P537" s="79">
        <f t="shared" ca="1" si="290"/>
        <v>0</v>
      </c>
      <c r="Q537" s="35"/>
      <c r="R537">
        <f t="shared" ca="1" si="304"/>
        <v>534</v>
      </c>
      <c r="S537" s="78">
        <f t="shared" ca="1" si="305"/>
        <v>104.64</v>
      </c>
      <c r="T537" s="55">
        <f t="shared" ca="1" si="306"/>
        <v>0</v>
      </c>
      <c r="U537" s="78">
        <f t="shared" ca="1" si="307"/>
        <v>2.4366954920664725E-5</v>
      </c>
      <c r="V537" s="79">
        <f t="shared" ca="1" si="308"/>
        <v>46.064120503418202</v>
      </c>
      <c r="W537" s="79">
        <f t="shared" ca="1" si="291"/>
        <v>0.31422609242295396</v>
      </c>
      <c r="X537" s="80">
        <f t="shared" ca="1" si="292"/>
        <v>-4.8733909841329449E-4</v>
      </c>
      <c r="Y537" s="80">
        <f t="shared" ca="1" si="309"/>
        <v>-3.8386767086181835E-2</v>
      </c>
      <c r="Z537" s="80">
        <f t="shared" ca="1" si="293"/>
        <v>0</v>
      </c>
      <c r="AA537" s="80">
        <f t="shared" ca="1" si="310"/>
        <v>0</v>
      </c>
      <c r="AB537" s="81">
        <f t="shared" ca="1" si="294"/>
        <v>0</v>
      </c>
      <c r="AC537" s="79">
        <f t="shared" ca="1" si="295"/>
        <v>46.339472489656565</v>
      </c>
      <c r="AD537" s="35"/>
      <c r="AE537" s="35"/>
      <c r="AF537" s="35"/>
      <c r="AG537" s="35"/>
      <c r="AH537" s="35"/>
      <c r="AR537" s="69">
        <f t="shared" si="311"/>
        <v>45</v>
      </c>
      <c r="AS537" s="70">
        <f t="shared" si="315"/>
        <v>534</v>
      </c>
      <c r="AT537" s="71">
        <f t="shared" si="316"/>
        <v>2.5857398775496008E-2</v>
      </c>
      <c r="AU537" s="72">
        <f t="shared" si="296"/>
        <v>6.8214933659622723E-3</v>
      </c>
      <c r="AV537" s="73">
        <f t="shared" si="312"/>
        <v>1.0068214933659623</v>
      </c>
      <c r="AW537" s="74">
        <f>PRODUCT(AV$4:AV537)</f>
        <v>37.724487566279805</v>
      </c>
    </row>
    <row r="538" spans="5:49">
      <c r="E538">
        <f t="shared" si="313"/>
        <v>535</v>
      </c>
      <c r="F538" s="64">
        <f t="shared" si="314"/>
        <v>106.49999999999764</v>
      </c>
      <c r="G538" s="55">
        <f t="shared" si="297"/>
        <v>0</v>
      </c>
      <c r="H538" s="78">
        <f t="shared" si="317"/>
        <v>3.8718965653088936E-5</v>
      </c>
      <c r="I538" s="79">
        <f t="shared" ca="1" si="298"/>
        <v>0</v>
      </c>
      <c r="J538" s="79">
        <f t="shared" ca="1" si="299"/>
        <v>0</v>
      </c>
      <c r="K538" s="80">
        <f t="shared" ca="1" si="300"/>
        <v>0</v>
      </c>
      <c r="L538" s="80">
        <f t="shared" ca="1" si="301"/>
        <v>0</v>
      </c>
      <c r="M538" s="80">
        <f t="shared" ca="1" si="302"/>
        <v>0</v>
      </c>
      <c r="N538" s="80">
        <f t="shared" ca="1" si="303"/>
        <v>0</v>
      </c>
      <c r="O538" s="81">
        <f t="shared" ca="1" si="289"/>
        <v>0</v>
      </c>
      <c r="P538" s="79">
        <f t="shared" ca="1" si="290"/>
        <v>0</v>
      </c>
      <c r="Q538" s="35"/>
      <c r="R538">
        <f t="shared" ca="1" si="304"/>
        <v>535</v>
      </c>
      <c r="S538" s="78">
        <f t="shared" ca="1" si="305"/>
        <v>104.72</v>
      </c>
      <c r="T538" s="55">
        <f t="shared" ca="1" si="306"/>
        <v>0</v>
      </c>
      <c r="U538" s="78">
        <f t="shared" ca="1" si="307"/>
        <v>2.4366954920664725E-5</v>
      </c>
      <c r="V538" s="79">
        <f t="shared" ca="1" si="308"/>
        <v>46.339472489656565</v>
      </c>
      <c r="W538" s="79">
        <f t="shared" ca="1" si="291"/>
        <v>0.31610440417038349</v>
      </c>
      <c r="X538" s="80">
        <f t="shared" ca="1" si="292"/>
        <v>-4.8733909841329449E-4</v>
      </c>
      <c r="Y538" s="80">
        <f t="shared" ca="1" si="309"/>
        <v>-3.8616227074713808E-2</v>
      </c>
      <c r="Z538" s="80">
        <f t="shared" ca="1" si="293"/>
        <v>0</v>
      </c>
      <c r="AA538" s="80">
        <f t="shared" ca="1" si="310"/>
        <v>0</v>
      </c>
      <c r="AB538" s="81">
        <f t="shared" ca="1" si="294"/>
        <v>0</v>
      </c>
      <c r="AC538" s="79">
        <f t="shared" ca="1" si="295"/>
        <v>46.616473327653821</v>
      </c>
      <c r="AD538" s="35"/>
      <c r="AE538" s="35"/>
      <c r="AF538" s="35"/>
      <c r="AG538" s="35"/>
      <c r="AH538" s="35"/>
      <c r="AR538" s="69">
        <f t="shared" si="311"/>
        <v>45</v>
      </c>
      <c r="AS538" s="70">
        <f t="shared" si="315"/>
        <v>535</v>
      </c>
      <c r="AT538" s="71">
        <f t="shared" si="316"/>
        <v>2.568101270128792E-2</v>
      </c>
      <c r="AU538" s="72">
        <f t="shared" si="296"/>
        <v>6.8214933659622723E-3</v>
      </c>
      <c r="AV538" s="73">
        <f t="shared" si="312"/>
        <v>1.0068214933659623</v>
      </c>
      <c r="AW538" s="74">
        <f>PRODUCT(AV$4:AV538)</f>
        <v>37.981824907947512</v>
      </c>
    </row>
    <row r="539" spans="5:49">
      <c r="E539">
        <f t="shared" si="313"/>
        <v>536</v>
      </c>
      <c r="F539" s="64">
        <f t="shared" si="314"/>
        <v>106.58333333333097</v>
      </c>
      <c r="G539" s="55">
        <f t="shared" si="297"/>
        <v>0</v>
      </c>
      <c r="H539" s="78">
        <f t="shared" si="317"/>
        <v>3.8718965653088936E-5</v>
      </c>
      <c r="I539" s="79">
        <f t="shared" ca="1" si="298"/>
        <v>0</v>
      </c>
      <c r="J539" s="79">
        <f t="shared" ca="1" si="299"/>
        <v>0</v>
      </c>
      <c r="K539" s="80">
        <f t="shared" ca="1" si="300"/>
        <v>0</v>
      </c>
      <c r="L539" s="80">
        <f t="shared" ca="1" si="301"/>
        <v>0</v>
      </c>
      <c r="M539" s="80">
        <f t="shared" ca="1" si="302"/>
        <v>0</v>
      </c>
      <c r="N539" s="80">
        <f t="shared" ca="1" si="303"/>
        <v>0</v>
      </c>
      <c r="O539" s="81">
        <f t="shared" ca="1" si="289"/>
        <v>0</v>
      </c>
      <c r="P539" s="79">
        <f t="shared" ca="1" si="290"/>
        <v>0</v>
      </c>
      <c r="Q539" s="35"/>
      <c r="R539">
        <f t="shared" ca="1" si="304"/>
        <v>536</v>
      </c>
      <c r="S539" s="78">
        <f t="shared" ca="1" si="305"/>
        <v>104.8</v>
      </c>
      <c r="T539" s="55">
        <f t="shared" ca="1" si="306"/>
        <v>0</v>
      </c>
      <c r="U539" s="78">
        <f t="shared" ca="1" si="307"/>
        <v>2.4366954920664725E-5</v>
      </c>
      <c r="V539" s="79">
        <f t="shared" ca="1" si="308"/>
        <v>46.616473327653821</v>
      </c>
      <c r="W539" s="79">
        <f t="shared" ca="1" si="291"/>
        <v>0.31799396354914777</v>
      </c>
      <c r="X539" s="80">
        <f t="shared" ca="1" si="292"/>
        <v>-4.8733909841329449E-4</v>
      </c>
      <c r="Y539" s="80">
        <f t="shared" ca="1" si="309"/>
        <v>-3.8847061106378186E-2</v>
      </c>
      <c r="Z539" s="80">
        <f t="shared" ca="1" si="293"/>
        <v>0</v>
      </c>
      <c r="AA539" s="80">
        <f t="shared" ca="1" si="310"/>
        <v>0</v>
      </c>
      <c r="AB539" s="81">
        <f t="shared" ca="1" si="294"/>
        <v>0</v>
      </c>
      <c r="AC539" s="79">
        <f t="shared" ca="1" si="295"/>
        <v>46.895132890998177</v>
      </c>
      <c r="AD539" s="35"/>
      <c r="AE539" s="35"/>
      <c r="AF539" s="35"/>
      <c r="AG539" s="35"/>
      <c r="AH539" s="35"/>
      <c r="AR539" s="69">
        <f t="shared" si="311"/>
        <v>45</v>
      </c>
      <c r="AS539" s="70">
        <f t="shared" si="315"/>
        <v>536</v>
      </c>
      <c r="AT539" s="71">
        <f t="shared" si="316"/>
        <v>2.5505829843514891E-2</v>
      </c>
      <c r="AU539" s="72">
        <f t="shared" si="296"/>
        <v>6.8214933659622723E-3</v>
      </c>
      <c r="AV539" s="73">
        <f t="shared" si="312"/>
        <v>1.0068214933659623</v>
      </c>
      <c r="AW539" s="74">
        <f>PRODUCT(AV$4:AV539)</f>
        <v>38.240917674584217</v>
      </c>
    </row>
    <row r="540" spans="5:49">
      <c r="E540">
        <f t="shared" si="313"/>
        <v>537</v>
      </c>
      <c r="F540" s="64">
        <f t="shared" si="314"/>
        <v>106.6666666666643</v>
      </c>
      <c r="G540" s="55">
        <f t="shared" si="297"/>
        <v>0</v>
      </c>
      <c r="H540" s="78">
        <f t="shared" si="317"/>
        <v>3.8718965653088936E-5</v>
      </c>
      <c r="I540" s="79">
        <f t="shared" ca="1" si="298"/>
        <v>0</v>
      </c>
      <c r="J540" s="79">
        <f t="shared" ca="1" si="299"/>
        <v>0</v>
      </c>
      <c r="K540" s="80">
        <f t="shared" ca="1" si="300"/>
        <v>0</v>
      </c>
      <c r="L540" s="80">
        <f t="shared" ca="1" si="301"/>
        <v>0</v>
      </c>
      <c r="M540" s="80">
        <f t="shared" ca="1" si="302"/>
        <v>0</v>
      </c>
      <c r="N540" s="80">
        <f t="shared" ca="1" si="303"/>
        <v>0</v>
      </c>
      <c r="O540" s="81">
        <f t="shared" ca="1" si="289"/>
        <v>0</v>
      </c>
      <c r="P540" s="79">
        <f t="shared" ca="1" si="290"/>
        <v>0</v>
      </c>
      <c r="Q540" s="35"/>
      <c r="R540">
        <f t="shared" ca="1" si="304"/>
        <v>537</v>
      </c>
      <c r="S540" s="78">
        <f t="shared" ca="1" si="305"/>
        <v>104.88</v>
      </c>
      <c r="T540" s="55">
        <f t="shared" ca="1" si="306"/>
        <v>0</v>
      </c>
      <c r="U540" s="78">
        <f t="shared" ca="1" si="307"/>
        <v>2.4366954920664725E-5</v>
      </c>
      <c r="V540" s="79">
        <f t="shared" ca="1" si="308"/>
        <v>46.895132890998177</v>
      </c>
      <c r="W540" s="79">
        <f t="shared" ca="1" si="291"/>
        <v>0.31989483791186324</v>
      </c>
      <c r="X540" s="80">
        <f t="shared" ca="1" si="292"/>
        <v>-4.8733909841329449E-4</v>
      </c>
      <c r="Y540" s="80">
        <f t="shared" ca="1" si="309"/>
        <v>-3.9079277409165149E-2</v>
      </c>
      <c r="Z540" s="80">
        <f t="shared" ca="1" si="293"/>
        <v>0</v>
      </c>
      <c r="AA540" s="80">
        <f t="shared" ca="1" si="310"/>
        <v>0</v>
      </c>
      <c r="AB540" s="81">
        <f t="shared" ca="1" si="294"/>
        <v>0</v>
      </c>
      <c r="AC540" s="79">
        <f t="shared" ca="1" si="295"/>
        <v>47.175461112402459</v>
      </c>
      <c r="AD540" s="35"/>
      <c r="AE540" s="35"/>
      <c r="AF540" s="35"/>
      <c r="AG540" s="35"/>
      <c r="AH540" s="35"/>
      <c r="AR540" s="69">
        <f t="shared" si="311"/>
        <v>45</v>
      </c>
      <c r="AS540" s="70">
        <f t="shared" si="315"/>
        <v>537</v>
      </c>
      <c r="AT540" s="71">
        <f t="shared" si="316"/>
        <v>2.533184199444399E-2</v>
      </c>
      <c r="AU540" s="72">
        <f t="shared" si="296"/>
        <v>6.8214933659622723E-3</v>
      </c>
      <c r="AV540" s="73">
        <f t="shared" si="312"/>
        <v>1.0068214933659623</v>
      </c>
      <c r="AW540" s="74">
        <f>PRODUCT(AV$4:AV540)</f>
        <v>38.501777840809702</v>
      </c>
    </row>
    <row r="541" spans="5:49">
      <c r="E541">
        <f t="shared" si="313"/>
        <v>538</v>
      </c>
      <c r="F541" s="64">
        <f t="shared" si="314"/>
        <v>106.74999999999763</v>
      </c>
      <c r="G541" s="55">
        <f t="shared" si="297"/>
        <v>0</v>
      </c>
      <c r="H541" s="78">
        <f t="shared" si="317"/>
        <v>3.8718965653088936E-5</v>
      </c>
      <c r="I541" s="79">
        <f t="shared" ca="1" si="298"/>
        <v>0</v>
      </c>
      <c r="J541" s="79">
        <f t="shared" ca="1" si="299"/>
        <v>0</v>
      </c>
      <c r="K541" s="80">
        <f t="shared" ca="1" si="300"/>
        <v>0</v>
      </c>
      <c r="L541" s="80">
        <f t="shared" ca="1" si="301"/>
        <v>0</v>
      </c>
      <c r="M541" s="80">
        <f t="shared" ca="1" si="302"/>
        <v>0</v>
      </c>
      <c r="N541" s="80">
        <f t="shared" ca="1" si="303"/>
        <v>0</v>
      </c>
      <c r="O541" s="81">
        <f t="shared" ca="1" si="289"/>
        <v>0</v>
      </c>
      <c r="P541" s="79">
        <f t="shared" ca="1" si="290"/>
        <v>0</v>
      </c>
      <c r="Q541" s="35"/>
      <c r="R541">
        <f t="shared" ca="1" si="304"/>
        <v>538</v>
      </c>
      <c r="S541" s="78">
        <f t="shared" ca="1" si="305"/>
        <v>104.96</v>
      </c>
      <c r="T541" s="55">
        <f t="shared" ca="1" si="306"/>
        <v>0</v>
      </c>
      <c r="U541" s="78">
        <f t="shared" ca="1" si="307"/>
        <v>2.4366954920664725E-5</v>
      </c>
      <c r="V541" s="79">
        <f t="shared" ca="1" si="308"/>
        <v>47.175461112402459</v>
      </c>
      <c r="W541" s="79">
        <f t="shared" ca="1" si="291"/>
        <v>0.32180709501446453</v>
      </c>
      <c r="X541" s="80">
        <f t="shared" ca="1" si="292"/>
        <v>-4.8733909841329449E-4</v>
      </c>
      <c r="Y541" s="80">
        <f t="shared" ca="1" si="309"/>
        <v>-3.9312884260335385E-2</v>
      </c>
      <c r="Z541" s="80">
        <f t="shared" ca="1" si="293"/>
        <v>0</v>
      </c>
      <c r="AA541" s="80">
        <f t="shared" ca="1" si="310"/>
        <v>0</v>
      </c>
      <c r="AB541" s="81">
        <f t="shared" ca="1" si="294"/>
        <v>0</v>
      </c>
      <c r="AC541" s="79">
        <f t="shared" ca="1" si="295"/>
        <v>47.457467984058177</v>
      </c>
      <c r="AD541" s="35"/>
      <c r="AE541" s="35"/>
      <c r="AF541" s="35"/>
      <c r="AG541" s="35"/>
      <c r="AH541" s="35"/>
      <c r="AR541" s="69">
        <f t="shared" si="311"/>
        <v>45</v>
      </c>
      <c r="AS541" s="70">
        <f t="shared" si="315"/>
        <v>538</v>
      </c>
      <c r="AT541" s="71">
        <f t="shared" si="316"/>
        <v>2.5159041002331285E-2</v>
      </c>
      <c r="AU541" s="72">
        <f t="shared" si="296"/>
        <v>6.8214933659622723E-3</v>
      </c>
      <c r="AV541" s="73">
        <f t="shared" si="312"/>
        <v>1.0068214933659623</v>
      </c>
      <c r="AW541" s="74">
        <f>PRODUCT(AV$4:AV541)</f>
        <v>38.764417462928542</v>
      </c>
    </row>
    <row r="542" spans="5:49">
      <c r="E542">
        <f t="shared" si="313"/>
        <v>539</v>
      </c>
      <c r="F542" s="64">
        <f t="shared" si="314"/>
        <v>106.83333333333096</v>
      </c>
      <c r="G542" s="55">
        <f t="shared" si="297"/>
        <v>0</v>
      </c>
      <c r="H542" s="78">
        <f t="shared" si="317"/>
        <v>3.8718965653088936E-5</v>
      </c>
      <c r="I542" s="79">
        <f t="shared" ca="1" si="298"/>
        <v>0</v>
      </c>
      <c r="J542" s="79">
        <f t="shared" ca="1" si="299"/>
        <v>0</v>
      </c>
      <c r="K542" s="80">
        <f t="shared" ca="1" si="300"/>
        <v>0</v>
      </c>
      <c r="L542" s="80">
        <f t="shared" ca="1" si="301"/>
        <v>0</v>
      </c>
      <c r="M542" s="80">
        <f t="shared" ca="1" si="302"/>
        <v>0</v>
      </c>
      <c r="N542" s="80">
        <f t="shared" ca="1" si="303"/>
        <v>0</v>
      </c>
      <c r="O542" s="81">
        <f t="shared" ca="1" si="289"/>
        <v>0</v>
      </c>
      <c r="P542" s="79">
        <f t="shared" ca="1" si="290"/>
        <v>0</v>
      </c>
      <c r="Q542" s="35"/>
      <c r="R542">
        <f t="shared" ca="1" si="304"/>
        <v>539</v>
      </c>
      <c r="S542" s="78">
        <f t="shared" ca="1" si="305"/>
        <v>105.04</v>
      </c>
      <c r="T542" s="55">
        <f t="shared" ca="1" si="306"/>
        <v>0</v>
      </c>
      <c r="U542" s="78">
        <f t="shared" ca="1" si="307"/>
        <v>2.4366954920664725E-5</v>
      </c>
      <c r="V542" s="79">
        <f t="shared" ca="1" si="308"/>
        <v>47.457467984058177</v>
      </c>
      <c r="W542" s="79">
        <f t="shared" ca="1" si="291"/>
        <v>0.32373080301861978</v>
      </c>
      <c r="X542" s="80">
        <f t="shared" ca="1" si="292"/>
        <v>-4.8733909841329449E-4</v>
      </c>
      <c r="Y542" s="80">
        <f t="shared" ca="1" si="309"/>
        <v>-3.954788998671515E-2</v>
      </c>
      <c r="Z542" s="80">
        <f t="shared" ca="1" si="293"/>
        <v>0</v>
      </c>
      <c r="AA542" s="80">
        <f t="shared" ca="1" si="310"/>
        <v>0</v>
      </c>
      <c r="AB542" s="81">
        <f t="shared" ca="1" si="294"/>
        <v>0</v>
      </c>
      <c r="AC542" s="79">
        <f t="shared" ca="1" si="295"/>
        <v>47.741163557991669</v>
      </c>
      <c r="AD542" s="35"/>
      <c r="AE542" s="35"/>
      <c r="AF542" s="35"/>
      <c r="AG542" s="35"/>
      <c r="AH542" s="35"/>
      <c r="AR542" s="69">
        <f t="shared" si="311"/>
        <v>45</v>
      </c>
      <c r="AS542" s="70">
        <f t="shared" si="315"/>
        <v>539</v>
      </c>
      <c r="AT542" s="71">
        <f t="shared" si="316"/>
        <v>2.498741877103991E-2</v>
      </c>
      <c r="AU542" s="72">
        <f t="shared" si="296"/>
        <v>6.8214933659622723E-3</v>
      </c>
      <c r="AV542" s="73">
        <f t="shared" si="312"/>
        <v>1.0068214933659623</v>
      </c>
      <c r="AW542" s="74">
        <f>PRODUCT(AV$4:AV542)</f>
        <v>39.028848679487304</v>
      </c>
    </row>
    <row r="543" spans="5:49">
      <c r="E543">
        <f t="shared" si="313"/>
        <v>540</v>
      </c>
      <c r="F543" s="64">
        <f t="shared" si="314"/>
        <v>106.91666666666428</v>
      </c>
      <c r="G543" s="55">
        <f t="shared" si="297"/>
        <v>0</v>
      </c>
      <c r="H543" s="78">
        <f t="shared" si="317"/>
        <v>3.8718965653088936E-5</v>
      </c>
      <c r="I543" s="79">
        <f t="shared" ca="1" si="298"/>
        <v>0</v>
      </c>
      <c r="J543" s="79">
        <f t="shared" ca="1" si="299"/>
        <v>0</v>
      </c>
      <c r="K543" s="80">
        <f t="shared" ca="1" si="300"/>
        <v>0</v>
      </c>
      <c r="L543" s="80">
        <f t="shared" ca="1" si="301"/>
        <v>0</v>
      </c>
      <c r="M543" s="80">
        <f t="shared" ca="1" si="302"/>
        <v>0</v>
      </c>
      <c r="N543" s="80">
        <f t="shared" ca="1" si="303"/>
        <v>0</v>
      </c>
      <c r="O543" s="81">
        <f t="shared" ca="1" si="289"/>
        <v>0</v>
      </c>
      <c r="P543" s="79">
        <f t="shared" ca="1" si="290"/>
        <v>0</v>
      </c>
      <c r="Q543" s="35"/>
      <c r="R543">
        <f t="shared" ca="1" si="304"/>
        <v>540</v>
      </c>
      <c r="S543" s="78">
        <f t="shared" ca="1" si="305"/>
        <v>105.12</v>
      </c>
      <c r="T543" s="55">
        <f t="shared" ca="1" si="306"/>
        <v>0</v>
      </c>
      <c r="U543" s="78">
        <f t="shared" ca="1" si="307"/>
        <v>2.4366954920664725E-5</v>
      </c>
      <c r="V543" s="79">
        <f t="shared" ca="1" si="308"/>
        <v>47.741163557991669</v>
      </c>
      <c r="W543" s="79">
        <f t="shared" ca="1" si="291"/>
        <v>0.32566603049415999</v>
      </c>
      <c r="X543" s="80">
        <f t="shared" ca="1" si="292"/>
        <v>-4.8733909841329449E-4</v>
      </c>
      <c r="Y543" s="80">
        <f t="shared" ca="1" si="309"/>
        <v>-3.9784302964993058E-2</v>
      </c>
      <c r="Z543" s="80">
        <f t="shared" ca="1" si="293"/>
        <v>0</v>
      </c>
      <c r="AA543" s="80">
        <f t="shared" ca="1" si="310"/>
        <v>0</v>
      </c>
      <c r="AB543" s="81">
        <f t="shared" ca="1" si="294"/>
        <v>-3.2173993557949445</v>
      </c>
      <c r="AC543" s="79">
        <f t="shared" ca="1" si="295"/>
        <v>44.809158590627476</v>
      </c>
      <c r="AD543" s="35"/>
      <c r="AE543" s="35"/>
      <c r="AF543" s="35"/>
      <c r="AG543" s="35"/>
      <c r="AH543" s="35"/>
      <c r="AR543" s="69">
        <f t="shared" si="311"/>
        <v>45</v>
      </c>
      <c r="AS543" s="70">
        <f t="shared" si="315"/>
        <v>540</v>
      </c>
      <c r="AT543" s="71">
        <f t="shared" si="316"/>
        <v>2.481696725966074E-2</v>
      </c>
      <c r="AU543" s="72">
        <f t="shared" si="296"/>
        <v>6.8214933659622723E-3</v>
      </c>
      <c r="AV543" s="73">
        <f t="shared" si="312"/>
        <v>1.0068214933659623</v>
      </c>
      <c r="AW543" s="74">
        <f>PRODUCT(AV$4:AV543)</f>
        <v>39.295083711835574</v>
      </c>
    </row>
    <row r="544" spans="5:49">
      <c r="E544">
        <f t="shared" si="313"/>
        <v>541</v>
      </c>
      <c r="F544" s="64">
        <f t="shared" si="314"/>
        <v>106.99999999999761</v>
      </c>
      <c r="G544" s="55">
        <f t="shared" si="297"/>
        <v>0</v>
      </c>
      <c r="H544" s="78">
        <f t="shared" si="317"/>
        <v>3.8718965653088936E-5</v>
      </c>
      <c r="I544" s="79">
        <f t="shared" ca="1" si="298"/>
        <v>0</v>
      </c>
      <c r="J544" s="79">
        <f t="shared" ca="1" si="299"/>
        <v>0</v>
      </c>
      <c r="K544" s="80">
        <f t="shared" ca="1" si="300"/>
        <v>0</v>
      </c>
      <c r="L544" s="80">
        <f t="shared" ca="1" si="301"/>
        <v>0</v>
      </c>
      <c r="M544" s="80">
        <f t="shared" ca="1" si="302"/>
        <v>0</v>
      </c>
      <c r="N544" s="80">
        <f t="shared" ca="1" si="303"/>
        <v>0</v>
      </c>
      <c r="O544" s="81">
        <f t="shared" ca="1" si="289"/>
        <v>0</v>
      </c>
      <c r="P544" s="79">
        <f t="shared" ca="1" si="290"/>
        <v>0</v>
      </c>
      <c r="Q544" s="35"/>
      <c r="R544">
        <f t="shared" ca="1" si="304"/>
        <v>541</v>
      </c>
      <c r="S544" s="78">
        <f t="shared" ca="1" si="305"/>
        <v>105.2</v>
      </c>
      <c r="T544" s="55">
        <f t="shared" ca="1" si="306"/>
        <v>0</v>
      </c>
      <c r="U544" s="78">
        <f t="shared" ca="1" si="307"/>
        <v>2.4366954920664725E-5</v>
      </c>
      <c r="V544" s="79">
        <f t="shared" ca="1" si="308"/>
        <v>44.809158590627476</v>
      </c>
      <c r="W544" s="79">
        <f t="shared" ca="1" si="291"/>
        <v>0.30566537806031668</v>
      </c>
      <c r="X544" s="80">
        <f t="shared" ca="1" si="292"/>
        <v>-4.8733909841329449E-4</v>
      </c>
      <c r="Y544" s="80">
        <f t="shared" ca="1" si="309"/>
        <v>-3.7340965492189564E-2</v>
      </c>
      <c r="Z544" s="80">
        <f t="shared" ca="1" si="293"/>
        <v>-0.33606868942970608</v>
      </c>
      <c r="AA544" s="80">
        <f t="shared" ca="1" si="310"/>
        <v>0</v>
      </c>
      <c r="AB544" s="81">
        <f t="shared" ca="1" si="294"/>
        <v>0</v>
      </c>
      <c r="AC544" s="79">
        <f t="shared" ca="1" si="295"/>
        <v>44.740926974667481</v>
      </c>
      <c r="AD544" s="35"/>
      <c r="AE544" s="35"/>
      <c r="AF544" s="35"/>
      <c r="AG544" s="35"/>
      <c r="AH544" s="35"/>
      <c r="AR544" s="69">
        <f t="shared" si="311"/>
        <v>46</v>
      </c>
      <c r="AS544" s="70">
        <f t="shared" si="315"/>
        <v>541</v>
      </c>
      <c r="AT544" s="71">
        <f t="shared" si="316"/>
        <v>2.4647678482135661E-2</v>
      </c>
      <c r="AU544" s="72">
        <f t="shared" si="296"/>
        <v>6.8214933659622723E-3</v>
      </c>
      <c r="AV544" s="73">
        <f t="shared" si="312"/>
        <v>1.0068214933659623</v>
      </c>
      <c r="AW544" s="74">
        <f>PRODUCT(AV$4:AV544)</f>
        <v>39.563134864690795</v>
      </c>
    </row>
    <row r="545" spans="5:49">
      <c r="E545">
        <f t="shared" si="313"/>
        <v>542</v>
      </c>
      <c r="F545" s="64">
        <f t="shared" si="314"/>
        <v>107.08333333333094</v>
      </c>
      <c r="G545" s="55">
        <f t="shared" si="297"/>
        <v>0</v>
      </c>
      <c r="H545" s="78">
        <f t="shared" si="317"/>
        <v>3.8718965653088936E-5</v>
      </c>
      <c r="I545" s="79">
        <f t="shared" ca="1" si="298"/>
        <v>0</v>
      </c>
      <c r="J545" s="79">
        <f t="shared" ca="1" si="299"/>
        <v>0</v>
      </c>
      <c r="K545" s="80">
        <f t="shared" ca="1" si="300"/>
        <v>0</v>
      </c>
      <c r="L545" s="80">
        <f t="shared" ca="1" si="301"/>
        <v>0</v>
      </c>
      <c r="M545" s="80">
        <f t="shared" ca="1" si="302"/>
        <v>0</v>
      </c>
      <c r="N545" s="80">
        <f t="shared" ca="1" si="303"/>
        <v>0</v>
      </c>
      <c r="O545" s="81">
        <f t="shared" ca="1" si="289"/>
        <v>0</v>
      </c>
      <c r="P545" s="79">
        <f t="shared" ca="1" si="290"/>
        <v>0</v>
      </c>
      <c r="Q545" s="35"/>
      <c r="R545">
        <f t="shared" ca="1" si="304"/>
        <v>542</v>
      </c>
      <c r="S545" s="78">
        <f t="shared" ca="1" si="305"/>
        <v>105.28</v>
      </c>
      <c r="T545" s="55">
        <f t="shared" ca="1" si="306"/>
        <v>0</v>
      </c>
      <c r="U545" s="78">
        <f t="shared" ca="1" si="307"/>
        <v>2.4366954920664725E-5</v>
      </c>
      <c r="V545" s="79">
        <f t="shared" ca="1" si="308"/>
        <v>44.740926974667481</v>
      </c>
      <c r="W545" s="79">
        <f t="shared" ca="1" si="291"/>
        <v>0.30519993654469668</v>
      </c>
      <c r="X545" s="80">
        <f t="shared" ca="1" si="292"/>
        <v>-4.8733909841329449E-4</v>
      </c>
      <c r="Y545" s="80">
        <f t="shared" ca="1" si="309"/>
        <v>-3.7284105812222905E-2</v>
      </c>
      <c r="Z545" s="80">
        <f t="shared" ca="1" si="293"/>
        <v>0</v>
      </c>
      <c r="AA545" s="80">
        <f t="shared" ca="1" si="310"/>
        <v>0</v>
      </c>
      <c r="AB545" s="81">
        <f t="shared" ca="1" si="294"/>
        <v>0</v>
      </c>
      <c r="AC545" s="79">
        <f t="shared" ca="1" si="295"/>
        <v>45.008355466301538</v>
      </c>
      <c r="AD545" s="35"/>
      <c r="AE545" s="35"/>
      <c r="AF545" s="35"/>
      <c r="AG545" s="35"/>
      <c r="AH545" s="35"/>
      <c r="AR545" s="69">
        <f t="shared" si="311"/>
        <v>46</v>
      </c>
      <c r="AS545" s="70">
        <f t="shared" si="315"/>
        <v>542</v>
      </c>
      <c r="AT545" s="71">
        <f t="shared" si="316"/>
        <v>2.4479544506883402E-2</v>
      </c>
      <c r="AU545" s="72">
        <f t="shared" si="296"/>
        <v>6.8214933659622723E-3</v>
      </c>
      <c r="AV545" s="73">
        <f t="shared" si="312"/>
        <v>1.0068214933659623</v>
      </c>
      <c r="AW545" s="74">
        <f>PRODUCT(AV$4:AV545)</f>
        <v>39.833014526706954</v>
      </c>
    </row>
    <row r="546" spans="5:49">
      <c r="E546">
        <f t="shared" si="313"/>
        <v>543</v>
      </c>
      <c r="F546" s="64">
        <f t="shared" si="314"/>
        <v>107.16666666666427</v>
      </c>
      <c r="G546" s="55">
        <f t="shared" si="297"/>
        <v>0</v>
      </c>
      <c r="H546" s="78">
        <f t="shared" si="317"/>
        <v>3.8718965653088936E-5</v>
      </c>
      <c r="I546" s="79">
        <f t="shared" ca="1" si="298"/>
        <v>0</v>
      </c>
      <c r="J546" s="79">
        <f t="shared" ca="1" si="299"/>
        <v>0</v>
      </c>
      <c r="K546" s="80">
        <f t="shared" ca="1" si="300"/>
        <v>0</v>
      </c>
      <c r="L546" s="80">
        <f t="shared" ca="1" si="301"/>
        <v>0</v>
      </c>
      <c r="M546" s="80">
        <f t="shared" ca="1" si="302"/>
        <v>0</v>
      </c>
      <c r="N546" s="80">
        <f t="shared" ca="1" si="303"/>
        <v>0</v>
      </c>
      <c r="O546" s="81">
        <f t="shared" ca="1" si="289"/>
        <v>0</v>
      </c>
      <c r="P546" s="79">
        <f t="shared" ca="1" si="290"/>
        <v>0</v>
      </c>
      <c r="R546">
        <f t="shared" ca="1" si="304"/>
        <v>543</v>
      </c>
      <c r="S546" s="78">
        <f t="shared" ca="1" si="305"/>
        <v>105.36</v>
      </c>
      <c r="T546" s="55">
        <f t="shared" ca="1" si="306"/>
        <v>0</v>
      </c>
      <c r="U546" s="78">
        <f t="shared" ca="1" si="307"/>
        <v>2.4366954920664725E-5</v>
      </c>
      <c r="V546" s="79">
        <f t="shared" ca="1" si="308"/>
        <v>45.008355466301538</v>
      </c>
      <c r="W546" s="79">
        <f t="shared" ca="1" si="291"/>
        <v>0.30702419822624771</v>
      </c>
      <c r="X546" s="80">
        <f t="shared" ca="1" si="292"/>
        <v>-4.8733909841329449E-4</v>
      </c>
      <c r="Y546" s="80">
        <f t="shared" ca="1" si="309"/>
        <v>-3.750696288858462E-2</v>
      </c>
      <c r="Z546" s="80">
        <f t="shared" ca="1" si="293"/>
        <v>0</v>
      </c>
      <c r="AA546" s="80">
        <f t="shared" ca="1" si="310"/>
        <v>0</v>
      </c>
      <c r="AB546" s="81">
        <f t="shared" ca="1" si="294"/>
        <v>0</v>
      </c>
      <c r="AC546" s="79">
        <f t="shared" ca="1" si="295"/>
        <v>45.277385362540784</v>
      </c>
      <c r="AE546" s="35"/>
      <c r="AF546" s="35"/>
      <c r="AR546" s="69">
        <f t="shared" si="311"/>
        <v>46</v>
      </c>
      <c r="AS546" s="70">
        <f t="shared" si="315"/>
        <v>543</v>
      </c>
      <c r="AT546" s="71">
        <f t="shared" si="316"/>
        <v>2.4312557456427918E-2</v>
      </c>
      <c r="AU546" s="72">
        <f t="shared" si="296"/>
        <v>6.8214933659622723E-3</v>
      </c>
      <c r="AV546" s="73">
        <f t="shared" si="312"/>
        <v>1.0068214933659623</v>
      </c>
      <c r="AW546" s="74">
        <f>PRODUCT(AV$4:AV546)</f>
        <v>40.104735171047167</v>
      </c>
    </row>
    <row r="547" spans="5:49">
      <c r="E547">
        <f t="shared" si="313"/>
        <v>544</v>
      </c>
      <c r="F547" s="64">
        <f t="shared" si="314"/>
        <v>107.2499999999976</v>
      </c>
      <c r="G547" s="55">
        <f t="shared" si="297"/>
        <v>0</v>
      </c>
      <c r="H547" s="78">
        <f t="shared" si="317"/>
        <v>3.8718965653088936E-5</v>
      </c>
      <c r="I547" s="79">
        <f t="shared" ca="1" si="298"/>
        <v>0</v>
      </c>
      <c r="J547" s="79">
        <f t="shared" ca="1" si="299"/>
        <v>0</v>
      </c>
      <c r="K547" s="80">
        <f t="shared" ca="1" si="300"/>
        <v>0</v>
      </c>
      <c r="L547" s="80">
        <f t="shared" ca="1" si="301"/>
        <v>0</v>
      </c>
      <c r="M547" s="80">
        <f t="shared" ca="1" si="302"/>
        <v>0</v>
      </c>
      <c r="N547" s="80">
        <f t="shared" ca="1" si="303"/>
        <v>0</v>
      </c>
      <c r="O547" s="81">
        <f t="shared" ca="1" si="289"/>
        <v>0</v>
      </c>
      <c r="P547" s="79">
        <f t="shared" ca="1" si="290"/>
        <v>0</v>
      </c>
      <c r="R547">
        <f t="shared" ca="1" si="304"/>
        <v>544</v>
      </c>
      <c r="S547" s="78">
        <f t="shared" ca="1" si="305"/>
        <v>105.44</v>
      </c>
      <c r="T547" s="55">
        <f t="shared" ca="1" si="306"/>
        <v>0</v>
      </c>
      <c r="U547" s="78">
        <f t="shared" ca="1" si="307"/>
        <v>2.4366954920664725E-5</v>
      </c>
      <c r="V547" s="79">
        <f t="shared" ca="1" si="308"/>
        <v>45.277385362540784</v>
      </c>
      <c r="W547" s="79">
        <f t="shared" ca="1" si="291"/>
        <v>0.30885938387868928</v>
      </c>
      <c r="X547" s="80">
        <f t="shared" ca="1" si="292"/>
        <v>-4.8733909841329449E-4</v>
      </c>
      <c r="Y547" s="80">
        <f t="shared" ca="1" si="309"/>
        <v>-3.7731154468783987E-2</v>
      </c>
      <c r="Z547" s="80">
        <f t="shared" ca="1" si="293"/>
        <v>0</v>
      </c>
      <c r="AA547" s="80">
        <f t="shared" ca="1" si="310"/>
        <v>0</v>
      </c>
      <c r="AB547" s="81">
        <f t="shared" ca="1" si="294"/>
        <v>0</v>
      </c>
      <c r="AC547" s="79">
        <f t="shared" ca="1" si="295"/>
        <v>45.548026252852274</v>
      </c>
      <c r="AE547" s="35"/>
      <c r="AF547" s="35"/>
      <c r="AR547" s="69">
        <f t="shared" si="311"/>
        <v>46</v>
      </c>
      <c r="AS547" s="70">
        <f t="shared" si="315"/>
        <v>544</v>
      </c>
      <c r="AT547" s="71">
        <f t="shared" si="316"/>
        <v>2.414670950702932E-2</v>
      </c>
      <c r="AU547" s="72">
        <f t="shared" si="296"/>
        <v>6.8214933659622723E-3</v>
      </c>
      <c r="AV547" s="73">
        <f t="shared" si="312"/>
        <v>1.0068214933659623</v>
      </c>
      <c r="AW547" s="74">
        <f>PRODUCT(AV$4:AV547)</f>
        <v>40.378309355960141</v>
      </c>
    </row>
    <row r="548" spans="5:49">
      <c r="E548">
        <f t="shared" si="313"/>
        <v>545</v>
      </c>
      <c r="F548" s="64">
        <f t="shared" si="314"/>
        <v>107.33333333333093</v>
      </c>
      <c r="G548" s="55">
        <f t="shared" si="297"/>
        <v>0</v>
      </c>
      <c r="H548" s="78">
        <f t="shared" si="317"/>
        <v>3.8718965653088936E-5</v>
      </c>
      <c r="I548" s="79">
        <f t="shared" ca="1" si="298"/>
        <v>0</v>
      </c>
      <c r="J548" s="79">
        <f t="shared" ca="1" si="299"/>
        <v>0</v>
      </c>
      <c r="K548" s="80">
        <f t="shared" ca="1" si="300"/>
        <v>0</v>
      </c>
      <c r="L548" s="80">
        <f t="shared" ca="1" si="301"/>
        <v>0</v>
      </c>
      <c r="M548" s="80">
        <f t="shared" ca="1" si="302"/>
        <v>0</v>
      </c>
      <c r="N548" s="80">
        <f t="shared" ca="1" si="303"/>
        <v>0</v>
      </c>
      <c r="O548" s="81">
        <f t="shared" ca="1" si="289"/>
        <v>0</v>
      </c>
      <c r="P548" s="79">
        <f t="shared" ca="1" si="290"/>
        <v>0</v>
      </c>
      <c r="R548">
        <f t="shared" ca="1" si="304"/>
        <v>545</v>
      </c>
      <c r="S548" s="78">
        <f t="shared" ca="1" si="305"/>
        <v>105.52</v>
      </c>
      <c r="T548" s="55">
        <f t="shared" ca="1" si="306"/>
        <v>0</v>
      </c>
      <c r="U548" s="78">
        <f t="shared" ca="1" si="307"/>
        <v>2.4366954920664725E-5</v>
      </c>
      <c r="V548" s="79">
        <f t="shared" ca="1" si="308"/>
        <v>45.548026252852274</v>
      </c>
      <c r="W548" s="79">
        <f t="shared" ca="1" si="291"/>
        <v>0.3107055589165072</v>
      </c>
      <c r="X548" s="80">
        <f t="shared" ca="1" si="292"/>
        <v>-4.8733909841329449E-4</v>
      </c>
      <c r="Y548" s="80">
        <f t="shared" ca="1" si="309"/>
        <v>-3.7956688544043563E-2</v>
      </c>
      <c r="Z548" s="80">
        <f t="shared" ca="1" si="293"/>
        <v>0</v>
      </c>
      <c r="AA548" s="80">
        <f t="shared" ca="1" si="310"/>
        <v>0</v>
      </c>
      <c r="AB548" s="81">
        <f t="shared" ca="1" si="294"/>
        <v>0</v>
      </c>
      <c r="AC548" s="79">
        <f t="shared" ca="1" si="295"/>
        <v>45.820287784126329</v>
      </c>
      <c r="AE548" s="35"/>
      <c r="AF548" s="35"/>
      <c r="AR548" s="69">
        <f t="shared" si="311"/>
        <v>46</v>
      </c>
      <c r="AS548" s="70">
        <f t="shared" si="315"/>
        <v>545</v>
      </c>
      <c r="AT548" s="71">
        <f t="shared" si="316"/>
        <v>2.3981992888317302E-2</v>
      </c>
      <c r="AU548" s="72">
        <f t="shared" si="296"/>
        <v>6.8214933659622723E-3</v>
      </c>
      <c r="AV548" s="73">
        <f t="shared" si="312"/>
        <v>1.0068214933659623</v>
      </c>
      <c r="AW548" s="74">
        <f>PRODUCT(AV$4:AV548)</f>
        <v>40.653749725360598</v>
      </c>
    </row>
    <row r="549" spans="5:49">
      <c r="E549">
        <f t="shared" si="313"/>
        <v>546</v>
      </c>
      <c r="F549" s="64">
        <f t="shared" si="314"/>
        <v>107.41666666666426</v>
      </c>
      <c r="G549" s="55">
        <f t="shared" si="297"/>
        <v>0</v>
      </c>
      <c r="H549" s="78">
        <f t="shared" si="317"/>
        <v>3.8718965653088936E-5</v>
      </c>
      <c r="I549" s="79">
        <f t="shared" ca="1" si="298"/>
        <v>0</v>
      </c>
      <c r="J549" s="79">
        <f t="shared" ca="1" si="299"/>
        <v>0</v>
      </c>
      <c r="K549" s="80">
        <f t="shared" ca="1" si="300"/>
        <v>0</v>
      </c>
      <c r="L549" s="80">
        <f t="shared" ca="1" si="301"/>
        <v>0</v>
      </c>
      <c r="M549" s="80">
        <f t="shared" ca="1" si="302"/>
        <v>0</v>
      </c>
      <c r="N549" s="80">
        <f t="shared" ca="1" si="303"/>
        <v>0</v>
      </c>
      <c r="O549" s="81">
        <f t="shared" ca="1" si="289"/>
        <v>0</v>
      </c>
      <c r="P549" s="79">
        <f t="shared" ca="1" si="290"/>
        <v>0</v>
      </c>
      <c r="R549">
        <f t="shared" ca="1" si="304"/>
        <v>546</v>
      </c>
      <c r="S549" s="78">
        <f t="shared" ca="1" si="305"/>
        <v>105.6</v>
      </c>
      <c r="T549" s="55">
        <f t="shared" ca="1" si="306"/>
        <v>0</v>
      </c>
      <c r="U549" s="78">
        <f t="shared" ca="1" si="307"/>
        <v>2.4366954920664725E-5</v>
      </c>
      <c r="V549" s="79">
        <f t="shared" ca="1" si="308"/>
        <v>45.820287784126329</v>
      </c>
      <c r="W549" s="79">
        <f t="shared" ca="1" si="291"/>
        <v>0.31256278914589991</v>
      </c>
      <c r="X549" s="80">
        <f t="shared" ca="1" si="292"/>
        <v>-4.8733909841329449E-4</v>
      </c>
      <c r="Y549" s="80">
        <f t="shared" ca="1" si="309"/>
        <v>-3.8183573153438607E-2</v>
      </c>
      <c r="Z549" s="80">
        <f t="shared" ca="1" si="293"/>
        <v>0</v>
      </c>
      <c r="AA549" s="80">
        <f t="shared" ca="1" si="310"/>
        <v>0</v>
      </c>
      <c r="AB549" s="81">
        <f t="shared" ca="1" si="294"/>
        <v>0</v>
      </c>
      <c r="AC549" s="79">
        <f t="shared" ca="1" si="295"/>
        <v>46.094179661020377</v>
      </c>
      <c r="AE549" s="35"/>
      <c r="AF549" s="35"/>
      <c r="AR549" s="69">
        <f t="shared" si="311"/>
        <v>46</v>
      </c>
      <c r="AS549" s="70">
        <f t="shared" si="315"/>
        <v>546</v>
      </c>
      <c r="AT549" s="71">
        <f t="shared" si="316"/>
        <v>2.3818399882927093E-2</v>
      </c>
      <c r="AU549" s="72">
        <f t="shared" si="296"/>
        <v>6.8214933659622723E-3</v>
      </c>
      <c r="AV549" s="73">
        <f t="shared" si="312"/>
        <v>1.0068214933659623</v>
      </c>
      <c r="AW549" s="74">
        <f>PRODUCT(AV$4:AV549)</f>
        <v>40.931069009413633</v>
      </c>
    </row>
    <row r="550" spans="5:49">
      <c r="E550">
        <f t="shared" si="313"/>
        <v>547</v>
      </c>
      <c r="F550" s="64">
        <f t="shared" si="314"/>
        <v>107.49999999999758</v>
      </c>
      <c r="G550" s="55">
        <f t="shared" si="297"/>
        <v>0</v>
      </c>
      <c r="H550" s="78">
        <f t="shared" si="317"/>
        <v>3.8718965653088936E-5</v>
      </c>
      <c r="I550" s="79">
        <f t="shared" ca="1" si="298"/>
        <v>0</v>
      </c>
      <c r="J550" s="79">
        <f t="shared" ca="1" si="299"/>
        <v>0</v>
      </c>
      <c r="K550" s="80">
        <f t="shared" ca="1" si="300"/>
        <v>0</v>
      </c>
      <c r="L550" s="80">
        <f t="shared" ca="1" si="301"/>
        <v>0</v>
      </c>
      <c r="M550" s="80">
        <f t="shared" ca="1" si="302"/>
        <v>0</v>
      </c>
      <c r="N550" s="80">
        <f t="shared" ca="1" si="303"/>
        <v>0</v>
      </c>
      <c r="O550" s="81">
        <f t="shared" ca="1" si="289"/>
        <v>0</v>
      </c>
      <c r="P550" s="79">
        <f t="shared" ca="1" si="290"/>
        <v>0</v>
      </c>
      <c r="R550">
        <f t="shared" ca="1" si="304"/>
        <v>547</v>
      </c>
      <c r="S550" s="78">
        <f t="shared" ca="1" si="305"/>
        <v>105.68</v>
      </c>
      <c r="T550" s="55">
        <f t="shared" ca="1" si="306"/>
        <v>0</v>
      </c>
      <c r="U550" s="78">
        <f t="shared" ca="1" si="307"/>
        <v>2.4366954920664725E-5</v>
      </c>
      <c r="V550" s="79">
        <f t="shared" ca="1" si="308"/>
        <v>46.094179661020377</v>
      </c>
      <c r="W550" s="79">
        <f t="shared" ca="1" si="291"/>
        <v>0.31443114076712358</v>
      </c>
      <c r="X550" s="80">
        <f t="shared" ca="1" si="292"/>
        <v>-4.8733909841329449E-4</v>
      </c>
      <c r="Y550" s="80">
        <f t="shared" ca="1" si="309"/>
        <v>-3.8411816384183652E-2</v>
      </c>
      <c r="Z550" s="80">
        <f t="shared" ca="1" si="293"/>
        <v>0</v>
      </c>
      <c r="AA550" s="80">
        <f t="shared" ca="1" si="310"/>
        <v>0</v>
      </c>
      <c r="AB550" s="81">
        <f t="shared" ca="1" si="294"/>
        <v>0</v>
      </c>
      <c r="AC550" s="79">
        <f t="shared" ca="1" si="295"/>
        <v>46.369711646304907</v>
      </c>
      <c r="AE550" s="35"/>
      <c r="AF550" s="35"/>
      <c r="AR550" s="69">
        <f t="shared" si="311"/>
        <v>46</v>
      </c>
      <c r="AS550" s="70">
        <f t="shared" si="315"/>
        <v>547</v>
      </c>
      <c r="AT550" s="71">
        <f t="shared" si="316"/>
        <v>2.3655922826137869E-2</v>
      </c>
      <c r="AU550" s="72">
        <f t="shared" si="296"/>
        <v>6.8214933659622723E-3</v>
      </c>
      <c r="AV550" s="73">
        <f t="shared" si="312"/>
        <v>1.0068214933659623</v>
      </c>
      <c r="AW550" s="74">
        <f>PRODUCT(AV$4:AV550)</f>
        <v>41.21028002512309</v>
      </c>
    </row>
    <row r="551" spans="5:49">
      <c r="E551">
        <f t="shared" si="313"/>
        <v>548</v>
      </c>
      <c r="F551" s="64">
        <f t="shared" si="314"/>
        <v>107.58333333333091</v>
      </c>
      <c r="G551" s="55">
        <f t="shared" si="297"/>
        <v>0</v>
      </c>
      <c r="H551" s="78">
        <f t="shared" si="317"/>
        <v>3.8718965653088936E-5</v>
      </c>
      <c r="I551" s="79">
        <f t="shared" ca="1" si="298"/>
        <v>0</v>
      </c>
      <c r="J551" s="79">
        <f t="shared" ca="1" si="299"/>
        <v>0</v>
      </c>
      <c r="K551" s="80">
        <f t="shared" ca="1" si="300"/>
        <v>0</v>
      </c>
      <c r="L551" s="80">
        <f t="shared" ca="1" si="301"/>
        <v>0</v>
      </c>
      <c r="M551" s="80">
        <f t="shared" ca="1" si="302"/>
        <v>0</v>
      </c>
      <c r="N551" s="80">
        <f t="shared" ca="1" si="303"/>
        <v>0</v>
      </c>
      <c r="O551" s="81">
        <f t="shared" ca="1" si="289"/>
        <v>0</v>
      </c>
      <c r="P551" s="79">
        <f t="shared" ca="1" si="290"/>
        <v>0</v>
      </c>
      <c r="R551">
        <f t="shared" ca="1" si="304"/>
        <v>548</v>
      </c>
      <c r="S551" s="78">
        <f t="shared" ca="1" si="305"/>
        <v>105.76</v>
      </c>
      <c r="T551" s="55">
        <f t="shared" ca="1" si="306"/>
        <v>0</v>
      </c>
      <c r="U551" s="78">
        <f t="shared" ca="1" si="307"/>
        <v>2.4366954920664725E-5</v>
      </c>
      <c r="V551" s="79">
        <f t="shared" ca="1" si="308"/>
        <v>46.369711646304907</v>
      </c>
      <c r="W551" s="79">
        <f t="shared" ca="1" si="291"/>
        <v>0.31631068037685245</v>
      </c>
      <c r="X551" s="80">
        <f t="shared" ca="1" si="292"/>
        <v>-4.8733909841329449E-4</v>
      </c>
      <c r="Y551" s="80">
        <f t="shared" ca="1" si="309"/>
        <v>-3.8641426371920758E-2</v>
      </c>
      <c r="Z551" s="80">
        <f t="shared" ca="1" si="293"/>
        <v>0</v>
      </c>
      <c r="AA551" s="80">
        <f t="shared" ca="1" si="310"/>
        <v>0</v>
      </c>
      <c r="AB551" s="81">
        <f t="shared" ca="1" si="294"/>
        <v>0</v>
      </c>
      <c r="AC551" s="79">
        <f t="shared" ca="1" si="295"/>
        <v>46.646893561211428</v>
      </c>
      <c r="AE551" s="35"/>
      <c r="AF551" s="35"/>
      <c r="AR551" s="69">
        <f t="shared" si="311"/>
        <v>46</v>
      </c>
      <c r="AS551" s="70">
        <f t="shared" si="315"/>
        <v>548</v>
      </c>
      <c r="AT551" s="71">
        <f t="shared" si="316"/>
        <v>2.3494554105513654E-2</v>
      </c>
      <c r="AU551" s="72">
        <f t="shared" si="296"/>
        <v>6.8214933659622723E-3</v>
      </c>
      <c r="AV551" s="73">
        <f t="shared" si="312"/>
        <v>1.0068214933659623</v>
      </c>
      <c r="AW551" s="74">
        <f>PRODUCT(AV$4:AV551)</f>
        <v>41.491395676923915</v>
      </c>
    </row>
    <row r="552" spans="5:49">
      <c r="E552">
        <f t="shared" si="313"/>
        <v>549</v>
      </c>
      <c r="F552" s="64">
        <f t="shared" si="314"/>
        <v>107.66666666666424</v>
      </c>
      <c r="G552" s="55">
        <f t="shared" si="297"/>
        <v>0</v>
      </c>
      <c r="H552" s="78">
        <f t="shared" si="317"/>
        <v>3.8718965653088936E-5</v>
      </c>
      <c r="I552" s="79">
        <f t="shared" ca="1" si="298"/>
        <v>0</v>
      </c>
      <c r="J552" s="79">
        <f t="shared" ca="1" si="299"/>
        <v>0</v>
      </c>
      <c r="K552" s="80">
        <f t="shared" ca="1" si="300"/>
        <v>0</v>
      </c>
      <c r="L552" s="80">
        <f t="shared" ca="1" si="301"/>
        <v>0</v>
      </c>
      <c r="M552" s="80">
        <f t="shared" ca="1" si="302"/>
        <v>0</v>
      </c>
      <c r="N552" s="80">
        <f t="shared" ca="1" si="303"/>
        <v>0</v>
      </c>
      <c r="O552" s="81">
        <f t="shared" ca="1" si="289"/>
        <v>0</v>
      </c>
      <c r="P552" s="79">
        <f t="shared" ca="1" si="290"/>
        <v>0</v>
      </c>
      <c r="R552">
        <f t="shared" ca="1" si="304"/>
        <v>549</v>
      </c>
      <c r="S552" s="78">
        <f t="shared" ca="1" si="305"/>
        <v>105.84</v>
      </c>
      <c r="T552" s="55">
        <f t="shared" ca="1" si="306"/>
        <v>0</v>
      </c>
      <c r="U552" s="78">
        <f t="shared" ca="1" si="307"/>
        <v>2.4366954920664725E-5</v>
      </c>
      <c r="V552" s="79">
        <f t="shared" ca="1" si="308"/>
        <v>46.646893561211428</v>
      </c>
      <c r="W552" s="79">
        <f t="shared" ca="1" si="291"/>
        <v>0.31820147497055201</v>
      </c>
      <c r="X552" s="80">
        <f t="shared" ca="1" si="292"/>
        <v>-4.8733909841329449E-4</v>
      </c>
      <c r="Y552" s="80">
        <f t="shared" ca="1" si="309"/>
        <v>-3.8872411301009525E-2</v>
      </c>
      <c r="Z552" s="80">
        <f t="shared" ca="1" si="293"/>
        <v>0</v>
      </c>
      <c r="AA552" s="80">
        <f t="shared" ca="1" si="310"/>
        <v>0</v>
      </c>
      <c r="AB552" s="81">
        <f t="shared" ca="1" si="294"/>
        <v>0</v>
      </c>
      <c r="AC552" s="79">
        <f t="shared" ca="1" si="295"/>
        <v>46.925735285782558</v>
      </c>
      <c r="AE552" s="35"/>
      <c r="AF552" s="35"/>
      <c r="AR552" s="69">
        <f t="shared" si="311"/>
        <v>46</v>
      </c>
      <c r="AS552" s="70">
        <f t="shared" si="315"/>
        <v>549</v>
      </c>
      <c r="AT552" s="71">
        <f t="shared" si="316"/>
        <v>2.3334286160546652E-2</v>
      </c>
      <c r="AU552" s="72">
        <f t="shared" si="296"/>
        <v>6.8214933659622723E-3</v>
      </c>
      <c r="AV552" s="73">
        <f t="shared" si="312"/>
        <v>1.0068214933659623</v>
      </c>
      <c r="AW552" s="74">
        <f>PRODUCT(AV$4:AV552)</f>
        <v>41.774428957278566</v>
      </c>
    </row>
    <row r="553" spans="5:49">
      <c r="E553">
        <f t="shared" si="313"/>
        <v>550</v>
      </c>
      <c r="F553" s="64">
        <f t="shared" si="314"/>
        <v>107.74999999999757</v>
      </c>
      <c r="G553" s="55">
        <f t="shared" si="297"/>
        <v>0</v>
      </c>
      <c r="H553" s="78">
        <f t="shared" si="317"/>
        <v>3.8718965653088936E-5</v>
      </c>
      <c r="I553" s="79">
        <f t="shared" ca="1" si="298"/>
        <v>0</v>
      </c>
      <c r="J553" s="79">
        <f t="shared" ca="1" si="299"/>
        <v>0</v>
      </c>
      <c r="K553" s="80">
        <f t="shared" ca="1" si="300"/>
        <v>0</v>
      </c>
      <c r="L553" s="80">
        <f t="shared" ca="1" si="301"/>
        <v>0</v>
      </c>
      <c r="M553" s="80">
        <f t="shared" ca="1" si="302"/>
        <v>0</v>
      </c>
      <c r="N553" s="80">
        <f t="shared" ca="1" si="303"/>
        <v>0</v>
      </c>
      <c r="O553" s="81">
        <f t="shared" ca="1" si="289"/>
        <v>0</v>
      </c>
      <c r="P553" s="79">
        <f t="shared" ca="1" si="290"/>
        <v>0</v>
      </c>
      <c r="R553">
        <f t="shared" ca="1" si="304"/>
        <v>550</v>
      </c>
      <c r="S553" s="78">
        <f t="shared" ca="1" si="305"/>
        <v>105.92</v>
      </c>
      <c r="T553" s="55">
        <f t="shared" ca="1" si="306"/>
        <v>0</v>
      </c>
      <c r="U553" s="78">
        <f t="shared" ca="1" si="307"/>
        <v>2.4366954920664725E-5</v>
      </c>
      <c r="V553" s="79">
        <f t="shared" ca="1" si="308"/>
        <v>46.925735285782558</v>
      </c>
      <c r="W553" s="79">
        <f t="shared" ca="1" si="291"/>
        <v>0.32010359194486743</v>
      </c>
      <c r="X553" s="80">
        <f t="shared" ca="1" si="292"/>
        <v>-4.8733909841329449E-4</v>
      </c>
      <c r="Y553" s="80">
        <f t="shared" ca="1" si="309"/>
        <v>-3.9104779404818803E-2</v>
      </c>
      <c r="Z553" s="80">
        <f t="shared" ca="1" si="293"/>
        <v>0</v>
      </c>
      <c r="AA553" s="80">
        <f t="shared" ca="1" si="310"/>
        <v>0</v>
      </c>
      <c r="AB553" s="81">
        <f t="shared" ca="1" si="294"/>
        <v>0</v>
      </c>
      <c r="AC553" s="79">
        <f t="shared" ca="1" si="295"/>
        <v>47.206246759224193</v>
      </c>
      <c r="AE553" s="35"/>
      <c r="AF553" s="35"/>
      <c r="AR553" s="69">
        <f t="shared" si="311"/>
        <v>46</v>
      </c>
      <c r="AS553" s="70">
        <f t="shared" si="315"/>
        <v>550</v>
      </c>
      <c r="AT553" s="71">
        <f t="shared" si="316"/>
        <v>2.3175111482303019E-2</v>
      </c>
      <c r="AU553" s="72">
        <f t="shared" si="296"/>
        <v>6.8214933659622723E-3</v>
      </c>
      <c r="AV553" s="73">
        <f t="shared" si="312"/>
        <v>1.0068214933659623</v>
      </c>
      <c r="AW553" s="74">
        <f>PRODUCT(AV$4:AV553)</f>
        <v>42.059392947277502</v>
      </c>
    </row>
    <row r="554" spans="5:49">
      <c r="E554">
        <f t="shared" si="313"/>
        <v>551</v>
      </c>
      <c r="F554" s="64">
        <f t="shared" si="314"/>
        <v>107.8333333333309</v>
      </c>
      <c r="G554" s="55">
        <f t="shared" si="297"/>
        <v>0</v>
      </c>
      <c r="H554" s="78">
        <f t="shared" si="317"/>
        <v>3.8718965653088936E-5</v>
      </c>
      <c r="I554" s="79">
        <f t="shared" ca="1" si="298"/>
        <v>0</v>
      </c>
      <c r="J554" s="79">
        <f t="shared" ca="1" si="299"/>
        <v>0</v>
      </c>
      <c r="K554" s="80">
        <f t="shared" ca="1" si="300"/>
        <v>0</v>
      </c>
      <c r="L554" s="80">
        <f t="shared" ca="1" si="301"/>
        <v>0</v>
      </c>
      <c r="M554" s="80">
        <f t="shared" ca="1" si="302"/>
        <v>0</v>
      </c>
      <c r="N554" s="80">
        <f t="shared" ca="1" si="303"/>
        <v>0</v>
      </c>
      <c r="O554" s="81">
        <f t="shared" ca="1" si="289"/>
        <v>0</v>
      </c>
      <c r="P554" s="79">
        <f t="shared" ca="1" si="290"/>
        <v>0</v>
      </c>
      <c r="R554">
        <f t="shared" ca="1" si="304"/>
        <v>551</v>
      </c>
      <c r="S554" s="78">
        <f t="shared" ca="1" si="305"/>
        <v>106</v>
      </c>
      <c r="T554" s="55">
        <f t="shared" ca="1" si="306"/>
        <v>0</v>
      </c>
      <c r="U554" s="78">
        <f t="shared" ca="1" si="307"/>
        <v>2.4366954920664725E-5</v>
      </c>
      <c r="V554" s="79">
        <f t="shared" ca="1" si="308"/>
        <v>47.206246759224193</v>
      </c>
      <c r="W554" s="79">
        <f t="shared" ca="1" si="291"/>
        <v>0.32201709910002585</v>
      </c>
      <c r="X554" s="80">
        <f t="shared" ca="1" si="292"/>
        <v>-4.8733909841329449E-4</v>
      </c>
      <c r="Y554" s="80">
        <f t="shared" ca="1" si="309"/>
        <v>-3.9338538966020166E-2</v>
      </c>
      <c r="Z554" s="80">
        <f t="shared" ca="1" si="293"/>
        <v>0</v>
      </c>
      <c r="AA554" s="80">
        <f t="shared" ca="1" si="310"/>
        <v>0</v>
      </c>
      <c r="AB554" s="81">
        <f t="shared" ca="1" si="294"/>
        <v>0</v>
      </c>
      <c r="AC554" s="79">
        <f t="shared" ca="1" si="295"/>
        <v>47.488437980259782</v>
      </c>
      <c r="AE554" s="35"/>
      <c r="AF554" s="35"/>
      <c r="AR554" s="69">
        <f t="shared" si="311"/>
        <v>46</v>
      </c>
      <c r="AS554" s="70">
        <f t="shared" si="315"/>
        <v>551</v>
      </c>
      <c r="AT554" s="71">
        <f t="shared" si="316"/>
        <v>2.3017022613071054E-2</v>
      </c>
      <c r="AU554" s="72">
        <f t="shared" si="296"/>
        <v>6.8214933659622723E-3</v>
      </c>
      <c r="AV554" s="73">
        <f t="shared" si="312"/>
        <v>1.0068214933659623</v>
      </c>
      <c r="AW554" s="74">
        <f>PRODUCT(AV$4:AV554)</f>
        <v>42.346300817243758</v>
      </c>
    </row>
    <row r="555" spans="5:49">
      <c r="E555">
        <f t="shared" si="313"/>
        <v>552</v>
      </c>
      <c r="F555" s="64">
        <f t="shared" si="314"/>
        <v>107.91666666666423</v>
      </c>
      <c r="G555" s="55">
        <f t="shared" si="297"/>
        <v>0</v>
      </c>
      <c r="H555" s="78">
        <f t="shared" si="317"/>
        <v>3.8718965653088936E-5</v>
      </c>
      <c r="I555" s="79">
        <f t="shared" ca="1" si="298"/>
        <v>0</v>
      </c>
      <c r="J555" s="79">
        <f t="shared" ca="1" si="299"/>
        <v>0</v>
      </c>
      <c r="K555" s="80">
        <f t="shared" ca="1" si="300"/>
        <v>0</v>
      </c>
      <c r="L555" s="80">
        <f t="shared" ca="1" si="301"/>
        <v>0</v>
      </c>
      <c r="M555" s="80">
        <f t="shared" ca="1" si="302"/>
        <v>0</v>
      </c>
      <c r="N555" s="80">
        <f t="shared" ca="1" si="303"/>
        <v>0</v>
      </c>
      <c r="O555" s="81">
        <f t="shared" ca="1" si="289"/>
        <v>0</v>
      </c>
      <c r="P555" s="79">
        <f t="shared" ca="1" si="290"/>
        <v>0</v>
      </c>
      <c r="R555">
        <f t="shared" ca="1" si="304"/>
        <v>552</v>
      </c>
      <c r="S555" s="78">
        <f t="shared" ca="1" si="305"/>
        <v>106.08</v>
      </c>
      <c r="T555" s="55">
        <f t="shared" ca="1" si="306"/>
        <v>0</v>
      </c>
      <c r="U555" s="78">
        <f t="shared" ca="1" si="307"/>
        <v>2.4366954920664725E-5</v>
      </c>
      <c r="V555" s="79">
        <f t="shared" ca="1" si="308"/>
        <v>47.488437980259782</v>
      </c>
      <c r="W555" s="79">
        <f t="shared" ca="1" si="291"/>
        <v>0.32394206464225289</v>
      </c>
      <c r="X555" s="80">
        <f t="shared" ca="1" si="292"/>
        <v>-4.8733909841329449E-4</v>
      </c>
      <c r="Y555" s="80">
        <f t="shared" ca="1" si="309"/>
        <v>-3.9573698316883156E-2</v>
      </c>
      <c r="Z555" s="80">
        <f t="shared" ca="1" si="293"/>
        <v>0</v>
      </c>
      <c r="AA555" s="80">
        <f t="shared" ca="1" si="310"/>
        <v>0</v>
      </c>
      <c r="AB555" s="81">
        <f t="shared" ca="1" si="294"/>
        <v>-3.2173993557949445</v>
      </c>
      <c r="AC555" s="79">
        <f t="shared" ca="1" si="295"/>
        <v>44.55491965169179</v>
      </c>
      <c r="AE555" s="35"/>
      <c r="AF555" s="35"/>
      <c r="AR555" s="69">
        <f t="shared" si="311"/>
        <v>46</v>
      </c>
      <c r="AS555" s="70">
        <f t="shared" si="315"/>
        <v>552</v>
      </c>
      <c r="AT555" s="71">
        <f t="shared" si="316"/>
        <v>2.2860012146011785E-2</v>
      </c>
      <c r="AU555" s="72">
        <f t="shared" si="296"/>
        <v>6.8214933659622723E-3</v>
      </c>
      <c r="AV555" s="73">
        <f t="shared" si="312"/>
        <v>1.0068214933659623</v>
      </c>
      <c r="AW555" s="74">
        <f>PRODUCT(AV$4:AV555)</f>
        <v>42.635165827341631</v>
      </c>
    </row>
    <row r="556" spans="5:49">
      <c r="E556">
        <f t="shared" si="313"/>
        <v>553</v>
      </c>
      <c r="F556" s="64">
        <f t="shared" si="314"/>
        <v>107.99999999999756</v>
      </c>
      <c r="G556" s="55">
        <f t="shared" si="297"/>
        <v>0</v>
      </c>
      <c r="H556" s="78">
        <f t="shared" si="317"/>
        <v>3.8718965653088936E-5</v>
      </c>
      <c r="I556" s="79">
        <f t="shared" ca="1" si="298"/>
        <v>0</v>
      </c>
      <c r="J556" s="79">
        <f t="shared" ca="1" si="299"/>
        <v>0</v>
      </c>
      <c r="K556" s="80">
        <f t="shared" ca="1" si="300"/>
        <v>0</v>
      </c>
      <c r="L556" s="80">
        <f t="shared" ca="1" si="301"/>
        <v>0</v>
      </c>
      <c r="M556" s="80">
        <f t="shared" ca="1" si="302"/>
        <v>0</v>
      </c>
      <c r="N556" s="80">
        <f t="shared" ca="1" si="303"/>
        <v>0</v>
      </c>
      <c r="O556" s="81">
        <f t="shared" ca="1" si="289"/>
        <v>0</v>
      </c>
      <c r="P556" s="79">
        <f t="shared" ca="1" si="290"/>
        <v>0</v>
      </c>
      <c r="R556">
        <f t="shared" ca="1" si="304"/>
        <v>553</v>
      </c>
      <c r="S556" s="78">
        <f t="shared" ca="1" si="305"/>
        <v>106.16</v>
      </c>
      <c r="T556" s="55">
        <f t="shared" ca="1" si="306"/>
        <v>0</v>
      </c>
      <c r="U556" s="78">
        <f t="shared" ca="1" si="307"/>
        <v>2.4366954920664725E-5</v>
      </c>
      <c r="V556" s="79">
        <f t="shared" ca="1" si="308"/>
        <v>44.55491965169179</v>
      </c>
      <c r="W556" s="79">
        <f t="shared" ca="1" si="291"/>
        <v>0.30393108882499764</v>
      </c>
      <c r="X556" s="80">
        <f t="shared" ca="1" si="292"/>
        <v>-4.8733909841329449E-4</v>
      </c>
      <c r="Y556" s="80">
        <f t="shared" ca="1" si="309"/>
        <v>-3.7129099709743159E-2</v>
      </c>
      <c r="Z556" s="80">
        <f t="shared" ca="1" si="293"/>
        <v>-0.33416189738768842</v>
      </c>
      <c r="AA556" s="80">
        <f t="shared" ca="1" si="310"/>
        <v>0</v>
      </c>
      <c r="AB556" s="81">
        <f t="shared" ca="1" si="294"/>
        <v>0</v>
      </c>
      <c r="AC556" s="79">
        <f t="shared" ca="1" si="295"/>
        <v>44.487072404320941</v>
      </c>
      <c r="AE556" s="35"/>
      <c r="AF556" s="35"/>
      <c r="AR556" s="69">
        <f t="shared" si="311"/>
        <v>47</v>
      </c>
      <c r="AS556" s="70">
        <f t="shared" si="315"/>
        <v>553</v>
      </c>
      <c r="AT556" s="71">
        <f t="shared" si="316"/>
        <v>2.2704072724811949E-2</v>
      </c>
      <c r="AU556" s="72">
        <f t="shared" si="296"/>
        <v>6.8214933659622723E-3</v>
      </c>
      <c r="AV556" s="73">
        <f t="shared" si="312"/>
        <v>1.0068214933659623</v>
      </c>
      <c r="AW556" s="74">
        <f>PRODUCT(AV$4:AV556)</f>
        <v>42.926001328189543</v>
      </c>
    </row>
    <row r="557" spans="5:49">
      <c r="E557">
        <f t="shared" si="313"/>
        <v>554</v>
      </c>
      <c r="F557" s="64">
        <f t="shared" si="314"/>
        <v>108.08333333333088</v>
      </c>
      <c r="G557" s="55">
        <f t="shared" si="297"/>
        <v>0</v>
      </c>
      <c r="H557" s="78">
        <f t="shared" si="317"/>
        <v>3.8718965653088936E-5</v>
      </c>
      <c r="I557" s="79">
        <f t="shared" ca="1" si="298"/>
        <v>0</v>
      </c>
      <c r="J557" s="79">
        <f t="shared" ca="1" si="299"/>
        <v>0</v>
      </c>
      <c r="K557" s="80">
        <f t="shared" ca="1" si="300"/>
        <v>0</v>
      </c>
      <c r="L557" s="80">
        <f t="shared" ca="1" si="301"/>
        <v>0</v>
      </c>
      <c r="M557" s="80">
        <f t="shared" ca="1" si="302"/>
        <v>0</v>
      </c>
      <c r="N557" s="80">
        <f t="shared" ca="1" si="303"/>
        <v>0</v>
      </c>
      <c r="O557" s="81">
        <f t="shared" ca="1" si="289"/>
        <v>0</v>
      </c>
      <c r="P557" s="79">
        <f t="shared" ca="1" si="290"/>
        <v>0</v>
      </c>
      <c r="R557">
        <f t="shared" ca="1" si="304"/>
        <v>554</v>
      </c>
      <c r="S557" s="78">
        <f t="shared" ca="1" si="305"/>
        <v>106.24</v>
      </c>
      <c r="T557" s="55">
        <f t="shared" ca="1" si="306"/>
        <v>0</v>
      </c>
      <c r="U557" s="78">
        <f t="shared" ca="1" si="307"/>
        <v>2.4366954920664725E-5</v>
      </c>
      <c r="V557" s="79">
        <f t="shared" ca="1" si="308"/>
        <v>44.487072404320941</v>
      </c>
      <c r="W557" s="79">
        <f t="shared" ca="1" si="291"/>
        <v>0.30346826927715859</v>
      </c>
      <c r="X557" s="80">
        <f t="shared" ca="1" si="292"/>
        <v>-4.8733909841329449E-4</v>
      </c>
      <c r="Y557" s="80">
        <f t="shared" ca="1" si="309"/>
        <v>-3.7072560336934117E-2</v>
      </c>
      <c r="Z557" s="80">
        <f t="shared" ca="1" si="293"/>
        <v>0</v>
      </c>
      <c r="AA557" s="80">
        <f t="shared" ca="1" si="310"/>
        <v>0</v>
      </c>
      <c r="AB557" s="81">
        <f t="shared" ca="1" si="294"/>
        <v>0</v>
      </c>
      <c r="AC557" s="79">
        <f t="shared" ca="1" si="295"/>
        <v>44.752980774162758</v>
      </c>
      <c r="AE557" s="35"/>
      <c r="AF557" s="35"/>
      <c r="AR557" s="69">
        <f t="shared" si="311"/>
        <v>47</v>
      </c>
      <c r="AS557" s="70">
        <f t="shared" si="315"/>
        <v>554</v>
      </c>
      <c r="AT557" s="71">
        <f t="shared" si="316"/>
        <v>2.2549197043339318E-2</v>
      </c>
      <c r="AU557" s="72">
        <f t="shared" si="296"/>
        <v>6.8214933659622723E-3</v>
      </c>
      <c r="AV557" s="73">
        <f t="shared" si="312"/>
        <v>1.0068214933659623</v>
      </c>
      <c r="AW557" s="74">
        <f>PRODUCT(AV$4:AV557)</f>
        <v>43.218820761477076</v>
      </c>
    </row>
    <row r="558" spans="5:49">
      <c r="E558">
        <f t="shared" si="313"/>
        <v>555</v>
      </c>
      <c r="F558" s="64">
        <f t="shared" si="314"/>
        <v>108.16666666666421</v>
      </c>
      <c r="G558" s="55">
        <f t="shared" si="297"/>
        <v>0</v>
      </c>
      <c r="H558" s="78">
        <f t="shared" si="317"/>
        <v>3.8718965653088936E-5</v>
      </c>
      <c r="I558" s="79">
        <f t="shared" ca="1" si="298"/>
        <v>0</v>
      </c>
      <c r="J558" s="79">
        <f t="shared" ca="1" si="299"/>
        <v>0</v>
      </c>
      <c r="K558" s="80">
        <f t="shared" ca="1" si="300"/>
        <v>0</v>
      </c>
      <c r="L558" s="80">
        <f t="shared" ca="1" si="301"/>
        <v>0</v>
      </c>
      <c r="M558" s="80">
        <f t="shared" ca="1" si="302"/>
        <v>0</v>
      </c>
      <c r="N558" s="80">
        <f t="shared" ca="1" si="303"/>
        <v>0</v>
      </c>
      <c r="O558" s="81">
        <f t="shared" ca="1" si="289"/>
        <v>0</v>
      </c>
      <c r="P558" s="79">
        <f t="shared" ca="1" si="290"/>
        <v>0</v>
      </c>
      <c r="R558">
        <f t="shared" ca="1" si="304"/>
        <v>555</v>
      </c>
      <c r="S558" s="78">
        <f t="shared" ca="1" si="305"/>
        <v>106.32</v>
      </c>
      <c r="T558" s="55">
        <f t="shared" ca="1" si="306"/>
        <v>0</v>
      </c>
      <c r="U558" s="78">
        <f t="shared" ca="1" si="307"/>
        <v>2.4366954920664725E-5</v>
      </c>
      <c r="V558" s="79">
        <f t="shared" ca="1" si="308"/>
        <v>44.752980774162758</v>
      </c>
      <c r="W558" s="79">
        <f t="shared" ca="1" si="291"/>
        <v>0.30528216145798837</v>
      </c>
      <c r="X558" s="80">
        <f t="shared" ca="1" si="292"/>
        <v>-4.8733909841329449E-4</v>
      </c>
      <c r="Y558" s="80">
        <f t="shared" ca="1" si="309"/>
        <v>-3.7294150645135631E-2</v>
      </c>
      <c r="Z558" s="80">
        <f t="shared" ca="1" si="293"/>
        <v>0</v>
      </c>
      <c r="AA558" s="80">
        <f t="shared" ca="1" si="310"/>
        <v>0</v>
      </c>
      <c r="AB558" s="81">
        <f t="shared" ca="1" si="294"/>
        <v>0</v>
      </c>
      <c r="AC558" s="79">
        <f t="shared" ca="1" si="295"/>
        <v>45.020481445877195</v>
      </c>
      <c r="AE558" s="35"/>
      <c r="AF558" s="35"/>
      <c r="AR558" s="69">
        <f t="shared" si="311"/>
        <v>47</v>
      </c>
      <c r="AS558" s="70">
        <f t="shared" si="315"/>
        <v>555</v>
      </c>
      <c r="AT558" s="71">
        <f t="shared" si="316"/>
        <v>2.2395377845300404E-2</v>
      </c>
      <c r="AU558" s="72">
        <f t="shared" si="296"/>
        <v>6.8214933659622723E-3</v>
      </c>
      <c r="AV558" s="73">
        <f t="shared" si="312"/>
        <v>1.0068214933659623</v>
      </c>
      <c r="AW558" s="74">
        <f>PRODUCT(AV$4:AV558)</f>
        <v>43.513637660586205</v>
      </c>
    </row>
    <row r="559" spans="5:49">
      <c r="E559">
        <f t="shared" si="313"/>
        <v>556</v>
      </c>
      <c r="F559" s="64">
        <f t="shared" si="314"/>
        <v>108.24999999999754</v>
      </c>
      <c r="G559" s="55">
        <f t="shared" si="297"/>
        <v>0</v>
      </c>
      <c r="H559" s="78">
        <f t="shared" si="317"/>
        <v>3.8718965653088936E-5</v>
      </c>
      <c r="I559" s="79">
        <f t="shared" ca="1" si="298"/>
        <v>0</v>
      </c>
      <c r="J559" s="79">
        <f t="shared" ca="1" si="299"/>
        <v>0</v>
      </c>
      <c r="K559" s="80">
        <f t="shared" ca="1" si="300"/>
        <v>0</v>
      </c>
      <c r="L559" s="80">
        <f t="shared" ca="1" si="301"/>
        <v>0</v>
      </c>
      <c r="M559" s="80">
        <f t="shared" ca="1" si="302"/>
        <v>0</v>
      </c>
      <c r="N559" s="80">
        <f t="shared" ca="1" si="303"/>
        <v>0</v>
      </c>
      <c r="O559" s="81">
        <f t="shared" ca="1" si="289"/>
        <v>0</v>
      </c>
      <c r="P559" s="79">
        <f t="shared" ca="1" si="290"/>
        <v>0</v>
      </c>
      <c r="R559">
        <f t="shared" ca="1" si="304"/>
        <v>556</v>
      </c>
      <c r="S559" s="78">
        <f t="shared" ca="1" si="305"/>
        <v>106.4</v>
      </c>
      <c r="T559" s="55">
        <f t="shared" ca="1" si="306"/>
        <v>0</v>
      </c>
      <c r="U559" s="78">
        <f t="shared" ca="1" si="307"/>
        <v>2.4366954920664725E-5</v>
      </c>
      <c r="V559" s="79">
        <f t="shared" ca="1" si="308"/>
        <v>45.020481445877195</v>
      </c>
      <c r="W559" s="79">
        <f t="shared" ca="1" si="291"/>
        <v>0.30710691551547886</v>
      </c>
      <c r="X559" s="80">
        <f t="shared" ca="1" si="292"/>
        <v>-4.8733909841329449E-4</v>
      </c>
      <c r="Y559" s="80">
        <f t="shared" ca="1" si="309"/>
        <v>-3.7517067871564329E-2</v>
      </c>
      <c r="Z559" s="80">
        <f t="shared" ca="1" si="293"/>
        <v>0</v>
      </c>
      <c r="AA559" s="80">
        <f t="shared" ca="1" si="310"/>
        <v>0</v>
      </c>
      <c r="AB559" s="81">
        <f t="shared" ca="1" si="294"/>
        <v>0</v>
      </c>
      <c r="AC559" s="79">
        <f t="shared" ca="1" si="295"/>
        <v>45.289583954422696</v>
      </c>
      <c r="AE559" s="35"/>
      <c r="AF559" s="35"/>
      <c r="AR559" s="69">
        <f t="shared" si="311"/>
        <v>47</v>
      </c>
      <c r="AS559" s="70">
        <f t="shared" si="315"/>
        <v>556</v>
      </c>
      <c r="AT559" s="71">
        <f t="shared" si="316"/>
        <v>2.2242607923900468E-2</v>
      </c>
      <c r="AU559" s="72">
        <f t="shared" si="296"/>
        <v>6.8214933659622723E-3</v>
      </c>
      <c r="AV559" s="73">
        <f t="shared" si="312"/>
        <v>1.0068214933659623</v>
      </c>
      <c r="AW559" s="74">
        <f>PRODUCT(AV$4:AV559)</f>
        <v>43.810465651216781</v>
      </c>
    </row>
    <row r="560" spans="5:49">
      <c r="E560">
        <f t="shared" si="313"/>
        <v>557</v>
      </c>
      <c r="F560" s="64">
        <f t="shared" si="314"/>
        <v>108.33333333333087</v>
      </c>
      <c r="G560" s="55">
        <f t="shared" si="297"/>
        <v>0</v>
      </c>
      <c r="H560" s="78">
        <f t="shared" si="317"/>
        <v>3.8718965653088936E-5</v>
      </c>
      <c r="I560" s="79">
        <f t="shared" ca="1" si="298"/>
        <v>0</v>
      </c>
      <c r="J560" s="79">
        <f t="shared" ca="1" si="299"/>
        <v>0</v>
      </c>
      <c r="K560" s="80">
        <f t="shared" ca="1" si="300"/>
        <v>0</v>
      </c>
      <c r="L560" s="80">
        <f t="shared" ca="1" si="301"/>
        <v>0</v>
      </c>
      <c r="M560" s="80">
        <f t="shared" ca="1" si="302"/>
        <v>0</v>
      </c>
      <c r="N560" s="80">
        <f t="shared" ca="1" si="303"/>
        <v>0</v>
      </c>
      <c r="O560" s="81">
        <f t="shared" ca="1" si="289"/>
        <v>0</v>
      </c>
      <c r="P560" s="79">
        <f t="shared" ca="1" si="290"/>
        <v>0</v>
      </c>
      <c r="R560">
        <f t="shared" ca="1" si="304"/>
        <v>557</v>
      </c>
      <c r="S560" s="78">
        <f t="shared" ca="1" si="305"/>
        <v>106.48</v>
      </c>
      <c r="T560" s="55">
        <f t="shared" ca="1" si="306"/>
        <v>0</v>
      </c>
      <c r="U560" s="78">
        <f t="shared" ca="1" si="307"/>
        <v>2.4366954920664725E-5</v>
      </c>
      <c r="V560" s="79">
        <f t="shared" ca="1" si="308"/>
        <v>45.289583954422696</v>
      </c>
      <c r="W560" s="79">
        <f t="shared" ca="1" si="291"/>
        <v>0.30894259649228578</v>
      </c>
      <c r="X560" s="80">
        <f t="shared" ca="1" si="292"/>
        <v>-4.8733909841329449E-4</v>
      </c>
      <c r="Y560" s="80">
        <f t="shared" ca="1" si="309"/>
        <v>-3.7741319962018918E-2</v>
      </c>
      <c r="Z560" s="80">
        <f t="shared" ca="1" si="293"/>
        <v>0</v>
      </c>
      <c r="AA560" s="80">
        <f t="shared" ca="1" si="310"/>
        <v>0</v>
      </c>
      <c r="AB560" s="81">
        <f t="shared" ca="1" si="294"/>
        <v>0</v>
      </c>
      <c r="AC560" s="79">
        <f t="shared" ca="1" si="295"/>
        <v>45.560297891854553</v>
      </c>
      <c r="AE560" s="35"/>
      <c r="AF560" s="35"/>
      <c r="AR560" s="69">
        <f t="shared" si="311"/>
        <v>47</v>
      </c>
      <c r="AS560" s="70">
        <f t="shared" si="315"/>
        <v>557</v>
      </c>
      <c r="AT560" s="71">
        <f t="shared" si="316"/>
        <v>2.2090880121505882E-2</v>
      </c>
      <c r="AU560" s="72">
        <f t="shared" si="296"/>
        <v>6.8214933659622723E-3</v>
      </c>
      <c r="AV560" s="73">
        <f t="shared" si="312"/>
        <v>1.0068214933659623</v>
      </c>
      <c r="AW560" s="74">
        <f>PRODUCT(AV$4:AV560)</f>
        <v>44.109318452016275</v>
      </c>
    </row>
    <row r="561" spans="5:49">
      <c r="E561">
        <f t="shared" si="313"/>
        <v>558</v>
      </c>
      <c r="F561" s="64">
        <f t="shared" si="314"/>
        <v>108.4166666666642</v>
      </c>
      <c r="G561" s="55">
        <f t="shared" si="297"/>
        <v>0</v>
      </c>
      <c r="H561" s="78">
        <f t="shared" si="317"/>
        <v>3.8718965653088936E-5</v>
      </c>
      <c r="I561" s="79">
        <f t="shared" ca="1" si="298"/>
        <v>0</v>
      </c>
      <c r="J561" s="79">
        <f t="shared" ca="1" si="299"/>
        <v>0</v>
      </c>
      <c r="K561" s="80">
        <f t="shared" ca="1" si="300"/>
        <v>0</v>
      </c>
      <c r="L561" s="80">
        <f t="shared" ca="1" si="301"/>
        <v>0</v>
      </c>
      <c r="M561" s="80">
        <f t="shared" ca="1" si="302"/>
        <v>0</v>
      </c>
      <c r="N561" s="80">
        <f t="shared" ca="1" si="303"/>
        <v>0</v>
      </c>
      <c r="O561" s="81">
        <f t="shared" ca="1" si="289"/>
        <v>0</v>
      </c>
      <c r="P561" s="79">
        <f t="shared" ca="1" si="290"/>
        <v>0</v>
      </c>
      <c r="R561">
        <f t="shared" ca="1" si="304"/>
        <v>558</v>
      </c>
      <c r="S561" s="78">
        <f t="shared" ca="1" si="305"/>
        <v>106.56</v>
      </c>
      <c r="T561" s="55">
        <f t="shared" ca="1" si="306"/>
        <v>0</v>
      </c>
      <c r="U561" s="78">
        <f t="shared" ca="1" si="307"/>
        <v>2.4366954920664725E-5</v>
      </c>
      <c r="V561" s="79">
        <f t="shared" ca="1" si="308"/>
        <v>45.560297891854553</v>
      </c>
      <c r="W561" s="79">
        <f t="shared" ca="1" si="291"/>
        <v>0.31078926982055072</v>
      </c>
      <c r="X561" s="80">
        <f t="shared" ca="1" si="292"/>
        <v>-4.8733909841329449E-4</v>
      </c>
      <c r="Y561" s="80">
        <f t="shared" ca="1" si="309"/>
        <v>-3.7966914909878795E-2</v>
      </c>
      <c r="Z561" s="80">
        <f t="shared" ca="1" si="293"/>
        <v>0</v>
      </c>
      <c r="AA561" s="80">
        <f t="shared" ca="1" si="310"/>
        <v>0</v>
      </c>
      <c r="AB561" s="81">
        <f t="shared" ca="1" si="294"/>
        <v>0</v>
      </c>
      <c r="AC561" s="79">
        <f t="shared" ca="1" si="295"/>
        <v>45.832632907666813</v>
      </c>
      <c r="AE561" s="35"/>
      <c r="AF561" s="35"/>
      <c r="AR561" s="69">
        <f t="shared" si="311"/>
        <v>47</v>
      </c>
      <c r="AS561" s="70">
        <f t="shared" si="315"/>
        <v>558</v>
      </c>
      <c r="AT561" s="71">
        <f t="shared" si="316"/>
        <v>2.1940187329308761E-2</v>
      </c>
      <c r="AU561" s="72">
        <f t="shared" si="296"/>
        <v>6.8214933659622723E-3</v>
      </c>
      <c r="AV561" s="73">
        <f t="shared" si="312"/>
        <v>1.0068214933659623</v>
      </c>
      <c r="AW561" s="74">
        <f>PRODUCT(AV$4:AV561)</f>
        <v>44.410209875213823</v>
      </c>
    </row>
    <row r="562" spans="5:49">
      <c r="E562">
        <f t="shared" si="313"/>
        <v>559</v>
      </c>
      <c r="F562" s="64">
        <f t="shared" si="314"/>
        <v>108.49999999999753</v>
      </c>
      <c r="G562" s="55">
        <f t="shared" si="297"/>
        <v>0</v>
      </c>
      <c r="H562" s="78">
        <f t="shared" si="317"/>
        <v>3.8718965653088936E-5</v>
      </c>
      <c r="I562" s="79">
        <f t="shared" ca="1" si="298"/>
        <v>0</v>
      </c>
      <c r="J562" s="79">
        <f t="shared" ca="1" si="299"/>
        <v>0</v>
      </c>
      <c r="K562" s="80">
        <f t="shared" ca="1" si="300"/>
        <v>0</v>
      </c>
      <c r="L562" s="80">
        <f t="shared" ca="1" si="301"/>
        <v>0</v>
      </c>
      <c r="M562" s="80">
        <f t="shared" ca="1" si="302"/>
        <v>0</v>
      </c>
      <c r="N562" s="80">
        <f t="shared" ca="1" si="303"/>
        <v>0</v>
      </c>
      <c r="O562" s="81">
        <f t="shared" ca="1" si="289"/>
        <v>0</v>
      </c>
      <c r="P562" s="79">
        <f t="shared" ca="1" si="290"/>
        <v>0</v>
      </c>
      <c r="R562">
        <f t="shared" ca="1" si="304"/>
        <v>559</v>
      </c>
      <c r="S562" s="78">
        <f t="shared" ca="1" si="305"/>
        <v>106.64</v>
      </c>
      <c r="T562" s="55">
        <f t="shared" ca="1" si="306"/>
        <v>0</v>
      </c>
      <c r="U562" s="78">
        <f t="shared" ca="1" si="307"/>
        <v>2.4366954920664725E-5</v>
      </c>
      <c r="V562" s="79">
        <f t="shared" ca="1" si="308"/>
        <v>45.832632907666813</v>
      </c>
      <c r="W562" s="79">
        <f t="shared" ca="1" si="291"/>
        <v>0.31264700132423329</v>
      </c>
      <c r="X562" s="80">
        <f t="shared" ca="1" si="292"/>
        <v>-4.8733909841329449E-4</v>
      </c>
      <c r="Y562" s="80">
        <f t="shared" ca="1" si="309"/>
        <v>-3.819386075638901E-2</v>
      </c>
      <c r="Z562" s="80">
        <f t="shared" ca="1" si="293"/>
        <v>0</v>
      </c>
      <c r="AA562" s="80">
        <f t="shared" ca="1" si="310"/>
        <v>0</v>
      </c>
      <c r="AB562" s="81">
        <f t="shared" ca="1" si="294"/>
        <v>0</v>
      </c>
      <c r="AC562" s="79">
        <f t="shared" ca="1" si="295"/>
        <v>46.106598709136243</v>
      </c>
      <c r="AE562" s="35"/>
      <c r="AF562" s="35"/>
      <c r="AR562" s="69">
        <f t="shared" si="311"/>
        <v>47</v>
      </c>
      <c r="AS562" s="70">
        <f t="shared" si="315"/>
        <v>559</v>
      </c>
      <c r="AT562" s="71">
        <f t="shared" si="316"/>
        <v>2.179052248699391E-2</v>
      </c>
      <c r="AU562" s="72">
        <f t="shared" si="296"/>
        <v>6.8214933659622723E-3</v>
      </c>
      <c r="AV562" s="73">
        <f t="shared" si="312"/>
        <v>1.0068214933659623</v>
      </c>
      <c r="AW562" s="74">
        <f>PRODUCT(AV$4:AV562)</f>
        <v>44.713153827258587</v>
      </c>
    </row>
    <row r="563" spans="5:49">
      <c r="E563">
        <f t="shared" si="313"/>
        <v>560</v>
      </c>
      <c r="F563" s="64">
        <f t="shared" si="314"/>
        <v>108.58333333333086</v>
      </c>
      <c r="G563" s="55">
        <f t="shared" si="297"/>
        <v>0</v>
      </c>
      <c r="H563" s="78">
        <f t="shared" si="317"/>
        <v>3.8718965653088936E-5</v>
      </c>
      <c r="I563" s="79">
        <f t="shared" ca="1" si="298"/>
        <v>0</v>
      </c>
      <c r="J563" s="79">
        <f t="shared" ca="1" si="299"/>
        <v>0</v>
      </c>
      <c r="K563" s="80">
        <f t="shared" ca="1" si="300"/>
        <v>0</v>
      </c>
      <c r="L563" s="80">
        <f t="shared" ca="1" si="301"/>
        <v>0</v>
      </c>
      <c r="M563" s="80">
        <f t="shared" ca="1" si="302"/>
        <v>0</v>
      </c>
      <c r="N563" s="80">
        <f t="shared" ca="1" si="303"/>
        <v>0</v>
      </c>
      <c r="O563" s="81">
        <f t="shared" ca="1" si="289"/>
        <v>0</v>
      </c>
      <c r="P563" s="79">
        <f t="shared" ca="1" si="290"/>
        <v>0</v>
      </c>
      <c r="R563">
        <f t="shared" ca="1" si="304"/>
        <v>560</v>
      </c>
      <c r="S563" s="78">
        <f t="shared" ca="1" si="305"/>
        <v>106.72</v>
      </c>
      <c r="T563" s="55">
        <f t="shared" ca="1" si="306"/>
        <v>0</v>
      </c>
      <c r="U563" s="78">
        <f t="shared" ca="1" si="307"/>
        <v>2.4366954920664725E-5</v>
      </c>
      <c r="V563" s="79">
        <f t="shared" ca="1" si="308"/>
        <v>46.106598709136243</v>
      </c>
      <c r="W563" s="79">
        <f t="shared" ca="1" si="291"/>
        <v>0.31451585722145753</v>
      </c>
      <c r="X563" s="80">
        <f t="shared" ca="1" si="292"/>
        <v>-4.8733909841329449E-4</v>
      </c>
      <c r="Y563" s="80">
        <f t="shared" ca="1" si="309"/>
        <v>-3.8422165590946869E-2</v>
      </c>
      <c r="Z563" s="80">
        <f t="shared" ca="1" si="293"/>
        <v>0</v>
      </c>
      <c r="AA563" s="80">
        <f t="shared" ca="1" si="310"/>
        <v>0</v>
      </c>
      <c r="AB563" s="81">
        <f t="shared" ca="1" si="294"/>
        <v>0</v>
      </c>
      <c r="AC563" s="79">
        <f t="shared" ca="1" si="295"/>
        <v>46.382205061668344</v>
      </c>
      <c r="AE563" s="35"/>
      <c r="AF563" s="35"/>
      <c r="AR563" s="69">
        <f t="shared" si="311"/>
        <v>47</v>
      </c>
      <c r="AS563" s="70">
        <f t="shared" si="315"/>
        <v>560</v>
      </c>
      <c r="AT563" s="71">
        <f t="shared" si="316"/>
        <v>2.1641878582408028E-2</v>
      </c>
      <c r="AU563" s="72">
        <f t="shared" si="296"/>
        <v>6.8214933659622723E-3</v>
      </c>
      <c r="AV563" s="73">
        <f t="shared" si="312"/>
        <v>1.0068214933659623</v>
      </c>
      <c r="AW563" s="74">
        <f>PRODUCT(AV$4:AV563)</f>
        <v>45.018164309462485</v>
      </c>
    </row>
    <row r="564" spans="5:49">
      <c r="E564">
        <f t="shared" si="313"/>
        <v>561</v>
      </c>
      <c r="F564" s="64">
        <f t="shared" si="314"/>
        <v>108.66666666666418</v>
      </c>
      <c r="G564" s="55">
        <f t="shared" si="297"/>
        <v>0</v>
      </c>
      <c r="H564" s="78">
        <f t="shared" si="317"/>
        <v>3.8718965653088936E-5</v>
      </c>
      <c r="I564" s="79">
        <f t="shared" ca="1" si="298"/>
        <v>0</v>
      </c>
      <c r="J564" s="79">
        <f t="shared" ca="1" si="299"/>
        <v>0</v>
      </c>
      <c r="K564" s="80">
        <f t="shared" ca="1" si="300"/>
        <v>0</v>
      </c>
      <c r="L564" s="80">
        <f t="shared" ca="1" si="301"/>
        <v>0</v>
      </c>
      <c r="M564" s="80">
        <f t="shared" ca="1" si="302"/>
        <v>0</v>
      </c>
      <c r="N564" s="80">
        <f t="shared" ca="1" si="303"/>
        <v>0</v>
      </c>
      <c r="O564" s="81">
        <f t="shared" ca="1" si="289"/>
        <v>0</v>
      </c>
      <c r="P564" s="79">
        <f t="shared" ca="1" si="290"/>
        <v>0</v>
      </c>
      <c r="R564">
        <f t="shared" ca="1" si="304"/>
        <v>561</v>
      </c>
      <c r="S564" s="78">
        <f t="shared" ca="1" si="305"/>
        <v>106.8</v>
      </c>
      <c r="T564" s="55">
        <f t="shared" ca="1" si="306"/>
        <v>0</v>
      </c>
      <c r="U564" s="78">
        <f t="shared" ca="1" si="307"/>
        <v>2.4366954920664725E-5</v>
      </c>
      <c r="V564" s="79">
        <f t="shared" ca="1" si="308"/>
        <v>46.382205061668344</v>
      </c>
      <c r="W564" s="79">
        <f t="shared" ca="1" si="291"/>
        <v>0.31639590412687235</v>
      </c>
      <c r="X564" s="80">
        <f t="shared" ca="1" si="292"/>
        <v>-4.8733909841329449E-4</v>
      </c>
      <c r="Y564" s="80">
        <f t="shared" ca="1" si="309"/>
        <v>-3.8651837551390289E-2</v>
      </c>
      <c r="Z564" s="80">
        <f t="shared" ca="1" si="293"/>
        <v>0</v>
      </c>
      <c r="AA564" s="80">
        <f t="shared" ca="1" si="310"/>
        <v>0</v>
      </c>
      <c r="AB564" s="81">
        <f t="shared" ca="1" si="294"/>
        <v>0</v>
      </c>
      <c r="AC564" s="79">
        <f t="shared" ca="1" si="295"/>
        <v>46.659461789145411</v>
      </c>
      <c r="AE564" s="35"/>
      <c r="AF564" s="35"/>
      <c r="AR564" s="69">
        <f t="shared" si="311"/>
        <v>47</v>
      </c>
      <c r="AS564" s="70">
        <f t="shared" si="315"/>
        <v>561</v>
      </c>
      <c r="AT564" s="71">
        <f t="shared" si="316"/>
        <v>2.149424865123117E-2</v>
      </c>
      <c r="AU564" s="72">
        <f t="shared" si="296"/>
        <v>6.8214933659622723E-3</v>
      </c>
      <c r="AV564" s="73">
        <f t="shared" si="312"/>
        <v>1.0068214933659623</v>
      </c>
      <c r="AW564" s="74">
        <f>PRODUCT(AV$4:AV564)</f>
        <v>45.325255418647281</v>
      </c>
    </row>
    <row r="565" spans="5:49">
      <c r="E565">
        <f t="shared" si="313"/>
        <v>562</v>
      </c>
      <c r="F565" s="64">
        <f t="shared" si="314"/>
        <v>108.74999999999751</v>
      </c>
      <c r="G565" s="55">
        <f t="shared" si="297"/>
        <v>0</v>
      </c>
      <c r="H565" s="78">
        <f t="shared" si="317"/>
        <v>3.8718965653088936E-5</v>
      </c>
      <c r="I565" s="79">
        <f t="shared" ca="1" si="298"/>
        <v>0</v>
      </c>
      <c r="J565" s="79">
        <f t="shared" ca="1" si="299"/>
        <v>0</v>
      </c>
      <c r="K565" s="80">
        <f t="shared" ca="1" si="300"/>
        <v>0</v>
      </c>
      <c r="L565" s="80">
        <f t="shared" ca="1" si="301"/>
        <v>0</v>
      </c>
      <c r="M565" s="80">
        <f t="shared" ca="1" si="302"/>
        <v>0</v>
      </c>
      <c r="N565" s="80">
        <f t="shared" ca="1" si="303"/>
        <v>0</v>
      </c>
      <c r="O565" s="81">
        <f t="shared" ca="1" si="289"/>
        <v>0</v>
      </c>
      <c r="P565" s="79">
        <f t="shared" ca="1" si="290"/>
        <v>0</v>
      </c>
      <c r="R565">
        <f t="shared" ca="1" si="304"/>
        <v>562</v>
      </c>
      <c r="S565" s="78">
        <f t="shared" ca="1" si="305"/>
        <v>106.88</v>
      </c>
      <c r="T565" s="55">
        <f t="shared" ca="1" si="306"/>
        <v>0</v>
      </c>
      <c r="U565" s="78">
        <f t="shared" ca="1" si="307"/>
        <v>2.4366954920664725E-5</v>
      </c>
      <c r="V565" s="79">
        <f t="shared" ca="1" si="308"/>
        <v>46.659461789145411</v>
      </c>
      <c r="W565" s="79">
        <f t="shared" ca="1" si="291"/>
        <v>0.31828720905402558</v>
      </c>
      <c r="X565" s="80">
        <f t="shared" ca="1" si="292"/>
        <v>-4.8733909841329449E-4</v>
      </c>
      <c r="Y565" s="80">
        <f t="shared" ca="1" si="309"/>
        <v>-3.8882884824287846E-2</v>
      </c>
      <c r="Z565" s="80">
        <f t="shared" ca="1" si="293"/>
        <v>0</v>
      </c>
      <c r="AA565" s="80">
        <f t="shared" ca="1" si="310"/>
        <v>0</v>
      </c>
      <c r="AB565" s="81">
        <f t="shared" ca="1" si="294"/>
        <v>0</v>
      </c>
      <c r="AC565" s="79">
        <f t="shared" ca="1" si="295"/>
        <v>46.938378774276735</v>
      </c>
      <c r="AE565" s="35"/>
      <c r="AF565" s="35"/>
      <c r="AR565" s="69">
        <f t="shared" si="311"/>
        <v>47</v>
      </c>
      <c r="AS565" s="70">
        <f t="shared" si="315"/>
        <v>562</v>
      </c>
      <c r="AT565" s="71">
        <f t="shared" si="316"/>
        <v>2.1347625776650454E-2</v>
      </c>
      <c r="AU565" s="72">
        <f t="shared" si="296"/>
        <v>6.8214933659622723E-3</v>
      </c>
      <c r="AV565" s="73">
        <f t="shared" si="312"/>
        <v>1.0068214933659623</v>
      </c>
      <c r="AW565" s="74">
        <f>PRODUCT(AV$4:AV565)</f>
        <v>45.634441347796127</v>
      </c>
    </row>
    <row r="566" spans="5:49">
      <c r="E566">
        <f t="shared" si="313"/>
        <v>563</v>
      </c>
      <c r="F566" s="64">
        <f t="shared" si="314"/>
        <v>108.83333333333084</v>
      </c>
      <c r="G566" s="55">
        <f t="shared" si="297"/>
        <v>0</v>
      </c>
      <c r="H566" s="78">
        <f t="shared" si="317"/>
        <v>3.8718965653088936E-5</v>
      </c>
      <c r="I566" s="79">
        <f t="shared" ca="1" si="298"/>
        <v>0</v>
      </c>
      <c r="J566" s="79">
        <f t="shared" ca="1" si="299"/>
        <v>0</v>
      </c>
      <c r="K566" s="80">
        <f t="shared" ca="1" si="300"/>
        <v>0</v>
      </c>
      <c r="L566" s="80">
        <f t="shared" ca="1" si="301"/>
        <v>0</v>
      </c>
      <c r="M566" s="80">
        <f t="shared" ca="1" si="302"/>
        <v>0</v>
      </c>
      <c r="N566" s="80">
        <f t="shared" ca="1" si="303"/>
        <v>0</v>
      </c>
      <c r="O566" s="81">
        <f t="shared" ca="1" si="289"/>
        <v>0</v>
      </c>
      <c r="P566" s="79">
        <f t="shared" ca="1" si="290"/>
        <v>0</v>
      </c>
      <c r="R566">
        <f t="shared" ca="1" si="304"/>
        <v>563</v>
      </c>
      <c r="S566" s="78">
        <f t="shared" ca="1" si="305"/>
        <v>106.96</v>
      </c>
      <c r="T566" s="55">
        <f t="shared" ca="1" si="306"/>
        <v>0</v>
      </c>
      <c r="U566" s="78">
        <f t="shared" ca="1" si="307"/>
        <v>2.4366954920664725E-5</v>
      </c>
      <c r="V566" s="79">
        <f t="shared" ca="1" si="308"/>
        <v>46.938378774276735</v>
      </c>
      <c r="W566" s="79">
        <f t="shared" ca="1" si="291"/>
        <v>0.32018983941775309</v>
      </c>
      <c r="X566" s="80">
        <f t="shared" ca="1" si="292"/>
        <v>-4.8733909841329449E-4</v>
      </c>
      <c r="Y566" s="80">
        <f t="shared" ca="1" si="309"/>
        <v>-3.9115315645230617E-2</v>
      </c>
      <c r="Z566" s="80">
        <f t="shared" ca="1" si="293"/>
        <v>0</v>
      </c>
      <c r="AA566" s="80">
        <f t="shared" ca="1" si="310"/>
        <v>0</v>
      </c>
      <c r="AB566" s="81">
        <f t="shared" ca="1" si="294"/>
        <v>0</v>
      </c>
      <c r="AC566" s="79">
        <f t="shared" ca="1" si="295"/>
        <v>47.218965958950839</v>
      </c>
      <c r="AE566" s="35"/>
      <c r="AF566" s="35"/>
      <c r="AR566" s="69">
        <f t="shared" si="311"/>
        <v>47</v>
      </c>
      <c r="AS566" s="70">
        <f t="shared" si="315"/>
        <v>563</v>
      </c>
      <c r="AT566" s="71">
        <f t="shared" si="316"/>
        <v>2.1202003089035987E-2</v>
      </c>
      <c r="AU566" s="72">
        <f t="shared" si="296"/>
        <v>6.8214933659622723E-3</v>
      </c>
      <c r="AV566" s="73">
        <f t="shared" si="312"/>
        <v>1.0068214933659623</v>
      </c>
      <c r="AW566" s="74">
        <f>PRODUCT(AV$4:AV566)</f>
        <v>45.945736386709513</v>
      </c>
    </row>
    <row r="567" spans="5:49">
      <c r="E567">
        <f t="shared" si="313"/>
        <v>564</v>
      </c>
      <c r="F567" s="64">
        <f t="shared" si="314"/>
        <v>108.91666666666417</v>
      </c>
      <c r="G567" s="55">
        <f t="shared" si="297"/>
        <v>0</v>
      </c>
      <c r="H567" s="78">
        <f t="shared" si="317"/>
        <v>3.8718965653088936E-5</v>
      </c>
      <c r="I567" s="79">
        <f t="shared" ca="1" si="298"/>
        <v>0</v>
      </c>
      <c r="J567" s="79">
        <f t="shared" ca="1" si="299"/>
        <v>0</v>
      </c>
      <c r="K567" s="80">
        <f t="shared" ca="1" si="300"/>
        <v>0</v>
      </c>
      <c r="L567" s="80">
        <f t="shared" ca="1" si="301"/>
        <v>0</v>
      </c>
      <c r="M567" s="80">
        <f t="shared" ca="1" si="302"/>
        <v>0</v>
      </c>
      <c r="N567" s="80">
        <f t="shared" ca="1" si="303"/>
        <v>0</v>
      </c>
      <c r="O567" s="81">
        <f t="shared" ca="1" si="289"/>
        <v>0</v>
      </c>
      <c r="P567" s="79">
        <f t="shared" ca="1" si="290"/>
        <v>0</v>
      </c>
      <c r="R567">
        <f t="shared" ca="1" si="304"/>
        <v>564</v>
      </c>
      <c r="S567" s="78">
        <f t="shared" ca="1" si="305"/>
        <v>107.04</v>
      </c>
      <c r="T567" s="55">
        <f t="shared" ca="1" si="306"/>
        <v>0</v>
      </c>
      <c r="U567" s="78">
        <f t="shared" ca="1" si="307"/>
        <v>2.4366954920664725E-5</v>
      </c>
      <c r="V567" s="79">
        <f t="shared" ca="1" si="308"/>
        <v>47.218965958950839</v>
      </c>
      <c r="W567" s="79">
        <f t="shared" ca="1" si="291"/>
        <v>0.32210386303658151</v>
      </c>
      <c r="X567" s="80">
        <f t="shared" ca="1" si="292"/>
        <v>-4.8733909841329449E-4</v>
      </c>
      <c r="Y567" s="80">
        <f t="shared" ca="1" si="309"/>
        <v>-3.9349138299125702E-2</v>
      </c>
      <c r="Z567" s="80">
        <f t="shared" ca="1" si="293"/>
        <v>0</v>
      </c>
      <c r="AA567" s="80">
        <f t="shared" ca="1" si="310"/>
        <v>0</v>
      </c>
      <c r="AB567" s="81">
        <f t="shared" ca="1" si="294"/>
        <v>-3.2173993557949445</v>
      </c>
      <c r="AC567" s="79">
        <f t="shared" ca="1" si="295"/>
        <v>44.283833988794939</v>
      </c>
      <c r="AE567" s="35"/>
      <c r="AF567" s="35"/>
      <c r="AR567" s="69">
        <f t="shared" si="311"/>
        <v>47</v>
      </c>
      <c r="AS567" s="70">
        <f t="shared" si="315"/>
        <v>564</v>
      </c>
      <c r="AT567" s="71">
        <f t="shared" si="316"/>
        <v>2.1057373765619017E-2</v>
      </c>
      <c r="AU567" s="72">
        <f t="shared" si="296"/>
        <v>6.8214933659622723E-3</v>
      </c>
      <c r="AV567" s="73">
        <f t="shared" si="312"/>
        <v>1.0068214933659623</v>
      </c>
      <c r="AW567" s="74">
        <f>PRODUCT(AV$4:AV567)</f>
        <v>46.259154922665701</v>
      </c>
    </row>
    <row r="568" spans="5:49">
      <c r="E568">
        <f t="shared" si="313"/>
        <v>565</v>
      </c>
      <c r="F568" s="64">
        <f t="shared" si="314"/>
        <v>108.9999999999975</v>
      </c>
      <c r="G568" s="55">
        <f t="shared" si="297"/>
        <v>0</v>
      </c>
      <c r="H568" s="78">
        <f t="shared" si="317"/>
        <v>3.8718965653088936E-5</v>
      </c>
      <c r="I568" s="79">
        <f t="shared" ca="1" si="298"/>
        <v>0</v>
      </c>
      <c r="J568" s="79">
        <f t="shared" ca="1" si="299"/>
        <v>0</v>
      </c>
      <c r="K568" s="80">
        <f t="shared" ca="1" si="300"/>
        <v>0</v>
      </c>
      <c r="L568" s="80">
        <f t="shared" ca="1" si="301"/>
        <v>0</v>
      </c>
      <c r="M568" s="80">
        <f t="shared" ca="1" si="302"/>
        <v>0</v>
      </c>
      <c r="N568" s="80">
        <f t="shared" ca="1" si="303"/>
        <v>0</v>
      </c>
      <c r="O568" s="81">
        <f t="shared" ca="1" si="289"/>
        <v>0</v>
      </c>
      <c r="P568" s="79">
        <f t="shared" ca="1" si="290"/>
        <v>0</v>
      </c>
      <c r="R568">
        <f t="shared" ca="1" si="304"/>
        <v>565</v>
      </c>
      <c r="S568" s="78">
        <f t="shared" ca="1" si="305"/>
        <v>107.12</v>
      </c>
      <c r="T568" s="55">
        <f t="shared" ca="1" si="306"/>
        <v>0</v>
      </c>
      <c r="U568" s="78">
        <f t="shared" ca="1" si="307"/>
        <v>2.4366954920664725E-5</v>
      </c>
      <c r="V568" s="79">
        <f t="shared" ca="1" si="308"/>
        <v>44.283833988794939</v>
      </c>
      <c r="W568" s="79">
        <f t="shared" ca="1" si="291"/>
        <v>0.30208187977393924</v>
      </c>
      <c r="X568" s="80">
        <f t="shared" ca="1" si="292"/>
        <v>-4.8733909841329449E-4</v>
      </c>
      <c r="Y568" s="80">
        <f t="shared" ca="1" si="309"/>
        <v>-3.6903194990662448E-2</v>
      </c>
      <c r="Z568" s="80">
        <f t="shared" ca="1" si="293"/>
        <v>-0.33212875491596205</v>
      </c>
      <c r="AA568" s="80">
        <f t="shared" ca="1" si="310"/>
        <v>0</v>
      </c>
      <c r="AB568" s="81">
        <f t="shared" ca="1" si="294"/>
        <v>0</v>
      </c>
      <c r="AC568" s="79">
        <f t="shared" ca="1" si="295"/>
        <v>44.216396579563835</v>
      </c>
      <c r="AE568" s="35"/>
      <c r="AF568" s="35"/>
      <c r="AR568" s="69">
        <f t="shared" si="311"/>
        <v>48</v>
      </c>
      <c r="AS568" s="70">
        <f t="shared" si="315"/>
        <v>565</v>
      </c>
      <c r="AT568" s="71">
        <f t="shared" si="316"/>
        <v>2.0913731030172258E-2</v>
      </c>
      <c r="AU568" s="72">
        <f t="shared" si="296"/>
        <v>6.8214933659622723E-3</v>
      </c>
      <c r="AV568" s="73">
        <f t="shared" si="312"/>
        <v>1.0068214933659623</v>
      </c>
      <c r="AW568" s="74">
        <f>PRODUCT(AV$4:AV568)</f>
        <v>46.574711441085682</v>
      </c>
    </row>
    <row r="569" spans="5:49">
      <c r="E569">
        <f t="shared" si="313"/>
        <v>566</v>
      </c>
      <c r="F569" s="64">
        <f t="shared" si="314"/>
        <v>109.08333333333083</v>
      </c>
      <c r="G569" s="55">
        <f t="shared" si="297"/>
        <v>0</v>
      </c>
      <c r="H569" s="78">
        <f t="shared" si="317"/>
        <v>3.8718965653088936E-5</v>
      </c>
      <c r="I569" s="79">
        <f t="shared" ca="1" si="298"/>
        <v>0</v>
      </c>
      <c r="J569" s="79">
        <f t="shared" ca="1" si="299"/>
        <v>0</v>
      </c>
      <c r="K569" s="80">
        <f t="shared" ca="1" si="300"/>
        <v>0</v>
      </c>
      <c r="L569" s="80">
        <f t="shared" ca="1" si="301"/>
        <v>0</v>
      </c>
      <c r="M569" s="80">
        <f t="shared" ca="1" si="302"/>
        <v>0</v>
      </c>
      <c r="N569" s="80">
        <f t="shared" ca="1" si="303"/>
        <v>0</v>
      </c>
      <c r="O569" s="81">
        <f t="shared" ca="1" si="289"/>
        <v>0</v>
      </c>
      <c r="P569" s="79">
        <f t="shared" ca="1" si="290"/>
        <v>0</v>
      </c>
      <c r="R569">
        <f t="shared" ca="1" si="304"/>
        <v>566</v>
      </c>
      <c r="S569" s="78">
        <f t="shared" ca="1" si="305"/>
        <v>107.2</v>
      </c>
      <c r="T569" s="55">
        <f t="shared" ca="1" si="306"/>
        <v>0</v>
      </c>
      <c r="U569" s="78">
        <f t="shared" ca="1" si="307"/>
        <v>2.4366954920664725E-5</v>
      </c>
      <c r="V569" s="79">
        <f t="shared" ca="1" si="308"/>
        <v>44.216396579563835</v>
      </c>
      <c r="W569" s="79">
        <f t="shared" ca="1" si="291"/>
        <v>0.30162185593425161</v>
      </c>
      <c r="X569" s="80">
        <f t="shared" ca="1" si="292"/>
        <v>-4.8733909841329449E-4</v>
      </c>
      <c r="Y569" s="80">
        <f t="shared" ca="1" si="309"/>
        <v>-3.6846997149636532E-2</v>
      </c>
      <c r="Z569" s="80">
        <f t="shared" ca="1" si="293"/>
        <v>0</v>
      </c>
      <c r="AA569" s="80">
        <f t="shared" ca="1" si="310"/>
        <v>0</v>
      </c>
      <c r="AB569" s="81">
        <f t="shared" ca="1" si="294"/>
        <v>0</v>
      </c>
      <c r="AC569" s="79">
        <f t="shared" ca="1" si="295"/>
        <v>44.480684099250034</v>
      </c>
      <c r="AE569" s="35"/>
      <c r="AF569" s="35"/>
      <c r="AR569" s="69">
        <f t="shared" si="311"/>
        <v>48</v>
      </c>
      <c r="AS569" s="70">
        <f t="shared" si="315"/>
        <v>566</v>
      </c>
      <c r="AT569" s="71">
        <f t="shared" si="316"/>
        <v>2.0771068152692418E-2</v>
      </c>
      <c r="AU569" s="72">
        <f t="shared" si="296"/>
        <v>6.8214933659622723E-3</v>
      </c>
      <c r="AV569" s="73">
        <f t="shared" si="312"/>
        <v>1.0068214933659623</v>
      </c>
      <c r="AW569" s="74">
        <f>PRODUCT(AV$4:AV569)</f>
        <v>46.892420526202656</v>
      </c>
    </row>
    <row r="570" spans="5:49">
      <c r="E570">
        <f t="shared" si="313"/>
        <v>567</v>
      </c>
      <c r="F570" s="64">
        <f t="shared" si="314"/>
        <v>109.16666666666416</v>
      </c>
      <c r="G570" s="55">
        <f t="shared" si="297"/>
        <v>0</v>
      </c>
      <c r="H570" s="78">
        <f t="shared" si="317"/>
        <v>3.8718965653088936E-5</v>
      </c>
      <c r="I570" s="79">
        <f t="shared" ca="1" si="298"/>
        <v>0</v>
      </c>
      <c r="J570" s="79">
        <f t="shared" ca="1" si="299"/>
        <v>0</v>
      </c>
      <c r="K570" s="80">
        <f t="shared" ca="1" si="300"/>
        <v>0</v>
      </c>
      <c r="L570" s="80">
        <f t="shared" ca="1" si="301"/>
        <v>0</v>
      </c>
      <c r="M570" s="80">
        <f t="shared" ca="1" si="302"/>
        <v>0</v>
      </c>
      <c r="N570" s="80">
        <f t="shared" ca="1" si="303"/>
        <v>0</v>
      </c>
      <c r="O570" s="81">
        <f t="shared" ca="1" si="289"/>
        <v>0</v>
      </c>
      <c r="P570" s="79">
        <f t="shared" ca="1" si="290"/>
        <v>0</v>
      </c>
      <c r="R570">
        <f t="shared" ca="1" si="304"/>
        <v>567</v>
      </c>
      <c r="S570" s="78">
        <f t="shared" ca="1" si="305"/>
        <v>107.28</v>
      </c>
      <c r="T570" s="55">
        <f t="shared" ca="1" si="306"/>
        <v>0</v>
      </c>
      <c r="U570" s="78">
        <f t="shared" ca="1" si="307"/>
        <v>2.4366954920664725E-5</v>
      </c>
      <c r="V570" s="79">
        <f t="shared" ca="1" si="308"/>
        <v>44.480684099250034</v>
      </c>
      <c r="W570" s="79">
        <f t="shared" ca="1" si="291"/>
        <v>0.30342469149649764</v>
      </c>
      <c r="X570" s="80">
        <f t="shared" ca="1" si="292"/>
        <v>-4.8733909841329449E-4</v>
      </c>
      <c r="Y570" s="80">
        <f t="shared" ca="1" si="309"/>
        <v>-3.7067236749375031E-2</v>
      </c>
      <c r="Z570" s="80">
        <f t="shared" ca="1" si="293"/>
        <v>0</v>
      </c>
      <c r="AA570" s="80">
        <f t="shared" ca="1" si="310"/>
        <v>0</v>
      </c>
      <c r="AB570" s="81">
        <f t="shared" ca="1" si="294"/>
        <v>0</v>
      </c>
      <c r="AC570" s="79">
        <f t="shared" ca="1" si="295"/>
        <v>44.746554214898744</v>
      </c>
      <c r="AE570" s="35"/>
      <c r="AF570" s="35"/>
      <c r="AR570" s="69">
        <f t="shared" si="311"/>
        <v>48</v>
      </c>
      <c r="AS570" s="70">
        <f t="shared" si="315"/>
        <v>567</v>
      </c>
      <c r="AT570" s="71">
        <f t="shared" si="316"/>
        <v>2.0629378449084877E-2</v>
      </c>
      <c r="AU570" s="72">
        <f t="shared" si="296"/>
        <v>6.8214933659622723E-3</v>
      </c>
      <c r="AV570" s="73">
        <f t="shared" si="312"/>
        <v>1.0068214933659623</v>
      </c>
      <c r="AW570" s="74">
        <f>PRODUCT(AV$4:AV570)</f>
        <v>47.212296861736064</v>
      </c>
    </row>
    <row r="571" spans="5:49">
      <c r="E571">
        <f t="shared" si="313"/>
        <v>568</v>
      </c>
      <c r="F571" s="64">
        <f t="shared" si="314"/>
        <v>109.24999999999748</v>
      </c>
      <c r="G571" s="55">
        <f t="shared" si="297"/>
        <v>0</v>
      </c>
      <c r="H571" s="78">
        <f t="shared" si="317"/>
        <v>3.8718965653088936E-5</v>
      </c>
      <c r="I571" s="79">
        <f t="shared" ca="1" si="298"/>
        <v>0</v>
      </c>
      <c r="J571" s="79">
        <f t="shared" ca="1" si="299"/>
        <v>0</v>
      </c>
      <c r="K571" s="80">
        <f t="shared" ca="1" si="300"/>
        <v>0</v>
      </c>
      <c r="L571" s="80">
        <f t="shared" ca="1" si="301"/>
        <v>0</v>
      </c>
      <c r="M571" s="80">
        <f t="shared" ca="1" si="302"/>
        <v>0</v>
      </c>
      <c r="N571" s="80">
        <f t="shared" ca="1" si="303"/>
        <v>0</v>
      </c>
      <c r="O571" s="81">
        <f t="shared" ca="1" si="289"/>
        <v>0</v>
      </c>
      <c r="P571" s="79">
        <f t="shared" ca="1" si="290"/>
        <v>0</v>
      </c>
      <c r="R571">
        <f t="shared" ca="1" si="304"/>
        <v>568</v>
      </c>
      <c r="S571" s="78">
        <f t="shared" ca="1" si="305"/>
        <v>107.36</v>
      </c>
      <c r="T571" s="55">
        <f t="shared" ca="1" si="306"/>
        <v>0</v>
      </c>
      <c r="U571" s="78">
        <f t="shared" ca="1" si="307"/>
        <v>2.4366954920664725E-5</v>
      </c>
      <c r="V571" s="79">
        <f t="shared" ca="1" si="308"/>
        <v>44.746554214898744</v>
      </c>
      <c r="W571" s="79">
        <f t="shared" ca="1" si="291"/>
        <v>0.30523832272660295</v>
      </c>
      <c r="X571" s="80">
        <f t="shared" ca="1" si="292"/>
        <v>-4.8733909841329449E-4</v>
      </c>
      <c r="Y571" s="80">
        <f t="shared" ca="1" si="309"/>
        <v>-3.728879517908229E-2</v>
      </c>
      <c r="Z571" s="80">
        <f t="shared" ca="1" si="293"/>
        <v>0</v>
      </c>
      <c r="AA571" s="80">
        <f t="shared" ca="1" si="310"/>
        <v>0</v>
      </c>
      <c r="AB571" s="81">
        <f t="shared" ca="1" si="294"/>
        <v>0</v>
      </c>
      <c r="AC571" s="79">
        <f t="shared" ca="1" si="295"/>
        <v>45.014016403347853</v>
      </c>
      <c r="AE571" s="35"/>
      <c r="AF571" s="35"/>
      <c r="AR571" s="69">
        <f t="shared" si="311"/>
        <v>48</v>
      </c>
      <c r="AS571" s="70">
        <f t="shared" si="315"/>
        <v>568</v>
      </c>
      <c r="AT571" s="71">
        <f t="shared" si="316"/>
        <v>2.0488655280850521E-2</v>
      </c>
      <c r="AU571" s="72">
        <f t="shared" si="296"/>
        <v>6.8214933659622723E-3</v>
      </c>
      <c r="AV571" s="73">
        <f t="shared" si="312"/>
        <v>1.0068214933659623</v>
      </c>
      <c r="AW571" s="74">
        <f>PRODUCT(AV$4:AV571)</f>
        <v>47.534355231570238</v>
      </c>
    </row>
    <row r="572" spans="5:49">
      <c r="E572">
        <f t="shared" si="313"/>
        <v>569</v>
      </c>
      <c r="F572" s="64">
        <f t="shared" si="314"/>
        <v>109.33333333333081</v>
      </c>
      <c r="G572" s="55">
        <f t="shared" si="297"/>
        <v>0</v>
      </c>
      <c r="H572" s="78">
        <f t="shared" si="317"/>
        <v>3.8718965653088936E-5</v>
      </c>
      <c r="I572" s="79">
        <f t="shared" ca="1" si="298"/>
        <v>0</v>
      </c>
      <c r="J572" s="79">
        <f t="shared" ca="1" si="299"/>
        <v>0</v>
      </c>
      <c r="K572" s="80">
        <f t="shared" ca="1" si="300"/>
        <v>0</v>
      </c>
      <c r="L572" s="80">
        <f t="shared" ca="1" si="301"/>
        <v>0</v>
      </c>
      <c r="M572" s="80">
        <f t="shared" ca="1" si="302"/>
        <v>0</v>
      </c>
      <c r="N572" s="80">
        <f t="shared" ca="1" si="303"/>
        <v>0</v>
      </c>
      <c r="O572" s="81">
        <f t="shared" ca="1" si="289"/>
        <v>0</v>
      </c>
      <c r="P572" s="79">
        <f t="shared" ca="1" si="290"/>
        <v>0</v>
      </c>
      <c r="R572">
        <f t="shared" ca="1" si="304"/>
        <v>569</v>
      </c>
      <c r="S572" s="78">
        <f t="shared" ca="1" si="305"/>
        <v>107.44</v>
      </c>
      <c r="T572" s="55">
        <f t="shared" ca="1" si="306"/>
        <v>0</v>
      </c>
      <c r="U572" s="78">
        <f t="shared" ca="1" si="307"/>
        <v>2.4366954920664725E-5</v>
      </c>
      <c r="V572" s="79">
        <f t="shared" ca="1" si="308"/>
        <v>45.014016403347853</v>
      </c>
      <c r="W572" s="79">
        <f t="shared" ca="1" si="291"/>
        <v>0.30706281427075427</v>
      </c>
      <c r="X572" s="80">
        <f t="shared" ca="1" si="292"/>
        <v>-4.8733909841329449E-4</v>
      </c>
      <c r="Y572" s="80">
        <f t="shared" ca="1" si="309"/>
        <v>-3.7511680336123211E-2</v>
      </c>
      <c r="Z572" s="80">
        <f t="shared" ca="1" si="293"/>
        <v>0</v>
      </c>
      <c r="AA572" s="80">
        <f t="shared" ca="1" si="310"/>
        <v>0</v>
      </c>
      <c r="AB572" s="81">
        <f t="shared" ca="1" si="294"/>
        <v>0</v>
      </c>
      <c r="AC572" s="79">
        <f t="shared" ca="1" si="295"/>
        <v>45.283080198184074</v>
      </c>
      <c r="AE572" s="35"/>
      <c r="AF572" s="35"/>
      <c r="AR572" s="69">
        <f t="shared" si="311"/>
        <v>48</v>
      </c>
      <c r="AS572" s="70">
        <f t="shared" si="315"/>
        <v>569</v>
      </c>
      <c r="AT572" s="71">
        <f t="shared" si="316"/>
        <v>2.0348892054774713E-2</v>
      </c>
      <c r="AU572" s="72">
        <f t="shared" si="296"/>
        <v>6.8214933659622723E-3</v>
      </c>
      <c r="AV572" s="73">
        <f t="shared" si="312"/>
        <v>1.0068214933659623</v>
      </c>
      <c r="AW572" s="74">
        <f>PRODUCT(AV$4:AV572)</f>
        <v>47.858610520437686</v>
      </c>
    </row>
    <row r="573" spans="5:49">
      <c r="E573">
        <f t="shared" si="313"/>
        <v>570</v>
      </c>
      <c r="F573" s="64">
        <f t="shared" si="314"/>
        <v>109.41666666666414</v>
      </c>
      <c r="G573" s="55">
        <f t="shared" si="297"/>
        <v>0</v>
      </c>
      <c r="H573" s="78">
        <f t="shared" si="317"/>
        <v>3.8718965653088936E-5</v>
      </c>
      <c r="I573" s="79">
        <f t="shared" ca="1" si="298"/>
        <v>0</v>
      </c>
      <c r="J573" s="79">
        <f t="shared" ca="1" si="299"/>
        <v>0</v>
      </c>
      <c r="K573" s="80">
        <f t="shared" ca="1" si="300"/>
        <v>0</v>
      </c>
      <c r="L573" s="80">
        <f t="shared" ca="1" si="301"/>
        <v>0</v>
      </c>
      <c r="M573" s="80">
        <f t="shared" ca="1" si="302"/>
        <v>0</v>
      </c>
      <c r="N573" s="80">
        <f t="shared" ca="1" si="303"/>
        <v>0</v>
      </c>
      <c r="O573" s="81">
        <f t="shared" ca="1" si="289"/>
        <v>0</v>
      </c>
      <c r="P573" s="79">
        <f t="shared" ca="1" si="290"/>
        <v>0</v>
      </c>
      <c r="R573">
        <f t="shared" ca="1" si="304"/>
        <v>570</v>
      </c>
      <c r="S573" s="78">
        <f t="shared" ca="1" si="305"/>
        <v>107.52</v>
      </c>
      <c r="T573" s="55">
        <f t="shared" ca="1" si="306"/>
        <v>0</v>
      </c>
      <c r="U573" s="78">
        <f t="shared" ca="1" si="307"/>
        <v>2.4366954920664725E-5</v>
      </c>
      <c r="V573" s="79">
        <f t="shared" ca="1" si="308"/>
        <v>45.283080198184074</v>
      </c>
      <c r="W573" s="79">
        <f t="shared" ca="1" si="291"/>
        <v>0.30889823116225018</v>
      </c>
      <c r="X573" s="80">
        <f t="shared" ca="1" si="292"/>
        <v>-4.8733909841329449E-4</v>
      </c>
      <c r="Y573" s="80">
        <f t="shared" ca="1" si="309"/>
        <v>-3.7735900165153394E-2</v>
      </c>
      <c r="Z573" s="80">
        <f t="shared" ca="1" si="293"/>
        <v>0</v>
      </c>
      <c r="AA573" s="80">
        <f t="shared" ca="1" si="310"/>
        <v>0</v>
      </c>
      <c r="AB573" s="81">
        <f t="shared" ca="1" si="294"/>
        <v>0</v>
      </c>
      <c r="AC573" s="79">
        <f t="shared" ca="1" si="295"/>
        <v>45.553755190082761</v>
      </c>
      <c r="AE573" s="35"/>
      <c r="AF573" s="35"/>
      <c r="AR573" s="69">
        <f t="shared" si="311"/>
        <v>48</v>
      </c>
      <c r="AS573" s="70">
        <f t="shared" si="315"/>
        <v>570</v>
      </c>
      <c r="AT573" s="71">
        <f t="shared" si="316"/>
        <v>2.0210082222618386E-2</v>
      </c>
      <c r="AU573" s="72">
        <f t="shared" si="296"/>
        <v>6.8214933659622723E-3</v>
      </c>
      <c r="AV573" s="73">
        <f t="shared" si="312"/>
        <v>1.0068214933659623</v>
      </c>
      <c r="AW573" s="74">
        <f>PRODUCT(AV$4:AV573)</f>
        <v>48.185077714607026</v>
      </c>
    </row>
    <row r="574" spans="5:49">
      <c r="E574">
        <f t="shared" si="313"/>
        <v>571</v>
      </c>
      <c r="F574" s="64">
        <f t="shared" si="314"/>
        <v>109.49999999999747</v>
      </c>
      <c r="G574" s="55">
        <f t="shared" si="297"/>
        <v>0</v>
      </c>
      <c r="H574" s="78">
        <f t="shared" si="317"/>
        <v>3.8718965653088936E-5</v>
      </c>
      <c r="I574" s="79">
        <f t="shared" ca="1" si="298"/>
        <v>0</v>
      </c>
      <c r="J574" s="79">
        <f t="shared" ca="1" si="299"/>
        <v>0</v>
      </c>
      <c r="K574" s="80">
        <f t="shared" ca="1" si="300"/>
        <v>0</v>
      </c>
      <c r="L574" s="80">
        <f t="shared" ca="1" si="301"/>
        <v>0</v>
      </c>
      <c r="M574" s="80">
        <f t="shared" ca="1" si="302"/>
        <v>0</v>
      </c>
      <c r="N574" s="80">
        <f t="shared" ca="1" si="303"/>
        <v>0</v>
      </c>
      <c r="O574" s="81">
        <f t="shared" ca="1" si="289"/>
        <v>0</v>
      </c>
      <c r="P574" s="79">
        <f t="shared" ca="1" si="290"/>
        <v>0</v>
      </c>
      <c r="R574">
        <f t="shared" ca="1" si="304"/>
        <v>571</v>
      </c>
      <c r="S574" s="78">
        <f t="shared" ca="1" si="305"/>
        <v>107.6</v>
      </c>
      <c r="T574" s="55">
        <f t="shared" ca="1" si="306"/>
        <v>0</v>
      </c>
      <c r="U574" s="78">
        <f t="shared" ca="1" si="307"/>
        <v>2.4366954920664725E-5</v>
      </c>
      <c r="V574" s="79">
        <f t="shared" ca="1" si="308"/>
        <v>45.553755190082761</v>
      </c>
      <c r="W574" s="79">
        <f t="shared" ca="1" si="291"/>
        <v>0.31074463882381897</v>
      </c>
      <c r="X574" s="80">
        <f t="shared" ca="1" si="292"/>
        <v>-4.8733909841329449E-4</v>
      </c>
      <c r="Y574" s="80">
        <f t="shared" ca="1" si="309"/>
        <v>-3.7961462658402306E-2</v>
      </c>
      <c r="Z574" s="80">
        <f t="shared" ca="1" si="293"/>
        <v>0</v>
      </c>
      <c r="AA574" s="80">
        <f t="shared" ca="1" si="310"/>
        <v>0</v>
      </c>
      <c r="AB574" s="81">
        <f t="shared" ca="1" si="294"/>
        <v>0</v>
      </c>
      <c r="AC574" s="79">
        <f t="shared" ca="1" si="295"/>
        <v>45.826051027149767</v>
      </c>
      <c r="AE574" s="35"/>
      <c r="AF574" s="35"/>
      <c r="AR574" s="69">
        <f t="shared" si="311"/>
        <v>48</v>
      </c>
      <c r="AS574" s="70">
        <f t="shared" si="315"/>
        <v>571</v>
      </c>
      <c r="AT574" s="71">
        <f t="shared" si="316"/>
        <v>2.0072219280811245E-2</v>
      </c>
      <c r="AU574" s="72">
        <f t="shared" si="296"/>
        <v>6.8214933659622723E-3</v>
      </c>
      <c r="AV574" s="73">
        <f t="shared" si="312"/>
        <v>1.0068214933659623</v>
      </c>
      <c r="AW574" s="74">
        <f>PRODUCT(AV$4:AV574)</f>
        <v>48.513771902575591</v>
      </c>
    </row>
    <row r="575" spans="5:49">
      <c r="E575">
        <f t="shared" si="313"/>
        <v>572</v>
      </c>
      <c r="F575" s="64">
        <f t="shared" si="314"/>
        <v>109.5833333333308</v>
      </c>
      <c r="G575" s="55">
        <f t="shared" si="297"/>
        <v>0</v>
      </c>
      <c r="H575" s="78">
        <f t="shared" si="317"/>
        <v>3.8718965653088936E-5</v>
      </c>
      <c r="I575" s="79">
        <f t="shared" ca="1" si="298"/>
        <v>0</v>
      </c>
      <c r="J575" s="79">
        <f t="shared" ca="1" si="299"/>
        <v>0</v>
      </c>
      <c r="K575" s="80">
        <f t="shared" ca="1" si="300"/>
        <v>0</v>
      </c>
      <c r="L575" s="80">
        <f t="shared" ca="1" si="301"/>
        <v>0</v>
      </c>
      <c r="M575" s="80">
        <f t="shared" ca="1" si="302"/>
        <v>0</v>
      </c>
      <c r="N575" s="80">
        <f t="shared" ca="1" si="303"/>
        <v>0</v>
      </c>
      <c r="O575" s="81">
        <f t="shared" ca="1" si="289"/>
        <v>0</v>
      </c>
      <c r="P575" s="79">
        <f t="shared" ca="1" si="290"/>
        <v>0</v>
      </c>
      <c r="R575">
        <f t="shared" ca="1" si="304"/>
        <v>572</v>
      </c>
      <c r="S575" s="78">
        <f t="shared" ca="1" si="305"/>
        <v>107.68</v>
      </c>
      <c r="T575" s="55">
        <f t="shared" ca="1" si="306"/>
        <v>0</v>
      </c>
      <c r="U575" s="78">
        <f t="shared" ca="1" si="307"/>
        <v>2.4366954920664725E-5</v>
      </c>
      <c r="V575" s="79">
        <f t="shared" ca="1" si="308"/>
        <v>45.826051027149767</v>
      </c>
      <c r="W575" s="79">
        <f t="shared" ca="1" si="291"/>
        <v>0.31260210306995073</v>
      </c>
      <c r="X575" s="80">
        <f t="shared" ca="1" si="292"/>
        <v>-4.8733909841329449E-4</v>
      </c>
      <c r="Y575" s="80">
        <f t="shared" ca="1" si="309"/>
        <v>-3.8188375855958141E-2</v>
      </c>
      <c r="Z575" s="80">
        <f t="shared" ca="1" si="293"/>
        <v>0</v>
      </c>
      <c r="AA575" s="80">
        <f t="shared" ca="1" si="310"/>
        <v>0</v>
      </c>
      <c r="AB575" s="81">
        <f t="shared" ca="1" si="294"/>
        <v>0</v>
      </c>
      <c r="AC575" s="79">
        <f t="shared" ca="1" si="295"/>
        <v>46.099977415265343</v>
      </c>
      <c r="AE575" s="35"/>
      <c r="AF575" s="35"/>
      <c r="AR575" s="69">
        <f t="shared" si="311"/>
        <v>48</v>
      </c>
      <c r="AS575" s="70">
        <f t="shared" si="315"/>
        <v>572</v>
      </c>
      <c r="AT575" s="71">
        <f t="shared" si="316"/>
        <v>1.9935296770147052E-2</v>
      </c>
      <c r="AU575" s="72">
        <f t="shared" si="296"/>
        <v>6.8214933659622723E-3</v>
      </c>
      <c r="AV575" s="73">
        <f t="shared" si="312"/>
        <v>1.0068214933659623</v>
      </c>
      <c r="AW575" s="74">
        <f>PRODUCT(AV$4:AV575)</f>
        <v>48.84470827576682</v>
      </c>
    </row>
    <row r="576" spans="5:49">
      <c r="E576">
        <f t="shared" si="313"/>
        <v>573</v>
      </c>
      <c r="F576" s="64">
        <f t="shared" si="314"/>
        <v>109.66666666666413</v>
      </c>
      <c r="G576" s="55">
        <f t="shared" si="297"/>
        <v>0</v>
      </c>
      <c r="H576" s="78">
        <f t="shared" si="317"/>
        <v>3.8718965653088936E-5</v>
      </c>
      <c r="I576" s="79">
        <f t="shared" ca="1" si="298"/>
        <v>0</v>
      </c>
      <c r="J576" s="79">
        <f t="shared" ca="1" si="299"/>
        <v>0</v>
      </c>
      <c r="K576" s="80">
        <f t="shared" ca="1" si="300"/>
        <v>0</v>
      </c>
      <c r="L576" s="80">
        <f t="shared" ca="1" si="301"/>
        <v>0</v>
      </c>
      <c r="M576" s="80">
        <f t="shared" ca="1" si="302"/>
        <v>0</v>
      </c>
      <c r="N576" s="80">
        <f t="shared" ca="1" si="303"/>
        <v>0</v>
      </c>
      <c r="O576" s="81">
        <f t="shared" ca="1" si="289"/>
        <v>0</v>
      </c>
      <c r="P576" s="79">
        <f t="shared" ca="1" si="290"/>
        <v>0</v>
      </c>
      <c r="R576">
        <f t="shared" ca="1" si="304"/>
        <v>573</v>
      </c>
      <c r="S576" s="78">
        <f t="shared" ca="1" si="305"/>
        <v>107.76</v>
      </c>
      <c r="T576" s="55">
        <f t="shared" ca="1" si="306"/>
        <v>0</v>
      </c>
      <c r="U576" s="78">
        <f t="shared" ca="1" si="307"/>
        <v>2.4366954920664725E-5</v>
      </c>
      <c r="V576" s="79">
        <f t="shared" ca="1" si="308"/>
        <v>46.099977415265343</v>
      </c>
      <c r="W576" s="79">
        <f t="shared" ca="1" si="291"/>
        <v>0.31447069010924311</v>
      </c>
      <c r="X576" s="80">
        <f t="shared" ca="1" si="292"/>
        <v>-4.8733909841329449E-4</v>
      </c>
      <c r="Y576" s="80">
        <f t="shared" ca="1" si="309"/>
        <v>-3.8416647846054454E-2</v>
      </c>
      <c r="Z576" s="80">
        <f t="shared" ca="1" si="293"/>
        <v>0</v>
      </c>
      <c r="AA576" s="80">
        <f t="shared" ca="1" si="310"/>
        <v>0</v>
      </c>
      <c r="AB576" s="81">
        <f t="shared" ca="1" si="294"/>
        <v>0</v>
      </c>
      <c r="AC576" s="79">
        <f t="shared" ca="1" si="295"/>
        <v>46.37554411843012</v>
      </c>
      <c r="AE576" s="35"/>
      <c r="AF576" s="35"/>
      <c r="AR576" s="69">
        <f t="shared" si="311"/>
        <v>48</v>
      </c>
      <c r="AS576" s="70">
        <f t="shared" si="315"/>
        <v>573</v>
      </c>
      <c r="AT576" s="71">
        <f t="shared" si="316"/>
        <v>1.9799308275481004E-2</v>
      </c>
      <c r="AU576" s="72">
        <f t="shared" si="296"/>
        <v>6.8214933659622723E-3</v>
      </c>
      <c r="AV576" s="73">
        <f t="shared" si="312"/>
        <v>1.0068214933659623</v>
      </c>
      <c r="AW576" s="74">
        <f>PRODUCT(AV$4:AV576)</f>
        <v>49.177902129232322</v>
      </c>
    </row>
    <row r="577" spans="5:49">
      <c r="E577">
        <f t="shared" si="313"/>
        <v>574</v>
      </c>
      <c r="F577" s="64">
        <f t="shared" si="314"/>
        <v>109.74999999999746</v>
      </c>
      <c r="G577" s="55">
        <f t="shared" si="297"/>
        <v>0</v>
      </c>
      <c r="H577" s="78">
        <f t="shared" si="317"/>
        <v>3.8718965653088936E-5</v>
      </c>
      <c r="I577" s="79">
        <f t="shared" ca="1" si="298"/>
        <v>0</v>
      </c>
      <c r="J577" s="79">
        <f t="shared" ca="1" si="299"/>
        <v>0</v>
      </c>
      <c r="K577" s="80">
        <f t="shared" ca="1" si="300"/>
        <v>0</v>
      </c>
      <c r="L577" s="80">
        <f t="shared" ca="1" si="301"/>
        <v>0</v>
      </c>
      <c r="M577" s="80">
        <f t="shared" ca="1" si="302"/>
        <v>0</v>
      </c>
      <c r="N577" s="80">
        <f t="shared" ca="1" si="303"/>
        <v>0</v>
      </c>
      <c r="O577" s="81">
        <f t="shared" ca="1" si="289"/>
        <v>0</v>
      </c>
      <c r="P577" s="79">
        <f t="shared" ca="1" si="290"/>
        <v>0</v>
      </c>
      <c r="R577">
        <f t="shared" ca="1" si="304"/>
        <v>574</v>
      </c>
      <c r="S577" s="78">
        <f t="shared" ca="1" si="305"/>
        <v>107.84</v>
      </c>
      <c r="T577" s="55">
        <f t="shared" ca="1" si="306"/>
        <v>0</v>
      </c>
      <c r="U577" s="78">
        <f t="shared" ca="1" si="307"/>
        <v>2.4366954920664725E-5</v>
      </c>
      <c r="V577" s="79">
        <f t="shared" ca="1" si="308"/>
        <v>46.37554411843012</v>
      </c>
      <c r="W577" s="79">
        <f t="shared" ca="1" si="291"/>
        <v>0.31635046654676174</v>
      </c>
      <c r="X577" s="80">
        <f t="shared" ca="1" si="292"/>
        <v>-4.8733909841329449E-4</v>
      </c>
      <c r="Y577" s="80">
        <f t="shared" ca="1" si="309"/>
        <v>-3.8646286765358438E-2</v>
      </c>
      <c r="Z577" s="80">
        <f t="shared" ca="1" si="293"/>
        <v>0</v>
      </c>
      <c r="AA577" s="80">
        <f t="shared" ca="1" si="310"/>
        <v>0</v>
      </c>
      <c r="AB577" s="81">
        <f t="shared" ca="1" si="294"/>
        <v>0</v>
      </c>
      <c r="AC577" s="79">
        <f t="shared" ca="1" si="295"/>
        <v>46.65276095911311</v>
      </c>
      <c r="AE577" s="35"/>
      <c r="AF577" s="35"/>
      <c r="AR577" s="69">
        <f t="shared" si="311"/>
        <v>48</v>
      </c>
      <c r="AS577" s="70">
        <f t="shared" si="315"/>
        <v>574</v>
      </c>
      <c r="AT577" s="71">
        <f t="shared" si="316"/>
        <v>1.9664247425429167E-2</v>
      </c>
      <c r="AU577" s="72">
        <f t="shared" si="296"/>
        <v>6.8214933659622723E-3</v>
      </c>
      <c r="AV577" s="73">
        <f t="shared" si="312"/>
        <v>1.0068214933659623</v>
      </c>
      <c r="AW577" s="74">
        <f>PRODUCT(AV$4:AV577)</f>
        <v>49.513368862358824</v>
      </c>
    </row>
    <row r="578" spans="5:49">
      <c r="E578">
        <f t="shared" si="313"/>
        <v>575</v>
      </c>
      <c r="F578" s="64">
        <f t="shared" si="314"/>
        <v>109.83333333333078</v>
      </c>
      <c r="G578" s="55">
        <f t="shared" si="297"/>
        <v>0</v>
      </c>
      <c r="H578" s="78">
        <f t="shared" si="317"/>
        <v>3.8718965653088936E-5</v>
      </c>
      <c r="I578" s="79">
        <f t="shared" ca="1" si="298"/>
        <v>0</v>
      </c>
      <c r="J578" s="79">
        <f t="shared" ca="1" si="299"/>
        <v>0</v>
      </c>
      <c r="K578" s="80">
        <f t="shared" ca="1" si="300"/>
        <v>0</v>
      </c>
      <c r="L578" s="80">
        <f t="shared" ca="1" si="301"/>
        <v>0</v>
      </c>
      <c r="M578" s="80">
        <f t="shared" ca="1" si="302"/>
        <v>0</v>
      </c>
      <c r="N578" s="80">
        <f t="shared" ca="1" si="303"/>
        <v>0</v>
      </c>
      <c r="O578" s="81">
        <f t="shared" ca="1" si="289"/>
        <v>0</v>
      </c>
      <c r="P578" s="79">
        <f t="shared" ca="1" si="290"/>
        <v>0</v>
      </c>
      <c r="R578">
        <f t="shared" ca="1" si="304"/>
        <v>575</v>
      </c>
      <c r="S578" s="78">
        <f t="shared" ca="1" si="305"/>
        <v>107.92</v>
      </c>
      <c r="T578" s="55">
        <f t="shared" ca="1" si="306"/>
        <v>0</v>
      </c>
      <c r="U578" s="78">
        <f t="shared" ca="1" si="307"/>
        <v>2.4366954920664725E-5</v>
      </c>
      <c r="V578" s="79">
        <f t="shared" ca="1" si="308"/>
        <v>46.65276095911311</v>
      </c>
      <c r="W578" s="79">
        <f t="shared" ca="1" si="291"/>
        <v>0.31824149938641377</v>
      </c>
      <c r="X578" s="80">
        <f t="shared" ca="1" si="292"/>
        <v>-4.8733909841329449E-4</v>
      </c>
      <c r="Y578" s="80">
        <f t="shared" ca="1" si="309"/>
        <v>-3.8877300799260925E-2</v>
      </c>
      <c r="Z578" s="80">
        <f t="shared" ca="1" si="293"/>
        <v>0</v>
      </c>
      <c r="AA578" s="80">
        <f t="shared" ca="1" si="310"/>
        <v>0</v>
      </c>
      <c r="AB578" s="81">
        <f t="shared" ca="1" si="294"/>
        <v>0</v>
      </c>
      <c r="AC578" s="79">
        <f t="shared" ca="1" si="295"/>
        <v>46.93163781860185</v>
      </c>
      <c r="AE578" s="35"/>
      <c r="AF578" s="35"/>
      <c r="AR578" s="69">
        <f t="shared" si="311"/>
        <v>48</v>
      </c>
      <c r="AS578" s="70">
        <f t="shared" si="315"/>
        <v>575</v>
      </c>
      <c r="AT578" s="71">
        <f t="shared" si="316"/>
        <v>1.9530107892069961E-2</v>
      </c>
      <c r="AU578" s="72">
        <f t="shared" si="296"/>
        <v>6.8214933659622723E-3</v>
      </c>
      <c r="AV578" s="73">
        <f t="shared" si="312"/>
        <v>1.0068214933659623</v>
      </c>
      <c r="AW578" s="74">
        <f>PRODUCT(AV$4:AV578)</f>
        <v>49.851123979579846</v>
      </c>
    </row>
    <row r="579" spans="5:49">
      <c r="E579">
        <f t="shared" si="313"/>
        <v>576</v>
      </c>
      <c r="F579" s="64">
        <f t="shared" si="314"/>
        <v>109.91666666666411</v>
      </c>
      <c r="G579" s="55">
        <f t="shared" si="297"/>
        <v>0</v>
      </c>
      <c r="H579" s="78">
        <f t="shared" si="317"/>
        <v>3.8718965653088936E-5</v>
      </c>
      <c r="I579" s="79">
        <f t="shared" ca="1" si="298"/>
        <v>0</v>
      </c>
      <c r="J579" s="79">
        <f t="shared" ca="1" si="299"/>
        <v>0</v>
      </c>
      <c r="K579" s="80">
        <f t="shared" ca="1" si="300"/>
        <v>0</v>
      </c>
      <c r="L579" s="80">
        <f t="shared" ca="1" si="301"/>
        <v>0</v>
      </c>
      <c r="M579" s="80">
        <f t="shared" ca="1" si="302"/>
        <v>0</v>
      </c>
      <c r="N579" s="80">
        <f t="shared" ca="1" si="303"/>
        <v>0</v>
      </c>
      <c r="O579" s="81">
        <f t="shared" ca="1" si="289"/>
        <v>0</v>
      </c>
      <c r="P579" s="79">
        <f t="shared" ca="1" si="290"/>
        <v>0</v>
      </c>
      <c r="R579">
        <f t="shared" ca="1" si="304"/>
        <v>576</v>
      </c>
      <c r="S579" s="78">
        <f t="shared" ca="1" si="305"/>
        <v>108</v>
      </c>
      <c r="T579" s="55">
        <f t="shared" ca="1" si="306"/>
        <v>0</v>
      </c>
      <c r="U579" s="78">
        <f t="shared" ca="1" si="307"/>
        <v>2.4366954920664725E-5</v>
      </c>
      <c r="V579" s="79">
        <f t="shared" ca="1" si="308"/>
        <v>46.93163781860185</v>
      </c>
      <c r="W579" s="79">
        <f t="shared" ca="1" si="291"/>
        <v>0.32014385603333662</v>
      </c>
      <c r="X579" s="80">
        <f t="shared" ca="1" si="292"/>
        <v>-4.8733909841329449E-4</v>
      </c>
      <c r="Y579" s="80">
        <f t="shared" ca="1" si="309"/>
        <v>-3.9109698182168209E-2</v>
      </c>
      <c r="Z579" s="80">
        <f t="shared" ca="1" si="293"/>
        <v>0</v>
      </c>
      <c r="AA579" s="80">
        <f t="shared" ca="1" si="310"/>
        <v>0</v>
      </c>
      <c r="AB579" s="81">
        <f t="shared" ca="1" si="294"/>
        <v>-3.2173993557949445</v>
      </c>
      <c r="AC579" s="79">
        <f t="shared" ca="1" si="295"/>
        <v>43.994785281559665</v>
      </c>
      <c r="AE579" s="35"/>
      <c r="AF579" s="35"/>
      <c r="AR579" s="69">
        <f t="shared" si="311"/>
        <v>48</v>
      </c>
      <c r="AS579" s="70">
        <f t="shared" si="315"/>
        <v>576</v>
      </c>
      <c r="AT579" s="71">
        <f t="shared" si="316"/>
        <v>1.9396883390647678E-2</v>
      </c>
      <c r="AU579" s="72">
        <f t="shared" si="296"/>
        <v>6.8214933659622723E-3</v>
      </c>
      <c r="AV579" s="73">
        <f t="shared" si="312"/>
        <v>1.0068214933659623</v>
      </c>
      <c r="AW579" s="74">
        <f>PRODUCT(AV$4:AV579)</f>
        <v>50.191183091092313</v>
      </c>
    </row>
    <row r="580" spans="5:49">
      <c r="E580">
        <f t="shared" si="313"/>
        <v>577</v>
      </c>
      <c r="F580" s="64">
        <f t="shared" si="314"/>
        <v>109.99999999999744</v>
      </c>
      <c r="G580" s="55">
        <f t="shared" si="297"/>
        <v>0</v>
      </c>
      <c r="H580" s="78">
        <f t="shared" si="317"/>
        <v>3.8718965653088936E-5</v>
      </c>
      <c r="I580" s="79">
        <f t="shared" ca="1" si="298"/>
        <v>0</v>
      </c>
      <c r="J580" s="79">
        <f t="shared" ca="1" si="299"/>
        <v>0</v>
      </c>
      <c r="K580" s="80">
        <f t="shared" ca="1" si="300"/>
        <v>0</v>
      </c>
      <c r="L580" s="80">
        <f t="shared" ca="1" si="301"/>
        <v>0</v>
      </c>
      <c r="M580" s="80">
        <f t="shared" ca="1" si="302"/>
        <v>0</v>
      </c>
      <c r="N580" s="80">
        <f t="shared" ca="1" si="303"/>
        <v>0</v>
      </c>
      <c r="O580" s="81">
        <f t="shared" ref="O580:O643" ca="1" si="318">-MIN(IF(MOD(R580,IF($C$5="Annual",12,1))=0,1,0)*$C$33*U580/IF($C$5="Monthly",12,1),I580)</f>
        <v>0</v>
      </c>
      <c r="P580" s="79">
        <f t="shared" ref="P580:P643" ca="1" si="319">SUM(I580:O580)</f>
        <v>0</v>
      </c>
      <c r="R580">
        <f t="shared" ca="1" si="304"/>
        <v>577</v>
      </c>
      <c r="S580" s="78">
        <f t="shared" ca="1" si="305"/>
        <v>108.08</v>
      </c>
      <c r="T580" s="55">
        <f t="shared" ca="1" si="306"/>
        <v>0</v>
      </c>
      <c r="U580" s="78">
        <f t="shared" ca="1" si="307"/>
        <v>2.4366954920664725E-5</v>
      </c>
      <c r="V580" s="79">
        <f t="shared" ca="1" si="308"/>
        <v>43.994785281559665</v>
      </c>
      <c r="W580" s="79">
        <f t="shared" ref="W580:W643" ca="1" si="320">(V580)*$AU580</f>
        <v>0.30011013593509389</v>
      </c>
      <c r="X580" s="80">
        <f t="shared" ref="X580:X643" ca="1" si="321">IF(V580=0,0,-$C$19)*U580</f>
        <v>-4.8733909841329449E-4</v>
      </c>
      <c r="Y580" s="80">
        <f t="shared" ca="1" si="309"/>
        <v>-3.6662321067966387E-2</v>
      </c>
      <c r="Z580" s="80">
        <f t="shared" ref="Z580:Z643" ca="1" si="322">-IF(MOD(R580-1,12)=0,1,0)*V580*($C$17)</f>
        <v>-0.32996088961169745</v>
      </c>
      <c r="AA580" s="80">
        <f t="shared" ca="1" si="310"/>
        <v>0</v>
      </c>
      <c r="AB580" s="81">
        <f t="shared" ref="AB580:AB643" ca="1" si="323">-MIN(IF(MOD(R580,IF($C$5="Annual",12,1))=0,1,0)*$C$33*U580/IF($C$5="Monthly",12,1),V580)</f>
        <v>0</v>
      </c>
      <c r="AC580" s="79">
        <f t="shared" ref="AC580:AC643" ca="1" si="324">SUM(V580:AB580)</f>
        <v>43.927784867716682</v>
      </c>
      <c r="AE580" s="35"/>
      <c r="AF580" s="35"/>
      <c r="AR580" s="69">
        <f t="shared" si="311"/>
        <v>49</v>
      </c>
      <c r="AS580" s="70">
        <f t="shared" si="315"/>
        <v>577</v>
      </c>
      <c r="AT580" s="71">
        <f t="shared" si="316"/>
        <v>1.9264567679278029E-2</v>
      </c>
      <c r="AU580" s="72">
        <f t="shared" ref="AU580:AU643" si="325">((1+$AH$21)^(1/12))-1</f>
        <v>6.8214933659622723E-3</v>
      </c>
      <c r="AV580" s="73">
        <f t="shared" si="312"/>
        <v>1.0068214933659623</v>
      </c>
      <c r="AW580" s="74">
        <f>PRODUCT(AV$4:AV580)</f>
        <v>50.533561913577998</v>
      </c>
    </row>
    <row r="581" spans="5:49">
      <c r="E581">
        <f t="shared" si="313"/>
        <v>578</v>
      </c>
      <c r="F581" s="64">
        <f t="shared" si="314"/>
        <v>110.08333333333077</v>
      </c>
      <c r="G581" s="55">
        <f t="shared" ref="G581:G644" si="326">(1-(1-IF(F581&gt;$AJ$90,0,VLOOKUP(ROUND(F581,0),$AJ$4:$AK$90,2,FALSE)))^(1/12))</f>
        <v>0</v>
      </c>
      <c r="H581" s="78">
        <f t="shared" si="317"/>
        <v>3.8718965653088936E-5</v>
      </c>
      <c r="I581" s="79">
        <f t="shared" ref="I581:I644" ca="1" si="327">MAX(P580,0)*(1-G581)</f>
        <v>0</v>
      </c>
      <c r="J581" s="79">
        <f t="shared" ref="J581:J644" ca="1" si="328">(I581)*$AU581</f>
        <v>0</v>
      </c>
      <c r="K581" s="80">
        <f t="shared" ref="K581:K644" ca="1" si="329">IF(I581=0,0,-$C$19)*H581</f>
        <v>0</v>
      </c>
      <c r="L581" s="80">
        <f t="shared" ref="L581:L644" ca="1" si="330">IF(OR(I580+O580=0,K580=0),0,-I581*($C$16/12))</f>
        <v>0</v>
      </c>
      <c r="M581" s="80">
        <f t="shared" ref="M581:M644" ca="1" si="331">IF(OR(I580+O580=0,K580=0),0,-IF(MOD(E581-1,12)=0,1,0)*I581*($C$17))</f>
        <v>0</v>
      </c>
      <c r="N581" s="80">
        <f t="shared" ref="N581:N644" ca="1" si="332">IF(OR(I580+O580=0,K580=0),0,-I581*($C$18*(1+$C$20))/12)</f>
        <v>0</v>
      </c>
      <c r="O581" s="81">
        <f t="shared" ca="1" si="318"/>
        <v>0</v>
      </c>
      <c r="P581" s="79">
        <f t="shared" ca="1" si="319"/>
        <v>0</v>
      </c>
      <c r="R581">
        <f t="shared" ref="R581:R644" ca="1" si="333">R580+1</f>
        <v>578</v>
      </c>
      <c r="S581" s="78">
        <f t="shared" ref="S581:S644" ca="1" si="334">ROUND((R581-R580)/12+S580,2)</f>
        <v>108.16</v>
      </c>
      <c r="T581" s="55">
        <f t="shared" ref="T581:T644" ca="1" si="335">(1-(1-IF(S581&gt;$AJ$90,0,VLOOKUP(ROUND(S581,0),$AJ$4:$AK$90,2,FALSE)))^(1/12))</f>
        <v>0</v>
      </c>
      <c r="U581" s="78">
        <f t="shared" ref="U581:U644" ca="1" si="336">U580*(1-T581)</f>
        <v>2.4366954920664725E-5</v>
      </c>
      <c r="V581" s="79">
        <f t="shared" ref="V581:V644" ca="1" si="337">MAX(AC580,0)*(1-T581)</f>
        <v>43.927784867716682</v>
      </c>
      <c r="W581" s="79">
        <f t="shared" ca="1" si="320"/>
        <v>0.29965309305654725</v>
      </c>
      <c r="X581" s="80">
        <f t="shared" ca="1" si="321"/>
        <v>-4.8733909841329449E-4</v>
      </c>
      <c r="Y581" s="80">
        <f t="shared" ref="Y581:Y644" ca="1" si="338">IF(OR(V580+AB580=0,X580=0),0,-V581*($C$16/12))</f>
        <v>-3.6606487389763902E-2</v>
      </c>
      <c r="Z581" s="80">
        <f t="shared" ca="1" si="322"/>
        <v>0</v>
      </c>
      <c r="AA581" s="80">
        <f t="shared" ref="AA581:AA644" ca="1" si="339">IF(OR(V580+AB580=0,X580=0),0,-V581*($C$18*(1+$C$20))/12)</f>
        <v>0</v>
      </c>
      <c r="AB581" s="81">
        <f t="shared" ca="1" si="323"/>
        <v>0</v>
      </c>
      <c r="AC581" s="79">
        <f t="shared" ca="1" si="324"/>
        <v>44.190344134285056</v>
      </c>
      <c r="AE581" s="35"/>
      <c r="AF581" s="35"/>
      <c r="AR581" s="69">
        <f t="shared" ref="AR581:AR644" si="340">ROUNDDOWN((AS581-1)/12,0)+1</f>
        <v>49</v>
      </c>
      <c r="AS581" s="70">
        <f t="shared" si="315"/>
        <v>578</v>
      </c>
      <c r="AT581" s="71">
        <f t="shared" si="316"/>
        <v>1.9133154558655704E-2</v>
      </c>
      <c r="AU581" s="72">
        <f t="shared" si="325"/>
        <v>6.8214933659622723E-3</v>
      </c>
      <c r="AV581" s="73">
        <f t="shared" ref="AV581:AV644" si="341">(1+AU581)</f>
        <v>1.0068214933659623</v>
      </c>
      <c r="AW581" s="74">
        <f>PRODUCT(AV$4:AV581)</f>
        <v>50.878276270929916</v>
      </c>
    </row>
    <row r="582" spans="5:49">
      <c r="E582">
        <f t="shared" ref="E582:E645" si="342">E581+1</f>
        <v>579</v>
      </c>
      <c r="F582" s="64">
        <f t="shared" ref="F582:F645" si="343">(E582-E581)/12+F581</f>
        <v>110.1666666666641</v>
      </c>
      <c r="G582" s="55">
        <f t="shared" si="326"/>
        <v>0</v>
      </c>
      <c r="H582" s="78">
        <f t="shared" si="317"/>
        <v>3.8718965653088936E-5</v>
      </c>
      <c r="I582" s="79">
        <f t="shared" ca="1" si="327"/>
        <v>0</v>
      </c>
      <c r="J582" s="79">
        <f t="shared" ca="1" si="328"/>
        <v>0</v>
      </c>
      <c r="K582" s="80">
        <f t="shared" ca="1" si="329"/>
        <v>0</v>
      </c>
      <c r="L582" s="80">
        <f t="shared" ca="1" si="330"/>
        <v>0</v>
      </c>
      <c r="M582" s="80">
        <f t="shared" ca="1" si="331"/>
        <v>0</v>
      </c>
      <c r="N582" s="80">
        <f t="shared" ca="1" si="332"/>
        <v>0</v>
      </c>
      <c r="O582" s="81">
        <f t="shared" ca="1" si="318"/>
        <v>0</v>
      </c>
      <c r="P582" s="79">
        <f t="shared" ca="1" si="319"/>
        <v>0</v>
      </c>
      <c r="R582">
        <f t="shared" ca="1" si="333"/>
        <v>579</v>
      </c>
      <c r="S582" s="78">
        <f t="shared" ca="1" si="334"/>
        <v>108.24</v>
      </c>
      <c r="T582" s="55">
        <f t="shared" ca="1" si="335"/>
        <v>0</v>
      </c>
      <c r="U582" s="78">
        <f t="shared" ca="1" si="336"/>
        <v>2.4366954920664725E-5</v>
      </c>
      <c r="V582" s="79">
        <f t="shared" ca="1" si="337"/>
        <v>44.190344134285056</v>
      </c>
      <c r="W582" s="79">
        <f t="shared" ca="1" si="320"/>
        <v>0.30144413935161529</v>
      </c>
      <c r="X582" s="80">
        <f t="shared" ca="1" si="321"/>
        <v>-4.8733909841329449E-4</v>
      </c>
      <c r="Y582" s="80">
        <f t="shared" ca="1" si="338"/>
        <v>-3.682528677857088E-2</v>
      </c>
      <c r="Z582" s="80">
        <f t="shared" ca="1" si="322"/>
        <v>0</v>
      </c>
      <c r="AA582" s="80">
        <f t="shared" ca="1" si="339"/>
        <v>0</v>
      </c>
      <c r="AB582" s="81">
        <f t="shared" ca="1" si="323"/>
        <v>0</v>
      </c>
      <c r="AC582" s="79">
        <f t="shared" ca="1" si="324"/>
        <v>44.454475647759686</v>
      </c>
      <c r="AE582" s="35"/>
      <c r="AF582" s="35"/>
      <c r="AR582" s="69">
        <f t="shared" si="340"/>
        <v>49</v>
      </c>
      <c r="AS582" s="70">
        <f t="shared" ref="AS582:AS645" si="344">AS581+1</f>
        <v>579</v>
      </c>
      <c r="AT582" s="71">
        <f t="shared" ref="AT582:AT645" si="345">(1-AU582)*AT581</f>
        <v>1.9002637871763903E-2</v>
      </c>
      <c r="AU582" s="72">
        <f t="shared" si="325"/>
        <v>6.8214933659622723E-3</v>
      </c>
      <c r="AV582" s="73">
        <f t="shared" si="341"/>
        <v>1.0068214933659623</v>
      </c>
      <c r="AW582" s="74">
        <f>PRODUCT(AV$4:AV582)</f>
        <v>51.22534209498366</v>
      </c>
    </row>
    <row r="583" spans="5:49">
      <c r="E583">
        <f t="shared" si="342"/>
        <v>580</v>
      </c>
      <c r="F583" s="64">
        <f t="shared" si="343"/>
        <v>110.24999999999743</v>
      </c>
      <c r="G583" s="55">
        <f t="shared" si="326"/>
        <v>0</v>
      </c>
      <c r="H583" s="78">
        <f t="shared" ref="H583:H646" si="346">H582*(1-G583)</f>
        <v>3.8718965653088936E-5</v>
      </c>
      <c r="I583" s="79">
        <f t="shared" ca="1" si="327"/>
        <v>0</v>
      </c>
      <c r="J583" s="79">
        <f t="shared" ca="1" si="328"/>
        <v>0</v>
      </c>
      <c r="K583" s="80">
        <f t="shared" ca="1" si="329"/>
        <v>0</v>
      </c>
      <c r="L583" s="80">
        <f t="shared" ca="1" si="330"/>
        <v>0</v>
      </c>
      <c r="M583" s="80">
        <f t="shared" ca="1" si="331"/>
        <v>0</v>
      </c>
      <c r="N583" s="80">
        <f t="shared" ca="1" si="332"/>
        <v>0</v>
      </c>
      <c r="O583" s="81">
        <f t="shared" ca="1" si="318"/>
        <v>0</v>
      </c>
      <c r="P583" s="79">
        <f t="shared" ca="1" si="319"/>
        <v>0</v>
      </c>
      <c r="R583">
        <f t="shared" ca="1" si="333"/>
        <v>580</v>
      </c>
      <c r="S583" s="78">
        <f t="shared" ca="1" si="334"/>
        <v>108.32</v>
      </c>
      <c r="T583" s="55">
        <f t="shared" ca="1" si="335"/>
        <v>0</v>
      </c>
      <c r="U583" s="78">
        <f t="shared" ca="1" si="336"/>
        <v>2.4366954920664725E-5</v>
      </c>
      <c r="V583" s="79">
        <f t="shared" ca="1" si="337"/>
        <v>44.454475647759686</v>
      </c>
      <c r="W583" s="79">
        <f t="shared" ca="1" si="320"/>
        <v>0.30324591071852408</v>
      </c>
      <c r="X583" s="80">
        <f t="shared" ca="1" si="321"/>
        <v>-4.8733909841329449E-4</v>
      </c>
      <c r="Y583" s="80">
        <f t="shared" ca="1" si="338"/>
        <v>-3.7045396373133074E-2</v>
      </c>
      <c r="Z583" s="80">
        <f t="shared" ca="1" si="322"/>
        <v>0</v>
      </c>
      <c r="AA583" s="80">
        <f t="shared" ca="1" si="339"/>
        <v>0</v>
      </c>
      <c r="AB583" s="81">
        <f t="shared" ca="1" si="323"/>
        <v>0</v>
      </c>
      <c r="AC583" s="79">
        <f t="shared" ca="1" si="324"/>
        <v>44.720188823006666</v>
      </c>
      <c r="AE583" s="35"/>
      <c r="AF583" s="35"/>
      <c r="AR583" s="69">
        <f t="shared" si="340"/>
        <v>49</v>
      </c>
      <c r="AS583" s="70">
        <f t="shared" si="344"/>
        <v>580</v>
      </c>
      <c r="AT583" s="71">
        <f t="shared" si="345"/>
        <v>1.8873011503585883E-2</v>
      </c>
      <c r="AU583" s="72">
        <f t="shared" si="325"/>
        <v>6.8214933659622723E-3</v>
      </c>
      <c r="AV583" s="73">
        <f t="shared" si="341"/>
        <v>1.0068214933659623</v>
      </c>
      <c r="AW583" s="74">
        <f>PRODUCT(AV$4:AV583)</f>
        <v>51.574775426253737</v>
      </c>
    </row>
    <row r="584" spans="5:49">
      <c r="E584">
        <f t="shared" si="342"/>
        <v>581</v>
      </c>
      <c r="F584" s="64">
        <f t="shared" si="343"/>
        <v>110.33333333333076</v>
      </c>
      <c r="G584" s="55">
        <f t="shared" si="326"/>
        <v>0</v>
      </c>
      <c r="H584" s="78">
        <f t="shared" si="346"/>
        <v>3.8718965653088936E-5</v>
      </c>
      <c r="I584" s="79">
        <f t="shared" ca="1" si="327"/>
        <v>0</v>
      </c>
      <c r="J584" s="79">
        <f t="shared" ca="1" si="328"/>
        <v>0</v>
      </c>
      <c r="K584" s="80">
        <f t="shared" ca="1" si="329"/>
        <v>0</v>
      </c>
      <c r="L584" s="80">
        <f t="shared" ca="1" si="330"/>
        <v>0</v>
      </c>
      <c r="M584" s="80">
        <f t="shared" ca="1" si="331"/>
        <v>0</v>
      </c>
      <c r="N584" s="80">
        <f t="shared" ca="1" si="332"/>
        <v>0</v>
      </c>
      <c r="O584" s="81">
        <f t="shared" ca="1" si="318"/>
        <v>0</v>
      </c>
      <c r="P584" s="79">
        <f t="shared" ca="1" si="319"/>
        <v>0</v>
      </c>
      <c r="R584">
        <f t="shared" ca="1" si="333"/>
        <v>581</v>
      </c>
      <c r="S584" s="78">
        <f t="shared" ca="1" si="334"/>
        <v>108.4</v>
      </c>
      <c r="T584" s="55">
        <f t="shared" ca="1" si="335"/>
        <v>0</v>
      </c>
      <c r="U584" s="78">
        <f t="shared" ca="1" si="336"/>
        <v>2.4366954920664725E-5</v>
      </c>
      <c r="V584" s="79">
        <f t="shared" ca="1" si="337"/>
        <v>44.720188823006666</v>
      </c>
      <c r="W584" s="79">
        <f t="shared" ca="1" si="320"/>
        <v>0.30505847138072012</v>
      </c>
      <c r="X584" s="80">
        <f t="shared" ca="1" si="321"/>
        <v>-4.8733909841329449E-4</v>
      </c>
      <c r="Y584" s="80">
        <f t="shared" ca="1" si="338"/>
        <v>-3.7266824019172223E-2</v>
      </c>
      <c r="Z584" s="80">
        <f t="shared" ca="1" si="322"/>
        <v>0</v>
      </c>
      <c r="AA584" s="80">
        <f t="shared" ca="1" si="339"/>
        <v>0</v>
      </c>
      <c r="AB584" s="81">
        <f t="shared" ca="1" si="323"/>
        <v>0</v>
      </c>
      <c r="AC584" s="79">
        <f t="shared" ca="1" si="324"/>
        <v>44.987493131269801</v>
      </c>
      <c r="AE584" s="35"/>
      <c r="AF584" s="35"/>
      <c r="AR584" s="69">
        <f t="shared" si="340"/>
        <v>49</v>
      </c>
      <c r="AS584" s="70">
        <f t="shared" si="344"/>
        <v>581</v>
      </c>
      <c r="AT584" s="71">
        <f t="shared" si="345"/>
        <v>1.8744269380818444E-2</v>
      </c>
      <c r="AU584" s="72">
        <f t="shared" si="325"/>
        <v>6.8214933659622723E-3</v>
      </c>
      <c r="AV584" s="73">
        <f t="shared" si="341"/>
        <v>1.0068214933659623</v>
      </c>
      <c r="AW584" s="74">
        <f>PRODUCT(AV$4:AV584)</f>
        <v>51.926592414674921</v>
      </c>
    </row>
    <row r="585" spans="5:49">
      <c r="E585">
        <f t="shared" si="342"/>
        <v>582</v>
      </c>
      <c r="F585" s="64">
        <f t="shared" si="343"/>
        <v>110.41666666666409</v>
      </c>
      <c r="G585" s="55">
        <f t="shared" si="326"/>
        <v>0</v>
      </c>
      <c r="H585" s="78">
        <f t="shared" si="346"/>
        <v>3.8718965653088936E-5</v>
      </c>
      <c r="I585" s="79">
        <f t="shared" ca="1" si="327"/>
        <v>0</v>
      </c>
      <c r="J585" s="79">
        <f t="shared" ca="1" si="328"/>
        <v>0</v>
      </c>
      <c r="K585" s="80">
        <f t="shared" ca="1" si="329"/>
        <v>0</v>
      </c>
      <c r="L585" s="80">
        <f t="shared" ca="1" si="330"/>
        <v>0</v>
      </c>
      <c r="M585" s="80">
        <f t="shared" ca="1" si="331"/>
        <v>0</v>
      </c>
      <c r="N585" s="80">
        <f t="shared" ca="1" si="332"/>
        <v>0</v>
      </c>
      <c r="O585" s="81">
        <f t="shared" ca="1" si="318"/>
        <v>0</v>
      </c>
      <c r="P585" s="79">
        <f t="shared" ca="1" si="319"/>
        <v>0</v>
      </c>
      <c r="R585">
        <f t="shared" ca="1" si="333"/>
        <v>582</v>
      </c>
      <c r="S585" s="78">
        <f t="shared" ca="1" si="334"/>
        <v>108.48</v>
      </c>
      <c r="T585" s="55">
        <f t="shared" ca="1" si="335"/>
        <v>0</v>
      </c>
      <c r="U585" s="78">
        <f t="shared" ca="1" si="336"/>
        <v>2.4366954920664725E-5</v>
      </c>
      <c r="V585" s="79">
        <f t="shared" ca="1" si="337"/>
        <v>44.987493131269801</v>
      </c>
      <c r="W585" s="79">
        <f t="shared" ca="1" si="320"/>
        <v>0.30688188594623023</v>
      </c>
      <c r="X585" s="80">
        <f t="shared" ca="1" si="321"/>
        <v>-4.8733909841329449E-4</v>
      </c>
      <c r="Y585" s="80">
        <f t="shared" ca="1" si="338"/>
        <v>-3.7489577609391506E-2</v>
      </c>
      <c r="Z585" s="80">
        <f t="shared" ca="1" si="322"/>
        <v>0</v>
      </c>
      <c r="AA585" s="80">
        <f t="shared" ca="1" si="339"/>
        <v>0</v>
      </c>
      <c r="AB585" s="81">
        <f t="shared" ca="1" si="323"/>
        <v>0</v>
      </c>
      <c r="AC585" s="79">
        <f t="shared" ca="1" si="324"/>
        <v>45.256398100508228</v>
      </c>
      <c r="AE585" s="35"/>
      <c r="AF585" s="35"/>
      <c r="AR585" s="69">
        <f t="shared" si="340"/>
        <v>49</v>
      </c>
      <c r="AS585" s="70">
        <f t="shared" si="344"/>
        <v>582</v>
      </c>
      <c r="AT585" s="71">
        <f t="shared" si="345"/>
        <v>1.8616405471587379E-2</v>
      </c>
      <c r="AU585" s="72">
        <f t="shared" si="325"/>
        <v>6.8214933659622723E-3</v>
      </c>
      <c r="AV585" s="73">
        <f t="shared" si="341"/>
        <v>1.0068214933659623</v>
      </c>
      <c r="AW585" s="74">
        <f>PRODUCT(AV$4:AV585)</f>
        <v>52.280809320348652</v>
      </c>
    </row>
    <row r="586" spans="5:49">
      <c r="E586">
        <f t="shared" si="342"/>
        <v>583</v>
      </c>
      <c r="F586" s="64">
        <f t="shared" si="343"/>
        <v>110.49999999999741</v>
      </c>
      <c r="G586" s="55">
        <f t="shared" si="326"/>
        <v>0</v>
      </c>
      <c r="H586" s="78">
        <f t="shared" si="346"/>
        <v>3.8718965653088936E-5</v>
      </c>
      <c r="I586" s="79">
        <f t="shared" ca="1" si="327"/>
        <v>0</v>
      </c>
      <c r="J586" s="79">
        <f t="shared" ca="1" si="328"/>
        <v>0</v>
      </c>
      <c r="K586" s="80">
        <f t="shared" ca="1" si="329"/>
        <v>0</v>
      </c>
      <c r="L586" s="80">
        <f t="shared" ca="1" si="330"/>
        <v>0</v>
      </c>
      <c r="M586" s="80">
        <f t="shared" ca="1" si="331"/>
        <v>0</v>
      </c>
      <c r="N586" s="80">
        <f t="shared" ca="1" si="332"/>
        <v>0</v>
      </c>
      <c r="O586" s="81">
        <f t="shared" ca="1" si="318"/>
        <v>0</v>
      </c>
      <c r="P586" s="79">
        <f t="shared" ca="1" si="319"/>
        <v>0</v>
      </c>
      <c r="R586">
        <f t="shared" ca="1" si="333"/>
        <v>583</v>
      </c>
      <c r="S586" s="78">
        <f t="shared" ca="1" si="334"/>
        <v>108.56</v>
      </c>
      <c r="T586" s="55">
        <f t="shared" ca="1" si="335"/>
        <v>0</v>
      </c>
      <c r="U586" s="78">
        <f t="shared" ca="1" si="336"/>
        <v>2.4366954920664725E-5</v>
      </c>
      <c r="V586" s="79">
        <f t="shared" ca="1" si="337"/>
        <v>45.256398100508228</v>
      </c>
      <c r="W586" s="79">
        <f t="shared" ca="1" si="320"/>
        <v>0.30871621940996447</v>
      </c>
      <c r="X586" s="80">
        <f t="shared" ca="1" si="321"/>
        <v>-4.8733909841329449E-4</v>
      </c>
      <c r="Y586" s="80">
        <f t="shared" ca="1" si="338"/>
        <v>-3.7713665083756856E-2</v>
      </c>
      <c r="Z586" s="80">
        <f t="shared" ca="1" si="322"/>
        <v>0</v>
      </c>
      <c r="AA586" s="80">
        <f t="shared" ca="1" si="339"/>
        <v>0</v>
      </c>
      <c r="AB586" s="81">
        <f t="shared" ca="1" si="323"/>
        <v>0</v>
      </c>
      <c r="AC586" s="79">
        <f t="shared" ca="1" si="324"/>
        <v>45.526913315736024</v>
      </c>
      <c r="AE586" s="35"/>
      <c r="AF586" s="35"/>
      <c r="AR586" s="69">
        <f t="shared" si="340"/>
        <v>49</v>
      </c>
      <c r="AS586" s="70">
        <f t="shared" si="344"/>
        <v>583</v>
      </c>
      <c r="AT586" s="71">
        <f t="shared" si="345"/>
        <v>1.8489413785164881E-2</v>
      </c>
      <c r="AU586" s="72">
        <f t="shared" si="325"/>
        <v>6.8214933659622723E-3</v>
      </c>
      <c r="AV586" s="73">
        <f t="shared" si="341"/>
        <v>1.0068214933659623</v>
      </c>
      <c r="AW586" s="74">
        <f>PRODUCT(AV$4:AV586)</f>
        <v>52.637442514294548</v>
      </c>
    </row>
    <row r="587" spans="5:49">
      <c r="E587">
        <f t="shared" si="342"/>
        <v>584</v>
      </c>
      <c r="F587" s="64">
        <f t="shared" si="343"/>
        <v>110.58333333333074</v>
      </c>
      <c r="G587" s="55">
        <f t="shared" si="326"/>
        <v>0</v>
      </c>
      <c r="H587" s="78">
        <f t="shared" si="346"/>
        <v>3.8718965653088936E-5</v>
      </c>
      <c r="I587" s="79">
        <f t="shared" ca="1" si="327"/>
        <v>0</v>
      </c>
      <c r="J587" s="79">
        <f t="shared" ca="1" si="328"/>
        <v>0</v>
      </c>
      <c r="K587" s="80">
        <f t="shared" ca="1" si="329"/>
        <v>0</v>
      </c>
      <c r="L587" s="80">
        <f t="shared" ca="1" si="330"/>
        <v>0</v>
      </c>
      <c r="M587" s="80">
        <f t="shared" ca="1" si="331"/>
        <v>0</v>
      </c>
      <c r="N587" s="80">
        <f t="shared" ca="1" si="332"/>
        <v>0</v>
      </c>
      <c r="O587" s="81">
        <f t="shared" ca="1" si="318"/>
        <v>0</v>
      </c>
      <c r="P587" s="79">
        <f t="shared" ca="1" si="319"/>
        <v>0</v>
      </c>
      <c r="R587">
        <f t="shared" ca="1" si="333"/>
        <v>584</v>
      </c>
      <c r="S587" s="78">
        <f t="shared" ca="1" si="334"/>
        <v>108.64</v>
      </c>
      <c r="T587" s="55">
        <f t="shared" ca="1" si="335"/>
        <v>0</v>
      </c>
      <c r="U587" s="78">
        <f t="shared" ca="1" si="336"/>
        <v>2.4366954920664725E-5</v>
      </c>
      <c r="V587" s="79">
        <f t="shared" ca="1" si="337"/>
        <v>45.526913315736024</v>
      </c>
      <c r="W587" s="79">
        <f t="shared" ca="1" si="320"/>
        <v>0.31056153715603274</v>
      </c>
      <c r="X587" s="80">
        <f t="shared" ca="1" si="321"/>
        <v>-4.8733909841329449E-4</v>
      </c>
      <c r="Y587" s="80">
        <f t="shared" ca="1" si="338"/>
        <v>-3.7939094429780024E-2</v>
      </c>
      <c r="Z587" s="80">
        <f t="shared" ca="1" si="322"/>
        <v>0</v>
      </c>
      <c r="AA587" s="80">
        <f t="shared" ca="1" si="339"/>
        <v>0</v>
      </c>
      <c r="AB587" s="81">
        <f t="shared" ca="1" si="323"/>
        <v>0</v>
      </c>
      <c r="AC587" s="79">
        <f t="shared" ca="1" si="324"/>
        <v>45.799048419363864</v>
      </c>
      <c r="AE587" s="35"/>
      <c r="AF587" s="35"/>
      <c r="AR587" s="69">
        <f t="shared" si="340"/>
        <v>49</v>
      </c>
      <c r="AS587" s="70">
        <f t="shared" si="344"/>
        <v>584</v>
      </c>
      <c r="AT587" s="71">
        <f t="shared" si="345"/>
        <v>1.8363288371688848E-2</v>
      </c>
      <c r="AU587" s="72">
        <f t="shared" si="325"/>
        <v>6.8214933659622723E-3</v>
      </c>
      <c r="AV587" s="73">
        <f t="shared" si="341"/>
        <v>1.0068214933659623</v>
      </c>
      <c r="AW587" s="74">
        <f>PRODUCT(AV$4:AV587)</f>
        <v>52.99650847920703</v>
      </c>
    </row>
    <row r="588" spans="5:49">
      <c r="E588">
        <f t="shared" si="342"/>
        <v>585</v>
      </c>
      <c r="F588" s="64">
        <f t="shared" si="343"/>
        <v>110.66666666666407</v>
      </c>
      <c r="G588" s="55">
        <f t="shared" si="326"/>
        <v>0</v>
      </c>
      <c r="H588" s="78">
        <f t="shared" si="346"/>
        <v>3.8718965653088936E-5</v>
      </c>
      <c r="I588" s="79">
        <f t="shared" ca="1" si="327"/>
        <v>0</v>
      </c>
      <c r="J588" s="79">
        <f t="shared" ca="1" si="328"/>
        <v>0</v>
      </c>
      <c r="K588" s="80">
        <f t="shared" ca="1" si="329"/>
        <v>0</v>
      </c>
      <c r="L588" s="80">
        <f t="shared" ca="1" si="330"/>
        <v>0</v>
      </c>
      <c r="M588" s="80">
        <f t="shared" ca="1" si="331"/>
        <v>0</v>
      </c>
      <c r="N588" s="80">
        <f t="shared" ca="1" si="332"/>
        <v>0</v>
      </c>
      <c r="O588" s="81">
        <f t="shared" ca="1" si="318"/>
        <v>0</v>
      </c>
      <c r="P588" s="79">
        <f t="shared" ca="1" si="319"/>
        <v>0</v>
      </c>
      <c r="R588">
        <f t="shared" ca="1" si="333"/>
        <v>585</v>
      </c>
      <c r="S588" s="78">
        <f t="shared" ca="1" si="334"/>
        <v>108.72</v>
      </c>
      <c r="T588" s="55">
        <f t="shared" ca="1" si="335"/>
        <v>0</v>
      </c>
      <c r="U588" s="78">
        <f t="shared" ca="1" si="336"/>
        <v>2.4366954920664725E-5</v>
      </c>
      <c r="V588" s="79">
        <f t="shared" ca="1" si="337"/>
        <v>45.799048419363864</v>
      </c>
      <c r="W588" s="79">
        <f t="shared" ca="1" si="320"/>
        <v>0.31241790496007549</v>
      </c>
      <c r="X588" s="80">
        <f t="shared" ca="1" si="321"/>
        <v>-4.8733909841329449E-4</v>
      </c>
      <c r="Y588" s="80">
        <f t="shared" ca="1" si="338"/>
        <v>-3.816587368280322E-2</v>
      </c>
      <c r="Z588" s="80">
        <f t="shared" ca="1" si="322"/>
        <v>0</v>
      </c>
      <c r="AA588" s="80">
        <f t="shared" ca="1" si="339"/>
        <v>0</v>
      </c>
      <c r="AB588" s="81">
        <f t="shared" ca="1" si="323"/>
        <v>0</v>
      </c>
      <c r="AC588" s="79">
        <f t="shared" ca="1" si="324"/>
        <v>46.072813111542729</v>
      </c>
      <c r="AE588" s="35"/>
      <c r="AF588" s="35"/>
      <c r="AR588" s="69">
        <f t="shared" si="340"/>
        <v>49</v>
      </c>
      <c r="AS588" s="70">
        <f t="shared" si="344"/>
        <v>585</v>
      </c>
      <c r="AT588" s="71">
        <f t="shared" si="345"/>
        <v>1.8238023321884119E-2</v>
      </c>
      <c r="AU588" s="72">
        <f t="shared" si="325"/>
        <v>6.8214933659622723E-3</v>
      </c>
      <c r="AV588" s="73">
        <f t="shared" si="341"/>
        <v>1.0068214933659623</v>
      </c>
      <c r="AW588" s="74">
        <f>PRODUCT(AV$4:AV588)</f>
        <v>53.358023810217105</v>
      </c>
    </row>
    <row r="589" spans="5:49">
      <c r="E589">
        <f t="shared" si="342"/>
        <v>586</v>
      </c>
      <c r="F589" s="64">
        <f t="shared" si="343"/>
        <v>110.7499999999974</v>
      </c>
      <c r="G589" s="55">
        <f t="shared" si="326"/>
        <v>0</v>
      </c>
      <c r="H589" s="78">
        <f t="shared" si="346"/>
        <v>3.8718965653088936E-5</v>
      </c>
      <c r="I589" s="79">
        <f t="shared" ca="1" si="327"/>
        <v>0</v>
      </c>
      <c r="J589" s="79">
        <f t="shared" ca="1" si="328"/>
        <v>0</v>
      </c>
      <c r="K589" s="80">
        <f t="shared" ca="1" si="329"/>
        <v>0</v>
      </c>
      <c r="L589" s="80">
        <f t="shared" ca="1" si="330"/>
        <v>0</v>
      </c>
      <c r="M589" s="80">
        <f t="shared" ca="1" si="331"/>
        <v>0</v>
      </c>
      <c r="N589" s="80">
        <f t="shared" ca="1" si="332"/>
        <v>0</v>
      </c>
      <c r="O589" s="81">
        <f t="shared" ca="1" si="318"/>
        <v>0</v>
      </c>
      <c r="P589" s="79">
        <f t="shared" ca="1" si="319"/>
        <v>0</v>
      </c>
      <c r="R589">
        <f t="shared" ca="1" si="333"/>
        <v>586</v>
      </c>
      <c r="S589" s="78">
        <f t="shared" ca="1" si="334"/>
        <v>108.8</v>
      </c>
      <c r="T589" s="55">
        <f t="shared" ca="1" si="335"/>
        <v>0</v>
      </c>
      <c r="U589" s="78">
        <f t="shared" ca="1" si="336"/>
        <v>2.4366954920664725E-5</v>
      </c>
      <c r="V589" s="79">
        <f t="shared" ca="1" si="337"/>
        <v>46.072813111542729</v>
      </c>
      <c r="W589" s="79">
        <f t="shared" ca="1" si="320"/>
        <v>0.31428538899160829</v>
      </c>
      <c r="X589" s="80">
        <f t="shared" ca="1" si="321"/>
        <v>-4.8733909841329449E-4</v>
      </c>
      <c r="Y589" s="80">
        <f t="shared" ca="1" si="338"/>
        <v>-3.839401092628561E-2</v>
      </c>
      <c r="Z589" s="80">
        <f t="shared" ca="1" si="322"/>
        <v>0</v>
      </c>
      <c r="AA589" s="80">
        <f t="shared" ca="1" si="339"/>
        <v>0</v>
      </c>
      <c r="AB589" s="81">
        <f t="shared" ca="1" si="323"/>
        <v>0</v>
      </c>
      <c r="AC589" s="79">
        <f t="shared" ca="1" si="324"/>
        <v>46.34821715050964</v>
      </c>
      <c r="AE589" s="35"/>
      <c r="AF589" s="35"/>
      <c r="AR589" s="69">
        <f t="shared" si="340"/>
        <v>49</v>
      </c>
      <c r="AS589" s="70">
        <f t="shared" si="344"/>
        <v>586</v>
      </c>
      <c r="AT589" s="71">
        <f t="shared" si="345"/>
        <v>1.8113612766785622E-2</v>
      </c>
      <c r="AU589" s="72">
        <f t="shared" si="325"/>
        <v>6.8214933659622723E-3</v>
      </c>
      <c r="AV589" s="73">
        <f t="shared" si="341"/>
        <v>1.0068214933659623</v>
      </c>
      <c r="AW589" s="74">
        <f>PRODUCT(AV$4:AV589)</f>
        <v>53.722005215659358</v>
      </c>
    </row>
    <row r="590" spans="5:49">
      <c r="E590">
        <f t="shared" si="342"/>
        <v>587</v>
      </c>
      <c r="F590" s="64">
        <f t="shared" si="343"/>
        <v>110.83333333333073</v>
      </c>
      <c r="G590" s="55">
        <f t="shared" si="326"/>
        <v>0</v>
      </c>
      <c r="H590" s="78">
        <f t="shared" si="346"/>
        <v>3.8718965653088936E-5</v>
      </c>
      <c r="I590" s="79">
        <f t="shared" ca="1" si="327"/>
        <v>0</v>
      </c>
      <c r="J590" s="79">
        <f t="shared" ca="1" si="328"/>
        <v>0</v>
      </c>
      <c r="K590" s="80">
        <f t="shared" ca="1" si="329"/>
        <v>0</v>
      </c>
      <c r="L590" s="80">
        <f t="shared" ca="1" si="330"/>
        <v>0</v>
      </c>
      <c r="M590" s="80">
        <f t="shared" ca="1" si="331"/>
        <v>0</v>
      </c>
      <c r="N590" s="80">
        <f t="shared" ca="1" si="332"/>
        <v>0</v>
      </c>
      <c r="O590" s="81">
        <f t="shared" ca="1" si="318"/>
        <v>0</v>
      </c>
      <c r="P590" s="79">
        <f t="shared" ca="1" si="319"/>
        <v>0</v>
      </c>
      <c r="R590">
        <f t="shared" ca="1" si="333"/>
        <v>587</v>
      </c>
      <c r="S590" s="78">
        <f t="shared" ca="1" si="334"/>
        <v>108.88</v>
      </c>
      <c r="T590" s="55">
        <f t="shared" ca="1" si="335"/>
        <v>0</v>
      </c>
      <c r="U590" s="78">
        <f t="shared" ca="1" si="336"/>
        <v>2.4366954920664725E-5</v>
      </c>
      <c r="V590" s="79">
        <f t="shared" ca="1" si="337"/>
        <v>46.34821715050964</v>
      </c>
      <c r="W590" s="79">
        <f t="shared" ca="1" si="320"/>
        <v>0.3161640558163803</v>
      </c>
      <c r="X590" s="80">
        <f t="shared" ca="1" si="321"/>
        <v>-4.8733909841329449E-4</v>
      </c>
      <c r="Y590" s="80">
        <f t="shared" ca="1" si="338"/>
        <v>-3.862351429209137E-2</v>
      </c>
      <c r="Z590" s="80">
        <f t="shared" ca="1" si="322"/>
        <v>0</v>
      </c>
      <c r="AA590" s="80">
        <f t="shared" ca="1" si="339"/>
        <v>0</v>
      </c>
      <c r="AB590" s="81">
        <f t="shared" ca="1" si="323"/>
        <v>0</v>
      </c>
      <c r="AC590" s="79">
        <f t="shared" ca="1" si="324"/>
        <v>46.625270352935516</v>
      </c>
      <c r="AE590" s="35"/>
      <c r="AF590" s="35"/>
      <c r="AR590" s="69">
        <f t="shared" si="340"/>
        <v>49</v>
      </c>
      <c r="AS590" s="70">
        <f t="shared" si="344"/>
        <v>587</v>
      </c>
      <c r="AT590" s="71">
        <f t="shared" si="345"/>
        <v>1.7990050877463384E-2</v>
      </c>
      <c r="AU590" s="72">
        <f t="shared" si="325"/>
        <v>6.8214933659622723E-3</v>
      </c>
      <c r="AV590" s="73">
        <f t="shared" si="341"/>
        <v>1.0068214933659623</v>
      </c>
      <c r="AW590" s="74">
        <f>PRODUCT(AV$4:AV590)</f>
        <v>54.088469517844167</v>
      </c>
    </row>
    <row r="591" spans="5:49">
      <c r="E591">
        <f t="shared" si="342"/>
        <v>588</v>
      </c>
      <c r="F591" s="64">
        <f t="shared" si="343"/>
        <v>110.91666666666406</v>
      </c>
      <c r="G591" s="55">
        <f t="shared" si="326"/>
        <v>0</v>
      </c>
      <c r="H591" s="78">
        <f t="shared" si="346"/>
        <v>3.8718965653088936E-5</v>
      </c>
      <c r="I591" s="79">
        <f t="shared" ca="1" si="327"/>
        <v>0</v>
      </c>
      <c r="J591" s="79">
        <f t="shared" ca="1" si="328"/>
        <v>0</v>
      </c>
      <c r="K591" s="80">
        <f t="shared" ca="1" si="329"/>
        <v>0</v>
      </c>
      <c r="L591" s="80">
        <f t="shared" ca="1" si="330"/>
        <v>0</v>
      </c>
      <c r="M591" s="80">
        <f t="shared" ca="1" si="331"/>
        <v>0</v>
      </c>
      <c r="N591" s="80">
        <f t="shared" ca="1" si="332"/>
        <v>0</v>
      </c>
      <c r="O591" s="81">
        <f t="shared" ca="1" si="318"/>
        <v>0</v>
      </c>
      <c r="P591" s="79">
        <f t="shared" ca="1" si="319"/>
        <v>0</v>
      </c>
      <c r="R591">
        <f t="shared" ca="1" si="333"/>
        <v>588</v>
      </c>
      <c r="S591" s="78">
        <f t="shared" ca="1" si="334"/>
        <v>108.96</v>
      </c>
      <c r="T591" s="55">
        <f t="shared" ca="1" si="335"/>
        <v>0</v>
      </c>
      <c r="U591" s="78">
        <f t="shared" ca="1" si="336"/>
        <v>2.4366954920664725E-5</v>
      </c>
      <c r="V591" s="79">
        <f t="shared" ca="1" si="337"/>
        <v>46.625270352935516</v>
      </c>
      <c r="W591" s="79">
        <f t="shared" ca="1" si="320"/>
        <v>0.31805397239874705</v>
      </c>
      <c r="X591" s="80">
        <f t="shared" ca="1" si="321"/>
        <v>-4.8733909841329449E-4</v>
      </c>
      <c r="Y591" s="80">
        <f t="shared" ca="1" si="338"/>
        <v>-3.8854391960779597E-2</v>
      </c>
      <c r="Z591" s="80">
        <f t="shared" ca="1" si="322"/>
        <v>0</v>
      </c>
      <c r="AA591" s="80">
        <f t="shared" ca="1" si="339"/>
        <v>0</v>
      </c>
      <c r="AB591" s="81">
        <f t="shared" ca="1" si="323"/>
        <v>-3.2173993557949445</v>
      </c>
      <c r="AC591" s="79">
        <f t="shared" ca="1" si="324"/>
        <v>43.686583238480118</v>
      </c>
      <c r="AE591" s="35"/>
      <c r="AF591" s="35"/>
      <c r="AR591" s="69">
        <f t="shared" si="340"/>
        <v>49</v>
      </c>
      <c r="AS591" s="70">
        <f t="shared" si="344"/>
        <v>588</v>
      </c>
      <c r="AT591" s="71">
        <f t="shared" si="345"/>
        <v>1.7867331864749442E-2</v>
      </c>
      <c r="AU591" s="72">
        <f t="shared" si="325"/>
        <v>6.8214933659622723E-3</v>
      </c>
      <c r="AV591" s="73">
        <f t="shared" si="341"/>
        <v>1.0068214933659623</v>
      </c>
      <c r="AW591" s="74">
        <f>PRODUCT(AV$4:AV591)</f>
        <v>54.457433653835196</v>
      </c>
    </row>
    <row r="592" spans="5:49">
      <c r="E592">
        <f t="shared" si="342"/>
        <v>589</v>
      </c>
      <c r="F592" s="64">
        <f t="shared" si="343"/>
        <v>110.99999999999739</v>
      </c>
      <c r="G592" s="55">
        <f t="shared" si="326"/>
        <v>0</v>
      </c>
      <c r="H592" s="78">
        <f t="shared" si="346"/>
        <v>3.8718965653088936E-5</v>
      </c>
      <c r="I592" s="79">
        <f t="shared" ca="1" si="327"/>
        <v>0</v>
      </c>
      <c r="J592" s="79">
        <f t="shared" ca="1" si="328"/>
        <v>0</v>
      </c>
      <c r="K592" s="80">
        <f t="shared" ca="1" si="329"/>
        <v>0</v>
      </c>
      <c r="L592" s="80">
        <f t="shared" ca="1" si="330"/>
        <v>0</v>
      </c>
      <c r="M592" s="80">
        <f t="shared" ca="1" si="331"/>
        <v>0</v>
      </c>
      <c r="N592" s="80">
        <f t="shared" ca="1" si="332"/>
        <v>0</v>
      </c>
      <c r="O592" s="81">
        <f t="shared" ca="1" si="318"/>
        <v>0</v>
      </c>
      <c r="P592" s="79">
        <f t="shared" ca="1" si="319"/>
        <v>0</v>
      </c>
      <c r="R592">
        <f t="shared" ca="1" si="333"/>
        <v>589</v>
      </c>
      <c r="S592" s="78">
        <f t="shared" ca="1" si="334"/>
        <v>109.04</v>
      </c>
      <c r="T592" s="55">
        <f t="shared" ca="1" si="335"/>
        <v>0</v>
      </c>
      <c r="U592" s="78">
        <f t="shared" ca="1" si="336"/>
        <v>2.4366954920664725E-5</v>
      </c>
      <c r="V592" s="79">
        <f t="shared" ca="1" si="337"/>
        <v>43.686583238480118</v>
      </c>
      <c r="W592" s="79">
        <f t="shared" ca="1" si="320"/>
        <v>0.29800773774285072</v>
      </c>
      <c r="X592" s="80">
        <f t="shared" ca="1" si="321"/>
        <v>-4.8733909841329449E-4</v>
      </c>
      <c r="Y592" s="80">
        <f t="shared" ca="1" si="338"/>
        <v>-3.6405486032066767E-2</v>
      </c>
      <c r="Z592" s="80">
        <f t="shared" ca="1" si="322"/>
        <v>-0.32764937428860086</v>
      </c>
      <c r="AA592" s="80">
        <f t="shared" ca="1" si="339"/>
        <v>0</v>
      </c>
      <c r="AB592" s="81">
        <f t="shared" ca="1" si="323"/>
        <v>0</v>
      </c>
      <c r="AC592" s="79">
        <f t="shared" ca="1" si="324"/>
        <v>43.620048776803891</v>
      </c>
      <c r="AE592" s="35"/>
      <c r="AF592" s="35"/>
      <c r="AR592" s="69">
        <f t="shared" si="340"/>
        <v>50</v>
      </c>
      <c r="AS592" s="70">
        <f t="shared" si="344"/>
        <v>589</v>
      </c>
      <c r="AT592" s="71">
        <f t="shared" si="345"/>
        <v>1.7745449978966609E-2</v>
      </c>
      <c r="AU592" s="72">
        <f t="shared" si="325"/>
        <v>6.8214933659622723E-3</v>
      </c>
      <c r="AV592" s="73">
        <f t="shared" si="341"/>
        <v>1.0068214933659623</v>
      </c>
      <c r="AW592" s="74">
        <f>PRODUCT(AV$4:AV592)</f>
        <v>54.828914676232166</v>
      </c>
    </row>
    <row r="593" spans="5:49">
      <c r="E593">
        <f t="shared" si="342"/>
        <v>590</v>
      </c>
      <c r="F593" s="64">
        <f t="shared" si="343"/>
        <v>111.08333333333071</v>
      </c>
      <c r="G593" s="55">
        <f t="shared" si="326"/>
        <v>0</v>
      </c>
      <c r="H593" s="78">
        <f t="shared" si="346"/>
        <v>3.8718965653088936E-5</v>
      </c>
      <c r="I593" s="79">
        <f t="shared" ca="1" si="327"/>
        <v>0</v>
      </c>
      <c r="J593" s="79">
        <f t="shared" ca="1" si="328"/>
        <v>0</v>
      </c>
      <c r="K593" s="80">
        <f t="shared" ca="1" si="329"/>
        <v>0</v>
      </c>
      <c r="L593" s="80">
        <f t="shared" ca="1" si="330"/>
        <v>0</v>
      </c>
      <c r="M593" s="80">
        <f t="shared" ca="1" si="331"/>
        <v>0</v>
      </c>
      <c r="N593" s="80">
        <f t="shared" ca="1" si="332"/>
        <v>0</v>
      </c>
      <c r="O593" s="81">
        <f t="shared" ca="1" si="318"/>
        <v>0</v>
      </c>
      <c r="P593" s="79">
        <f t="shared" ca="1" si="319"/>
        <v>0</v>
      </c>
      <c r="R593">
        <f t="shared" ca="1" si="333"/>
        <v>590</v>
      </c>
      <c r="S593" s="78">
        <f t="shared" ca="1" si="334"/>
        <v>109.12</v>
      </c>
      <c r="T593" s="55">
        <f t="shared" ca="1" si="335"/>
        <v>0</v>
      </c>
      <c r="U593" s="78">
        <f t="shared" ca="1" si="336"/>
        <v>2.4366954920664725E-5</v>
      </c>
      <c r="V593" s="79">
        <f t="shared" ca="1" si="337"/>
        <v>43.620048776803891</v>
      </c>
      <c r="W593" s="79">
        <f t="shared" ca="1" si="320"/>
        <v>0.29755387335391847</v>
      </c>
      <c r="X593" s="80">
        <f t="shared" ca="1" si="321"/>
        <v>-4.8733909841329449E-4</v>
      </c>
      <c r="Y593" s="80">
        <f t="shared" ca="1" si="338"/>
        <v>-3.635004064733658E-2</v>
      </c>
      <c r="Z593" s="80">
        <f t="shared" ca="1" si="322"/>
        <v>0</v>
      </c>
      <c r="AA593" s="80">
        <f t="shared" ca="1" si="339"/>
        <v>0</v>
      </c>
      <c r="AB593" s="81">
        <f t="shared" ca="1" si="323"/>
        <v>0</v>
      </c>
      <c r="AC593" s="79">
        <f t="shared" ca="1" si="324"/>
        <v>43.880765270412063</v>
      </c>
      <c r="AE593" s="35"/>
      <c r="AF593" s="35"/>
      <c r="AR593" s="69">
        <f t="shared" si="340"/>
        <v>50</v>
      </c>
      <c r="AS593" s="70">
        <f t="shared" si="344"/>
        <v>590</v>
      </c>
      <c r="AT593" s="71">
        <f t="shared" si="345"/>
        <v>1.7624399509659074E-2</v>
      </c>
      <c r="AU593" s="72">
        <f t="shared" si="325"/>
        <v>6.8214933659622723E-3</v>
      </c>
      <c r="AV593" s="73">
        <f t="shared" si="341"/>
        <v>1.0068214933659623</v>
      </c>
      <c r="AW593" s="74">
        <f>PRODUCT(AV$4:AV593)</f>
        <v>55.202929753958998</v>
      </c>
    </row>
    <row r="594" spans="5:49">
      <c r="E594">
        <f t="shared" si="342"/>
        <v>591</v>
      </c>
      <c r="F594" s="64">
        <f t="shared" si="343"/>
        <v>111.16666666666404</v>
      </c>
      <c r="G594" s="55">
        <f t="shared" si="326"/>
        <v>0</v>
      </c>
      <c r="H594" s="78">
        <f t="shared" si="346"/>
        <v>3.8718965653088936E-5</v>
      </c>
      <c r="I594" s="79">
        <f t="shared" ca="1" si="327"/>
        <v>0</v>
      </c>
      <c r="J594" s="79">
        <f t="shared" ca="1" si="328"/>
        <v>0</v>
      </c>
      <c r="K594" s="80">
        <f t="shared" ca="1" si="329"/>
        <v>0</v>
      </c>
      <c r="L594" s="80">
        <f t="shared" ca="1" si="330"/>
        <v>0</v>
      </c>
      <c r="M594" s="80">
        <f t="shared" ca="1" si="331"/>
        <v>0</v>
      </c>
      <c r="N594" s="80">
        <f t="shared" ca="1" si="332"/>
        <v>0</v>
      </c>
      <c r="O594" s="81">
        <f t="shared" ca="1" si="318"/>
        <v>0</v>
      </c>
      <c r="P594" s="79">
        <f t="shared" ca="1" si="319"/>
        <v>0</v>
      </c>
      <c r="R594">
        <f t="shared" ca="1" si="333"/>
        <v>591</v>
      </c>
      <c r="S594" s="78">
        <f t="shared" ca="1" si="334"/>
        <v>109.2</v>
      </c>
      <c r="T594" s="55">
        <f t="shared" ca="1" si="335"/>
        <v>0</v>
      </c>
      <c r="U594" s="78">
        <f t="shared" ca="1" si="336"/>
        <v>2.4366954920664725E-5</v>
      </c>
      <c r="V594" s="79">
        <f t="shared" ca="1" si="337"/>
        <v>43.880765270412063</v>
      </c>
      <c r="W594" s="79">
        <f t="shared" ca="1" si="320"/>
        <v>0.29933234918546359</v>
      </c>
      <c r="X594" s="80">
        <f t="shared" ca="1" si="321"/>
        <v>-4.8733909841329449E-4</v>
      </c>
      <c r="Y594" s="80">
        <f t="shared" ca="1" si="338"/>
        <v>-3.6567304392010051E-2</v>
      </c>
      <c r="Z594" s="80">
        <f t="shared" ca="1" si="322"/>
        <v>0</v>
      </c>
      <c r="AA594" s="80">
        <f t="shared" ca="1" si="339"/>
        <v>0</v>
      </c>
      <c r="AB594" s="81">
        <f t="shared" ca="1" si="323"/>
        <v>0</v>
      </c>
      <c r="AC594" s="79">
        <f t="shared" ca="1" si="324"/>
        <v>44.143042976107104</v>
      </c>
      <c r="AE594" s="35"/>
      <c r="AF594" s="35"/>
      <c r="AR594" s="69">
        <f t="shared" si="340"/>
        <v>50</v>
      </c>
      <c r="AS594" s="70">
        <f t="shared" si="344"/>
        <v>591</v>
      </c>
      <c r="AT594" s="71">
        <f t="shared" si="345"/>
        <v>1.7504174785324865E-2</v>
      </c>
      <c r="AU594" s="72">
        <f t="shared" si="325"/>
        <v>6.8214933659622723E-3</v>
      </c>
      <c r="AV594" s="73">
        <f t="shared" si="341"/>
        <v>1.0068214933659623</v>
      </c>
      <c r="AW594" s="74">
        <f>PRODUCT(AV$4:AV594)</f>
        <v>55.579496173057308</v>
      </c>
    </row>
    <row r="595" spans="5:49">
      <c r="E595">
        <f t="shared" si="342"/>
        <v>592</v>
      </c>
      <c r="F595" s="64">
        <f t="shared" si="343"/>
        <v>111.24999999999737</v>
      </c>
      <c r="G595" s="55">
        <f t="shared" si="326"/>
        <v>0</v>
      </c>
      <c r="H595" s="78">
        <f t="shared" si="346"/>
        <v>3.8718965653088936E-5</v>
      </c>
      <c r="I595" s="79">
        <f t="shared" ca="1" si="327"/>
        <v>0</v>
      </c>
      <c r="J595" s="79">
        <f t="shared" ca="1" si="328"/>
        <v>0</v>
      </c>
      <c r="K595" s="80">
        <f t="shared" ca="1" si="329"/>
        <v>0</v>
      </c>
      <c r="L595" s="80">
        <f t="shared" ca="1" si="330"/>
        <v>0</v>
      </c>
      <c r="M595" s="80">
        <f t="shared" ca="1" si="331"/>
        <v>0</v>
      </c>
      <c r="N595" s="80">
        <f t="shared" ca="1" si="332"/>
        <v>0</v>
      </c>
      <c r="O595" s="81">
        <f t="shared" ca="1" si="318"/>
        <v>0</v>
      </c>
      <c r="P595" s="79">
        <f t="shared" ca="1" si="319"/>
        <v>0</v>
      </c>
      <c r="R595">
        <f t="shared" ca="1" si="333"/>
        <v>592</v>
      </c>
      <c r="S595" s="78">
        <f t="shared" ca="1" si="334"/>
        <v>109.28</v>
      </c>
      <c r="T595" s="55">
        <f t="shared" ca="1" si="335"/>
        <v>0</v>
      </c>
      <c r="U595" s="78">
        <f t="shared" ca="1" si="336"/>
        <v>2.4366954920664725E-5</v>
      </c>
      <c r="V595" s="79">
        <f t="shared" ca="1" si="337"/>
        <v>44.143042976107104</v>
      </c>
      <c r="W595" s="79">
        <f t="shared" ca="1" si="320"/>
        <v>0.30112147481490209</v>
      </c>
      <c r="X595" s="80">
        <f t="shared" ca="1" si="321"/>
        <v>-4.8733909841329449E-4</v>
      </c>
      <c r="Y595" s="80">
        <f t="shared" ca="1" si="338"/>
        <v>-3.6785869146755926E-2</v>
      </c>
      <c r="Z595" s="80">
        <f t="shared" ca="1" si="322"/>
        <v>0</v>
      </c>
      <c r="AA595" s="80">
        <f t="shared" ca="1" si="339"/>
        <v>0</v>
      </c>
      <c r="AB595" s="81">
        <f t="shared" ca="1" si="323"/>
        <v>0</v>
      </c>
      <c r="AC595" s="79">
        <f t="shared" ca="1" si="324"/>
        <v>44.406891242676835</v>
      </c>
      <c r="AE595" s="35"/>
      <c r="AF595" s="35"/>
      <c r="AR595" s="69">
        <f t="shared" si="340"/>
        <v>50</v>
      </c>
      <c r="AS595" s="70">
        <f t="shared" si="344"/>
        <v>592</v>
      </c>
      <c r="AT595" s="71">
        <f t="shared" si="345"/>
        <v>1.7384770173150127E-2</v>
      </c>
      <c r="AU595" s="72">
        <f t="shared" si="325"/>
        <v>6.8214933659622723E-3</v>
      </c>
      <c r="AV595" s="73">
        <f t="shared" si="341"/>
        <v>1.0068214933659623</v>
      </c>
      <c r="AW595" s="74">
        <f>PRODUCT(AV$4:AV595)</f>
        <v>55.958631337485343</v>
      </c>
    </row>
    <row r="596" spans="5:49">
      <c r="E596">
        <f t="shared" si="342"/>
        <v>593</v>
      </c>
      <c r="F596" s="64">
        <f t="shared" si="343"/>
        <v>111.3333333333307</v>
      </c>
      <c r="G596" s="55">
        <f t="shared" si="326"/>
        <v>0</v>
      </c>
      <c r="H596" s="78">
        <f t="shared" si="346"/>
        <v>3.8718965653088936E-5</v>
      </c>
      <c r="I596" s="79">
        <f t="shared" ca="1" si="327"/>
        <v>0</v>
      </c>
      <c r="J596" s="79">
        <f t="shared" ca="1" si="328"/>
        <v>0</v>
      </c>
      <c r="K596" s="80">
        <f t="shared" ca="1" si="329"/>
        <v>0</v>
      </c>
      <c r="L596" s="80">
        <f t="shared" ca="1" si="330"/>
        <v>0</v>
      </c>
      <c r="M596" s="80">
        <f t="shared" ca="1" si="331"/>
        <v>0</v>
      </c>
      <c r="N596" s="80">
        <f t="shared" ca="1" si="332"/>
        <v>0</v>
      </c>
      <c r="O596" s="81">
        <f t="shared" ca="1" si="318"/>
        <v>0</v>
      </c>
      <c r="P596" s="79">
        <f t="shared" ca="1" si="319"/>
        <v>0</v>
      </c>
      <c r="R596">
        <f t="shared" ca="1" si="333"/>
        <v>593</v>
      </c>
      <c r="S596" s="78">
        <f t="shared" ca="1" si="334"/>
        <v>109.36</v>
      </c>
      <c r="T596" s="55">
        <f t="shared" ca="1" si="335"/>
        <v>0</v>
      </c>
      <c r="U596" s="78">
        <f t="shared" ca="1" si="336"/>
        <v>2.4366954920664725E-5</v>
      </c>
      <c r="V596" s="79">
        <f t="shared" ca="1" si="337"/>
        <v>44.406891242676835</v>
      </c>
      <c r="W596" s="79">
        <f t="shared" ca="1" si="320"/>
        <v>0.30292131401492817</v>
      </c>
      <c r="X596" s="80">
        <f t="shared" ca="1" si="321"/>
        <v>-4.8733909841329449E-4</v>
      </c>
      <c r="Y596" s="80">
        <f t="shared" ca="1" si="338"/>
        <v>-3.7005742702230698E-2</v>
      </c>
      <c r="Z596" s="80">
        <f t="shared" ca="1" si="322"/>
        <v>0</v>
      </c>
      <c r="AA596" s="80">
        <f t="shared" ca="1" si="339"/>
        <v>0</v>
      </c>
      <c r="AB596" s="81">
        <f t="shared" ca="1" si="323"/>
        <v>0</v>
      </c>
      <c r="AC596" s="79">
        <f t="shared" ca="1" si="324"/>
        <v>44.672319474891125</v>
      </c>
      <c r="AE596" s="35"/>
      <c r="AF596" s="35"/>
      <c r="AR596" s="69">
        <f t="shared" si="340"/>
        <v>50</v>
      </c>
      <c r="AS596" s="70">
        <f t="shared" si="344"/>
        <v>593</v>
      </c>
      <c r="AT596" s="71">
        <f t="shared" si="345"/>
        <v>1.7266180078745204E-2</v>
      </c>
      <c r="AU596" s="72">
        <f t="shared" si="325"/>
        <v>6.8214933659622723E-3</v>
      </c>
      <c r="AV596" s="73">
        <f t="shared" si="341"/>
        <v>1.0068214933659623</v>
      </c>
      <c r="AW596" s="74">
        <f>PRODUCT(AV$4:AV596)</f>
        <v>56.340352769922326</v>
      </c>
    </row>
    <row r="597" spans="5:49">
      <c r="E597">
        <f t="shared" si="342"/>
        <v>594</v>
      </c>
      <c r="F597" s="64">
        <f t="shared" si="343"/>
        <v>111.41666666666403</v>
      </c>
      <c r="G597" s="55">
        <f t="shared" si="326"/>
        <v>0</v>
      </c>
      <c r="H597" s="78">
        <f t="shared" si="346"/>
        <v>3.8718965653088936E-5</v>
      </c>
      <c r="I597" s="79">
        <f t="shared" ca="1" si="327"/>
        <v>0</v>
      </c>
      <c r="J597" s="79">
        <f t="shared" ca="1" si="328"/>
        <v>0</v>
      </c>
      <c r="K597" s="80">
        <f t="shared" ca="1" si="329"/>
        <v>0</v>
      </c>
      <c r="L597" s="80">
        <f t="shared" ca="1" si="330"/>
        <v>0</v>
      </c>
      <c r="M597" s="80">
        <f t="shared" ca="1" si="331"/>
        <v>0</v>
      </c>
      <c r="N597" s="80">
        <f t="shared" ca="1" si="332"/>
        <v>0</v>
      </c>
      <c r="O597" s="81">
        <f t="shared" ca="1" si="318"/>
        <v>0</v>
      </c>
      <c r="P597" s="79">
        <f t="shared" ca="1" si="319"/>
        <v>0</v>
      </c>
      <c r="R597">
        <f t="shared" ca="1" si="333"/>
        <v>594</v>
      </c>
      <c r="S597" s="78">
        <f t="shared" ca="1" si="334"/>
        <v>109.44</v>
      </c>
      <c r="T597" s="55">
        <f t="shared" ca="1" si="335"/>
        <v>0</v>
      </c>
      <c r="U597" s="78">
        <f t="shared" ca="1" si="336"/>
        <v>2.4366954920664725E-5</v>
      </c>
      <c r="V597" s="79">
        <f t="shared" ca="1" si="337"/>
        <v>44.672319474891125</v>
      </c>
      <c r="W597" s="79">
        <f t="shared" ca="1" si="320"/>
        <v>0.30473193094011702</v>
      </c>
      <c r="X597" s="80">
        <f t="shared" ca="1" si="321"/>
        <v>-4.8733909841329449E-4</v>
      </c>
      <c r="Y597" s="80">
        <f t="shared" ca="1" si="338"/>
        <v>-3.7226932895742609E-2</v>
      </c>
      <c r="Z597" s="80">
        <f t="shared" ca="1" si="322"/>
        <v>0</v>
      </c>
      <c r="AA597" s="80">
        <f t="shared" ca="1" si="339"/>
        <v>0</v>
      </c>
      <c r="AB597" s="81">
        <f t="shared" ca="1" si="323"/>
        <v>0</v>
      </c>
      <c r="AC597" s="79">
        <f t="shared" ca="1" si="324"/>
        <v>44.939337133837086</v>
      </c>
      <c r="AE597" s="35"/>
      <c r="AF597" s="35"/>
      <c r="AR597" s="69">
        <f t="shared" si="340"/>
        <v>50</v>
      </c>
      <c r="AS597" s="70">
        <f t="shared" si="344"/>
        <v>594</v>
      </c>
      <c r="AT597" s="71">
        <f t="shared" si="345"/>
        <v>1.7148398945882534E-2</v>
      </c>
      <c r="AU597" s="72">
        <f t="shared" si="325"/>
        <v>6.8214933659622723E-3</v>
      </c>
      <c r="AV597" s="73">
        <f t="shared" si="341"/>
        <v>1.0068214933659623</v>
      </c>
      <c r="AW597" s="74">
        <f>PRODUCT(AV$4:AV597)</f>
        <v>56.724678112578324</v>
      </c>
    </row>
    <row r="598" spans="5:49">
      <c r="E598">
        <f t="shared" si="342"/>
        <v>595</v>
      </c>
      <c r="F598" s="64">
        <f t="shared" si="343"/>
        <v>111.49999999999736</v>
      </c>
      <c r="G598" s="55">
        <f t="shared" si="326"/>
        <v>0</v>
      </c>
      <c r="H598" s="78">
        <f t="shared" si="346"/>
        <v>3.8718965653088936E-5</v>
      </c>
      <c r="I598" s="79">
        <f t="shared" ca="1" si="327"/>
        <v>0</v>
      </c>
      <c r="J598" s="79">
        <f t="shared" ca="1" si="328"/>
        <v>0</v>
      </c>
      <c r="K598" s="80">
        <f t="shared" ca="1" si="329"/>
        <v>0</v>
      </c>
      <c r="L598" s="80">
        <f t="shared" ca="1" si="330"/>
        <v>0</v>
      </c>
      <c r="M598" s="80">
        <f t="shared" ca="1" si="331"/>
        <v>0</v>
      </c>
      <c r="N598" s="80">
        <f t="shared" ca="1" si="332"/>
        <v>0</v>
      </c>
      <c r="O598" s="81">
        <f t="shared" ca="1" si="318"/>
        <v>0</v>
      </c>
      <c r="P598" s="79">
        <f t="shared" ca="1" si="319"/>
        <v>0</v>
      </c>
      <c r="R598">
        <f t="shared" ca="1" si="333"/>
        <v>595</v>
      </c>
      <c r="S598" s="78">
        <f t="shared" ca="1" si="334"/>
        <v>109.52</v>
      </c>
      <c r="T598" s="55">
        <f t="shared" ca="1" si="335"/>
        <v>0</v>
      </c>
      <c r="U598" s="78">
        <f t="shared" ca="1" si="336"/>
        <v>2.4366954920664725E-5</v>
      </c>
      <c r="V598" s="79">
        <f t="shared" ca="1" si="337"/>
        <v>44.939337133837086</v>
      </c>
      <c r="W598" s="79">
        <f t="shared" ca="1" si="320"/>
        <v>0.30655339012921168</v>
      </c>
      <c r="X598" s="80">
        <f t="shared" ca="1" si="321"/>
        <v>-4.8733909841329449E-4</v>
      </c>
      <c r="Y598" s="80">
        <f t="shared" ca="1" si="338"/>
        <v>-3.7449447611530906E-2</v>
      </c>
      <c r="Z598" s="80">
        <f t="shared" ca="1" si="322"/>
        <v>0</v>
      </c>
      <c r="AA598" s="80">
        <f t="shared" ca="1" si="339"/>
        <v>0</v>
      </c>
      <c r="AB598" s="81">
        <f t="shared" ca="1" si="323"/>
        <v>0</v>
      </c>
      <c r="AC598" s="79">
        <f t="shared" ca="1" si="324"/>
        <v>45.207953737256354</v>
      </c>
      <c r="AE598" s="35"/>
      <c r="AF598" s="35"/>
      <c r="AR598" s="69">
        <f t="shared" si="340"/>
        <v>50</v>
      </c>
      <c r="AS598" s="70">
        <f t="shared" si="344"/>
        <v>595</v>
      </c>
      <c r="AT598" s="71">
        <f t="shared" si="345"/>
        <v>1.7031421256236322E-2</v>
      </c>
      <c r="AU598" s="72">
        <f t="shared" si="325"/>
        <v>6.8214933659622723E-3</v>
      </c>
      <c r="AV598" s="73">
        <f t="shared" si="341"/>
        <v>1.0068214933659623</v>
      </c>
      <c r="AW598" s="74">
        <f>PRODUCT(AV$4:AV598)</f>
        <v>57.111625128009621</v>
      </c>
    </row>
    <row r="599" spans="5:49">
      <c r="E599">
        <f t="shared" si="342"/>
        <v>596</v>
      </c>
      <c r="F599" s="64">
        <f t="shared" si="343"/>
        <v>111.58333333333069</v>
      </c>
      <c r="G599" s="55">
        <f t="shared" si="326"/>
        <v>0</v>
      </c>
      <c r="H599" s="78">
        <f t="shared" si="346"/>
        <v>3.8718965653088936E-5</v>
      </c>
      <c r="I599" s="79">
        <f t="shared" ca="1" si="327"/>
        <v>0</v>
      </c>
      <c r="J599" s="79">
        <f t="shared" ca="1" si="328"/>
        <v>0</v>
      </c>
      <c r="K599" s="80">
        <f t="shared" ca="1" si="329"/>
        <v>0</v>
      </c>
      <c r="L599" s="80">
        <f t="shared" ca="1" si="330"/>
        <v>0</v>
      </c>
      <c r="M599" s="80">
        <f t="shared" ca="1" si="331"/>
        <v>0</v>
      </c>
      <c r="N599" s="80">
        <f t="shared" ca="1" si="332"/>
        <v>0</v>
      </c>
      <c r="O599" s="81">
        <f t="shared" ca="1" si="318"/>
        <v>0</v>
      </c>
      <c r="P599" s="79">
        <f t="shared" ca="1" si="319"/>
        <v>0</v>
      </c>
      <c r="R599">
        <f t="shared" ca="1" si="333"/>
        <v>596</v>
      </c>
      <c r="S599" s="78">
        <f t="shared" ca="1" si="334"/>
        <v>109.6</v>
      </c>
      <c r="T599" s="55">
        <f t="shared" ca="1" si="335"/>
        <v>0</v>
      </c>
      <c r="U599" s="78">
        <f t="shared" ca="1" si="336"/>
        <v>2.4366954920664725E-5</v>
      </c>
      <c r="V599" s="79">
        <f t="shared" ca="1" si="337"/>
        <v>45.207953737256354</v>
      </c>
      <c r="W599" s="79">
        <f t="shared" ca="1" si="320"/>
        <v>0.3083857565074235</v>
      </c>
      <c r="X599" s="80">
        <f t="shared" ca="1" si="321"/>
        <v>-4.8733909841329449E-4</v>
      </c>
      <c r="Y599" s="80">
        <f t="shared" ca="1" si="338"/>
        <v>-3.7673294781046966E-2</v>
      </c>
      <c r="Z599" s="80">
        <f t="shared" ca="1" si="322"/>
        <v>0</v>
      </c>
      <c r="AA599" s="80">
        <f t="shared" ca="1" si="339"/>
        <v>0</v>
      </c>
      <c r="AB599" s="81">
        <f t="shared" ca="1" si="323"/>
        <v>0</v>
      </c>
      <c r="AC599" s="79">
        <f t="shared" ca="1" si="324"/>
        <v>45.478178859884324</v>
      </c>
      <c r="AE599" s="35"/>
      <c r="AF599" s="35"/>
      <c r="AR599" s="69">
        <f t="shared" si="340"/>
        <v>50</v>
      </c>
      <c r="AS599" s="70">
        <f t="shared" si="344"/>
        <v>596</v>
      </c>
      <c r="AT599" s="71">
        <f t="shared" si="345"/>
        <v>1.6915241529123996E-2</v>
      </c>
      <c r="AU599" s="72">
        <f t="shared" si="325"/>
        <v>6.8214933659622723E-3</v>
      </c>
      <c r="AV599" s="73">
        <f t="shared" si="341"/>
        <v>1.0068214933659623</v>
      </c>
      <c r="AW599" s="74">
        <f>PRODUCT(AV$4:AV599)</f>
        <v>57.50121169993966</v>
      </c>
    </row>
    <row r="600" spans="5:49">
      <c r="E600">
        <f t="shared" si="342"/>
        <v>597</v>
      </c>
      <c r="F600" s="64">
        <f t="shared" si="343"/>
        <v>111.66666666666401</v>
      </c>
      <c r="G600" s="55">
        <f t="shared" si="326"/>
        <v>0</v>
      </c>
      <c r="H600" s="78">
        <f t="shared" si="346"/>
        <v>3.8718965653088936E-5</v>
      </c>
      <c r="I600" s="79">
        <f t="shared" ca="1" si="327"/>
        <v>0</v>
      </c>
      <c r="J600" s="79">
        <f t="shared" ca="1" si="328"/>
        <v>0</v>
      </c>
      <c r="K600" s="80">
        <f t="shared" ca="1" si="329"/>
        <v>0</v>
      </c>
      <c r="L600" s="80">
        <f t="shared" ca="1" si="330"/>
        <v>0</v>
      </c>
      <c r="M600" s="80">
        <f t="shared" ca="1" si="331"/>
        <v>0</v>
      </c>
      <c r="N600" s="80">
        <f t="shared" ca="1" si="332"/>
        <v>0</v>
      </c>
      <c r="O600" s="81">
        <f t="shared" ca="1" si="318"/>
        <v>0</v>
      </c>
      <c r="P600" s="79">
        <f t="shared" ca="1" si="319"/>
        <v>0</v>
      </c>
      <c r="R600">
        <f t="shared" ca="1" si="333"/>
        <v>597</v>
      </c>
      <c r="S600" s="78">
        <f t="shared" ca="1" si="334"/>
        <v>109.68</v>
      </c>
      <c r="T600" s="55">
        <f t="shared" ca="1" si="335"/>
        <v>0</v>
      </c>
      <c r="U600" s="78">
        <f t="shared" ca="1" si="336"/>
        <v>2.4366954920664725E-5</v>
      </c>
      <c r="V600" s="79">
        <f t="shared" ca="1" si="337"/>
        <v>45.478178859884324</v>
      </c>
      <c r="W600" s="79">
        <f t="shared" ca="1" si="320"/>
        <v>0.31022909538874655</v>
      </c>
      <c r="X600" s="80">
        <f t="shared" ca="1" si="321"/>
        <v>-4.8733909841329449E-4</v>
      </c>
      <c r="Y600" s="80">
        <f t="shared" ca="1" si="338"/>
        <v>-3.7898482383236939E-2</v>
      </c>
      <c r="Z600" s="80">
        <f t="shared" ca="1" si="322"/>
        <v>0</v>
      </c>
      <c r="AA600" s="80">
        <f t="shared" ca="1" si="339"/>
        <v>0</v>
      </c>
      <c r="AB600" s="81">
        <f t="shared" ca="1" si="323"/>
        <v>0</v>
      </c>
      <c r="AC600" s="79">
        <f t="shared" ca="1" si="324"/>
        <v>45.750022133791425</v>
      </c>
      <c r="AE600" s="35"/>
      <c r="AF600" s="35"/>
      <c r="AR600" s="69">
        <f t="shared" si="340"/>
        <v>50</v>
      </c>
      <c r="AS600" s="70">
        <f t="shared" si="344"/>
        <v>597</v>
      </c>
      <c r="AT600" s="71">
        <f t="shared" si="345"/>
        <v>1.6799854321249426E-2</v>
      </c>
      <c r="AU600" s="72">
        <f t="shared" si="325"/>
        <v>6.8214933659622723E-3</v>
      </c>
      <c r="AV600" s="73">
        <f t="shared" si="341"/>
        <v>1.0068214933659623</v>
      </c>
      <c r="AW600" s="74">
        <f>PRODUCT(AV$4:AV600)</f>
        <v>57.893455834085593</v>
      </c>
    </row>
    <row r="601" spans="5:49">
      <c r="E601">
        <f t="shared" si="342"/>
        <v>598</v>
      </c>
      <c r="F601" s="64">
        <f t="shared" si="343"/>
        <v>111.74999999999734</v>
      </c>
      <c r="G601" s="55">
        <f t="shared" si="326"/>
        <v>0</v>
      </c>
      <c r="H601" s="78">
        <f t="shared" si="346"/>
        <v>3.8718965653088936E-5</v>
      </c>
      <c r="I601" s="79">
        <f t="shared" ca="1" si="327"/>
        <v>0</v>
      </c>
      <c r="J601" s="79">
        <f t="shared" ca="1" si="328"/>
        <v>0</v>
      </c>
      <c r="K601" s="80">
        <f t="shared" ca="1" si="329"/>
        <v>0</v>
      </c>
      <c r="L601" s="80">
        <f t="shared" ca="1" si="330"/>
        <v>0</v>
      </c>
      <c r="M601" s="80">
        <f t="shared" ca="1" si="331"/>
        <v>0</v>
      </c>
      <c r="N601" s="80">
        <f t="shared" ca="1" si="332"/>
        <v>0</v>
      </c>
      <c r="O601" s="81">
        <f t="shared" ca="1" si="318"/>
        <v>0</v>
      </c>
      <c r="P601" s="79">
        <f t="shared" ca="1" si="319"/>
        <v>0</v>
      </c>
      <c r="R601">
        <f t="shared" ca="1" si="333"/>
        <v>598</v>
      </c>
      <c r="S601" s="78">
        <f t="shared" ca="1" si="334"/>
        <v>109.76</v>
      </c>
      <c r="T601" s="55">
        <f t="shared" ca="1" si="335"/>
        <v>0</v>
      </c>
      <c r="U601" s="78">
        <f t="shared" ca="1" si="336"/>
        <v>2.4366954920664725E-5</v>
      </c>
      <c r="V601" s="79">
        <f t="shared" ca="1" si="337"/>
        <v>45.750022133791425</v>
      </c>
      <c r="W601" s="79">
        <f t="shared" ca="1" si="320"/>
        <v>0.31208347247828533</v>
      </c>
      <c r="X601" s="80">
        <f t="shared" ca="1" si="321"/>
        <v>-4.8733909841329449E-4</v>
      </c>
      <c r="Y601" s="80">
        <f t="shared" ca="1" si="338"/>
        <v>-3.8125018444826193E-2</v>
      </c>
      <c r="Z601" s="80">
        <f t="shared" ca="1" si="322"/>
        <v>0</v>
      </c>
      <c r="AA601" s="80">
        <f t="shared" ca="1" si="339"/>
        <v>0</v>
      </c>
      <c r="AB601" s="81">
        <f t="shared" ca="1" si="323"/>
        <v>0</v>
      </c>
      <c r="AC601" s="79">
        <f t="shared" ca="1" si="324"/>
        <v>46.023493248726474</v>
      </c>
      <c r="AE601" s="35"/>
      <c r="AF601" s="35"/>
      <c r="AR601" s="69">
        <f t="shared" si="340"/>
        <v>50</v>
      </c>
      <c r="AS601" s="70">
        <f t="shared" si="344"/>
        <v>598</v>
      </c>
      <c r="AT601" s="71">
        <f t="shared" si="345"/>
        <v>1.6685254226447892E-2</v>
      </c>
      <c r="AU601" s="72">
        <f t="shared" si="325"/>
        <v>6.8214933659622723E-3</v>
      </c>
      <c r="AV601" s="73">
        <f t="shared" si="341"/>
        <v>1.0068214933659623</v>
      </c>
      <c r="AW601" s="74">
        <f>PRODUCT(AV$4:AV601)</f>
        <v>58.288375658990439</v>
      </c>
    </row>
    <row r="602" spans="5:49">
      <c r="E602">
        <f t="shared" si="342"/>
        <v>599</v>
      </c>
      <c r="F602" s="64">
        <f t="shared" si="343"/>
        <v>111.83333333333067</v>
      </c>
      <c r="G602" s="55">
        <f t="shared" si="326"/>
        <v>0</v>
      </c>
      <c r="H602" s="78">
        <f t="shared" si="346"/>
        <v>3.8718965653088936E-5</v>
      </c>
      <c r="I602" s="79">
        <f t="shared" ca="1" si="327"/>
        <v>0</v>
      </c>
      <c r="J602" s="79">
        <f t="shared" ca="1" si="328"/>
        <v>0</v>
      </c>
      <c r="K602" s="80">
        <f t="shared" ca="1" si="329"/>
        <v>0</v>
      </c>
      <c r="L602" s="80">
        <f t="shared" ca="1" si="330"/>
        <v>0</v>
      </c>
      <c r="M602" s="80">
        <f t="shared" ca="1" si="331"/>
        <v>0</v>
      </c>
      <c r="N602" s="80">
        <f t="shared" ca="1" si="332"/>
        <v>0</v>
      </c>
      <c r="O602" s="81">
        <f t="shared" ca="1" si="318"/>
        <v>0</v>
      </c>
      <c r="P602" s="79">
        <f t="shared" ca="1" si="319"/>
        <v>0</v>
      </c>
      <c r="R602">
        <f t="shared" ca="1" si="333"/>
        <v>599</v>
      </c>
      <c r="S602" s="78">
        <f t="shared" ca="1" si="334"/>
        <v>109.84</v>
      </c>
      <c r="T602" s="55">
        <f t="shared" ca="1" si="335"/>
        <v>0</v>
      </c>
      <c r="U602" s="78">
        <f t="shared" ca="1" si="336"/>
        <v>2.4366954920664725E-5</v>
      </c>
      <c r="V602" s="79">
        <f t="shared" ca="1" si="337"/>
        <v>46.023493248726474</v>
      </c>
      <c r="W602" s="79">
        <f t="shared" ca="1" si="320"/>
        <v>0.31394895387459709</v>
      </c>
      <c r="X602" s="80">
        <f t="shared" ca="1" si="321"/>
        <v>-4.8733909841329449E-4</v>
      </c>
      <c r="Y602" s="80">
        <f t="shared" ca="1" si="338"/>
        <v>-3.8352911040605397E-2</v>
      </c>
      <c r="Z602" s="80">
        <f t="shared" ca="1" si="322"/>
        <v>0</v>
      </c>
      <c r="AA602" s="80">
        <f t="shared" ca="1" si="339"/>
        <v>0</v>
      </c>
      <c r="AB602" s="81">
        <f t="shared" ca="1" si="323"/>
        <v>0</v>
      </c>
      <c r="AC602" s="79">
        <f t="shared" ca="1" si="324"/>
        <v>46.298601952462057</v>
      </c>
      <c r="AE602" s="35"/>
      <c r="AF602" s="35"/>
      <c r="AR602" s="69">
        <f t="shared" si="340"/>
        <v>50</v>
      </c>
      <c r="AS602" s="70">
        <f t="shared" si="344"/>
        <v>599</v>
      </c>
      <c r="AT602" s="71">
        <f t="shared" si="345"/>
        <v>1.6571435875432784E-2</v>
      </c>
      <c r="AU602" s="72">
        <f t="shared" si="325"/>
        <v>6.8214933659622723E-3</v>
      </c>
      <c r="AV602" s="73">
        <f t="shared" si="341"/>
        <v>1.0068214933659623</v>
      </c>
      <c r="AW602" s="74">
        <f>PRODUCT(AV$4:AV602)</f>
        <v>58.685989426860957</v>
      </c>
    </row>
    <row r="603" spans="5:49">
      <c r="E603">
        <f t="shared" si="342"/>
        <v>600</v>
      </c>
      <c r="F603" s="64">
        <f t="shared" si="343"/>
        <v>111.916666666664</v>
      </c>
      <c r="G603" s="55">
        <f t="shared" si="326"/>
        <v>0</v>
      </c>
      <c r="H603" s="78">
        <f t="shared" si="346"/>
        <v>3.8718965653088936E-5</v>
      </c>
      <c r="I603" s="79">
        <f t="shared" ca="1" si="327"/>
        <v>0</v>
      </c>
      <c r="J603" s="79">
        <f t="shared" ca="1" si="328"/>
        <v>0</v>
      </c>
      <c r="K603" s="80">
        <f t="shared" ca="1" si="329"/>
        <v>0</v>
      </c>
      <c r="L603" s="80">
        <f t="shared" ca="1" si="330"/>
        <v>0</v>
      </c>
      <c r="M603" s="80">
        <f t="shared" ca="1" si="331"/>
        <v>0</v>
      </c>
      <c r="N603" s="80">
        <f t="shared" ca="1" si="332"/>
        <v>0</v>
      </c>
      <c r="O603" s="81">
        <f t="shared" ca="1" si="318"/>
        <v>0</v>
      </c>
      <c r="P603" s="79">
        <f t="shared" ca="1" si="319"/>
        <v>0</v>
      </c>
      <c r="R603">
        <f t="shared" ca="1" si="333"/>
        <v>600</v>
      </c>
      <c r="S603" s="78">
        <f t="shared" ca="1" si="334"/>
        <v>109.92</v>
      </c>
      <c r="T603" s="55">
        <f t="shared" ca="1" si="335"/>
        <v>0</v>
      </c>
      <c r="U603" s="78">
        <f t="shared" ca="1" si="336"/>
        <v>2.4366954920664725E-5</v>
      </c>
      <c r="V603" s="79">
        <f t="shared" ca="1" si="337"/>
        <v>46.298601952462057</v>
      </c>
      <c r="W603" s="79">
        <f t="shared" ca="1" si="320"/>
        <v>0.31582560607204785</v>
      </c>
      <c r="X603" s="80">
        <f t="shared" ca="1" si="321"/>
        <v>-4.8733909841329449E-4</v>
      </c>
      <c r="Y603" s="80">
        <f t="shared" ca="1" si="338"/>
        <v>-3.8582168293718383E-2</v>
      </c>
      <c r="Z603" s="80">
        <f t="shared" ca="1" si="322"/>
        <v>0</v>
      </c>
      <c r="AA603" s="80">
        <f t="shared" ca="1" si="339"/>
        <v>0</v>
      </c>
      <c r="AB603" s="81">
        <f t="shared" ca="1" si="323"/>
        <v>-3.2173993557949445</v>
      </c>
      <c r="AC603" s="79">
        <f t="shared" ca="1" si="324"/>
        <v>43.35795869534703</v>
      </c>
      <c r="AE603" s="35"/>
      <c r="AF603" s="35"/>
      <c r="AR603" s="69">
        <f t="shared" si="340"/>
        <v>50</v>
      </c>
      <c r="AS603" s="70">
        <f t="shared" si="344"/>
        <v>600</v>
      </c>
      <c r="AT603" s="71">
        <f t="shared" si="345"/>
        <v>1.645839393554405E-2</v>
      </c>
      <c r="AU603" s="72">
        <f t="shared" si="325"/>
        <v>6.8214933659622723E-3</v>
      </c>
      <c r="AV603" s="73">
        <f t="shared" si="341"/>
        <v>1.0068214933659623</v>
      </c>
      <c r="AW603" s="74">
        <f>PRODUCT(AV$4:AV603)</f>
        <v>59.086315514411218</v>
      </c>
    </row>
    <row r="604" spans="5:49">
      <c r="E604">
        <f t="shared" si="342"/>
        <v>601</v>
      </c>
      <c r="F604" s="64">
        <f t="shared" si="343"/>
        <v>111.99999999999733</v>
      </c>
      <c r="G604" s="55">
        <f t="shared" si="326"/>
        <v>0</v>
      </c>
      <c r="H604" s="78">
        <f t="shared" si="346"/>
        <v>3.8718965653088936E-5</v>
      </c>
      <c r="I604" s="79">
        <f t="shared" ca="1" si="327"/>
        <v>0</v>
      </c>
      <c r="J604" s="79">
        <f t="shared" ca="1" si="328"/>
        <v>0</v>
      </c>
      <c r="K604" s="80">
        <f t="shared" ca="1" si="329"/>
        <v>0</v>
      </c>
      <c r="L604" s="80">
        <f t="shared" ca="1" si="330"/>
        <v>0</v>
      </c>
      <c r="M604" s="80">
        <f t="shared" ca="1" si="331"/>
        <v>0</v>
      </c>
      <c r="N604" s="80">
        <f t="shared" ca="1" si="332"/>
        <v>0</v>
      </c>
      <c r="O604" s="81">
        <f t="shared" ca="1" si="318"/>
        <v>0</v>
      </c>
      <c r="P604" s="79">
        <f t="shared" ca="1" si="319"/>
        <v>0</v>
      </c>
      <c r="R604">
        <f t="shared" ca="1" si="333"/>
        <v>601</v>
      </c>
      <c r="S604" s="78">
        <f t="shared" ca="1" si="334"/>
        <v>110</v>
      </c>
      <c r="T604" s="55">
        <f t="shared" ca="1" si="335"/>
        <v>0</v>
      </c>
      <c r="U604" s="78">
        <f t="shared" ca="1" si="336"/>
        <v>2.4366954920664725E-5</v>
      </c>
      <c r="V604" s="79">
        <f t="shared" ca="1" si="337"/>
        <v>43.35795869534703</v>
      </c>
      <c r="W604" s="79">
        <f t="shared" ca="1" si="320"/>
        <v>0.29576602760197596</v>
      </c>
      <c r="X604" s="80">
        <f t="shared" ca="1" si="321"/>
        <v>-4.8733909841329449E-4</v>
      </c>
      <c r="Y604" s="80">
        <f t="shared" ca="1" si="338"/>
        <v>-3.6131632246122529E-2</v>
      </c>
      <c r="Z604" s="80">
        <f t="shared" ca="1" si="322"/>
        <v>-0.32518469021510271</v>
      </c>
      <c r="AA604" s="80">
        <f t="shared" ca="1" si="339"/>
        <v>0</v>
      </c>
      <c r="AB604" s="81">
        <f t="shared" ca="1" si="323"/>
        <v>0</v>
      </c>
      <c r="AC604" s="79">
        <f t="shared" ca="1" si="324"/>
        <v>43.291921061389367</v>
      </c>
      <c r="AE604" s="35"/>
      <c r="AF604" s="35"/>
      <c r="AR604" s="69">
        <f t="shared" si="340"/>
        <v>51</v>
      </c>
      <c r="AS604" s="70">
        <f t="shared" si="344"/>
        <v>601</v>
      </c>
      <c r="AT604" s="71">
        <f t="shared" si="345"/>
        <v>1.6346123110498344E-2</v>
      </c>
      <c r="AU604" s="72">
        <f t="shared" si="325"/>
        <v>6.8214933659622723E-3</v>
      </c>
      <c r="AV604" s="73">
        <f t="shared" si="341"/>
        <v>1.0068214933659623</v>
      </c>
      <c r="AW604" s="74">
        <f>PRODUCT(AV$4:AV604)</f>
        <v>59.489372423711927</v>
      </c>
    </row>
    <row r="605" spans="5:49">
      <c r="E605">
        <f t="shared" si="342"/>
        <v>602</v>
      </c>
      <c r="F605" s="64">
        <f t="shared" si="343"/>
        <v>112.08333333333066</v>
      </c>
      <c r="G605" s="55">
        <f t="shared" si="326"/>
        <v>0</v>
      </c>
      <c r="H605" s="78">
        <f t="shared" si="346"/>
        <v>3.8718965653088936E-5</v>
      </c>
      <c r="I605" s="79">
        <f t="shared" ca="1" si="327"/>
        <v>0</v>
      </c>
      <c r="J605" s="79">
        <f t="shared" ca="1" si="328"/>
        <v>0</v>
      </c>
      <c r="K605" s="80">
        <f t="shared" ca="1" si="329"/>
        <v>0</v>
      </c>
      <c r="L605" s="80">
        <f t="shared" ca="1" si="330"/>
        <v>0</v>
      </c>
      <c r="M605" s="80">
        <f t="shared" ca="1" si="331"/>
        <v>0</v>
      </c>
      <c r="N605" s="80">
        <f t="shared" ca="1" si="332"/>
        <v>0</v>
      </c>
      <c r="O605" s="81">
        <f t="shared" ca="1" si="318"/>
        <v>0</v>
      </c>
      <c r="P605" s="79">
        <f t="shared" ca="1" si="319"/>
        <v>0</v>
      </c>
      <c r="R605">
        <f t="shared" ca="1" si="333"/>
        <v>602</v>
      </c>
      <c r="S605" s="78">
        <f t="shared" ca="1" si="334"/>
        <v>110.08</v>
      </c>
      <c r="T605" s="55">
        <f t="shared" ca="1" si="335"/>
        <v>0</v>
      </c>
      <c r="U605" s="78">
        <f t="shared" ca="1" si="336"/>
        <v>2.4366954920664725E-5</v>
      </c>
      <c r="V605" s="79">
        <f t="shared" ca="1" si="337"/>
        <v>43.291921061389367</v>
      </c>
      <c r="W605" s="79">
        <f t="shared" ca="1" si="320"/>
        <v>0.29531555232002993</v>
      </c>
      <c r="X605" s="80">
        <f t="shared" ca="1" si="321"/>
        <v>-4.8733909841329449E-4</v>
      </c>
      <c r="Y605" s="80">
        <f t="shared" ca="1" si="338"/>
        <v>-3.607660088449114E-2</v>
      </c>
      <c r="Z605" s="80">
        <f t="shared" ca="1" si="322"/>
        <v>0</v>
      </c>
      <c r="AA605" s="80">
        <f t="shared" ca="1" si="339"/>
        <v>0</v>
      </c>
      <c r="AB605" s="81">
        <f t="shared" ca="1" si="323"/>
        <v>0</v>
      </c>
      <c r="AC605" s="79">
        <f t="shared" ca="1" si="324"/>
        <v>43.550672673726488</v>
      </c>
      <c r="AE605" s="35"/>
      <c r="AF605" s="35"/>
      <c r="AR605" s="69">
        <f t="shared" si="340"/>
        <v>51</v>
      </c>
      <c r="AS605" s="70">
        <f t="shared" si="344"/>
        <v>602</v>
      </c>
      <c r="AT605" s="71">
        <f t="shared" si="345"/>
        <v>1.6234618140140877E-2</v>
      </c>
      <c r="AU605" s="72">
        <f t="shared" si="325"/>
        <v>6.8214933659622723E-3</v>
      </c>
      <c r="AV605" s="73">
        <f t="shared" si="341"/>
        <v>1.0068214933659623</v>
      </c>
      <c r="AW605" s="74">
        <f>PRODUCT(AV$4:AV605)</f>
        <v>59.895178783045537</v>
      </c>
    </row>
    <row r="606" spans="5:49">
      <c r="E606">
        <f t="shared" si="342"/>
        <v>603</v>
      </c>
      <c r="F606" s="64">
        <f t="shared" si="343"/>
        <v>112.16666666666399</v>
      </c>
      <c r="G606" s="55">
        <f t="shared" si="326"/>
        <v>0</v>
      </c>
      <c r="H606" s="78">
        <f t="shared" si="346"/>
        <v>3.8718965653088936E-5</v>
      </c>
      <c r="I606" s="79">
        <f t="shared" ca="1" si="327"/>
        <v>0</v>
      </c>
      <c r="J606" s="79">
        <f t="shared" ca="1" si="328"/>
        <v>0</v>
      </c>
      <c r="K606" s="80">
        <f t="shared" ca="1" si="329"/>
        <v>0</v>
      </c>
      <c r="L606" s="80">
        <f t="shared" ca="1" si="330"/>
        <v>0</v>
      </c>
      <c r="M606" s="80">
        <f t="shared" ca="1" si="331"/>
        <v>0</v>
      </c>
      <c r="N606" s="80">
        <f t="shared" ca="1" si="332"/>
        <v>0</v>
      </c>
      <c r="O606" s="81">
        <f t="shared" ca="1" si="318"/>
        <v>0</v>
      </c>
      <c r="P606" s="79">
        <f t="shared" ca="1" si="319"/>
        <v>0</v>
      </c>
      <c r="R606">
        <f t="shared" ca="1" si="333"/>
        <v>603</v>
      </c>
      <c r="S606" s="78">
        <f t="shared" ca="1" si="334"/>
        <v>110.16</v>
      </c>
      <c r="T606" s="55">
        <f t="shared" ca="1" si="335"/>
        <v>0</v>
      </c>
      <c r="U606" s="78">
        <f t="shared" ca="1" si="336"/>
        <v>2.4366954920664725E-5</v>
      </c>
      <c r="V606" s="79">
        <f t="shared" ca="1" si="337"/>
        <v>43.550672673726488</v>
      </c>
      <c r="W606" s="79">
        <f t="shared" ca="1" si="320"/>
        <v>0.29708062472701968</v>
      </c>
      <c r="X606" s="80">
        <f t="shared" ca="1" si="321"/>
        <v>-4.8733909841329449E-4</v>
      </c>
      <c r="Y606" s="80">
        <f t="shared" ca="1" si="338"/>
        <v>-3.6292227228105406E-2</v>
      </c>
      <c r="Z606" s="80">
        <f t="shared" ca="1" si="322"/>
        <v>0</v>
      </c>
      <c r="AA606" s="80">
        <f t="shared" ca="1" si="339"/>
        <v>0</v>
      </c>
      <c r="AB606" s="81">
        <f t="shared" ca="1" si="323"/>
        <v>0</v>
      </c>
      <c r="AC606" s="79">
        <f t="shared" ca="1" si="324"/>
        <v>43.810973732126996</v>
      </c>
      <c r="AE606" s="35"/>
      <c r="AF606" s="35"/>
      <c r="AR606" s="69">
        <f t="shared" si="340"/>
        <v>51</v>
      </c>
      <c r="AS606" s="70">
        <f t="shared" si="344"/>
        <v>603</v>
      </c>
      <c r="AT606" s="71">
        <f t="shared" si="345"/>
        <v>1.6123873800198977E-2</v>
      </c>
      <c r="AU606" s="72">
        <f t="shared" si="325"/>
        <v>6.8214933659622723E-3</v>
      </c>
      <c r="AV606" s="73">
        <f t="shared" si="341"/>
        <v>1.0068214933659623</v>
      </c>
      <c r="AW606" s="74">
        <f>PRODUCT(AV$4:AV606)</f>
        <v>60.303753347767206</v>
      </c>
    </row>
    <row r="607" spans="5:49">
      <c r="E607">
        <f t="shared" si="342"/>
        <v>604</v>
      </c>
      <c r="F607" s="64">
        <f t="shared" si="343"/>
        <v>112.24999999999731</v>
      </c>
      <c r="G607" s="55">
        <f t="shared" si="326"/>
        <v>0</v>
      </c>
      <c r="H607" s="78">
        <f t="shared" si="346"/>
        <v>3.8718965653088936E-5</v>
      </c>
      <c r="I607" s="79">
        <f t="shared" ca="1" si="327"/>
        <v>0</v>
      </c>
      <c r="J607" s="79">
        <f t="shared" ca="1" si="328"/>
        <v>0</v>
      </c>
      <c r="K607" s="80">
        <f t="shared" ca="1" si="329"/>
        <v>0</v>
      </c>
      <c r="L607" s="80">
        <f t="shared" ca="1" si="330"/>
        <v>0</v>
      </c>
      <c r="M607" s="80">
        <f t="shared" ca="1" si="331"/>
        <v>0</v>
      </c>
      <c r="N607" s="80">
        <f t="shared" ca="1" si="332"/>
        <v>0</v>
      </c>
      <c r="O607" s="81">
        <f t="shared" ca="1" si="318"/>
        <v>0</v>
      </c>
      <c r="P607" s="79">
        <f t="shared" ca="1" si="319"/>
        <v>0</v>
      </c>
      <c r="R607">
        <f t="shared" ca="1" si="333"/>
        <v>604</v>
      </c>
      <c r="S607" s="78">
        <f t="shared" ca="1" si="334"/>
        <v>110.24</v>
      </c>
      <c r="T607" s="55">
        <f t="shared" ca="1" si="335"/>
        <v>0</v>
      </c>
      <c r="U607" s="78">
        <f t="shared" ca="1" si="336"/>
        <v>2.4366954920664725E-5</v>
      </c>
      <c r="V607" s="79">
        <f t="shared" ca="1" si="337"/>
        <v>43.810973732126996</v>
      </c>
      <c r="W607" s="79">
        <f t="shared" ca="1" si="320"/>
        <v>0.29885626667005166</v>
      </c>
      <c r="X607" s="80">
        <f t="shared" ca="1" si="321"/>
        <v>-4.8733909841329449E-4</v>
      </c>
      <c r="Y607" s="80">
        <f t="shared" ca="1" si="338"/>
        <v>-3.6509144776772501E-2</v>
      </c>
      <c r="Z607" s="80">
        <f t="shared" ca="1" si="322"/>
        <v>0</v>
      </c>
      <c r="AA607" s="80">
        <f t="shared" ca="1" si="339"/>
        <v>0</v>
      </c>
      <c r="AB607" s="81">
        <f t="shared" ca="1" si="323"/>
        <v>0</v>
      </c>
      <c r="AC607" s="79">
        <f t="shared" ca="1" si="324"/>
        <v>44.072833514921861</v>
      </c>
      <c r="AE607" s="35"/>
      <c r="AF607" s="35"/>
      <c r="AR607" s="69">
        <f t="shared" si="340"/>
        <v>51</v>
      </c>
      <c r="AS607" s="70">
        <f t="shared" si="344"/>
        <v>604</v>
      </c>
      <c r="AT607" s="71">
        <f t="shared" si="345"/>
        <v>1.6013884902037305E-2</v>
      </c>
      <c r="AU607" s="72">
        <f t="shared" si="325"/>
        <v>6.8214933659622723E-3</v>
      </c>
      <c r="AV607" s="73">
        <f t="shared" si="341"/>
        <v>1.0068214933659623</v>
      </c>
      <c r="AW607" s="74">
        <f>PRODUCT(AV$4:AV607)</f>
        <v>60.715115001171625</v>
      </c>
    </row>
    <row r="608" spans="5:49">
      <c r="E608">
        <f t="shared" si="342"/>
        <v>605</v>
      </c>
      <c r="F608" s="64">
        <f t="shared" si="343"/>
        <v>112.33333333333064</v>
      </c>
      <c r="G608" s="55">
        <f t="shared" si="326"/>
        <v>0</v>
      </c>
      <c r="H608" s="78">
        <f t="shared" si="346"/>
        <v>3.8718965653088936E-5</v>
      </c>
      <c r="I608" s="79">
        <f t="shared" ca="1" si="327"/>
        <v>0</v>
      </c>
      <c r="J608" s="79">
        <f t="shared" ca="1" si="328"/>
        <v>0</v>
      </c>
      <c r="K608" s="80">
        <f t="shared" ca="1" si="329"/>
        <v>0</v>
      </c>
      <c r="L608" s="80">
        <f t="shared" ca="1" si="330"/>
        <v>0</v>
      </c>
      <c r="M608" s="80">
        <f t="shared" ca="1" si="331"/>
        <v>0</v>
      </c>
      <c r="N608" s="80">
        <f t="shared" ca="1" si="332"/>
        <v>0</v>
      </c>
      <c r="O608" s="81">
        <f t="shared" ca="1" si="318"/>
        <v>0</v>
      </c>
      <c r="P608" s="79">
        <f t="shared" ca="1" si="319"/>
        <v>0</v>
      </c>
      <c r="R608">
        <f t="shared" ca="1" si="333"/>
        <v>605</v>
      </c>
      <c r="S608" s="78">
        <f t="shared" ca="1" si="334"/>
        <v>110.32</v>
      </c>
      <c r="T608" s="55">
        <f t="shared" ca="1" si="335"/>
        <v>0</v>
      </c>
      <c r="U608" s="78">
        <f t="shared" ca="1" si="336"/>
        <v>2.4366954920664725E-5</v>
      </c>
      <c r="V608" s="79">
        <f t="shared" ca="1" si="337"/>
        <v>44.072833514921861</v>
      </c>
      <c r="W608" s="79">
        <f t="shared" ca="1" si="320"/>
        <v>0.30064254144119917</v>
      </c>
      <c r="X608" s="80">
        <f t="shared" ca="1" si="321"/>
        <v>-4.8733909841329449E-4</v>
      </c>
      <c r="Y608" s="80">
        <f t="shared" ca="1" si="338"/>
        <v>-3.6727361262434886E-2</v>
      </c>
      <c r="Z608" s="80">
        <f t="shared" ca="1" si="322"/>
        <v>0</v>
      </c>
      <c r="AA608" s="80">
        <f t="shared" ca="1" si="339"/>
        <v>0</v>
      </c>
      <c r="AB608" s="81">
        <f t="shared" ca="1" si="323"/>
        <v>0</v>
      </c>
      <c r="AC608" s="79">
        <f t="shared" ca="1" si="324"/>
        <v>44.336261356002211</v>
      </c>
      <c r="AE608" s="35"/>
      <c r="AF608" s="35"/>
      <c r="AR608" s="69">
        <f t="shared" si="340"/>
        <v>51</v>
      </c>
      <c r="AS608" s="70">
        <f t="shared" si="344"/>
        <v>605</v>
      </c>
      <c r="AT608" s="71">
        <f t="shared" si="345"/>
        <v>1.5904646292414774E-2</v>
      </c>
      <c r="AU608" s="72">
        <f t="shared" si="325"/>
        <v>6.8214933659622723E-3</v>
      </c>
      <c r="AV608" s="73">
        <f t="shared" si="341"/>
        <v>1.0068214933659623</v>
      </c>
      <c r="AW608" s="74">
        <f>PRODUCT(AV$4:AV608)</f>
        <v>61.129282755365757</v>
      </c>
    </row>
    <row r="609" spans="5:49">
      <c r="E609">
        <f t="shared" si="342"/>
        <v>606</v>
      </c>
      <c r="F609" s="64">
        <f t="shared" si="343"/>
        <v>112.41666666666397</v>
      </c>
      <c r="G609" s="55">
        <f t="shared" si="326"/>
        <v>0</v>
      </c>
      <c r="H609" s="78">
        <f t="shared" si="346"/>
        <v>3.8718965653088936E-5</v>
      </c>
      <c r="I609" s="79">
        <f t="shared" ca="1" si="327"/>
        <v>0</v>
      </c>
      <c r="J609" s="79">
        <f t="shared" ca="1" si="328"/>
        <v>0</v>
      </c>
      <c r="K609" s="80">
        <f t="shared" ca="1" si="329"/>
        <v>0</v>
      </c>
      <c r="L609" s="80">
        <f t="shared" ca="1" si="330"/>
        <v>0</v>
      </c>
      <c r="M609" s="80">
        <f t="shared" ca="1" si="331"/>
        <v>0</v>
      </c>
      <c r="N609" s="80">
        <f t="shared" ca="1" si="332"/>
        <v>0</v>
      </c>
      <c r="O609" s="81">
        <f t="shared" ca="1" si="318"/>
        <v>0</v>
      </c>
      <c r="P609" s="79">
        <f t="shared" ca="1" si="319"/>
        <v>0</v>
      </c>
      <c r="R609">
        <f t="shared" ca="1" si="333"/>
        <v>606</v>
      </c>
      <c r="S609" s="78">
        <f t="shared" ca="1" si="334"/>
        <v>110.4</v>
      </c>
      <c r="T609" s="55">
        <f t="shared" ca="1" si="335"/>
        <v>0</v>
      </c>
      <c r="U609" s="78">
        <f t="shared" ca="1" si="336"/>
        <v>2.4366954920664725E-5</v>
      </c>
      <c r="V609" s="79">
        <f t="shared" ca="1" si="337"/>
        <v>44.336261356002211</v>
      </c>
      <c r="W609" s="79">
        <f t="shared" ca="1" si="320"/>
        <v>0.30243951271153852</v>
      </c>
      <c r="X609" s="80">
        <f t="shared" ca="1" si="321"/>
        <v>-4.8733909841329449E-4</v>
      </c>
      <c r="Y609" s="80">
        <f t="shared" ca="1" si="338"/>
        <v>-3.6946884463335175E-2</v>
      </c>
      <c r="Z609" s="80">
        <f t="shared" ca="1" si="322"/>
        <v>0</v>
      </c>
      <c r="AA609" s="80">
        <f t="shared" ca="1" si="339"/>
        <v>0</v>
      </c>
      <c r="AB609" s="81">
        <f t="shared" ca="1" si="323"/>
        <v>0</v>
      </c>
      <c r="AC609" s="79">
        <f t="shared" ca="1" si="324"/>
        <v>44.601266645152002</v>
      </c>
      <c r="AE609" s="35"/>
      <c r="AF609" s="35"/>
      <c r="AR609" s="69">
        <f t="shared" si="340"/>
        <v>51</v>
      </c>
      <c r="AS609" s="70">
        <f t="shared" si="344"/>
        <v>606</v>
      </c>
      <c r="AT609" s="71">
        <f t="shared" si="345"/>
        <v>1.5796152853243092E-2</v>
      </c>
      <c r="AU609" s="72">
        <f t="shared" si="325"/>
        <v>6.8214933659622723E-3</v>
      </c>
      <c r="AV609" s="73">
        <f t="shared" si="341"/>
        <v>1.0068214933659623</v>
      </c>
      <c r="AW609" s="74">
        <f>PRODUCT(AV$4:AV609)</f>
        <v>61.546275752147515</v>
      </c>
    </row>
    <row r="610" spans="5:49">
      <c r="E610">
        <f t="shared" si="342"/>
        <v>607</v>
      </c>
      <c r="F610" s="64">
        <f t="shared" si="343"/>
        <v>112.4999999999973</v>
      </c>
      <c r="G610" s="55">
        <f t="shared" si="326"/>
        <v>0</v>
      </c>
      <c r="H610" s="78">
        <f t="shared" si="346"/>
        <v>3.8718965653088936E-5</v>
      </c>
      <c r="I610" s="79">
        <f t="shared" ca="1" si="327"/>
        <v>0</v>
      </c>
      <c r="J610" s="79">
        <f t="shared" ca="1" si="328"/>
        <v>0</v>
      </c>
      <c r="K610" s="80">
        <f t="shared" ca="1" si="329"/>
        <v>0</v>
      </c>
      <c r="L610" s="80">
        <f t="shared" ca="1" si="330"/>
        <v>0</v>
      </c>
      <c r="M610" s="80">
        <f t="shared" ca="1" si="331"/>
        <v>0</v>
      </c>
      <c r="N610" s="80">
        <f t="shared" ca="1" si="332"/>
        <v>0</v>
      </c>
      <c r="O610" s="81">
        <f t="shared" ca="1" si="318"/>
        <v>0</v>
      </c>
      <c r="P610" s="79">
        <f t="shared" ca="1" si="319"/>
        <v>0</v>
      </c>
      <c r="R610">
        <f t="shared" ca="1" si="333"/>
        <v>607</v>
      </c>
      <c r="S610" s="78">
        <f t="shared" ca="1" si="334"/>
        <v>110.48</v>
      </c>
      <c r="T610" s="55">
        <f t="shared" ca="1" si="335"/>
        <v>0</v>
      </c>
      <c r="U610" s="78">
        <f t="shared" ca="1" si="336"/>
        <v>2.4366954920664725E-5</v>
      </c>
      <c r="V610" s="79">
        <f t="shared" ca="1" si="337"/>
        <v>44.601266645152002</v>
      </c>
      <c r="W610" s="79">
        <f t="shared" ca="1" si="320"/>
        <v>0.30424724453341873</v>
      </c>
      <c r="X610" s="80">
        <f t="shared" ca="1" si="321"/>
        <v>-4.8733909841329449E-4</v>
      </c>
      <c r="Y610" s="80">
        <f t="shared" ca="1" si="338"/>
        <v>-3.7167722204293339E-2</v>
      </c>
      <c r="Z610" s="80">
        <f t="shared" ca="1" si="322"/>
        <v>0</v>
      </c>
      <c r="AA610" s="80">
        <f t="shared" ca="1" si="339"/>
        <v>0</v>
      </c>
      <c r="AB610" s="81">
        <f t="shared" ca="1" si="323"/>
        <v>0</v>
      </c>
      <c r="AC610" s="79">
        <f t="shared" ca="1" si="324"/>
        <v>44.867858828382715</v>
      </c>
      <c r="AE610" s="35"/>
      <c r="AF610" s="35"/>
      <c r="AR610" s="69">
        <f t="shared" si="340"/>
        <v>51</v>
      </c>
      <c r="AS610" s="70">
        <f t="shared" si="344"/>
        <v>607</v>
      </c>
      <c r="AT610" s="71">
        <f t="shared" si="345"/>
        <v>1.5688399501346966E-2</v>
      </c>
      <c r="AU610" s="72">
        <f t="shared" si="325"/>
        <v>6.8214933659622723E-3</v>
      </c>
      <c r="AV610" s="73">
        <f t="shared" si="341"/>
        <v>1.0068214933659623</v>
      </c>
      <c r="AW610" s="74">
        <f>PRODUCT(AV$4:AV610)</f>
        <v>61.966113263890477</v>
      </c>
    </row>
    <row r="611" spans="5:49">
      <c r="E611">
        <f t="shared" si="342"/>
        <v>608</v>
      </c>
      <c r="F611" s="64">
        <f t="shared" si="343"/>
        <v>112.58333333333063</v>
      </c>
      <c r="G611" s="55">
        <f t="shared" si="326"/>
        <v>0</v>
      </c>
      <c r="H611" s="78">
        <f t="shared" si="346"/>
        <v>3.8718965653088936E-5</v>
      </c>
      <c r="I611" s="79">
        <f t="shared" ca="1" si="327"/>
        <v>0</v>
      </c>
      <c r="J611" s="79">
        <f t="shared" ca="1" si="328"/>
        <v>0</v>
      </c>
      <c r="K611" s="80">
        <f t="shared" ca="1" si="329"/>
        <v>0</v>
      </c>
      <c r="L611" s="80">
        <f t="shared" ca="1" si="330"/>
        <v>0</v>
      </c>
      <c r="M611" s="80">
        <f t="shared" ca="1" si="331"/>
        <v>0</v>
      </c>
      <c r="N611" s="80">
        <f t="shared" ca="1" si="332"/>
        <v>0</v>
      </c>
      <c r="O611" s="81">
        <f t="shared" ca="1" si="318"/>
        <v>0</v>
      </c>
      <c r="P611" s="79">
        <f t="shared" ca="1" si="319"/>
        <v>0</v>
      </c>
      <c r="R611">
        <f t="shared" ca="1" si="333"/>
        <v>608</v>
      </c>
      <c r="S611" s="78">
        <f t="shared" ca="1" si="334"/>
        <v>110.56</v>
      </c>
      <c r="T611" s="55">
        <f t="shared" ca="1" si="335"/>
        <v>0</v>
      </c>
      <c r="U611" s="78">
        <f t="shared" ca="1" si="336"/>
        <v>2.4366954920664725E-5</v>
      </c>
      <c r="V611" s="79">
        <f t="shared" ca="1" si="337"/>
        <v>44.867858828382715</v>
      </c>
      <c r="W611" s="79">
        <f t="shared" ca="1" si="320"/>
        <v>0.30606580134274447</v>
      </c>
      <c r="X611" s="80">
        <f t="shared" ca="1" si="321"/>
        <v>-4.8733909841329449E-4</v>
      </c>
      <c r="Y611" s="80">
        <f t="shared" ca="1" si="338"/>
        <v>-3.73898823569856E-2</v>
      </c>
      <c r="Z611" s="80">
        <f t="shared" ca="1" si="322"/>
        <v>0</v>
      </c>
      <c r="AA611" s="80">
        <f t="shared" ca="1" si="339"/>
        <v>0</v>
      </c>
      <c r="AB611" s="81">
        <f t="shared" ca="1" si="323"/>
        <v>0</v>
      </c>
      <c r="AC611" s="79">
        <f t="shared" ca="1" si="324"/>
        <v>45.136047408270066</v>
      </c>
      <c r="AE611" s="35"/>
      <c r="AF611" s="35"/>
      <c r="AR611" s="69">
        <f t="shared" si="340"/>
        <v>51</v>
      </c>
      <c r="AS611" s="70">
        <f t="shared" si="344"/>
        <v>608</v>
      </c>
      <c r="AT611" s="71">
        <f t="shared" si="345"/>
        <v>1.5581381188225963E-2</v>
      </c>
      <c r="AU611" s="72">
        <f t="shared" si="325"/>
        <v>6.8214933659622723E-3</v>
      </c>
      <c r="AV611" s="73">
        <f t="shared" si="341"/>
        <v>1.0068214933659623</v>
      </c>
      <c r="AW611" s="74">
        <f>PRODUCT(AV$4:AV611)</f>
        <v>62.388814694434572</v>
      </c>
    </row>
    <row r="612" spans="5:49">
      <c r="E612">
        <f t="shared" si="342"/>
        <v>609</v>
      </c>
      <c r="F612" s="64">
        <f t="shared" si="343"/>
        <v>112.66666666666396</v>
      </c>
      <c r="G612" s="55">
        <f t="shared" si="326"/>
        <v>0</v>
      </c>
      <c r="H612" s="78">
        <f t="shared" si="346"/>
        <v>3.8718965653088936E-5</v>
      </c>
      <c r="I612" s="79">
        <f t="shared" ca="1" si="327"/>
        <v>0</v>
      </c>
      <c r="J612" s="79">
        <f t="shared" ca="1" si="328"/>
        <v>0</v>
      </c>
      <c r="K612" s="80">
        <f t="shared" ca="1" si="329"/>
        <v>0</v>
      </c>
      <c r="L612" s="80">
        <f t="shared" ca="1" si="330"/>
        <v>0</v>
      </c>
      <c r="M612" s="80">
        <f t="shared" ca="1" si="331"/>
        <v>0</v>
      </c>
      <c r="N612" s="80">
        <f t="shared" ca="1" si="332"/>
        <v>0</v>
      </c>
      <c r="O612" s="81">
        <f t="shared" ca="1" si="318"/>
        <v>0</v>
      </c>
      <c r="P612" s="79">
        <f t="shared" ca="1" si="319"/>
        <v>0</v>
      </c>
      <c r="R612">
        <f t="shared" ca="1" si="333"/>
        <v>609</v>
      </c>
      <c r="S612" s="78">
        <f t="shared" ca="1" si="334"/>
        <v>110.64</v>
      </c>
      <c r="T612" s="55">
        <f t="shared" ca="1" si="335"/>
        <v>0</v>
      </c>
      <c r="U612" s="78">
        <f t="shared" ca="1" si="336"/>
        <v>2.4366954920664725E-5</v>
      </c>
      <c r="V612" s="79">
        <f t="shared" ca="1" si="337"/>
        <v>45.136047408270066</v>
      </c>
      <c r="W612" s="79">
        <f t="shared" ca="1" si="320"/>
        <v>0.30789524796127288</v>
      </c>
      <c r="X612" s="80">
        <f t="shared" ca="1" si="321"/>
        <v>-4.8733909841329449E-4</v>
      </c>
      <c r="Y612" s="80">
        <f t="shared" ca="1" si="338"/>
        <v>-3.7613372840225055E-2</v>
      </c>
      <c r="Z612" s="80">
        <f t="shared" ca="1" si="322"/>
        <v>0</v>
      </c>
      <c r="AA612" s="80">
        <f t="shared" ca="1" si="339"/>
        <v>0</v>
      </c>
      <c r="AB612" s="81">
        <f t="shared" ca="1" si="323"/>
        <v>0</v>
      </c>
      <c r="AC612" s="79">
        <f t="shared" ca="1" si="324"/>
        <v>45.405841944292696</v>
      </c>
      <c r="AE612" s="35"/>
      <c r="AF612" s="35"/>
      <c r="AR612" s="69">
        <f t="shared" si="340"/>
        <v>51</v>
      </c>
      <c r="AS612" s="70">
        <f t="shared" si="344"/>
        <v>609</v>
      </c>
      <c r="AT612" s="71">
        <f t="shared" si="345"/>
        <v>1.547509289981795E-2</v>
      </c>
      <c r="AU612" s="72">
        <f t="shared" si="325"/>
        <v>6.8214933659622723E-3</v>
      </c>
      <c r="AV612" s="73">
        <f t="shared" si="341"/>
        <v>1.0068214933659623</v>
      </c>
      <c r="AW612" s="74">
        <f>PRODUCT(AV$4:AV612)</f>
        <v>62.814399579982904</v>
      </c>
    </row>
    <row r="613" spans="5:49">
      <c r="E613">
        <f t="shared" si="342"/>
        <v>610</v>
      </c>
      <c r="F613" s="64">
        <f t="shared" si="343"/>
        <v>112.74999999999729</v>
      </c>
      <c r="G613" s="55">
        <f t="shared" si="326"/>
        <v>0</v>
      </c>
      <c r="H613" s="78">
        <f t="shared" si="346"/>
        <v>3.8718965653088936E-5</v>
      </c>
      <c r="I613" s="79">
        <f t="shared" ca="1" si="327"/>
        <v>0</v>
      </c>
      <c r="J613" s="79">
        <f t="shared" ca="1" si="328"/>
        <v>0</v>
      </c>
      <c r="K613" s="80">
        <f t="shared" ca="1" si="329"/>
        <v>0</v>
      </c>
      <c r="L613" s="80">
        <f t="shared" ca="1" si="330"/>
        <v>0</v>
      </c>
      <c r="M613" s="80">
        <f t="shared" ca="1" si="331"/>
        <v>0</v>
      </c>
      <c r="N613" s="80">
        <f t="shared" ca="1" si="332"/>
        <v>0</v>
      </c>
      <c r="O613" s="81">
        <f t="shared" ca="1" si="318"/>
        <v>0</v>
      </c>
      <c r="P613" s="79">
        <f t="shared" ca="1" si="319"/>
        <v>0</v>
      </c>
      <c r="R613">
        <f t="shared" ca="1" si="333"/>
        <v>610</v>
      </c>
      <c r="S613" s="78">
        <f t="shared" ca="1" si="334"/>
        <v>110.72</v>
      </c>
      <c r="T613" s="55">
        <f t="shared" ca="1" si="335"/>
        <v>0</v>
      </c>
      <c r="U613" s="78">
        <f t="shared" ca="1" si="336"/>
        <v>2.4366954920664725E-5</v>
      </c>
      <c r="V613" s="79">
        <f t="shared" ca="1" si="337"/>
        <v>45.405841944292696</v>
      </c>
      <c r="W613" s="79">
        <f t="shared" ca="1" si="320"/>
        <v>0.30973564959892413</v>
      </c>
      <c r="X613" s="80">
        <f t="shared" ca="1" si="321"/>
        <v>-4.8733909841329449E-4</v>
      </c>
      <c r="Y613" s="80">
        <f t="shared" ca="1" si="338"/>
        <v>-3.7838201620243914E-2</v>
      </c>
      <c r="Z613" s="80">
        <f t="shared" ca="1" si="322"/>
        <v>0</v>
      </c>
      <c r="AA613" s="80">
        <f t="shared" ca="1" si="339"/>
        <v>0</v>
      </c>
      <c r="AB613" s="81">
        <f t="shared" ca="1" si="323"/>
        <v>0</v>
      </c>
      <c r="AC613" s="79">
        <f t="shared" ca="1" si="324"/>
        <v>45.677252053172964</v>
      </c>
      <c r="AE613" s="35"/>
      <c r="AF613" s="35"/>
      <c r="AR613" s="69">
        <f t="shared" si="340"/>
        <v>51</v>
      </c>
      <c r="AS613" s="70">
        <f t="shared" si="344"/>
        <v>610</v>
      </c>
      <c r="AT613" s="71">
        <f t="shared" si="345"/>
        <v>1.5369529656264192E-2</v>
      </c>
      <c r="AU613" s="72">
        <f t="shared" si="325"/>
        <v>6.8214933659622723E-3</v>
      </c>
      <c r="AV613" s="73">
        <f t="shared" si="341"/>
        <v>1.0068214933659623</v>
      </c>
      <c r="AW613" s="74">
        <f>PRODUCT(AV$4:AV613)</f>
        <v>63.242887590004663</v>
      </c>
    </row>
    <row r="614" spans="5:49">
      <c r="E614">
        <f t="shared" si="342"/>
        <v>611</v>
      </c>
      <c r="F614" s="64">
        <f t="shared" si="343"/>
        <v>112.83333333333061</v>
      </c>
      <c r="G614" s="55">
        <f t="shared" si="326"/>
        <v>0</v>
      </c>
      <c r="H614" s="78">
        <f t="shared" si="346"/>
        <v>3.8718965653088936E-5</v>
      </c>
      <c r="I614" s="79">
        <f t="shared" ca="1" si="327"/>
        <v>0</v>
      </c>
      <c r="J614" s="79">
        <f t="shared" ca="1" si="328"/>
        <v>0</v>
      </c>
      <c r="K614" s="80">
        <f t="shared" ca="1" si="329"/>
        <v>0</v>
      </c>
      <c r="L614" s="80">
        <f t="shared" ca="1" si="330"/>
        <v>0</v>
      </c>
      <c r="M614" s="80">
        <f t="shared" ca="1" si="331"/>
        <v>0</v>
      </c>
      <c r="N614" s="80">
        <f t="shared" ca="1" si="332"/>
        <v>0</v>
      </c>
      <c r="O614" s="81">
        <f t="shared" ca="1" si="318"/>
        <v>0</v>
      </c>
      <c r="P614" s="79">
        <f t="shared" ca="1" si="319"/>
        <v>0</v>
      </c>
      <c r="R614">
        <f t="shared" ca="1" si="333"/>
        <v>611</v>
      </c>
      <c r="S614" s="78">
        <f t="shared" ca="1" si="334"/>
        <v>110.8</v>
      </c>
      <c r="T614" s="55">
        <f t="shared" ca="1" si="335"/>
        <v>0</v>
      </c>
      <c r="U614" s="78">
        <f t="shared" ca="1" si="336"/>
        <v>2.4366954920664725E-5</v>
      </c>
      <c r="V614" s="79">
        <f t="shared" ca="1" si="337"/>
        <v>45.677252053172964</v>
      </c>
      <c r="W614" s="79">
        <f t="shared" ca="1" si="320"/>
        <v>0.31158707185610596</v>
      </c>
      <c r="X614" s="80">
        <f t="shared" ca="1" si="321"/>
        <v>-4.8733909841329449E-4</v>
      </c>
      <c r="Y614" s="80">
        <f t="shared" ca="1" si="338"/>
        <v>-3.8064376710977475E-2</v>
      </c>
      <c r="Z614" s="80">
        <f t="shared" ca="1" si="322"/>
        <v>0</v>
      </c>
      <c r="AA614" s="80">
        <f t="shared" ca="1" si="339"/>
        <v>0</v>
      </c>
      <c r="AB614" s="81">
        <f t="shared" ca="1" si="323"/>
        <v>0</v>
      </c>
      <c r="AC614" s="79">
        <f t="shared" ca="1" si="324"/>
        <v>45.950287409219676</v>
      </c>
      <c r="AE614" s="35"/>
      <c r="AF614" s="35"/>
      <c r="AR614" s="69">
        <f t="shared" si="340"/>
        <v>51</v>
      </c>
      <c r="AS614" s="70">
        <f t="shared" si="344"/>
        <v>611</v>
      </c>
      <c r="AT614" s="71">
        <f t="shared" si="345"/>
        <v>1.5264686511676026E-2</v>
      </c>
      <c r="AU614" s="72">
        <f t="shared" si="325"/>
        <v>6.8214933659622723E-3</v>
      </c>
      <c r="AV614" s="73">
        <f t="shared" si="341"/>
        <v>1.0068214933659623</v>
      </c>
      <c r="AW614" s="74">
        <f>PRODUCT(AV$4:AV614)</f>
        <v>63.674298528144178</v>
      </c>
    </row>
    <row r="615" spans="5:49">
      <c r="E615">
        <f t="shared" si="342"/>
        <v>612</v>
      </c>
      <c r="F615" s="64">
        <f t="shared" si="343"/>
        <v>112.91666666666394</v>
      </c>
      <c r="G615" s="55">
        <f t="shared" si="326"/>
        <v>0</v>
      </c>
      <c r="H615" s="78">
        <f t="shared" si="346"/>
        <v>3.8718965653088936E-5</v>
      </c>
      <c r="I615" s="79">
        <f t="shared" ca="1" si="327"/>
        <v>0</v>
      </c>
      <c r="J615" s="79">
        <f t="shared" ca="1" si="328"/>
        <v>0</v>
      </c>
      <c r="K615" s="80">
        <f t="shared" ca="1" si="329"/>
        <v>0</v>
      </c>
      <c r="L615" s="80">
        <f t="shared" ca="1" si="330"/>
        <v>0</v>
      </c>
      <c r="M615" s="80">
        <f t="shared" ca="1" si="331"/>
        <v>0</v>
      </c>
      <c r="N615" s="80">
        <f t="shared" ca="1" si="332"/>
        <v>0</v>
      </c>
      <c r="O615" s="81">
        <f t="shared" ca="1" si="318"/>
        <v>0</v>
      </c>
      <c r="P615" s="79">
        <f t="shared" ca="1" si="319"/>
        <v>0</v>
      </c>
      <c r="R615">
        <f t="shared" ca="1" si="333"/>
        <v>612</v>
      </c>
      <c r="S615" s="78">
        <f t="shared" ca="1" si="334"/>
        <v>110.88</v>
      </c>
      <c r="T615" s="55">
        <f t="shared" ca="1" si="335"/>
        <v>0</v>
      </c>
      <c r="U615" s="78">
        <f t="shared" ca="1" si="336"/>
        <v>2.4366954920664725E-5</v>
      </c>
      <c r="V615" s="79">
        <f t="shared" ca="1" si="337"/>
        <v>45.950287409219676</v>
      </c>
      <c r="W615" s="79">
        <f t="shared" ca="1" si="320"/>
        <v>0.31344958072605172</v>
      </c>
      <c r="X615" s="80">
        <f t="shared" ca="1" si="321"/>
        <v>-4.8733909841329449E-4</v>
      </c>
      <c r="Y615" s="80">
        <f t="shared" ca="1" si="338"/>
        <v>-3.829190617434973E-2</v>
      </c>
      <c r="Z615" s="80">
        <f t="shared" ca="1" si="322"/>
        <v>0</v>
      </c>
      <c r="AA615" s="80">
        <f t="shared" ca="1" si="339"/>
        <v>0</v>
      </c>
      <c r="AB615" s="81">
        <f t="shared" ca="1" si="323"/>
        <v>-3.2173993557949445</v>
      </c>
      <c r="AC615" s="79">
        <f t="shared" ca="1" si="324"/>
        <v>43.007558388878017</v>
      </c>
      <c r="AE615" s="35"/>
      <c r="AF615" s="35"/>
      <c r="AR615" s="69">
        <f t="shared" si="340"/>
        <v>51</v>
      </c>
      <c r="AS615" s="70">
        <f t="shared" si="344"/>
        <v>612</v>
      </c>
      <c r="AT615" s="71">
        <f t="shared" si="345"/>
        <v>1.5160558553903134E-2</v>
      </c>
      <c r="AU615" s="72">
        <f t="shared" si="325"/>
        <v>6.8214933659622723E-3</v>
      </c>
      <c r="AV615" s="73">
        <f t="shared" si="341"/>
        <v>1.0068214933659623</v>
      </c>
      <c r="AW615" s="74">
        <f>PRODUCT(AV$4:AV615)</f>
        <v>64.10865233313622</v>
      </c>
    </row>
    <row r="616" spans="5:49">
      <c r="E616">
        <f t="shared" si="342"/>
        <v>613</v>
      </c>
      <c r="F616" s="64">
        <f t="shared" si="343"/>
        <v>112.99999999999727</v>
      </c>
      <c r="G616" s="55">
        <f t="shared" si="326"/>
        <v>0</v>
      </c>
      <c r="H616" s="78">
        <f t="shared" si="346"/>
        <v>3.8718965653088936E-5</v>
      </c>
      <c r="I616" s="79">
        <f t="shared" ca="1" si="327"/>
        <v>0</v>
      </c>
      <c r="J616" s="79">
        <f t="shared" ca="1" si="328"/>
        <v>0</v>
      </c>
      <c r="K616" s="80">
        <f t="shared" ca="1" si="329"/>
        <v>0</v>
      </c>
      <c r="L616" s="80">
        <f t="shared" ca="1" si="330"/>
        <v>0</v>
      </c>
      <c r="M616" s="80">
        <f t="shared" ca="1" si="331"/>
        <v>0</v>
      </c>
      <c r="N616" s="80">
        <f t="shared" ca="1" si="332"/>
        <v>0</v>
      </c>
      <c r="O616" s="81">
        <f t="shared" ca="1" si="318"/>
        <v>0</v>
      </c>
      <c r="P616" s="79">
        <f t="shared" ca="1" si="319"/>
        <v>0</v>
      </c>
      <c r="R616">
        <f t="shared" ca="1" si="333"/>
        <v>613</v>
      </c>
      <c r="S616" s="78">
        <f t="shared" ca="1" si="334"/>
        <v>110.96</v>
      </c>
      <c r="T616" s="55">
        <f t="shared" ca="1" si="335"/>
        <v>0</v>
      </c>
      <c r="U616" s="78">
        <f t="shared" ca="1" si="336"/>
        <v>2.4366954920664725E-5</v>
      </c>
      <c r="V616" s="79">
        <f t="shared" ca="1" si="337"/>
        <v>43.007558388878017</v>
      </c>
      <c r="W616" s="79">
        <f t="shared" ca="1" si="320"/>
        <v>0.29337577423596645</v>
      </c>
      <c r="X616" s="80">
        <f t="shared" ca="1" si="321"/>
        <v>-4.8733909841329449E-4</v>
      </c>
      <c r="Y616" s="80">
        <f t="shared" ca="1" si="338"/>
        <v>-3.5839631990731681E-2</v>
      </c>
      <c r="Z616" s="80">
        <f t="shared" ca="1" si="322"/>
        <v>-0.32255668791658509</v>
      </c>
      <c r="AA616" s="80">
        <f t="shared" ca="1" si="339"/>
        <v>0</v>
      </c>
      <c r="AB616" s="81">
        <f t="shared" ca="1" si="323"/>
        <v>0</v>
      </c>
      <c r="AC616" s="79">
        <f t="shared" ca="1" si="324"/>
        <v>42.942050504108252</v>
      </c>
      <c r="AE616" s="35"/>
      <c r="AF616" s="35"/>
      <c r="AR616" s="69">
        <f t="shared" si="340"/>
        <v>52</v>
      </c>
      <c r="AS616" s="70">
        <f t="shared" si="344"/>
        <v>613</v>
      </c>
      <c r="AT616" s="71">
        <f t="shared" si="345"/>
        <v>1.5057140904303401E-2</v>
      </c>
      <c r="AU616" s="72">
        <f t="shared" si="325"/>
        <v>6.8214933659622723E-3</v>
      </c>
      <c r="AV616" s="73">
        <f t="shared" si="341"/>
        <v>1.0068214933659623</v>
      </c>
      <c r="AW616" s="74">
        <f>PRODUCT(AV$4:AV616)</f>
        <v>64.545969079727485</v>
      </c>
    </row>
    <row r="617" spans="5:49">
      <c r="E617">
        <f t="shared" si="342"/>
        <v>614</v>
      </c>
      <c r="F617" s="64">
        <f t="shared" si="343"/>
        <v>113.0833333333306</v>
      </c>
      <c r="G617" s="55">
        <f t="shared" si="326"/>
        <v>0</v>
      </c>
      <c r="H617" s="78">
        <f t="shared" si="346"/>
        <v>3.8718965653088936E-5</v>
      </c>
      <c r="I617" s="79">
        <f t="shared" ca="1" si="327"/>
        <v>0</v>
      </c>
      <c r="J617" s="79">
        <f t="shared" ca="1" si="328"/>
        <v>0</v>
      </c>
      <c r="K617" s="80">
        <f t="shared" ca="1" si="329"/>
        <v>0</v>
      </c>
      <c r="L617" s="80">
        <f t="shared" ca="1" si="330"/>
        <v>0</v>
      </c>
      <c r="M617" s="80">
        <f t="shared" ca="1" si="331"/>
        <v>0</v>
      </c>
      <c r="N617" s="80">
        <f t="shared" ca="1" si="332"/>
        <v>0</v>
      </c>
      <c r="O617" s="81">
        <f t="shared" ca="1" si="318"/>
        <v>0</v>
      </c>
      <c r="P617" s="79">
        <f t="shared" ca="1" si="319"/>
        <v>0</v>
      </c>
      <c r="R617">
        <f t="shared" ca="1" si="333"/>
        <v>614</v>
      </c>
      <c r="S617" s="78">
        <f t="shared" ca="1" si="334"/>
        <v>111.04</v>
      </c>
      <c r="T617" s="55">
        <f t="shared" ca="1" si="335"/>
        <v>0</v>
      </c>
      <c r="U617" s="78">
        <f t="shared" ca="1" si="336"/>
        <v>2.4366954920664725E-5</v>
      </c>
      <c r="V617" s="79">
        <f t="shared" ca="1" si="337"/>
        <v>42.942050504108252</v>
      </c>
      <c r="W617" s="79">
        <f t="shared" ca="1" si="320"/>
        <v>0.29292891263459131</v>
      </c>
      <c r="X617" s="80">
        <f t="shared" ca="1" si="321"/>
        <v>-4.8733909841329449E-4</v>
      </c>
      <c r="Y617" s="80">
        <f t="shared" ca="1" si="338"/>
        <v>-3.5785042086756882E-2</v>
      </c>
      <c r="Z617" s="80">
        <f t="shared" ca="1" si="322"/>
        <v>0</v>
      </c>
      <c r="AA617" s="80">
        <f t="shared" ca="1" si="339"/>
        <v>0</v>
      </c>
      <c r="AB617" s="81">
        <f t="shared" ca="1" si="323"/>
        <v>0</v>
      </c>
      <c r="AC617" s="79">
        <f t="shared" ca="1" si="324"/>
        <v>43.198707035557675</v>
      </c>
      <c r="AE617" s="35"/>
      <c r="AF617" s="35"/>
      <c r="AR617" s="69">
        <f t="shared" si="340"/>
        <v>52</v>
      </c>
      <c r="AS617" s="70">
        <f t="shared" si="344"/>
        <v>614</v>
      </c>
      <c r="AT617" s="71">
        <f t="shared" si="345"/>
        <v>1.4954428717514337E-2</v>
      </c>
      <c r="AU617" s="72">
        <f t="shared" si="325"/>
        <v>6.8214933659622723E-3</v>
      </c>
      <c r="AV617" s="73">
        <f t="shared" si="341"/>
        <v>1.0068214933659623</v>
      </c>
      <c r="AW617" s="74">
        <f>PRODUCT(AV$4:AV617)</f>
        <v>64.986268979604446</v>
      </c>
    </row>
    <row r="618" spans="5:49">
      <c r="E618">
        <f t="shared" si="342"/>
        <v>615</v>
      </c>
      <c r="F618" s="64">
        <f t="shared" si="343"/>
        <v>113.16666666666393</v>
      </c>
      <c r="G618" s="55">
        <f t="shared" si="326"/>
        <v>0</v>
      </c>
      <c r="H618" s="78">
        <f t="shared" si="346"/>
        <v>3.8718965653088936E-5</v>
      </c>
      <c r="I618" s="79">
        <f t="shared" ca="1" si="327"/>
        <v>0</v>
      </c>
      <c r="J618" s="79">
        <f t="shared" ca="1" si="328"/>
        <v>0</v>
      </c>
      <c r="K618" s="80">
        <f t="shared" ca="1" si="329"/>
        <v>0</v>
      </c>
      <c r="L618" s="80">
        <f t="shared" ca="1" si="330"/>
        <v>0</v>
      </c>
      <c r="M618" s="80">
        <f t="shared" ca="1" si="331"/>
        <v>0</v>
      </c>
      <c r="N618" s="80">
        <f t="shared" ca="1" si="332"/>
        <v>0</v>
      </c>
      <c r="O618" s="81">
        <f t="shared" ca="1" si="318"/>
        <v>0</v>
      </c>
      <c r="P618" s="79">
        <f t="shared" ca="1" si="319"/>
        <v>0</v>
      </c>
      <c r="R618">
        <f t="shared" ca="1" si="333"/>
        <v>615</v>
      </c>
      <c r="S618" s="78">
        <f t="shared" ca="1" si="334"/>
        <v>111.12</v>
      </c>
      <c r="T618" s="55">
        <f t="shared" ca="1" si="335"/>
        <v>0</v>
      </c>
      <c r="U618" s="78">
        <f t="shared" ca="1" si="336"/>
        <v>2.4366954920664725E-5</v>
      </c>
      <c r="V618" s="79">
        <f t="shared" ca="1" si="337"/>
        <v>43.198707035557675</v>
      </c>
      <c r="W618" s="79">
        <f t="shared" ca="1" si="320"/>
        <v>0.29467969346120443</v>
      </c>
      <c r="X618" s="80">
        <f t="shared" ca="1" si="321"/>
        <v>-4.8733909841329449E-4</v>
      </c>
      <c r="Y618" s="80">
        <f t="shared" ca="1" si="338"/>
        <v>-3.5998922529631397E-2</v>
      </c>
      <c r="Z618" s="80">
        <f t="shared" ca="1" si="322"/>
        <v>0</v>
      </c>
      <c r="AA618" s="80">
        <f t="shared" ca="1" si="339"/>
        <v>0</v>
      </c>
      <c r="AB618" s="81">
        <f t="shared" ca="1" si="323"/>
        <v>0</v>
      </c>
      <c r="AC618" s="79">
        <f t="shared" ca="1" si="324"/>
        <v>43.456900467390838</v>
      </c>
      <c r="AE618" s="35"/>
      <c r="AF618" s="35"/>
      <c r="AR618" s="69">
        <f t="shared" si="340"/>
        <v>52</v>
      </c>
      <c r="AS618" s="70">
        <f t="shared" si="344"/>
        <v>615</v>
      </c>
      <c r="AT618" s="71">
        <f t="shared" si="345"/>
        <v>1.4852417181226056E-2</v>
      </c>
      <c r="AU618" s="72">
        <f t="shared" si="325"/>
        <v>6.8214933659622723E-3</v>
      </c>
      <c r="AV618" s="73">
        <f t="shared" si="341"/>
        <v>1.0068214933659623</v>
      </c>
      <c r="AW618" s="74">
        <f>PRODUCT(AV$4:AV618)</f>
        <v>65.429572382327464</v>
      </c>
    </row>
    <row r="619" spans="5:49">
      <c r="E619">
        <f t="shared" si="342"/>
        <v>616</v>
      </c>
      <c r="F619" s="64">
        <f t="shared" si="343"/>
        <v>113.24999999999726</v>
      </c>
      <c r="G619" s="55">
        <f t="shared" si="326"/>
        <v>0</v>
      </c>
      <c r="H619" s="78">
        <f t="shared" si="346"/>
        <v>3.8718965653088936E-5</v>
      </c>
      <c r="I619" s="79">
        <f t="shared" ca="1" si="327"/>
        <v>0</v>
      </c>
      <c r="J619" s="79">
        <f t="shared" ca="1" si="328"/>
        <v>0</v>
      </c>
      <c r="K619" s="80">
        <f t="shared" ca="1" si="329"/>
        <v>0</v>
      </c>
      <c r="L619" s="80">
        <f t="shared" ca="1" si="330"/>
        <v>0</v>
      </c>
      <c r="M619" s="80">
        <f t="shared" ca="1" si="331"/>
        <v>0</v>
      </c>
      <c r="N619" s="80">
        <f t="shared" ca="1" si="332"/>
        <v>0</v>
      </c>
      <c r="O619" s="81">
        <f t="shared" ca="1" si="318"/>
        <v>0</v>
      </c>
      <c r="P619" s="79">
        <f t="shared" ca="1" si="319"/>
        <v>0</v>
      </c>
      <c r="R619">
        <f t="shared" ca="1" si="333"/>
        <v>616</v>
      </c>
      <c r="S619" s="78">
        <f t="shared" ca="1" si="334"/>
        <v>111.2</v>
      </c>
      <c r="T619" s="55">
        <f t="shared" ca="1" si="335"/>
        <v>0</v>
      </c>
      <c r="U619" s="78">
        <f t="shared" ca="1" si="336"/>
        <v>2.4366954920664725E-5</v>
      </c>
      <c r="V619" s="79">
        <f t="shared" ca="1" si="337"/>
        <v>43.456900467390838</v>
      </c>
      <c r="W619" s="79">
        <f t="shared" ca="1" si="320"/>
        <v>0.29644095824358935</v>
      </c>
      <c r="X619" s="80">
        <f t="shared" ca="1" si="321"/>
        <v>-4.8733909841329449E-4</v>
      </c>
      <c r="Y619" s="80">
        <f t="shared" ca="1" si="338"/>
        <v>-3.6214083722825703E-2</v>
      </c>
      <c r="Z619" s="80">
        <f t="shared" ca="1" si="322"/>
        <v>0</v>
      </c>
      <c r="AA619" s="80">
        <f t="shared" ca="1" si="339"/>
        <v>0</v>
      </c>
      <c r="AB619" s="81">
        <f t="shared" ca="1" si="323"/>
        <v>0</v>
      </c>
      <c r="AC619" s="79">
        <f t="shared" ca="1" si="324"/>
        <v>43.716640002813186</v>
      </c>
      <c r="AE619" s="35"/>
      <c r="AF619" s="35"/>
      <c r="AR619" s="69">
        <f t="shared" si="340"/>
        <v>52</v>
      </c>
      <c r="AS619" s="70">
        <f t="shared" si="344"/>
        <v>616</v>
      </c>
      <c r="AT619" s="71">
        <f t="shared" si="345"/>
        <v>1.4751101515955819E-2</v>
      </c>
      <c r="AU619" s="72">
        <f t="shared" si="325"/>
        <v>6.8214933659622723E-3</v>
      </c>
      <c r="AV619" s="73">
        <f t="shared" si="341"/>
        <v>1.0068214933659623</v>
      </c>
      <c r="AW619" s="74">
        <f>PRODUCT(AV$4:AV619)</f>
        <v>65.875899776271254</v>
      </c>
    </row>
    <row r="620" spans="5:49">
      <c r="E620">
        <f t="shared" si="342"/>
        <v>617</v>
      </c>
      <c r="F620" s="64">
        <f t="shared" si="343"/>
        <v>113.33333333333059</v>
      </c>
      <c r="G620" s="55">
        <f t="shared" si="326"/>
        <v>0</v>
      </c>
      <c r="H620" s="78">
        <f t="shared" si="346"/>
        <v>3.8718965653088936E-5</v>
      </c>
      <c r="I620" s="79">
        <f t="shared" ca="1" si="327"/>
        <v>0</v>
      </c>
      <c r="J620" s="79">
        <f t="shared" ca="1" si="328"/>
        <v>0</v>
      </c>
      <c r="K620" s="80">
        <f t="shared" ca="1" si="329"/>
        <v>0</v>
      </c>
      <c r="L620" s="80">
        <f t="shared" ca="1" si="330"/>
        <v>0</v>
      </c>
      <c r="M620" s="80">
        <f t="shared" ca="1" si="331"/>
        <v>0</v>
      </c>
      <c r="N620" s="80">
        <f t="shared" ca="1" si="332"/>
        <v>0</v>
      </c>
      <c r="O620" s="81">
        <f t="shared" ca="1" si="318"/>
        <v>0</v>
      </c>
      <c r="P620" s="79">
        <f t="shared" ca="1" si="319"/>
        <v>0</v>
      </c>
      <c r="R620">
        <f t="shared" ca="1" si="333"/>
        <v>617</v>
      </c>
      <c r="S620" s="78">
        <f t="shared" ca="1" si="334"/>
        <v>111.28</v>
      </c>
      <c r="T620" s="55">
        <f t="shared" ca="1" si="335"/>
        <v>0</v>
      </c>
      <c r="U620" s="78">
        <f t="shared" ca="1" si="336"/>
        <v>2.4366954920664725E-5</v>
      </c>
      <c r="V620" s="79">
        <f t="shared" ca="1" si="337"/>
        <v>43.716640002813186</v>
      </c>
      <c r="W620" s="79">
        <f t="shared" ca="1" si="320"/>
        <v>0.29821276976135103</v>
      </c>
      <c r="X620" s="80">
        <f t="shared" ca="1" si="321"/>
        <v>-4.8733909841329449E-4</v>
      </c>
      <c r="Y620" s="80">
        <f t="shared" ca="1" si="338"/>
        <v>-3.643053333567766E-2</v>
      </c>
      <c r="Z620" s="80">
        <f t="shared" ca="1" si="322"/>
        <v>0</v>
      </c>
      <c r="AA620" s="80">
        <f t="shared" ca="1" si="339"/>
        <v>0</v>
      </c>
      <c r="AB620" s="81">
        <f t="shared" ca="1" si="323"/>
        <v>0</v>
      </c>
      <c r="AC620" s="79">
        <f t="shared" ca="1" si="324"/>
        <v>43.977934900140447</v>
      </c>
      <c r="AE620" s="35"/>
      <c r="AF620" s="35"/>
      <c r="AR620" s="69">
        <f t="shared" si="340"/>
        <v>52</v>
      </c>
      <c r="AS620" s="70">
        <f t="shared" si="344"/>
        <v>617</v>
      </c>
      <c r="AT620" s="71">
        <f t="shared" si="345"/>
        <v>1.465047697482409E-2</v>
      </c>
      <c r="AU620" s="72">
        <f t="shared" si="325"/>
        <v>6.8214933659622723E-3</v>
      </c>
      <c r="AV620" s="73">
        <f t="shared" si="341"/>
        <v>1.0068214933659623</v>
      </c>
      <c r="AW620" s="74">
        <f>PRODUCT(AV$4:AV620)</f>
        <v>66.325271789571886</v>
      </c>
    </row>
    <row r="621" spans="5:49">
      <c r="E621">
        <f t="shared" si="342"/>
        <v>618</v>
      </c>
      <c r="F621" s="64">
        <f t="shared" si="343"/>
        <v>113.41666666666391</v>
      </c>
      <c r="G621" s="55">
        <f t="shared" si="326"/>
        <v>0</v>
      </c>
      <c r="H621" s="78">
        <f t="shared" si="346"/>
        <v>3.8718965653088936E-5</v>
      </c>
      <c r="I621" s="79">
        <f t="shared" ca="1" si="327"/>
        <v>0</v>
      </c>
      <c r="J621" s="79">
        <f t="shared" ca="1" si="328"/>
        <v>0</v>
      </c>
      <c r="K621" s="80">
        <f t="shared" ca="1" si="329"/>
        <v>0</v>
      </c>
      <c r="L621" s="80">
        <f t="shared" ca="1" si="330"/>
        <v>0</v>
      </c>
      <c r="M621" s="80">
        <f t="shared" ca="1" si="331"/>
        <v>0</v>
      </c>
      <c r="N621" s="80">
        <f t="shared" ca="1" si="332"/>
        <v>0</v>
      </c>
      <c r="O621" s="81">
        <f t="shared" ca="1" si="318"/>
        <v>0</v>
      </c>
      <c r="P621" s="79">
        <f t="shared" ca="1" si="319"/>
        <v>0</v>
      </c>
      <c r="R621">
        <f t="shared" ca="1" si="333"/>
        <v>618</v>
      </c>
      <c r="S621" s="78">
        <f t="shared" ca="1" si="334"/>
        <v>111.36</v>
      </c>
      <c r="T621" s="55">
        <f t="shared" ca="1" si="335"/>
        <v>0</v>
      </c>
      <c r="U621" s="78">
        <f t="shared" ca="1" si="336"/>
        <v>2.4366954920664725E-5</v>
      </c>
      <c r="V621" s="79">
        <f t="shared" ca="1" si="337"/>
        <v>43.977934900140447</v>
      </c>
      <c r="W621" s="79">
        <f t="shared" ca="1" si="320"/>
        <v>0.29999519117002876</v>
      </c>
      <c r="X621" s="80">
        <f t="shared" ca="1" si="321"/>
        <v>-4.8733909841329449E-4</v>
      </c>
      <c r="Y621" s="80">
        <f t="shared" ca="1" si="338"/>
        <v>-3.6648279083450377E-2</v>
      </c>
      <c r="Z621" s="80">
        <f t="shared" ca="1" si="322"/>
        <v>0</v>
      </c>
      <c r="AA621" s="80">
        <f t="shared" ca="1" si="339"/>
        <v>0</v>
      </c>
      <c r="AB621" s="81">
        <f t="shared" ca="1" si="323"/>
        <v>0</v>
      </c>
      <c r="AC621" s="79">
        <f t="shared" ca="1" si="324"/>
        <v>44.240794473128609</v>
      </c>
      <c r="AE621" s="35"/>
      <c r="AF621" s="35"/>
      <c r="AR621" s="69">
        <f t="shared" si="340"/>
        <v>52</v>
      </c>
      <c r="AS621" s="70">
        <f t="shared" si="344"/>
        <v>618</v>
      </c>
      <c r="AT621" s="71">
        <f t="shared" si="345"/>
        <v>1.4550538843332145E-2</v>
      </c>
      <c r="AU621" s="72">
        <f t="shared" si="325"/>
        <v>6.8214933659622723E-3</v>
      </c>
      <c r="AV621" s="73">
        <f t="shared" si="341"/>
        <v>1.0068214933659623</v>
      </c>
      <c r="AW621" s="74">
        <f>PRODUCT(AV$4:AV621)</f>
        <v>66.777709191080092</v>
      </c>
    </row>
    <row r="622" spans="5:49">
      <c r="E622">
        <f t="shared" si="342"/>
        <v>619</v>
      </c>
      <c r="F622" s="64">
        <f t="shared" si="343"/>
        <v>113.49999999999724</v>
      </c>
      <c r="G622" s="55">
        <f t="shared" si="326"/>
        <v>0</v>
      </c>
      <c r="H622" s="78">
        <f t="shared" si="346"/>
        <v>3.8718965653088936E-5</v>
      </c>
      <c r="I622" s="79">
        <f t="shared" ca="1" si="327"/>
        <v>0</v>
      </c>
      <c r="J622" s="79">
        <f t="shared" ca="1" si="328"/>
        <v>0</v>
      </c>
      <c r="K622" s="80">
        <f t="shared" ca="1" si="329"/>
        <v>0</v>
      </c>
      <c r="L622" s="80">
        <f t="shared" ca="1" si="330"/>
        <v>0</v>
      </c>
      <c r="M622" s="80">
        <f t="shared" ca="1" si="331"/>
        <v>0</v>
      </c>
      <c r="N622" s="80">
        <f t="shared" ca="1" si="332"/>
        <v>0</v>
      </c>
      <c r="O622" s="81">
        <f t="shared" ca="1" si="318"/>
        <v>0</v>
      </c>
      <c r="P622" s="79">
        <f t="shared" ca="1" si="319"/>
        <v>0</v>
      </c>
      <c r="R622">
        <f t="shared" ca="1" si="333"/>
        <v>619</v>
      </c>
      <c r="S622" s="78">
        <f t="shared" ca="1" si="334"/>
        <v>111.44</v>
      </c>
      <c r="T622" s="55">
        <f t="shared" ca="1" si="335"/>
        <v>0</v>
      </c>
      <c r="U622" s="78">
        <f t="shared" ca="1" si="336"/>
        <v>2.4366954920664725E-5</v>
      </c>
      <c r="V622" s="79">
        <f t="shared" ca="1" si="337"/>
        <v>44.240794473128609</v>
      </c>
      <c r="W622" s="79">
        <f t="shared" ca="1" si="320"/>
        <v>0.30178828600334717</v>
      </c>
      <c r="X622" s="80">
        <f t="shared" ca="1" si="321"/>
        <v>-4.8733909841329449E-4</v>
      </c>
      <c r="Y622" s="80">
        <f t="shared" ca="1" si="338"/>
        <v>-3.6867328727607174E-2</v>
      </c>
      <c r="Z622" s="80">
        <f t="shared" ca="1" si="322"/>
        <v>0</v>
      </c>
      <c r="AA622" s="80">
        <f t="shared" ca="1" si="339"/>
        <v>0</v>
      </c>
      <c r="AB622" s="81">
        <f t="shared" ca="1" si="323"/>
        <v>0</v>
      </c>
      <c r="AC622" s="79">
        <f t="shared" ca="1" si="324"/>
        <v>44.505228091305931</v>
      </c>
      <c r="AE622" s="35"/>
      <c r="AF622" s="35"/>
      <c r="AR622" s="69">
        <f t="shared" si="340"/>
        <v>52</v>
      </c>
      <c r="AS622" s="70">
        <f t="shared" si="344"/>
        <v>619</v>
      </c>
      <c r="AT622" s="71">
        <f t="shared" si="345"/>
        <v>1.4451282439141179E-2</v>
      </c>
      <c r="AU622" s="72">
        <f t="shared" si="325"/>
        <v>6.8214933659622723E-3</v>
      </c>
      <c r="AV622" s="73">
        <f t="shared" si="341"/>
        <v>1.0068214933659623</v>
      </c>
      <c r="AW622" s="74">
        <f>PRODUCT(AV$4:AV622)</f>
        <v>67.233232891321208</v>
      </c>
    </row>
    <row r="623" spans="5:49">
      <c r="E623">
        <f t="shared" si="342"/>
        <v>620</v>
      </c>
      <c r="F623" s="64">
        <f t="shared" si="343"/>
        <v>113.58333333333057</v>
      </c>
      <c r="G623" s="55">
        <f t="shared" si="326"/>
        <v>0</v>
      </c>
      <c r="H623" s="78">
        <f t="shared" si="346"/>
        <v>3.8718965653088936E-5</v>
      </c>
      <c r="I623" s="79">
        <f t="shared" ca="1" si="327"/>
        <v>0</v>
      </c>
      <c r="J623" s="79">
        <f t="shared" ca="1" si="328"/>
        <v>0</v>
      </c>
      <c r="K623" s="80">
        <f t="shared" ca="1" si="329"/>
        <v>0</v>
      </c>
      <c r="L623" s="80">
        <f t="shared" ca="1" si="330"/>
        <v>0</v>
      </c>
      <c r="M623" s="80">
        <f t="shared" ca="1" si="331"/>
        <v>0</v>
      </c>
      <c r="N623" s="80">
        <f t="shared" ca="1" si="332"/>
        <v>0</v>
      </c>
      <c r="O623" s="81">
        <f t="shared" ca="1" si="318"/>
        <v>0</v>
      </c>
      <c r="P623" s="79">
        <f t="shared" ca="1" si="319"/>
        <v>0</v>
      </c>
      <c r="R623">
        <f t="shared" ca="1" si="333"/>
        <v>620</v>
      </c>
      <c r="S623" s="78">
        <f t="shared" ca="1" si="334"/>
        <v>111.52</v>
      </c>
      <c r="T623" s="55">
        <f t="shared" ca="1" si="335"/>
        <v>0</v>
      </c>
      <c r="U623" s="78">
        <f t="shared" ca="1" si="336"/>
        <v>2.4366954920664725E-5</v>
      </c>
      <c r="V623" s="79">
        <f t="shared" ca="1" si="337"/>
        <v>44.505228091305931</v>
      </c>
      <c r="W623" s="79">
        <f t="shared" ca="1" si="320"/>
        <v>0.30359211817548115</v>
      </c>
      <c r="X623" s="80">
        <f t="shared" ca="1" si="321"/>
        <v>-4.8733909841329449E-4</v>
      </c>
      <c r="Y623" s="80">
        <f t="shared" ca="1" si="338"/>
        <v>-3.7087690076088281E-2</v>
      </c>
      <c r="Z623" s="80">
        <f t="shared" ca="1" si="322"/>
        <v>0</v>
      </c>
      <c r="AA623" s="80">
        <f t="shared" ca="1" si="339"/>
        <v>0</v>
      </c>
      <c r="AB623" s="81">
        <f t="shared" ca="1" si="323"/>
        <v>0</v>
      </c>
      <c r="AC623" s="79">
        <f t="shared" ca="1" si="324"/>
        <v>44.771245180306913</v>
      </c>
      <c r="AE623" s="35"/>
      <c r="AF623" s="35"/>
      <c r="AR623" s="69">
        <f t="shared" si="340"/>
        <v>52</v>
      </c>
      <c r="AS623" s="70">
        <f t="shared" si="344"/>
        <v>620</v>
      </c>
      <c r="AT623" s="71">
        <f t="shared" si="345"/>
        <v>1.4352703111852931E-2</v>
      </c>
      <c r="AU623" s="72">
        <f t="shared" si="325"/>
        <v>6.8214933659622723E-3</v>
      </c>
      <c r="AV623" s="73">
        <f t="shared" si="341"/>
        <v>1.0068214933659623</v>
      </c>
      <c r="AW623" s="74">
        <f>PRODUCT(AV$4:AV623)</f>
        <v>67.691863943461556</v>
      </c>
    </row>
    <row r="624" spans="5:49">
      <c r="E624">
        <f t="shared" si="342"/>
        <v>621</v>
      </c>
      <c r="F624" s="64">
        <f t="shared" si="343"/>
        <v>113.6666666666639</v>
      </c>
      <c r="G624" s="55">
        <f t="shared" si="326"/>
        <v>0</v>
      </c>
      <c r="H624" s="78">
        <f t="shared" si="346"/>
        <v>3.8718965653088936E-5</v>
      </c>
      <c r="I624" s="79">
        <f t="shared" ca="1" si="327"/>
        <v>0</v>
      </c>
      <c r="J624" s="79">
        <f t="shared" ca="1" si="328"/>
        <v>0</v>
      </c>
      <c r="K624" s="80">
        <f t="shared" ca="1" si="329"/>
        <v>0</v>
      </c>
      <c r="L624" s="80">
        <f t="shared" ca="1" si="330"/>
        <v>0</v>
      </c>
      <c r="M624" s="80">
        <f t="shared" ca="1" si="331"/>
        <v>0</v>
      </c>
      <c r="N624" s="80">
        <f t="shared" ca="1" si="332"/>
        <v>0</v>
      </c>
      <c r="O624" s="81">
        <f t="shared" ca="1" si="318"/>
        <v>0</v>
      </c>
      <c r="P624" s="79">
        <f t="shared" ca="1" si="319"/>
        <v>0</v>
      </c>
      <c r="R624">
        <f t="shared" ca="1" si="333"/>
        <v>621</v>
      </c>
      <c r="S624" s="78">
        <f t="shared" ca="1" si="334"/>
        <v>111.6</v>
      </c>
      <c r="T624" s="55">
        <f t="shared" ca="1" si="335"/>
        <v>0</v>
      </c>
      <c r="U624" s="78">
        <f t="shared" ca="1" si="336"/>
        <v>2.4366954920664725E-5</v>
      </c>
      <c r="V624" s="79">
        <f t="shared" ca="1" si="337"/>
        <v>44.771245180306913</v>
      </c>
      <c r="W624" s="79">
        <f t="shared" ca="1" si="320"/>
        <v>0.30540675198333395</v>
      </c>
      <c r="X624" s="80">
        <f t="shared" ca="1" si="321"/>
        <v>-4.8733909841329449E-4</v>
      </c>
      <c r="Y624" s="80">
        <f t="shared" ca="1" si="338"/>
        <v>-3.7309370983589094E-2</v>
      </c>
      <c r="Z624" s="80">
        <f t="shared" ca="1" si="322"/>
        <v>0</v>
      </c>
      <c r="AA624" s="80">
        <f t="shared" ca="1" si="339"/>
        <v>0</v>
      </c>
      <c r="AB624" s="81">
        <f t="shared" ca="1" si="323"/>
        <v>0</v>
      </c>
      <c r="AC624" s="79">
        <f t="shared" ca="1" si="324"/>
        <v>45.038855222208248</v>
      </c>
      <c r="AE624" s="35"/>
      <c r="AF624" s="35"/>
      <c r="AR624" s="69">
        <f t="shared" si="340"/>
        <v>52</v>
      </c>
      <c r="AS624" s="70">
        <f t="shared" si="344"/>
        <v>621</v>
      </c>
      <c r="AT624" s="71">
        <f t="shared" si="345"/>
        <v>1.4254796242791801E-2</v>
      </c>
      <c r="AU624" s="72">
        <f t="shared" si="325"/>
        <v>6.8214933659622723E-3</v>
      </c>
      <c r="AV624" s="73">
        <f t="shared" si="341"/>
        <v>1.0068214933659623</v>
      </c>
      <c r="AW624" s="74">
        <f>PRODUCT(AV$4:AV624)</f>
        <v>68.153623544281501</v>
      </c>
    </row>
    <row r="625" spans="5:49">
      <c r="E625">
        <f t="shared" si="342"/>
        <v>622</v>
      </c>
      <c r="F625" s="64">
        <f t="shared" si="343"/>
        <v>113.74999999999723</v>
      </c>
      <c r="G625" s="55">
        <f t="shared" si="326"/>
        <v>0</v>
      </c>
      <c r="H625" s="78">
        <f t="shared" si="346"/>
        <v>3.8718965653088936E-5</v>
      </c>
      <c r="I625" s="79">
        <f t="shared" ca="1" si="327"/>
        <v>0</v>
      </c>
      <c r="J625" s="79">
        <f t="shared" ca="1" si="328"/>
        <v>0</v>
      </c>
      <c r="K625" s="80">
        <f t="shared" ca="1" si="329"/>
        <v>0</v>
      </c>
      <c r="L625" s="80">
        <f t="shared" ca="1" si="330"/>
        <v>0</v>
      </c>
      <c r="M625" s="80">
        <f t="shared" ca="1" si="331"/>
        <v>0</v>
      </c>
      <c r="N625" s="80">
        <f t="shared" ca="1" si="332"/>
        <v>0</v>
      </c>
      <c r="O625" s="81">
        <f t="shared" ca="1" si="318"/>
        <v>0</v>
      </c>
      <c r="P625" s="79">
        <f t="shared" ca="1" si="319"/>
        <v>0</v>
      </c>
      <c r="R625">
        <f t="shared" ca="1" si="333"/>
        <v>622</v>
      </c>
      <c r="S625" s="78">
        <f t="shared" ca="1" si="334"/>
        <v>111.68</v>
      </c>
      <c r="T625" s="55">
        <f t="shared" ca="1" si="335"/>
        <v>0</v>
      </c>
      <c r="U625" s="78">
        <f t="shared" ca="1" si="336"/>
        <v>2.4366954920664725E-5</v>
      </c>
      <c r="V625" s="79">
        <f t="shared" ca="1" si="337"/>
        <v>45.038855222208248</v>
      </c>
      <c r="W625" s="79">
        <f t="shared" ca="1" si="320"/>
        <v>0.30723225210882882</v>
      </c>
      <c r="X625" s="80">
        <f t="shared" ca="1" si="321"/>
        <v>-4.8733909841329449E-4</v>
      </c>
      <c r="Y625" s="80">
        <f t="shared" ca="1" si="338"/>
        <v>-3.7532379351840207E-2</v>
      </c>
      <c r="Z625" s="80">
        <f t="shared" ca="1" si="322"/>
        <v>0</v>
      </c>
      <c r="AA625" s="80">
        <f t="shared" ca="1" si="339"/>
        <v>0</v>
      </c>
      <c r="AB625" s="81">
        <f t="shared" ca="1" si="323"/>
        <v>0</v>
      </c>
      <c r="AC625" s="79">
        <f t="shared" ca="1" si="324"/>
        <v>45.308067755866823</v>
      </c>
      <c r="AE625" s="35"/>
      <c r="AF625" s="35"/>
      <c r="AR625" s="69">
        <f t="shared" si="340"/>
        <v>52</v>
      </c>
      <c r="AS625" s="70">
        <f t="shared" si="344"/>
        <v>622</v>
      </c>
      <c r="AT625" s="71">
        <f t="shared" si="345"/>
        <v>1.4157557244788453E-2</v>
      </c>
      <c r="AU625" s="72">
        <f t="shared" si="325"/>
        <v>6.8214933659622723E-3</v>
      </c>
      <c r="AV625" s="73">
        <f t="shared" si="341"/>
        <v>1.0068214933659623</v>
      </c>
      <c r="AW625" s="74">
        <f>PRODUCT(AV$4:AV625)</f>
        <v>68.61853303515511</v>
      </c>
    </row>
    <row r="626" spans="5:49">
      <c r="E626">
        <f t="shared" si="342"/>
        <v>623</v>
      </c>
      <c r="F626" s="64">
        <f t="shared" si="343"/>
        <v>113.83333333333056</v>
      </c>
      <c r="G626" s="55">
        <f t="shared" si="326"/>
        <v>0</v>
      </c>
      <c r="H626" s="78">
        <f t="shared" si="346"/>
        <v>3.8718965653088936E-5</v>
      </c>
      <c r="I626" s="79">
        <f t="shared" ca="1" si="327"/>
        <v>0</v>
      </c>
      <c r="J626" s="79">
        <f t="shared" ca="1" si="328"/>
        <v>0</v>
      </c>
      <c r="K626" s="80">
        <f t="shared" ca="1" si="329"/>
        <v>0</v>
      </c>
      <c r="L626" s="80">
        <f t="shared" ca="1" si="330"/>
        <v>0</v>
      </c>
      <c r="M626" s="80">
        <f t="shared" ca="1" si="331"/>
        <v>0</v>
      </c>
      <c r="N626" s="80">
        <f t="shared" ca="1" si="332"/>
        <v>0</v>
      </c>
      <c r="O626" s="81">
        <f t="shared" ca="1" si="318"/>
        <v>0</v>
      </c>
      <c r="P626" s="79">
        <f t="shared" ca="1" si="319"/>
        <v>0</v>
      </c>
      <c r="R626">
        <f t="shared" ca="1" si="333"/>
        <v>623</v>
      </c>
      <c r="S626" s="78">
        <f t="shared" ca="1" si="334"/>
        <v>111.76</v>
      </c>
      <c r="T626" s="55">
        <f t="shared" ca="1" si="335"/>
        <v>0</v>
      </c>
      <c r="U626" s="78">
        <f t="shared" ca="1" si="336"/>
        <v>2.4366954920664725E-5</v>
      </c>
      <c r="V626" s="79">
        <f t="shared" ca="1" si="337"/>
        <v>45.308067755866823</v>
      </c>
      <c r="W626" s="79">
        <f t="shared" ca="1" si="320"/>
        <v>0.30906868362121465</v>
      </c>
      <c r="X626" s="80">
        <f t="shared" ca="1" si="321"/>
        <v>-4.8733909841329449E-4</v>
      </c>
      <c r="Y626" s="80">
        <f t="shared" ca="1" si="338"/>
        <v>-3.7756723129889022E-2</v>
      </c>
      <c r="Z626" s="80">
        <f t="shared" ca="1" si="322"/>
        <v>0</v>
      </c>
      <c r="AA626" s="80">
        <f t="shared" ca="1" si="339"/>
        <v>0</v>
      </c>
      <c r="AB626" s="81">
        <f t="shared" ca="1" si="323"/>
        <v>0</v>
      </c>
      <c r="AC626" s="79">
        <f t="shared" ca="1" si="324"/>
        <v>45.578892377259734</v>
      </c>
      <c r="AE626" s="35"/>
      <c r="AF626" s="35"/>
      <c r="AR626" s="69">
        <f t="shared" si="340"/>
        <v>52</v>
      </c>
      <c r="AS626" s="70">
        <f t="shared" si="344"/>
        <v>623</v>
      </c>
      <c r="AT626" s="71">
        <f t="shared" si="345"/>
        <v>1.4060981561964897E-2</v>
      </c>
      <c r="AU626" s="72">
        <f t="shared" si="325"/>
        <v>6.8214933659622723E-3</v>
      </c>
      <c r="AV626" s="73">
        <f t="shared" si="341"/>
        <v>1.0068214933659623</v>
      </c>
      <c r="AW626" s="74">
        <f>PRODUCT(AV$4:AV626)</f>
        <v>69.086613903036479</v>
      </c>
    </row>
    <row r="627" spans="5:49">
      <c r="E627">
        <f t="shared" si="342"/>
        <v>624</v>
      </c>
      <c r="F627" s="64">
        <f t="shared" si="343"/>
        <v>113.91666666666389</v>
      </c>
      <c r="G627" s="55">
        <f t="shared" si="326"/>
        <v>0</v>
      </c>
      <c r="H627" s="78">
        <f t="shared" si="346"/>
        <v>3.8718965653088936E-5</v>
      </c>
      <c r="I627" s="79">
        <f t="shared" ca="1" si="327"/>
        <v>0</v>
      </c>
      <c r="J627" s="79">
        <f t="shared" ca="1" si="328"/>
        <v>0</v>
      </c>
      <c r="K627" s="80">
        <f t="shared" ca="1" si="329"/>
        <v>0</v>
      </c>
      <c r="L627" s="80">
        <f t="shared" ca="1" si="330"/>
        <v>0</v>
      </c>
      <c r="M627" s="80">
        <f t="shared" ca="1" si="331"/>
        <v>0</v>
      </c>
      <c r="N627" s="80">
        <f t="shared" ca="1" si="332"/>
        <v>0</v>
      </c>
      <c r="O627" s="81">
        <f t="shared" ca="1" si="318"/>
        <v>0</v>
      </c>
      <c r="P627" s="79">
        <f t="shared" ca="1" si="319"/>
        <v>0</v>
      </c>
      <c r="R627">
        <f t="shared" ca="1" si="333"/>
        <v>624</v>
      </c>
      <c r="S627" s="78">
        <f t="shared" ca="1" si="334"/>
        <v>111.84</v>
      </c>
      <c r="T627" s="55">
        <f t="shared" ca="1" si="335"/>
        <v>0</v>
      </c>
      <c r="U627" s="78">
        <f t="shared" ca="1" si="336"/>
        <v>2.4366954920664725E-5</v>
      </c>
      <c r="V627" s="79">
        <f t="shared" ca="1" si="337"/>
        <v>45.578892377259734</v>
      </c>
      <c r="W627" s="79">
        <f t="shared" ca="1" si="320"/>
        <v>0.31091611197938568</v>
      </c>
      <c r="X627" s="80">
        <f t="shared" ca="1" si="321"/>
        <v>-4.8733909841329449E-4</v>
      </c>
      <c r="Y627" s="80">
        <f t="shared" ca="1" si="338"/>
        <v>-3.7982410314383111E-2</v>
      </c>
      <c r="Z627" s="80">
        <f t="shared" ca="1" si="322"/>
        <v>0</v>
      </c>
      <c r="AA627" s="80">
        <f t="shared" ca="1" si="339"/>
        <v>0</v>
      </c>
      <c r="AB627" s="81">
        <f t="shared" ca="1" si="323"/>
        <v>-3.2173993557949445</v>
      </c>
      <c r="AC627" s="79">
        <f t="shared" ca="1" si="324"/>
        <v>42.633939384031379</v>
      </c>
      <c r="AE627" s="35"/>
      <c r="AF627" s="35"/>
      <c r="AR627" s="69">
        <f t="shared" si="340"/>
        <v>52</v>
      </c>
      <c r="AS627" s="70">
        <f t="shared" si="344"/>
        <v>624</v>
      </c>
      <c r="AT627" s="71">
        <f t="shared" si="345"/>
        <v>1.3965064669521035E-2</v>
      </c>
      <c r="AU627" s="72">
        <f t="shared" si="325"/>
        <v>6.8214933659622723E-3</v>
      </c>
      <c r="AV627" s="73">
        <f t="shared" si="341"/>
        <v>1.0068214933659623</v>
      </c>
      <c r="AW627" s="74">
        <f>PRODUCT(AV$4:AV627)</f>
        <v>69.557887781452834</v>
      </c>
    </row>
    <row r="628" spans="5:49">
      <c r="E628">
        <f t="shared" si="342"/>
        <v>625</v>
      </c>
      <c r="F628" s="64">
        <f t="shared" si="343"/>
        <v>113.99999999999721</v>
      </c>
      <c r="G628" s="55">
        <f t="shared" si="326"/>
        <v>0</v>
      </c>
      <c r="H628" s="78">
        <f t="shared" si="346"/>
        <v>3.8718965653088936E-5</v>
      </c>
      <c r="I628" s="79">
        <f t="shared" ca="1" si="327"/>
        <v>0</v>
      </c>
      <c r="J628" s="79">
        <f t="shared" ca="1" si="328"/>
        <v>0</v>
      </c>
      <c r="K628" s="80">
        <f t="shared" ca="1" si="329"/>
        <v>0</v>
      </c>
      <c r="L628" s="80">
        <f t="shared" ca="1" si="330"/>
        <v>0</v>
      </c>
      <c r="M628" s="80">
        <f t="shared" ca="1" si="331"/>
        <v>0</v>
      </c>
      <c r="N628" s="80">
        <f t="shared" ca="1" si="332"/>
        <v>0</v>
      </c>
      <c r="O628" s="81">
        <f t="shared" ca="1" si="318"/>
        <v>0</v>
      </c>
      <c r="P628" s="79">
        <f t="shared" ca="1" si="319"/>
        <v>0</v>
      </c>
      <c r="R628">
        <f t="shared" ca="1" si="333"/>
        <v>625</v>
      </c>
      <c r="S628" s="78">
        <f t="shared" ca="1" si="334"/>
        <v>111.92</v>
      </c>
      <c r="T628" s="55">
        <f t="shared" ca="1" si="335"/>
        <v>0</v>
      </c>
      <c r="U628" s="78">
        <f t="shared" ca="1" si="336"/>
        <v>2.4366954920664725E-5</v>
      </c>
      <c r="V628" s="79">
        <f t="shared" ca="1" si="337"/>
        <v>42.633939384031379</v>
      </c>
      <c r="W628" s="79">
        <f t="shared" ca="1" si="320"/>
        <v>0.29082713467300769</v>
      </c>
      <c r="X628" s="80">
        <f t="shared" ca="1" si="321"/>
        <v>-4.8733909841329449E-4</v>
      </c>
      <c r="Y628" s="80">
        <f t="shared" ca="1" si="338"/>
        <v>-3.5528282820026152E-2</v>
      </c>
      <c r="Z628" s="80">
        <f t="shared" ca="1" si="322"/>
        <v>-0.31975454538023534</v>
      </c>
      <c r="AA628" s="80">
        <f t="shared" ca="1" si="339"/>
        <v>0</v>
      </c>
      <c r="AB628" s="81">
        <f t="shared" ca="1" si="323"/>
        <v>0</v>
      </c>
      <c r="AC628" s="79">
        <f t="shared" ca="1" si="324"/>
        <v>42.568996351405715</v>
      </c>
      <c r="AE628" s="35"/>
      <c r="AF628" s="35"/>
      <c r="AR628" s="69">
        <f t="shared" si="340"/>
        <v>53</v>
      </c>
      <c r="AS628" s="70">
        <f t="shared" si="344"/>
        <v>625</v>
      </c>
      <c r="AT628" s="71">
        <f t="shared" si="345"/>
        <v>1.3869802073522662E-2</v>
      </c>
      <c r="AU628" s="72">
        <f t="shared" si="325"/>
        <v>6.8214933659622723E-3</v>
      </c>
      <c r="AV628" s="73">
        <f t="shared" si="341"/>
        <v>1.0068214933659623</v>
      </c>
      <c r="AW628" s="74">
        <f>PRODUCT(AV$4:AV628)</f>
        <v>70.032376451504362</v>
      </c>
    </row>
    <row r="629" spans="5:49">
      <c r="E629">
        <f t="shared" si="342"/>
        <v>626</v>
      </c>
      <c r="F629" s="64">
        <f t="shared" si="343"/>
        <v>114.08333333333054</v>
      </c>
      <c r="G629" s="55">
        <f t="shared" si="326"/>
        <v>0</v>
      </c>
      <c r="H629" s="78">
        <f t="shared" si="346"/>
        <v>3.8718965653088936E-5</v>
      </c>
      <c r="I629" s="79">
        <f t="shared" ca="1" si="327"/>
        <v>0</v>
      </c>
      <c r="J629" s="79">
        <f t="shared" ca="1" si="328"/>
        <v>0</v>
      </c>
      <c r="K629" s="80">
        <f t="shared" ca="1" si="329"/>
        <v>0</v>
      </c>
      <c r="L629" s="80">
        <f t="shared" ca="1" si="330"/>
        <v>0</v>
      </c>
      <c r="M629" s="80">
        <f t="shared" ca="1" si="331"/>
        <v>0</v>
      </c>
      <c r="N629" s="80">
        <f t="shared" ca="1" si="332"/>
        <v>0</v>
      </c>
      <c r="O629" s="81">
        <f t="shared" ca="1" si="318"/>
        <v>0</v>
      </c>
      <c r="P629" s="79">
        <f t="shared" ca="1" si="319"/>
        <v>0</v>
      </c>
      <c r="R629">
        <f t="shared" ca="1" si="333"/>
        <v>626</v>
      </c>
      <c r="S629" s="78">
        <f t="shared" ca="1" si="334"/>
        <v>112</v>
      </c>
      <c r="T629" s="55">
        <f t="shared" ca="1" si="335"/>
        <v>0</v>
      </c>
      <c r="U629" s="78">
        <f t="shared" ca="1" si="336"/>
        <v>2.4366954920664725E-5</v>
      </c>
      <c r="V629" s="79">
        <f t="shared" ca="1" si="337"/>
        <v>42.568996351405715</v>
      </c>
      <c r="W629" s="79">
        <f t="shared" ca="1" si="320"/>
        <v>0.29038412620678627</v>
      </c>
      <c r="X629" s="80">
        <f t="shared" ca="1" si="321"/>
        <v>-4.8733909841329449E-4</v>
      </c>
      <c r="Y629" s="80">
        <f t="shared" ca="1" si="338"/>
        <v>-3.547416362617143E-2</v>
      </c>
      <c r="Z629" s="80">
        <f t="shared" ca="1" si="322"/>
        <v>0</v>
      </c>
      <c r="AA629" s="80">
        <f t="shared" ca="1" si="339"/>
        <v>0</v>
      </c>
      <c r="AB629" s="81">
        <f t="shared" ca="1" si="323"/>
        <v>0</v>
      </c>
      <c r="AC629" s="79">
        <f t="shared" ca="1" si="324"/>
        <v>42.823418974887922</v>
      </c>
      <c r="AE629" s="35"/>
      <c r="AF629" s="35"/>
      <c r="AR629" s="69">
        <f t="shared" si="340"/>
        <v>53</v>
      </c>
      <c r="AS629" s="70">
        <f t="shared" si="344"/>
        <v>626</v>
      </c>
      <c r="AT629" s="71">
        <f t="shared" si="345"/>
        <v>1.3775189310690918E-2</v>
      </c>
      <c r="AU629" s="72">
        <f t="shared" si="325"/>
        <v>6.8214933659622723E-3</v>
      </c>
      <c r="AV629" s="73">
        <f t="shared" si="341"/>
        <v>1.0068214933659623</v>
      </c>
      <c r="AW629" s="74">
        <f>PRODUCT(AV$4:AV629)</f>
        <v>70.510101842870867</v>
      </c>
    </row>
    <row r="630" spans="5:49">
      <c r="E630">
        <f t="shared" si="342"/>
        <v>627</v>
      </c>
      <c r="F630" s="64">
        <f t="shared" si="343"/>
        <v>114.16666666666387</v>
      </c>
      <c r="G630" s="55">
        <f t="shared" si="326"/>
        <v>0</v>
      </c>
      <c r="H630" s="78">
        <f t="shared" si="346"/>
        <v>3.8718965653088936E-5</v>
      </c>
      <c r="I630" s="79">
        <f t="shared" ca="1" si="327"/>
        <v>0</v>
      </c>
      <c r="J630" s="79">
        <f t="shared" ca="1" si="328"/>
        <v>0</v>
      </c>
      <c r="K630" s="80">
        <f t="shared" ca="1" si="329"/>
        <v>0</v>
      </c>
      <c r="L630" s="80">
        <f t="shared" ca="1" si="330"/>
        <v>0</v>
      </c>
      <c r="M630" s="80">
        <f t="shared" ca="1" si="331"/>
        <v>0</v>
      </c>
      <c r="N630" s="80">
        <f t="shared" ca="1" si="332"/>
        <v>0</v>
      </c>
      <c r="O630" s="81">
        <f t="shared" ca="1" si="318"/>
        <v>0</v>
      </c>
      <c r="P630" s="79">
        <f t="shared" ca="1" si="319"/>
        <v>0</v>
      </c>
      <c r="R630">
        <f t="shared" ca="1" si="333"/>
        <v>627</v>
      </c>
      <c r="S630" s="78">
        <f t="shared" ca="1" si="334"/>
        <v>112.08</v>
      </c>
      <c r="T630" s="55">
        <f t="shared" ca="1" si="335"/>
        <v>0</v>
      </c>
      <c r="U630" s="78">
        <f t="shared" ca="1" si="336"/>
        <v>2.4366954920664725E-5</v>
      </c>
      <c r="V630" s="79">
        <f t="shared" ca="1" si="337"/>
        <v>42.823418974887922</v>
      </c>
      <c r="W630" s="79">
        <f t="shared" ca="1" si="320"/>
        <v>0.29211966844502085</v>
      </c>
      <c r="X630" s="80">
        <f t="shared" ca="1" si="321"/>
        <v>-4.8733909841329449E-4</v>
      </c>
      <c r="Y630" s="80">
        <f t="shared" ca="1" si="338"/>
        <v>-3.5686182479073271E-2</v>
      </c>
      <c r="Z630" s="80">
        <f t="shared" ca="1" si="322"/>
        <v>0</v>
      </c>
      <c r="AA630" s="80">
        <f t="shared" ca="1" si="339"/>
        <v>0</v>
      </c>
      <c r="AB630" s="81">
        <f t="shared" ca="1" si="323"/>
        <v>0</v>
      </c>
      <c r="AC630" s="79">
        <f t="shared" ca="1" si="324"/>
        <v>43.079365121755451</v>
      </c>
      <c r="AE630" s="35"/>
      <c r="AF630" s="35"/>
      <c r="AR630" s="69">
        <f t="shared" si="340"/>
        <v>53</v>
      </c>
      <c r="AS630" s="70">
        <f t="shared" si="344"/>
        <v>627</v>
      </c>
      <c r="AT630" s="71">
        <f t="shared" si="345"/>
        <v>1.3681221948193165E-2</v>
      </c>
      <c r="AU630" s="72">
        <f t="shared" si="325"/>
        <v>6.8214933659622723E-3</v>
      </c>
      <c r="AV630" s="73">
        <f t="shared" si="341"/>
        <v>1.0068214933659623</v>
      </c>
      <c r="AW630" s="74">
        <f>PRODUCT(AV$4:AV630)</f>
        <v>70.991086034825329</v>
      </c>
    </row>
    <row r="631" spans="5:49">
      <c r="E631">
        <f t="shared" si="342"/>
        <v>628</v>
      </c>
      <c r="F631" s="64">
        <f t="shared" si="343"/>
        <v>114.2499999999972</v>
      </c>
      <c r="G631" s="55">
        <f t="shared" si="326"/>
        <v>0</v>
      </c>
      <c r="H631" s="78">
        <f t="shared" si="346"/>
        <v>3.8718965653088936E-5</v>
      </c>
      <c r="I631" s="79">
        <f t="shared" ca="1" si="327"/>
        <v>0</v>
      </c>
      <c r="J631" s="79">
        <f t="shared" ca="1" si="328"/>
        <v>0</v>
      </c>
      <c r="K631" s="80">
        <f t="shared" ca="1" si="329"/>
        <v>0</v>
      </c>
      <c r="L631" s="80">
        <f t="shared" ca="1" si="330"/>
        <v>0</v>
      </c>
      <c r="M631" s="80">
        <f t="shared" ca="1" si="331"/>
        <v>0</v>
      </c>
      <c r="N631" s="80">
        <f t="shared" ca="1" si="332"/>
        <v>0</v>
      </c>
      <c r="O631" s="81">
        <f t="shared" ca="1" si="318"/>
        <v>0</v>
      </c>
      <c r="P631" s="79">
        <f t="shared" ca="1" si="319"/>
        <v>0</v>
      </c>
      <c r="R631">
        <f t="shared" ca="1" si="333"/>
        <v>628</v>
      </c>
      <c r="S631" s="78">
        <f t="shared" ca="1" si="334"/>
        <v>112.16</v>
      </c>
      <c r="T631" s="55">
        <f t="shared" ca="1" si="335"/>
        <v>0</v>
      </c>
      <c r="U631" s="78">
        <f t="shared" ca="1" si="336"/>
        <v>2.4366954920664725E-5</v>
      </c>
      <c r="V631" s="79">
        <f t="shared" ca="1" si="337"/>
        <v>43.079365121755451</v>
      </c>
      <c r="W631" s="79">
        <f t="shared" ca="1" si="320"/>
        <v>0.29386560338792128</v>
      </c>
      <c r="X631" s="80">
        <f t="shared" ca="1" si="321"/>
        <v>-4.8733909841329449E-4</v>
      </c>
      <c r="Y631" s="80">
        <f t="shared" ca="1" si="338"/>
        <v>-3.5899470934796208E-2</v>
      </c>
      <c r="Z631" s="80">
        <f t="shared" ca="1" si="322"/>
        <v>0</v>
      </c>
      <c r="AA631" s="80">
        <f t="shared" ca="1" si="339"/>
        <v>0</v>
      </c>
      <c r="AB631" s="81">
        <f t="shared" ca="1" si="323"/>
        <v>0</v>
      </c>
      <c r="AC631" s="79">
        <f t="shared" ca="1" si="324"/>
        <v>43.336843915110165</v>
      </c>
      <c r="AE631" s="35"/>
      <c r="AF631" s="35"/>
      <c r="AR631" s="69">
        <f t="shared" si="340"/>
        <v>53</v>
      </c>
      <c r="AS631" s="70">
        <f t="shared" si="344"/>
        <v>628</v>
      </c>
      <c r="AT631" s="71">
        <f t="shared" si="345"/>
        <v>1.3587895583435308E-2</v>
      </c>
      <c r="AU631" s="72">
        <f t="shared" si="325"/>
        <v>6.8214933659622723E-3</v>
      </c>
      <c r="AV631" s="73">
        <f t="shared" si="341"/>
        <v>1.0068214933659623</v>
      </c>
      <c r="AW631" s="74">
        <f>PRODUCT(AV$4:AV631)</f>
        <v>71.475351257254346</v>
      </c>
    </row>
    <row r="632" spans="5:49">
      <c r="E632">
        <f t="shared" si="342"/>
        <v>629</v>
      </c>
      <c r="F632" s="64">
        <f t="shared" si="343"/>
        <v>114.33333333333053</v>
      </c>
      <c r="G632" s="55">
        <f t="shared" si="326"/>
        <v>0</v>
      </c>
      <c r="H632" s="78">
        <f t="shared" si="346"/>
        <v>3.8718965653088936E-5</v>
      </c>
      <c r="I632" s="79">
        <f t="shared" ca="1" si="327"/>
        <v>0</v>
      </c>
      <c r="J632" s="79">
        <f t="shared" ca="1" si="328"/>
        <v>0</v>
      </c>
      <c r="K632" s="80">
        <f t="shared" ca="1" si="329"/>
        <v>0</v>
      </c>
      <c r="L632" s="80">
        <f t="shared" ca="1" si="330"/>
        <v>0</v>
      </c>
      <c r="M632" s="80">
        <f t="shared" ca="1" si="331"/>
        <v>0</v>
      </c>
      <c r="N632" s="80">
        <f t="shared" ca="1" si="332"/>
        <v>0</v>
      </c>
      <c r="O632" s="81">
        <f t="shared" ca="1" si="318"/>
        <v>0</v>
      </c>
      <c r="P632" s="79">
        <f t="shared" ca="1" si="319"/>
        <v>0</v>
      </c>
      <c r="R632">
        <f t="shared" ca="1" si="333"/>
        <v>629</v>
      </c>
      <c r="S632" s="78">
        <f t="shared" ca="1" si="334"/>
        <v>112.24</v>
      </c>
      <c r="T632" s="55">
        <f t="shared" ca="1" si="335"/>
        <v>0</v>
      </c>
      <c r="U632" s="78">
        <f t="shared" ca="1" si="336"/>
        <v>2.4366954920664725E-5</v>
      </c>
      <c r="V632" s="79">
        <f t="shared" ca="1" si="337"/>
        <v>43.336843915110165</v>
      </c>
      <c r="W632" s="79">
        <f t="shared" ca="1" si="320"/>
        <v>0.29562199326866645</v>
      </c>
      <c r="X632" s="80">
        <f t="shared" ca="1" si="321"/>
        <v>-4.8733909841329449E-4</v>
      </c>
      <c r="Y632" s="80">
        <f t="shared" ca="1" si="338"/>
        <v>-3.6114036595925138E-2</v>
      </c>
      <c r="Z632" s="80">
        <f t="shared" ca="1" si="322"/>
        <v>0</v>
      </c>
      <c r="AA632" s="80">
        <f t="shared" ca="1" si="339"/>
        <v>0</v>
      </c>
      <c r="AB632" s="81">
        <f t="shared" ca="1" si="323"/>
        <v>0</v>
      </c>
      <c r="AC632" s="79">
        <f t="shared" ca="1" si="324"/>
        <v>43.595864532684494</v>
      </c>
      <c r="AE632" s="35"/>
      <c r="AF632" s="35"/>
      <c r="AR632" s="69">
        <f t="shared" si="340"/>
        <v>53</v>
      </c>
      <c r="AS632" s="70">
        <f t="shared" si="344"/>
        <v>629</v>
      </c>
      <c r="AT632" s="71">
        <f t="shared" si="345"/>
        <v>1.3495205843855516E-2</v>
      </c>
      <c r="AU632" s="72">
        <f t="shared" si="325"/>
        <v>6.8214933659622723E-3</v>
      </c>
      <c r="AV632" s="73">
        <f t="shared" si="341"/>
        <v>1.0068214933659623</v>
      </c>
      <c r="AW632" s="74">
        <f>PRODUCT(AV$4:AV632)</f>
        <v>71.96291989168553</v>
      </c>
    </row>
    <row r="633" spans="5:49">
      <c r="E633">
        <f t="shared" si="342"/>
        <v>630</v>
      </c>
      <c r="F633" s="64">
        <f t="shared" si="343"/>
        <v>114.41666666666386</v>
      </c>
      <c r="G633" s="55">
        <f t="shared" si="326"/>
        <v>0</v>
      </c>
      <c r="H633" s="78">
        <f t="shared" si="346"/>
        <v>3.8718965653088936E-5</v>
      </c>
      <c r="I633" s="79">
        <f t="shared" ca="1" si="327"/>
        <v>0</v>
      </c>
      <c r="J633" s="79">
        <f t="shared" ca="1" si="328"/>
        <v>0</v>
      </c>
      <c r="K633" s="80">
        <f t="shared" ca="1" si="329"/>
        <v>0</v>
      </c>
      <c r="L633" s="80">
        <f t="shared" ca="1" si="330"/>
        <v>0</v>
      </c>
      <c r="M633" s="80">
        <f t="shared" ca="1" si="331"/>
        <v>0</v>
      </c>
      <c r="N633" s="80">
        <f t="shared" ca="1" si="332"/>
        <v>0</v>
      </c>
      <c r="O633" s="81">
        <f t="shared" ca="1" si="318"/>
        <v>0</v>
      </c>
      <c r="P633" s="79">
        <f t="shared" ca="1" si="319"/>
        <v>0</v>
      </c>
      <c r="R633">
        <f t="shared" ca="1" si="333"/>
        <v>630</v>
      </c>
      <c r="S633" s="78">
        <f t="shared" ca="1" si="334"/>
        <v>112.32</v>
      </c>
      <c r="T633" s="55">
        <f t="shared" ca="1" si="335"/>
        <v>0</v>
      </c>
      <c r="U633" s="78">
        <f t="shared" ca="1" si="336"/>
        <v>2.4366954920664725E-5</v>
      </c>
      <c r="V633" s="79">
        <f t="shared" ca="1" si="337"/>
        <v>43.595864532684494</v>
      </c>
      <c r="W633" s="79">
        <f t="shared" ca="1" si="320"/>
        <v>0.2973889006930972</v>
      </c>
      <c r="X633" s="80">
        <f t="shared" ca="1" si="321"/>
        <v>-4.8733909841329449E-4</v>
      </c>
      <c r="Y633" s="80">
        <f t="shared" ca="1" si="338"/>
        <v>-3.6329887110570412E-2</v>
      </c>
      <c r="Z633" s="80">
        <f t="shared" ca="1" si="322"/>
        <v>0</v>
      </c>
      <c r="AA633" s="80">
        <f t="shared" ca="1" si="339"/>
        <v>0</v>
      </c>
      <c r="AB633" s="81">
        <f t="shared" ca="1" si="323"/>
        <v>0</v>
      </c>
      <c r="AC633" s="79">
        <f t="shared" ca="1" si="324"/>
        <v>43.856436207168613</v>
      </c>
      <c r="AE633" s="35"/>
      <c r="AF633" s="35"/>
      <c r="AR633" s="69">
        <f t="shared" si="340"/>
        <v>53</v>
      </c>
      <c r="AS633" s="70">
        <f t="shared" si="344"/>
        <v>630</v>
      </c>
      <c r="AT633" s="71">
        <f t="shared" si="345"/>
        <v>1.3403148386719362E-2</v>
      </c>
      <c r="AU633" s="72">
        <f t="shared" si="325"/>
        <v>6.8214933659622723E-3</v>
      </c>
      <c r="AV633" s="73">
        <f t="shared" si="341"/>
        <v>1.0068214933659623</v>
      </c>
      <c r="AW633" s="74">
        <f>PRODUCT(AV$4:AV633)</f>
        <v>72.453814472321938</v>
      </c>
    </row>
    <row r="634" spans="5:49">
      <c r="E634">
        <f t="shared" si="342"/>
        <v>631</v>
      </c>
      <c r="F634" s="64">
        <f t="shared" si="343"/>
        <v>114.49999999999719</v>
      </c>
      <c r="G634" s="55">
        <f t="shared" si="326"/>
        <v>0</v>
      </c>
      <c r="H634" s="78">
        <f t="shared" si="346"/>
        <v>3.8718965653088936E-5</v>
      </c>
      <c r="I634" s="79">
        <f t="shared" ca="1" si="327"/>
        <v>0</v>
      </c>
      <c r="J634" s="79">
        <f t="shared" ca="1" si="328"/>
        <v>0</v>
      </c>
      <c r="K634" s="80">
        <f t="shared" ca="1" si="329"/>
        <v>0</v>
      </c>
      <c r="L634" s="80">
        <f t="shared" ca="1" si="330"/>
        <v>0</v>
      </c>
      <c r="M634" s="80">
        <f t="shared" ca="1" si="331"/>
        <v>0</v>
      </c>
      <c r="N634" s="80">
        <f t="shared" ca="1" si="332"/>
        <v>0</v>
      </c>
      <c r="O634" s="81">
        <f t="shared" ca="1" si="318"/>
        <v>0</v>
      </c>
      <c r="P634" s="79">
        <f t="shared" ca="1" si="319"/>
        <v>0</v>
      </c>
      <c r="R634">
        <f t="shared" ca="1" si="333"/>
        <v>631</v>
      </c>
      <c r="S634" s="78">
        <f t="shared" ca="1" si="334"/>
        <v>112.4</v>
      </c>
      <c r="T634" s="55">
        <f t="shared" ca="1" si="335"/>
        <v>0</v>
      </c>
      <c r="U634" s="78">
        <f t="shared" ca="1" si="336"/>
        <v>2.4366954920664725E-5</v>
      </c>
      <c r="V634" s="79">
        <f t="shared" ca="1" si="337"/>
        <v>43.856436207168613</v>
      </c>
      <c r="W634" s="79">
        <f t="shared" ca="1" si="320"/>
        <v>0.29916638864194828</v>
      </c>
      <c r="X634" s="80">
        <f t="shared" ca="1" si="321"/>
        <v>-4.8733909841329449E-4</v>
      </c>
      <c r="Y634" s="80">
        <f t="shared" ca="1" si="338"/>
        <v>-3.6547030172640514E-2</v>
      </c>
      <c r="Z634" s="80">
        <f t="shared" ca="1" si="322"/>
        <v>0</v>
      </c>
      <c r="AA634" s="80">
        <f t="shared" ca="1" si="339"/>
        <v>0</v>
      </c>
      <c r="AB634" s="81">
        <f t="shared" ca="1" si="323"/>
        <v>0</v>
      </c>
      <c r="AC634" s="79">
        <f t="shared" ca="1" si="324"/>
        <v>44.118568226539509</v>
      </c>
      <c r="AE634" s="35"/>
      <c r="AF634" s="35"/>
      <c r="AR634" s="69">
        <f t="shared" si="340"/>
        <v>53</v>
      </c>
      <c r="AS634" s="70">
        <f t="shared" si="344"/>
        <v>631</v>
      </c>
      <c r="AT634" s="71">
        <f t="shared" si="345"/>
        <v>1.3311718898916348E-2</v>
      </c>
      <c r="AU634" s="72">
        <f t="shared" si="325"/>
        <v>6.8214933659622723E-3</v>
      </c>
      <c r="AV634" s="73">
        <f t="shared" si="341"/>
        <v>1.0068214933659623</v>
      </c>
      <c r="AW634" s="74">
        <f>PRODUCT(AV$4:AV634)</f>
        <v>72.948057687083548</v>
      </c>
    </row>
    <row r="635" spans="5:49">
      <c r="E635">
        <f t="shared" si="342"/>
        <v>632</v>
      </c>
      <c r="F635" s="64">
        <f t="shared" si="343"/>
        <v>114.58333333333051</v>
      </c>
      <c r="G635" s="55">
        <f t="shared" si="326"/>
        <v>0</v>
      </c>
      <c r="H635" s="78">
        <f t="shared" si="346"/>
        <v>3.8718965653088936E-5</v>
      </c>
      <c r="I635" s="79">
        <f t="shared" ca="1" si="327"/>
        <v>0</v>
      </c>
      <c r="J635" s="79">
        <f t="shared" ca="1" si="328"/>
        <v>0</v>
      </c>
      <c r="K635" s="80">
        <f t="shared" ca="1" si="329"/>
        <v>0</v>
      </c>
      <c r="L635" s="80">
        <f t="shared" ca="1" si="330"/>
        <v>0</v>
      </c>
      <c r="M635" s="80">
        <f t="shared" ca="1" si="331"/>
        <v>0</v>
      </c>
      <c r="N635" s="80">
        <f t="shared" ca="1" si="332"/>
        <v>0</v>
      </c>
      <c r="O635" s="81">
        <f t="shared" ca="1" si="318"/>
        <v>0</v>
      </c>
      <c r="P635" s="79">
        <f t="shared" ca="1" si="319"/>
        <v>0</v>
      </c>
      <c r="R635">
        <f t="shared" ca="1" si="333"/>
        <v>632</v>
      </c>
      <c r="S635" s="78">
        <f t="shared" ca="1" si="334"/>
        <v>112.48</v>
      </c>
      <c r="T635" s="55">
        <f t="shared" ca="1" si="335"/>
        <v>0</v>
      </c>
      <c r="U635" s="78">
        <f t="shared" ca="1" si="336"/>
        <v>2.4366954920664725E-5</v>
      </c>
      <c r="V635" s="79">
        <f t="shared" ca="1" si="337"/>
        <v>44.118568226539509</v>
      </c>
      <c r="W635" s="79">
        <f t="shared" ca="1" si="320"/>
        <v>0.30095452047309318</v>
      </c>
      <c r="X635" s="80">
        <f t="shared" ca="1" si="321"/>
        <v>-4.8733909841329449E-4</v>
      </c>
      <c r="Y635" s="80">
        <f t="shared" ca="1" si="338"/>
        <v>-3.676547352211626E-2</v>
      </c>
      <c r="Z635" s="80">
        <f t="shared" ca="1" si="322"/>
        <v>0</v>
      </c>
      <c r="AA635" s="80">
        <f t="shared" ca="1" si="339"/>
        <v>0</v>
      </c>
      <c r="AB635" s="81">
        <f t="shared" ca="1" si="323"/>
        <v>0</v>
      </c>
      <c r="AC635" s="79">
        <f t="shared" ca="1" si="324"/>
        <v>44.38226993439207</v>
      </c>
      <c r="AE635" s="35"/>
      <c r="AF635" s="35"/>
      <c r="AR635" s="69">
        <f t="shared" si="340"/>
        <v>53</v>
      </c>
      <c r="AS635" s="70">
        <f t="shared" si="344"/>
        <v>632</v>
      </c>
      <c r="AT635" s="71">
        <f t="shared" si="345"/>
        <v>1.3220913096757835E-2</v>
      </c>
      <c r="AU635" s="72">
        <f t="shared" si="325"/>
        <v>6.8214933659622723E-3</v>
      </c>
      <c r="AV635" s="73">
        <f t="shared" si="341"/>
        <v>1.0068214933659623</v>
      </c>
      <c r="AW635" s="74">
        <f>PRODUCT(AV$4:AV635)</f>
        <v>73.445672378655814</v>
      </c>
    </row>
    <row r="636" spans="5:49">
      <c r="E636">
        <f t="shared" si="342"/>
        <v>633</v>
      </c>
      <c r="F636" s="64">
        <f t="shared" si="343"/>
        <v>114.66666666666384</v>
      </c>
      <c r="G636" s="55">
        <f t="shared" si="326"/>
        <v>0</v>
      </c>
      <c r="H636" s="78">
        <f t="shared" si="346"/>
        <v>3.8718965653088936E-5</v>
      </c>
      <c r="I636" s="79">
        <f t="shared" ca="1" si="327"/>
        <v>0</v>
      </c>
      <c r="J636" s="79">
        <f t="shared" ca="1" si="328"/>
        <v>0</v>
      </c>
      <c r="K636" s="80">
        <f t="shared" ca="1" si="329"/>
        <v>0</v>
      </c>
      <c r="L636" s="80">
        <f t="shared" ca="1" si="330"/>
        <v>0</v>
      </c>
      <c r="M636" s="80">
        <f t="shared" ca="1" si="331"/>
        <v>0</v>
      </c>
      <c r="N636" s="80">
        <f t="shared" ca="1" si="332"/>
        <v>0</v>
      </c>
      <c r="O636" s="81">
        <f t="shared" ca="1" si="318"/>
        <v>0</v>
      </c>
      <c r="P636" s="79">
        <f t="shared" ca="1" si="319"/>
        <v>0</v>
      </c>
      <c r="R636">
        <f t="shared" ca="1" si="333"/>
        <v>633</v>
      </c>
      <c r="S636" s="78">
        <f t="shared" ca="1" si="334"/>
        <v>112.56</v>
      </c>
      <c r="T636" s="55">
        <f t="shared" ca="1" si="335"/>
        <v>0</v>
      </c>
      <c r="U636" s="78">
        <f t="shared" ca="1" si="336"/>
        <v>2.4366954920664725E-5</v>
      </c>
      <c r="V636" s="79">
        <f t="shared" ca="1" si="337"/>
        <v>44.38226993439207</v>
      </c>
      <c r="W636" s="79">
        <f t="shared" ca="1" si="320"/>
        <v>0.30275335992380231</v>
      </c>
      <c r="X636" s="80">
        <f t="shared" ca="1" si="321"/>
        <v>-4.8733909841329449E-4</v>
      </c>
      <c r="Y636" s="80">
        <f t="shared" ca="1" si="338"/>
        <v>-3.6985224945326731E-2</v>
      </c>
      <c r="Z636" s="80">
        <f t="shared" ca="1" si="322"/>
        <v>0</v>
      </c>
      <c r="AA636" s="80">
        <f t="shared" ca="1" si="339"/>
        <v>0</v>
      </c>
      <c r="AB636" s="81">
        <f t="shared" ca="1" si="323"/>
        <v>0</v>
      </c>
      <c r="AC636" s="79">
        <f t="shared" ca="1" si="324"/>
        <v>44.647550730272137</v>
      </c>
      <c r="AE636" s="35"/>
      <c r="AF636" s="35"/>
      <c r="AR636" s="69">
        <f t="shared" si="340"/>
        <v>53</v>
      </c>
      <c r="AS636" s="70">
        <f t="shared" si="344"/>
        <v>633</v>
      </c>
      <c r="AT636" s="71">
        <f t="shared" si="345"/>
        <v>1.3130726725776337E-2</v>
      </c>
      <c r="AU636" s="72">
        <f t="shared" si="325"/>
        <v>6.8214933659622723E-3</v>
      </c>
      <c r="AV636" s="73">
        <f t="shared" si="341"/>
        <v>1.0068214933659623</v>
      </c>
      <c r="AW636" s="74">
        <f>PRODUCT(AV$4:AV636)</f>
        <v>73.946681545545459</v>
      </c>
    </row>
    <row r="637" spans="5:49">
      <c r="E637">
        <f t="shared" si="342"/>
        <v>634</v>
      </c>
      <c r="F637" s="64">
        <f t="shared" si="343"/>
        <v>114.74999999999717</v>
      </c>
      <c r="G637" s="55">
        <f t="shared" si="326"/>
        <v>0</v>
      </c>
      <c r="H637" s="78">
        <f t="shared" si="346"/>
        <v>3.8718965653088936E-5</v>
      </c>
      <c r="I637" s="79">
        <f t="shared" ca="1" si="327"/>
        <v>0</v>
      </c>
      <c r="J637" s="79">
        <f t="shared" ca="1" si="328"/>
        <v>0</v>
      </c>
      <c r="K637" s="80">
        <f t="shared" ca="1" si="329"/>
        <v>0</v>
      </c>
      <c r="L637" s="80">
        <f t="shared" ca="1" si="330"/>
        <v>0</v>
      </c>
      <c r="M637" s="80">
        <f t="shared" ca="1" si="331"/>
        <v>0</v>
      </c>
      <c r="N637" s="80">
        <f t="shared" ca="1" si="332"/>
        <v>0</v>
      </c>
      <c r="O637" s="81">
        <f t="shared" ca="1" si="318"/>
        <v>0</v>
      </c>
      <c r="P637" s="79">
        <f t="shared" ca="1" si="319"/>
        <v>0</v>
      </c>
      <c r="R637">
        <f t="shared" ca="1" si="333"/>
        <v>634</v>
      </c>
      <c r="S637" s="78">
        <f t="shared" ca="1" si="334"/>
        <v>112.64</v>
      </c>
      <c r="T637" s="55">
        <f t="shared" ca="1" si="335"/>
        <v>0</v>
      </c>
      <c r="U637" s="78">
        <f t="shared" ca="1" si="336"/>
        <v>2.4366954920664725E-5</v>
      </c>
      <c r="V637" s="79">
        <f t="shared" ca="1" si="337"/>
        <v>44.647550730272137</v>
      </c>
      <c r="W637" s="79">
        <f t="shared" ca="1" si="320"/>
        <v>0.30456297111301539</v>
      </c>
      <c r="X637" s="80">
        <f t="shared" ca="1" si="321"/>
        <v>-4.8733909841329449E-4</v>
      </c>
      <c r="Y637" s="80">
        <f t="shared" ca="1" si="338"/>
        <v>-3.7206292275226781E-2</v>
      </c>
      <c r="Z637" s="80">
        <f t="shared" ca="1" si="322"/>
        <v>0</v>
      </c>
      <c r="AA637" s="80">
        <f t="shared" ca="1" si="339"/>
        <v>0</v>
      </c>
      <c r="AB637" s="81">
        <f t="shared" ca="1" si="323"/>
        <v>0</v>
      </c>
      <c r="AC637" s="79">
        <f t="shared" ca="1" si="324"/>
        <v>44.914420070011509</v>
      </c>
      <c r="AE637" s="35"/>
      <c r="AF637" s="35"/>
      <c r="AR637" s="69">
        <f t="shared" si="340"/>
        <v>53</v>
      </c>
      <c r="AS637" s="70">
        <f t="shared" si="344"/>
        <v>634</v>
      </c>
      <c r="AT637" s="71">
        <f t="shared" si="345"/>
        <v>1.304115556052619E-2</v>
      </c>
      <c r="AU637" s="72">
        <f t="shared" si="325"/>
        <v>6.8214933659622723E-3</v>
      </c>
      <c r="AV637" s="73">
        <f t="shared" si="341"/>
        <v>1.0068214933659623</v>
      </c>
      <c r="AW637" s="74">
        <f>PRODUCT(AV$4:AV637)</f>
        <v>74.451108343143318</v>
      </c>
    </row>
    <row r="638" spans="5:49">
      <c r="E638">
        <f t="shared" si="342"/>
        <v>635</v>
      </c>
      <c r="F638" s="64">
        <f t="shared" si="343"/>
        <v>114.8333333333305</v>
      </c>
      <c r="G638" s="55">
        <f t="shared" si="326"/>
        <v>0</v>
      </c>
      <c r="H638" s="78">
        <f t="shared" si="346"/>
        <v>3.8718965653088936E-5</v>
      </c>
      <c r="I638" s="79">
        <f t="shared" ca="1" si="327"/>
        <v>0</v>
      </c>
      <c r="J638" s="79">
        <f t="shared" ca="1" si="328"/>
        <v>0</v>
      </c>
      <c r="K638" s="80">
        <f t="shared" ca="1" si="329"/>
        <v>0</v>
      </c>
      <c r="L638" s="80">
        <f t="shared" ca="1" si="330"/>
        <v>0</v>
      </c>
      <c r="M638" s="80">
        <f t="shared" ca="1" si="331"/>
        <v>0</v>
      </c>
      <c r="N638" s="80">
        <f t="shared" ca="1" si="332"/>
        <v>0</v>
      </c>
      <c r="O638" s="81">
        <f t="shared" ca="1" si="318"/>
        <v>0</v>
      </c>
      <c r="P638" s="79">
        <f t="shared" ca="1" si="319"/>
        <v>0</v>
      </c>
      <c r="R638">
        <f t="shared" ca="1" si="333"/>
        <v>635</v>
      </c>
      <c r="S638" s="78">
        <f t="shared" ca="1" si="334"/>
        <v>112.72</v>
      </c>
      <c r="T638" s="55">
        <f t="shared" ca="1" si="335"/>
        <v>0</v>
      </c>
      <c r="U638" s="78">
        <f t="shared" ca="1" si="336"/>
        <v>2.4366954920664725E-5</v>
      </c>
      <c r="V638" s="79">
        <f t="shared" ca="1" si="337"/>
        <v>44.914420070011509</v>
      </c>
      <c r="W638" s="79">
        <f t="shared" ca="1" si="320"/>
        <v>0.30638341854362627</v>
      </c>
      <c r="X638" s="80">
        <f t="shared" ca="1" si="321"/>
        <v>-4.8733909841329449E-4</v>
      </c>
      <c r="Y638" s="80">
        <f t="shared" ca="1" si="338"/>
        <v>-3.7428683391676258E-2</v>
      </c>
      <c r="Z638" s="80">
        <f t="shared" ca="1" si="322"/>
        <v>0</v>
      </c>
      <c r="AA638" s="80">
        <f t="shared" ca="1" si="339"/>
        <v>0</v>
      </c>
      <c r="AB638" s="81">
        <f t="shared" ca="1" si="323"/>
        <v>0</v>
      </c>
      <c r="AC638" s="79">
        <f t="shared" ca="1" si="324"/>
        <v>45.182887466065047</v>
      </c>
      <c r="AE638" s="35"/>
      <c r="AF638" s="35"/>
      <c r="AR638" s="69">
        <f t="shared" si="340"/>
        <v>53</v>
      </c>
      <c r="AS638" s="70">
        <f t="shared" si="344"/>
        <v>635</v>
      </c>
      <c r="AT638" s="71">
        <f t="shared" si="345"/>
        <v>1.2952195404385579E-2</v>
      </c>
      <c r="AU638" s="72">
        <f t="shared" si="325"/>
        <v>6.8214933659622723E-3</v>
      </c>
      <c r="AV638" s="73">
        <f t="shared" si="341"/>
        <v>1.0068214933659623</v>
      </c>
      <c r="AW638" s="74">
        <f>PRODUCT(AV$4:AV638)</f>
        <v>74.958976084794614</v>
      </c>
    </row>
    <row r="639" spans="5:49">
      <c r="E639">
        <f t="shared" si="342"/>
        <v>636</v>
      </c>
      <c r="F639" s="64">
        <f t="shared" si="343"/>
        <v>114.91666666666383</v>
      </c>
      <c r="G639" s="55">
        <f t="shared" si="326"/>
        <v>0</v>
      </c>
      <c r="H639" s="78">
        <f t="shared" si="346"/>
        <v>3.8718965653088936E-5</v>
      </c>
      <c r="I639" s="79">
        <f t="shared" ca="1" si="327"/>
        <v>0</v>
      </c>
      <c r="J639" s="79">
        <f t="shared" ca="1" si="328"/>
        <v>0</v>
      </c>
      <c r="K639" s="80">
        <f t="shared" ca="1" si="329"/>
        <v>0</v>
      </c>
      <c r="L639" s="80">
        <f t="shared" ca="1" si="330"/>
        <v>0</v>
      </c>
      <c r="M639" s="80">
        <f t="shared" ca="1" si="331"/>
        <v>0</v>
      </c>
      <c r="N639" s="80">
        <f t="shared" ca="1" si="332"/>
        <v>0</v>
      </c>
      <c r="O639" s="81">
        <f t="shared" ca="1" si="318"/>
        <v>0</v>
      </c>
      <c r="P639" s="79">
        <f t="shared" ca="1" si="319"/>
        <v>0</v>
      </c>
      <c r="R639">
        <f t="shared" ca="1" si="333"/>
        <v>636</v>
      </c>
      <c r="S639" s="78">
        <f t="shared" ca="1" si="334"/>
        <v>112.8</v>
      </c>
      <c r="T639" s="55">
        <f t="shared" ca="1" si="335"/>
        <v>0</v>
      </c>
      <c r="U639" s="78">
        <f t="shared" ca="1" si="336"/>
        <v>2.4366954920664725E-5</v>
      </c>
      <c r="V639" s="79">
        <f t="shared" ca="1" si="337"/>
        <v>45.182887466065047</v>
      </c>
      <c r="W639" s="79">
        <f t="shared" ca="1" si="320"/>
        <v>0.30821476710478263</v>
      </c>
      <c r="X639" s="80">
        <f t="shared" ca="1" si="321"/>
        <v>-4.8733909841329449E-4</v>
      </c>
      <c r="Y639" s="80">
        <f t="shared" ca="1" si="338"/>
        <v>-3.7652406221720877E-2</v>
      </c>
      <c r="Z639" s="80">
        <f t="shared" ca="1" si="322"/>
        <v>0</v>
      </c>
      <c r="AA639" s="80">
        <f t="shared" ca="1" si="339"/>
        <v>0</v>
      </c>
      <c r="AB639" s="81">
        <f t="shared" ca="1" si="323"/>
        <v>-3.2173993557949445</v>
      </c>
      <c r="AC639" s="79">
        <f t="shared" ca="1" si="324"/>
        <v>42.235563132054743</v>
      </c>
      <c r="AE639" s="35"/>
      <c r="AF639" s="35"/>
      <c r="AR639" s="69">
        <f t="shared" si="340"/>
        <v>53</v>
      </c>
      <c r="AS639" s="70">
        <f t="shared" si="344"/>
        <v>636</v>
      </c>
      <c r="AT639" s="71">
        <f t="shared" si="345"/>
        <v>1.2863842089359916E-2</v>
      </c>
      <c r="AU639" s="72">
        <f t="shared" si="325"/>
        <v>6.8214933659622723E-3</v>
      </c>
      <c r="AV639" s="73">
        <f t="shared" si="341"/>
        <v>1.0068214933659623</v>
      </c>
      <c r="AW639" s="74">
        <f>PRODUCT(AV$4:AV639)</f>
        <v>75.470308242876371</v>
      </c>
    </row>
    <row r="640" spans="5:49">
      <c r="E640">
        <f t="shared" si="342"/>
        <v>637</v>
      </c>
      <c r="F640" s="64">
        <f t="shared" si="343"/>
        <v>114.99999999999716</v>
      </c>
      <c r="G640" s="55">
        <f t="shared" si="326"/>
        <v>0</v>
      </c>
      <c r="H640" s="78">
        <f t="shared" si="346"/>
        <v>3.8718965653088936E-5</v>
      </c>
      <c r="I640" s="79">
        <f t="shared" ca="1" si="327"/>
        <v>0</v>
      </c>
      <c r="J640" s="79">
        <f t="shared" ca="1" si="328"/>
        <v>0</v>
      </c>
      <c r="K640" s="80">
        <f t="shared" ca="1" si="329"/>
        <v>0</v>
      </c>
      <c r="L640" s="80">
        <f t="shared" ca="1" si="330"/>
        <v>0</v>
      </c>
      <c r="M640" s="80">
        <f t="shared" ca="1" si="331"/>
        <v>0</v>
      </c>
      <c r="N640" s="80">
        <f t="shared" ca="1" si="332"/>
        <v>0</v>
      </c>
      <c r="O640" s="81">
        <f t="shared" ca="1" si="318"/>
        <v>0</v>
      </c>
      <c r="P640" s="79">
        <f t="shared" ca="1" si="319"/>
        <v>0</v>
      </c>
      <c r="R640">
        <f t="shared" ca="1" si="333"/>
        <v>637</v>
      </c>
      <c r="S640" s="78">
        <f t="shared" ca="1" si="334"/>
        <v>112.88</v>
      </c>
      <c r="T640" s="55">
        <f t="shared" ca="1" si="335"/>
        <v>0</v>
      </c>
      <c r="U640" s="78">
        <f t="shared" ca="1" si="336"/>
        <v>2.4366954920664725E-5</v>
      </c>
      <c r="V640" s="79">
        <f t="shared" ca="1" si="337"/>
        <v>42.235563132054743</v>
      </c>
      <c r="W640" s="79">
        <f t="shared" ca="1" si="320"/>
        <v>0.28810961371299215</v>
      </c>
      <c r="X640" s="80">
        <f t="shared" ca="1" si="321"/>
        <v>-4.8733909841329449E-4</v>
      </c>
      <c r="Y640" s="80">
        <f t="shared" ca="1" si="338"/>
        <v>-3.5196302610045624E-2</v>
      </c>
      <c r="Z640" s="80">
        <f t="shared" ca="1" si="322"/>
        <v>-0.31676672349041057</v>
      </c>
      <c r="AA640" s="80">
        <f t="shared" ca="1" si="339"/>
        <v>0</v>
      </c>
      <c r="AB640" s="81">
        <f t="shared" ca="1" si="323"/>
        <v>0</v>
      </c>
      <c r="AC640" s="79">
        <f t="shared" ca="1" si="324"/>
        <v>42.171222380568864</v>
      </c>
      <c r="AE640" s="35"/>
      <c r="AF640" s="35"/>
      <c r="AR640" s="69">
        <f t="shared" si="340"/>
        <v>54</v>
      </c>
      <c r="AS640" s="70">
        <f t="shared" si="344"/>
        <v>637</v>
      </c>
      <c r="AT640" s="71">
        <f t="shared" si="345"/>
        <v>1.2776091475886561E-2</v>
      </c>
      <c r="AU640" s="72">
        <f t="shared" si="325"/>
        <v>6.8214933659622723E-3</v>
      </c>
      <c r="AV640" s="73">
        <f t="shared" si="341"/>
        <v>1.0068214933659623</v>
      </c>
      <c r="AW640" s="74">
        <f>PRODUCT(AV$4:AV640)</f>
        <v>75.985128449882282</v>
      </c>
    </row>
    <row r="641" spans="5:49">
      <c r="E641">
        <f t="shared" si="342"/>
        <v>638</v>
      </c>
      <c r="F641" s="64">
        <f t="shared" si="343"/>
        <v>115.08333333333049</v>
      </c>
      <c r="G641" s="55">
        <f t="shared" si="326"/>
        <v>0</v>
      </c>
      <c r="H641" s="78">
        <f t="shared" si="346"/>
        <v>3.8718965653088936E-5</v>
      </c>
      <c r="I641" s="79">
        <f t="shared" ca="1" si="327"/>
        <v>0</v>
      </c>
      <c r="J641" s="79">
        <f t="shared" ca="1" si="328"/>
        <v>0</v>
      </c>
      <c r="K641" s="80">
        <f t="shared" ca="1" si="329"/>
        <v>0</v>
      </c>
      <c r="L641" s="80">
        <f t="shared" ca="1" si="330"/>
        <v>0</v>
      </c>
      <c r="M641" s="80">
        <f t="shared" ca="1" si="331"/>
        <v>0</v>
      </c>
      <c r="N641" s="80">
        <f t="shared" ca="1" si="332"/>
        <v>0</v>
      </c>
      <c r="O641" s="81">
        <f t="shared" ca="1" si="318"/>
        <v>0</v>
      </c>
      <c r="P641" s="79">
        <f t="shared" ca="1" si="319"/>
        <v>0</v>
      </c>
      <c r="R641">
        <f t="shared" ca="1" si="333"/>
        <v>638</v>
      </c>
      <c r="S641" s="78">
        <f t="shared" ca="1" si="334"/>
        <v>112.96</v>
      </c>
      <c r="T641" s="55">
        <f t="shared" ca="1" si="335"/>
        <v>0</v>
      </c>
      <c r="U641" s="78">
        <f t="shared" ca="1" si="336"/>
        <v>2.4366954920664725E-5</v>
      </c>
      <c r="V641" s="79">
        <f t="shared" ca="1" si="337"/>
        <v>42.171222380568864</v>
      </c>
      <c r="W641" s="79">
        <f t="shared" ca="1" si="320"/>
        <v>0.28767071370357022</v>
      </c>
      <c r="X641" s="80">
        <f t="shared" ca="1" si="321"/>
        <v>-4.8733909841329449E-4</v>
      </c>
      <c r="Y641" s="80">
        <f t="shared" ca="1" si="338"/>
        <v>-3.5142685317140723E-2</v>
      </c>
      <c r="Z641" s="80">
        <f t="shared" ca="1" si="322"/>
        <v>0</v>
      </c>
      <c r="AA641" s="80">
        <f t="shared" ca="1" si="339"/>
        <v>0</v>
      </c>
      <c r="AB641" s="81">
        <f t="shared" ca="1" si="323"/>
        <v>0</v>
      </c>
      <c r="AC641" s="79">
        <f t="shared" ca="1" si="324"/>
        <v>42.42326306985688</v>
      </c>
      <c r="AE641" s="35"/>
      <c r="AF641" s="35"/>
      <c r="AR641" s="69">
        <f t="shared" si="340"/>
        <v>54</v>
      </c>
      <c r="AS641" s="70">
        <f t="shared" si="344"/>
        <v>638</v>
      </c>
      <c r="AT641" s="71">
        <f t="shared" si="345"/>
        <v>1.2688939452640874E-2</v>
      </c>
      <c r="AU641" s="72">
        <f t="shared" si="325"/>
        <v>6.8214933659622723E-3</v>
      </c>
      <c r="AV641" s="73">
        <f t="shared" si="341"/>
        <v>1.0068214933659623</v>
      </c>
      <c r="AW641" s="74">
        <f>PRODUCT(AV$4:AV641)</f>
        <v>76.503460499514944</v>
      </c>
    </row>
    <row r="642" spans="5:49">
      <c r="E642">
        <f t="shared" si="342"/>
        <v>639</v>
      </c>
      <c r="F642" s="64">
        <f t="shared" si="343"/>
        <v>115.16666666666382</v>
      </c>
      <c r="G642" s="55">
        <f t="shared" si="326"/>
        <v>0</v>
      </c>
      <c r="H642" s="78">
        <f t="shared" si="346"/>
        <v>3.8718965653088936E-5</v>
      </c>
      <c r="I642" s="79">
        <f t="shared" ca="1" si="327"/>
        <v>0</v>
      </c>
      <c r="J642" s="79">
        <f t="shared" ca="1" si="328"/>
        <v>0</v>
      </c>
      <c r="K642" s="80">
        <f t="shared" ca="1" si="329"/>
        <v>0</v>
      </c>
      <c r="L642" s="80">
        <f t="shared" ca="1" si="330"/>
        <v>0</v>
      </c>
      <c r="M642" s="80">
        <f t="shared" ca="1" si="331"/>
        <v>0</v>
      </c>
      <c r="N642" s="80">
        <f t="shared" ca="1" si="332"/>
        <v>0</v>
      </c>
      <c r="O642" s="81">
        <f t="shared" ca="1" si="318"/>
        <v>0</v>
      </c>
      <c r="P642" s="79">
        <f t="shared" ca="1" si="319"/>
        <v>0</v>
      </c>
      <c r="R642">
        <f t="shared" ca="1" si="333"/>
        <v>639</v>
      </c>
      <c r="S642" s="78">
        <f t="shared" ca="1" si="334"/>
        <v>113.04</v>
      </c>
      <c r="T642" s="55">
        <f t="shared" ca="1" si="335"/>
        <v>0</v>
      </c>
      <c r="U642" s="78">
        <f t="shared" ca="1" si="336"/>
        <v>2.4366954920664725E-5</v>
      </c>
      <c r="V642" s="79">
        <f t="shared" ca="1" si="337"/>
        <v>42.42326306985688</v>
      </c>
      <c r="W642" s="79">
        <f t="shared" ca="1" si="320"/>
        <v>0.28939000759350098</v>
      </c>
      <c r="X642" s="80">
        <f t="shared" ca="1" si="321"/>
        <v>-4.8733909841329449E-4</v>
      </c>
      <c r="Y642" s="80">
        <f t="shared" ca="1" si="338"/>
        <v>-3.5352719224880737E-2</v>
      </c>
      <c r="Z642" s="80">
        <f t="shared" ca="1" si="322"/>
        <v>0</v>
      </c>
      <c r="AA642" s="80">
        <f t="shared" ca="1" si="339"/>
        <v>0</v>
      </c>
      <c r="AB642" s="81">
        <f t="shared" ca="1" si="323"/>
        <v>0</v>
      </c>
      <c r="AC642" s="79">
        <f t="shared" ca="1" si="324"/>
        <v>42.676813019127088</v>
      </c>
      <c r="AE642" s="35"/>
      <c r="AF642" s="35"/>
      <c r="AR642" s="69">
        <f t="shared" si="340"/>
        <v>54</v>
      </c>
      <c r="AS642" s="70">
        <f t="shared" si="344"/>
        <v>639</v>
      </c>
      <c r="AT642" s="71">
        <f t="shared" si="345"/>
        <v>1.2602381936343587E-2</v>
      </c>
      <c r="AU642" s="72">
        <f t="shared" si="325"/>
        <v>6.8214933659622723E-3</v>
      </c>
      <c r="AV642" s="73">
        <f t="shared" si="341"/>
        <v>1.0068214933659623</v>
      </c>
      <c r="AW642" s="74">
        <f>PRODUCT(AV$4:AV642)</f>
        <v>77.025328347785546</v>
      </c>
    </row>
    <row r="643" spans="5:49">
      <c r="E643">
        <f t="shared" si="342"/>
        <v>640</v>
      </c>
      <c r="F643" s="64">
        <f t="shared" si="343"/>
        <v>115.24999999999714</v>
      </c>
      <c r="G643" s="55">
        <f t="shared" si="326"/>
        <v>0</v>
      </c>
      <c r="H643" s="78">
        <f t="shared" si="346"/>
        <v>3.8718965653088936E-5</v>
      </c>
      <c r="I643" s="79">
        <f t="shared" ca="1" si="327"/>
        <v>0</v>
      </c>
      <c r="J643" s="79">
        <f t="shared" ca="1" si="328"/>
        <v>0</v>
      </c>
      <c r="K643" s="80">
        <f t="shared" ca="1" si="329"/>
        <v>0</v>
      </c>
      <c r="L643" s="80">
        <f t="shared" ca="1" si="330"/>
        <v>0</v>
      </c>
      <c r="M643" s="80">
        <f t="shared" ca="1" si="331"/>
        <v>0</v>
      </c>
      <c r="N643" s="80">
        <f t="shared" ca="1" si="332"/>
        <v>0</v>
      </c>
      <c r="O643" s="81">
        <f t="shared" ca="1" si="318"/>
        <v>0</v>
      </c>
      <c r="P643" s="79">
        <f t="shared" ca="1" si="319"/>
        <v>0</v>
      </c>
      <c r="R643">
        <f t="shared" ca="1" si="333"/>
        <v>640</v>
      </c>
      <c r="S643" s="78">
        <f t="shared" ca="1" si="334"/>
        <v>113.12</v>
      </c>
      <c r="T643" s="55">
        <f t="shared" ca="1" si="335"/>
        <v>0</v>
      </c>
      <c r="U643" s="78">
        <f t="shared" ca="1" si="336"/>
        <v>2.4366954920664725E-5</v>
      </c>
      <c r="V643" s="79">
        <f t="shared" ca="1" si="337"/>
        <v>42.676813019127088</v>
      </c>
      <c r="W643" s="79">
        <f t="shared" ca="1" si="320"/>
        <v>0.29111959689038774</v>
      </c>
      <c r="X643" s="80">
        <f t="shared" ca="1" si="321"/>
        <v>-4.8733909841329449E-4</v>
      </c>
      <c r="Y643" s="80">
        <f t="shared" ca="1" si="338"/>
        <v>-3.5564010849272576E-2</v>
      </c>
      <c r="Z643" s="80">
        <f t="shared" ca="1" si="322"/>
        <v>0</v>
      </c>
      <c r="AA643" s="80">
        <f t="shared" ca="1" si="339"/>
        <v>0</v>
      </c>
      <c r="AB643" s="81">
        <f t="shared" ca="1" si="323"/>
        <v>0</v>
      </c>
      <c r="AC643" s="79">
        <f t="shared" ca="1" si="324"/>
        <v>42.931881266069794</v>
      </c>
      <c r="AE643" s="35"/>
      <c r="AF643" s="35"/>
      <c r="AR643" s="69">
        <f t="shared" si="340"/>
        <v>54</v>
      </c>
      <c r="AS643" s="70">
        <f t="shared" si="344"/>
        <v>640</v>
      </c>
      <c r="AT643" s="71">
        <f t="shared" si="345"/>
        <v>1.2516414871569497E-2</v>
      </c>
      <c r="AU643" s="72">
        <f t="shared" si="325"/>
        <v>6.8214933659622723E-3</v>
      </c>
      <c r="AV643" s="73">
        <f t="shared" si="341"/>
        <v>1.0068214933659623</v>
      </c>
      <c r="AW643" s="74">
        <f>PRODUCT(AV$4:AV643)</f>
        <v>77.550756114121029</v>
      </c>
    </row>
    <row r="644" spans="5:49">
      <c r="E644">
        <f t="shared" si="342"/>
        <v>641</v>
      </c>
      <c r="F644" s="64">
        <f t="shared" si="343"/>
        <v>115.33333333333047</v>
      </c>
      <c r="G644" s="55">
        <f t="shared" si="326"/>
        <v>0</v>
      </c>
      <c r="H644" s="78">
        <f t="shared" si="346"/>
        <v>3.8718965653088936E-5</v>
      </c>
      <c r="I644" s="79">
        <f t="shared" ca="1" si="327"/>
        <v>0</v>
      </c>
      <c r="J644" s="79">
        <f t="shared" ca="1" si="328"/>
        <v>0</v>
      </c>
      <c r="K644" s="80">
        <f t="shared" ca="1" si="329"/>
        <v>0</v>
      </c>
      <c r="L644" s="80">
        <f t="shared" ca="1" si="330"/>
        <v>0</v>
      </c>
      <c r="M644" s="80">
        <f t="shared" ca="1" si="331"/>
        <v>0</v>
      </c>
      <c r="N644" s="80">
        <f t="shared" ca="1" si="332"/>
        <v>0</v>
      </c>
      <c r="O644" s="81">
        <f t="shared" ref="O644:O707" ca="1" si="347">-MIN(IF(MOD(R644,IF($C$5="Annual",12,1))=0,1,0)*$C$33*U644/IF($C$5="Monthly",12,1),I644)</f>
        <v>0</v>
      </c>
      <c r="P644" s="79">
        <f t="shared" ref="P644:P707" ca="1" si="348">SUM(I644:O644)</f>
        <v>0</v>
      </c>
      <c r="R644">
        <f t="shared" ca="1" si="333"/>
        <v>641</v>
      </c>
      <c r="S644" s="78">
        <f t="shared" ca="1" si="334"/>
        <v>113.2</v>
      </c>
      <c r="T644" s="55">
        <f t="shared" ca="1" si="335"/>
        <v>0</v>
      </c>
      <c r="U644" s="78">
        <f t="shared" ca="1" si="336"/>
        <v>2.4366954920664725E-5</v>
      </c>
      <c r="V644" s="79">
        <f t="shared" ca="1" si="337"/>
        <v>42.931881266069794</v>
      </c>
      <c r="W644" s="79">
        <f t="shared" ref="W644:W707" ca="1" si="349">(V644)*$AU644</f>
        <v>0.29285954324477509</v>
      </c>
      <c r="X644" s="80">
        <f t="shared" ref="X644:X707" ca="1" si="350">IF(V644=0,0,-$C$19)*U644</f>
        <v>-4.8733909841329449E-4</v>
      </c>
      <c r="Y644" s="80">
        <f t="shared" ca="1" si="338"/>
        <v>-3.5776567721724828E-2</v>
      </c>
      <c r="Z644" s="80">
        <f t="shared" ref="Z644:Z707" ca="1" si="351">-IF(MOD(R644-1,12)=0,1,0)*V644*($C$17)</f>
        <v>0</v>
      </c>
      <c r="AA644" s="80">
        <f t="shared" ca="1" si="339"/>
        <v>0</v>
      </c>
      <c r="AB644" s="81">
        <f t="shared" ref="AB644:AB707" ca="1" si="352">-MIN(IF(MOD(R644,IF($C$5="Annual",12,1))=0,1,0)*$C$33*U644/IF($C$5="Monthly",12,1),V644)</f>
        <v>0</v>
      </c>
      <c r="AC644" s="79">
        <f t="shared" ref="AC644:AC707" ca="1" si="353">SUM(V644:AB644)</f>
        <v>43.188476902494429</v>
      </c>
      <c r="AE644" s="35"/>
      <c r="AF644" s="35"/>
      <c r="AR644" s="69">
        <f t="shared" si="340"/>
        <v>54</v>
      </c>
      <c r="AS644" s="70">
        <f t="shared" si="344"/>
        <v>641</v>
      </c>
      <c r="AT644" s="71">
        <f t="shared" si="345"/>
        <v>1.2431034230557454E-2</v>
      </c>
      <c r="AU644" s="72">
        <f t="shared" ref="AU644:AU707" si="354">((1+$AH$21)^(1/12))-1</f>
        <v>6.8214933659622723E-3</v>
      </c>
      <c r="AV644" s="73">
        <f t="shared" si="341"/>
        <v>1.0068214933659623</v>
      </c>
      <c r="AW644" s="74">
        <f>PRODUCT(AV$4:AV644)</f>
        <v>78.079768082478864</v>
      </c>
    </row>
    <row r="645" spans="5:49">
      <c r="E645">
        <f t="shared" si="342"/>
        <v>642</v>
      </c>
      <c r="F645" s="64">
        <f t="shared" si="343"/>
        <v>115.4166666666638</v>
      </c>
      <c r="G645" s="55">
        <f t="shared" ref="G645:G708" si="355">(1-(1-IF(F645&gt;$AJ$90,0,VLOOKUP(ROUND(F645,0),$AJ$4:$AK$90,2,FALSE)))^(1/12))</f>
        <v>0</v>
      </c>
      <c r="H645" s="78">
        <f t="shared" si="346"/>
        <v>3.8718965653088936E-5</v>
      </c>
      <c r="I645" s="79">
        <f t="shared" ref="I645:I708" ca="1" si="356">MAX(P644,0)*(1-G645)</f>
        <v>0</v>
      </c>
      <c r="J645" s="79">
        <f t="shared" ref="J645:J708" ca="1" si="357">(I645)*$AU645</f>
        <v>0</v>
      </c>
      <c r="K645" s="80">
        <f t="shared" ref="K645:K708" ca="1" si="358">IF(I645=0,0,-$C$19)*H645</f>
        <v>0</v>
      </c>
      <c r="L645" s="80">
        <f t="shared" ref="L645:L708" ca="1" si="359">IF(OR(I644+O644=0,K644=0),0,-I645*($C$16/12))</f>
        <v>0</v>
      </c>
      <c r="M645" s="80">
        <f t="shared" ref="M645:M708" ca="1" si="360">IF(OR(I644+O644=0,K644=0),0,-IF(MOD(E645-1,12)=0,1,0)*I645*($C$17))</f>
        <v>0</v>
      </c>
      <c r="N645" s="80">
        <f t="shared" ref="N645:N708" ca="1" si="361">IF(OR(I644+O644=0,K644=0),0,-I645*($C$18*(1+$C$20))/12)</f>
        <v>0</v>
      </c>
      <c r="O645" s="81">
        <f t="shared" ca="1" si="347"/>
        <v>0</v>
      </c>
      <c r="P645" s="79">
        <f t="shared" ca="1" si="348"/>
        <v>0</v>
      </c>
      <c r="R645">
        <f t="shared" ref="R645:R708" ca="1" si="362">R644+1</f>
        <v>642</v>
      </c>
      <c r="S645" s="78">
        <f t="shared" ref="S645:S708" ca="1" si="363">ROUND((R645-R644)/12+S644,2)</f>
        <v>113.28</v>
      </c>
      <c r="T645" s="55">
        <f t="shared" ref="T645:T708" ca="1" si="364">(1-(1-IF(S645&gt;$AJ$90,0,VLOOKUP(ROUND(S645,0),$AJ$4:$AK$90,2,FALSE)))^(1/12))</f>
        <v>0</v>
      </c>
      <c r="U645" s="78">
        <f t="shared" ref="U645:U708" ca="1" si="365">U644*(1-T645)</f>
        <v>2.4366954920664725E-5</v>
      </c>
      <c r="V645" s="79">
        <f t="shared" ref="V645:V708" ca="1" si="366">MAX(AC644,0)*(1-T645)</f>
        <v>43.188476902494429</v>
      </c>
      <c r="W645" s="79">
        <f t="shared" ca="1" si="349"/>
        <v>0.29460990867638059</v>
      </c>
      <c r="X645" s="80">
        <f t="shared" ca="1" si="350"/>
        <v>-4.8733909841329449E-4</v>
      </c>
      <c r="Y645" s="80">
        <f t="shared" ref="Y645:Y708" ca="1" si="367">IF(OR(V644+AB644=0,X644=0),0,-V645*($C$16/12))</f>
        <v>-3.5990397418745358E-2</v>
      </c>
      <c r="Z645" s="80">
        <f t="shared" ca="1" si="351"/>
        <v>0</v>
      </c>
      <c r="AA645" s="80">
        <f t="shared" ref="AA645:AA708" ca="1" si="368">IF(OR(V644+AB644=0,X644=0),0,-V645*($C$18*(1+$C$20))/12)</f>
        <v>0</v>
      </c>
      <c r="AB645" s="81">
        <f t="shared" ca="1" si="352"/>
        <v>0</v>
      </c>
      <c r="AC645" s="79">
        <f t="shared" ca="1" si="353"/>
        <v>43.446609074653651</v>
      </c>
      <c r="AE645" s="35"/>
      <c r="AF645" s="35"/>
      <c r="AR645" s="69">
        <f t="shared" ref="AR645:AR708" si="369">ROUNDDOWN((AS645-1)/12,0)+1</f>
        <v>54</v>
      </c>
      <c r="AS645" s="70">
        <f t="shared" si="344"/>
        <v>642</v>
      </c>
      <c r="AT645" s="71">
        <f t="shared" si="345"/>
        <v>1.2346236013021657E-2</v>
      </c>
      <c r="AU645" s="72">
        <f t="shared" si="354"/>
        <v>6.8214933659622723E-3</v>
      </c>
      <c r="AV645" s="73">
        <f t="shared" ref="AV645:AV708" si="370">(1+AU645)</f>
        <v>1.0068214933659623</v>
      </c>
      <c r="AW645" s="74">
        <f>PRODUCT(AV$4:AV645)</f>
        <v>78.61238870246936</v>
      </c>
    </row>
    <row r="646" spans="5:49">
      <c r="E646">
        <f t="shared" ref="E646:E709" si="371">E645+1</f>
        <v>643</v>
      </c>
      <c r="F646" s="64">
        <f t="shared" ref="F646:F709" si="372">(E646-E645)/12+F645</f>
        <v>115.49999999999713</v>
      </c>
      <c r="G646" s="55">
        <f t="shared" si="355"/>
        <v>0</v>
      </c>
      <c r="H646" s="78">
        <f t="shared" si="346"/>
        <v>3.8718965653088936E-5</v>
      </c>
      <c r="I646" s="79">
        <f t="shared" ca="1" si="356"/>
        <v>0</v>
      </c>
      <c r="J646" s="79">
        <f t="shared" ca="1" si="357"/>
        <v>0</v>
      </c>
      <c r="K646" s="80">
        <f t="shared" ca="1" si="358"/>
        <v>0</v>
      </c>
      <c r="L646" s="80">
        <f t="shared" ca="1" si="359"/>
        <v>0</v>
      </c>
      <c r="M646" s="80">
        <f t="shared" ca="1" si="360"/>
        <v>0</v>
      </c>
      <c r="N646" s="80">
        <f t="shared" ca="1" si="361"/>
        <v>0</v>
      </c>
      <c r="O646" s="81">
        <f t="shared" ca="1" si="347"/>
        <v>0</v>
      </c>
      <c r="P646" s="79">
        <f t="shared" ca="1" si="348"/>
        <v>0</v>
      </c>
      <c r="R646">
        <f t="shared" ca="1" si="362"/>
        <v>643</v>
      </c>
      <c r="S646" s="78">
        <f t="shared" ca="1" si="363"/>
        <v>113.36</v>
      </c>
      <c r="T646" s="55">
        <f t="shared" ca="1" si="364"/>
        <v>0</v>
      </c>
      <c r="U646" s="78">
        <f t="shared" ca="1" si="365"/>
        <v>2.4366954920664725E-5</v>
      </c>
      <c r="V646" s="79">
        <f t="shared" ca="1" si="366"/>
        <v>43.446609074653651</v>
      </c>
      <c r="W646" s="79">
        <f t="shared" ca="1" si="349"/>
        <v>0.29637075557630616</v>
      </c>
      <c r="X646" s="80">
        <f t="shared" ca="1" si="350"/>
        <v>-4.8733909841329449E-4</v>
      </c>
      <c r="Y646" s="80">
        <f t="shared" ca="1" si="367"/>
        <v>-3.620550756221138E-2</v>
      </c>
      <c r="Z646" s="80">
        <f t="shared" ca="1" si="351"/>
        <v>0</v>
      </c>
      <c r="AA646" s="80">
        <f t="shared" ca="1" si="368"/>
        <v>0</v>
      </c>
      <c r="AB646" s="81">
        <f t="shared" ca="1" si="352"/>
        <v>0</v>
      </c>
      <c r="AC646" s="79">
        <f t="shared" ca="1" si="353"/>
        <v>43.706286983569335</v>
      </c>
      <c r="AE646" s="35"/>
      <c r="AF646" s="35"/>
      <c r="AR646" s="69">
        <f t="shared" si="369"/>
        <v>54</v>
      </c>
      <c r="AS646" s="70">
        <f t="shared" ref="AS646:AS709" si="373">AS645+1</f>
        <v>643</v>
      </c>
      <c r="AT646" s="71">
        <f t="shared" ref="AT646:AT709" si="374">(1-AU646)*AT645</f>
        <v>1.2262016245964225E-2</v>
      </c>
      <c r="AU646" s="72">
        <f t="shared" si="354"/>
        <v>6.8214933659622723E-3</v>
      </c>
      <c r="AV646" s="73">
        <f t="shared" si="370"/>
        <v>1.0068214933659623</v>
      </c>
      <c r="AW646" s="74">
        <f>PRODUCT(AV$4:AV646)</f>
        <v>79.148642590485707</v>
      </c>
    </row>
    <row r="647" spans="5:49">
      <c r="E647">
        <f t="shared" si="371"/>
        <v>644</v>
      </c>
      <c r="F647" s="64">
        <f t="shared" si="372"/>
        <v>115.58333333333046</v>
      </c>
      <c r="G647" s="55">
        <f t="shared" si="355"/>
        <v>0</v>
      </c>
      <c r="H647" s="78">
        <f t="shared" ref="H647:H710" si="375">H646*(1-G647)</f>
        <v>3.8718965653088936E-5</v>
      </c>
      <c r="I647" s="79">
        <f t="shared" ca="1" si="356"/>
        <v>0</v>
      </c>
      <c r="J647" s="79">
        <f t="shared" ca="1" si="357"/>
        <v>0</v>
      </c>
      <c r="K647" s="80">
        <f t="shared" ca="1" si="358"/>
        <v>0</v>
      </c>
      <c r="L647" s="80">
        <f t="shared" ca="1" si="359"/>
        <v>0</v>
      </c>
      <c r="M647" s="80">
        <f t="shared" ca="1" si="360"/>
        <v>0</v>
      </c>
      <c r="N647" s="80">
        <f t="shared" ca="1" si="361"/>
        <v>0</v>
      </c>
      <c r="O647" s="81">
        <f t="shared" ca="1" si="347"/>
        <v>0</v>
      </c>
      <c r="P647" s="79">
        <f t="shared" ca="1" si="348"/>
        <v>0</v>
      </c>
      <c r="R647">
        <f t="shared" ca="1" si="362"/>
        <v>644</v>
      </c>
      <c r="S647" s="78">
        <f t="shared" ca="1" si="363"/>
        <v>113.44</v>
      </c>
      <c r="T647" s="55">
        <f t="shared" ca="1" si="364"/>
        <v>0</v>
      </c>
      <c r="U647" s="78">
        <f t="shared" ca="1" si="365"/>
        <v>2.4366954920664725E-5</v>
      </c>
      <c r="V647" s="79">
        <f t="shared" ca="1" si="366"/>
        <v>43.706286983569335</v>
      </c>
      <c r="W647" s="79">
        <f t="shared" ca="1" si="349"/>
        <v>0.29814214670926142</v>
      </c>
      <c r="X647" s="80">
        <f t="shared" ca="1" si="350"/>
        <v>-4.8733909841329449E-4</v>
      </c>
      <c r="Y647" s="80">
        <f t="shared" ca="1" si="367"/>
        <v>-3.6421905819641116E-2</v>
      </c>
      <c r="Z647" s="80">
        <f t="shared" ca="1" si="351"/>
        <v>0</v>
      </c>
      <c r="AA647" s="80">
        <f t="shared" ca="1" si="368"/>
        <v>0</v>
      </c>
      <c r="AB647" s="81">
        <f t="shared" ca="1" si="352"/>
        <v>0</v>
      </c>
      <c r="AC647" s="79">
        <f t="shared" ca="1" si="353"/>
        <v>43.967519885360538</v>
      </c>
      <c r="AE647" s="35"/>
      <c r="AF647" s="35"/>
      <c r="AR647" s="69">
        <f t="shared" si="369"/>
        <v>54</v>
      </c>
      <c r="AS647" s="70">
        <f t="shared" si="373"/>
        <v>644</v>
      </c>
      <c r="AT647" s="71">
        <f t="shared" si="374"/>
        <v>1.2178370983489058E-2</v>
      </c>
      <c r="AU647" s="72">
        <f t="shared" si="354"/>
        <v>6.8214933659622723E-3</v>
      </c>
      <c r="AV647" s="73">
        <f t="shared" si="370"/>
        <v>1.0068214933659623</v>
      </c>
      <c r="AW647" s="74">
        <f>PRODUCT(AV$4:AV647)</f>
        <v>79.688554530841628</v>
      </c>
    </row>
    <row r="648" spans="5:49">
      <c r="E648">
        <f t="shared" si="371"/>
        <v>645</v>
      </c>
      <c r="F648" s="64">
        <f t="shared" si="372"/>
        <v>115.66666666666379</v>
      </c>
      <c r="G648" s="55">
        <f t="shared" si="355"/>
        <v>0</v>
      </c>
      <c r="H648" s="78">
        <f t="shared" si="375"/>
        <v>3.8718965653088936E-5</v>
      </c>
      <c r="I648" s="79">
        <f t="shared" ca="1" si="356"/>
        <v>0</v>
      </c>
      <c r="J648" s="79">
        <f t="shared" ca="1" si="357"/>
        <v>0</v>
      </c>
      <c r="K648" s="80">
        <f t="shared" ca="1" si="358"/>
        <v>0</v>
      </c>
      <c r="L648" s="80">
        <f t="shared" ca="1" si="359"/>
        <v>0</v>
      </c>
      <c r="M648" s="80">
        <f t="shared" ca="1" si="360"/>
        <v>0</v>
      </c>
      <c r="N648" s="80">
        <f t="shared" ca="1" si="361"/>
        <v>0</v>
      </c>
      <c r="O648" s="81">
        <f t="shared" ca="1" si="347"/>
        <v>0</v>
      </c>
      <c r="P648" s="79">
        <f t="shared" ca="1" si="348"/>
        <v>0</v>
      </c>
      <c r="R648">
        <f t="shared" ca="1" si="362"/>
        <v>645</v>
      </c>
      <c r="S648" s="78">
        <f t="shared" ca="1" si="363"/>
        <v>113.52</v>
      </c>
      <c r="T648" s="55">
        <f t="shared" ca="1" si="364"/>
        <v>0</v>
      </c>
      <c r="U648" s="78">
        <f t="shared" ca="1" si="365"/>
        <v>2.4366954920664725E-5</v>
      </c>
      <c r="V648" s="79">
        <f t="shared" ca="1" si="366"/>
        <v>43.967519885360538</v>
      </c>
      <c r="W648" s="79">
        <f t="shared" ca="1" si="349"/>
        <v>0.29992414521580119</v>
      </c>
      <c r="X648" s="80">
        <f t="shared" ca="1" si="350"/>
        <v>-4.8733909841329449E-4</v>
      </c>
      <c r="Y648" s="80">
        <f t="shared" ca="1" si="367"/>
        <v>-3.6639599904467114E-2</v>
      </c>
      <c r="Z648" s="80">
        <f t="shared" ca="1" si="351"/>
        <v>0</v>
      </c>
      <c r="AA648" s="80">
        <f t="shared" ca="1" si="368"/>
        <v>0</v>
      </c>
      <c r="AB648" s="81">
        <f t="shared" ca="1" si="352"/>
        <v>0</v>
      </c>
      <c r="AC648" s="79">
        <f t="shared" ca="1" si="353"/>
        <v>44.230317091573461</v>
      </c>
      <c r="AE648" s="35"/>
      <c r="AF648" s="35"/>
      <c r="AR648" s="69">
        <f t="shared" si="369"/>
        <v>54</v>
      </c>
      <c r="AS648" s="70">
        <f t="shared" si="373"/>
        <v>645</v>
      </c>
      <c r="AT648" s="71">
        <f t="shared" si="374"/>
        <v>1.2095296306616961E-2</v>
      </c>
      <c r="AU648" s="72">
        <f t="shared" si="354"/>
        <v>6.8214933659622723E-3</v>
      </c>
      <c r="AV648" s="73">
        <f t="shared" si="370"/>
        <v>1.0068214933659623</v>
      </c>
      <c r="AW648" s="74">
        <f>PRODUCT(AV$4:AV648)</f>
        <v>80.232149476916888</v>
      </c>
    </row>
    <row r="649" spans="5:49">
      <c r="E649">
        <f t="shared" si="371"/>
        <v>646</v>
      </c>
      <c r="F649" s="64">
        <f t="shared" si="372"/>
        <v>115.74999999999712</v>
      </c>
      <c r="G649" s="55">
        <f t="shared" si="355"/>
        <v>0</v>
      </c>
      <c r="H649" s="78">
        <f t="shared" si="375"/>
        <v>3.8718965653088936E-5</v>
      </c>
      <c r="I649" s="79">
        <f t="shared" ca="1" si="356"/>
        <v>0</v>
      </c>
      <c r="J649" s="79">
        <f t="shared" ca="1" si="357"/>
        <v>0</v>
      </c>
      <c r="K649" s="80">
        <f t="shared" ca="1" si="358"/>
        <v>0</v>
      </c>
      <c r="L649" s="80">
        <f t="shared" ca="1" si="359"/>
        <v>0</v>
      </c>
      <c r="M649" s="80">
        <f t="shared" ca="1" si="360"/>
        <v>0</v>
      </c>
      <c r="N649" s="80">
        <f t="shared" ca="1" si="361"/>
        <v>0</v>
      </c>
      <c r="O649" s="81">
        <f t="shared" ca="1" si="347"/>
        <v>0</v>
      </c>
      <c r="P649" s="79">
        <f t="shared" ca="1" si="348"/>
        <v>0</v>
      </c>
      <c r="R649">
        <f t="shared" ca="1" si="362"/>
        <v>646</v>
      </c>
      <c r="S649" s="78">
        <f t="shared" ca="1" si="363"/>
        <v>113.6</v>
      </c>
      <c r="T649" s="55">
        <f t="shared" ca="1" si="364"/>
        <v>0</v>
      </c>
      <c r="U649" s="78">
        <f t="shared" ca="1" si="365"/>
        <v>2.4366954920664725E-5</v>
      </c>
      <c r="V649" s="79">
        <f t="shared" ca="1" si="366"/>
        <v>44.230317091573461</v>
      </c>
      <c r="W649" s="79">
        <f t="shared" ca="1" si="349"/>
        <v>0.30171681461457606</v>
      </c>
      <c r="X649" s="80">
        <f t="shared" ca="1" si="350"/>
        <v>-4.8733909841329449E-4</v>
      </c>
      <c r="Y649" s="80">
        <f t="shared" ca="1" si="367"/>
        <v>-3.6858597576311221E-2</v>
      </c>
      <c r="Z649" s="80">
        <f t="shared" ca="1" si="351"/>
        <v>0</v>
      </c>
      <c r="AA649" s="80">
        <f t="shared" ca="1" si="368"/>
        <v>0</v>
      </c>
      <c r="AB649" s="81">
        <f t="shared" ca="1" si="352"/>
        <v>0</v>
      </c>
      <c r="AC649" s="79">
        <f t="shared" ca="1" si="353"/>
        <v>44.494687969513315</v>
      </c>
      <c r="AE649" s="35"/>
      <c r="AF649" s="35"/>
      <c r="AR649" s="69">
        <f t="shared" si="369"/>
        <v>54</v>
      </c>
      <c r="AS649" s="70">
        <f t="shared" si="373"/>
        <v>646</v>
      </c>
      <c r="AT649" s="71">
        <f t="shared" si="374"/>
        <v>1.2012788323102026E-2</v>
      </c>
      <c r="AU649" s="72">
        <f t="shared" si="354"/>
        <v>6.8214933659622723E-3</v>
      </c>
      <c r="AV649" s="73">
        <f t="shared" si="370"/>
        <v>1.0068214933659623</v>
      </c>
      <c r="AW649" s="74">
        <f>PRODUCT(AV$4:AV649)</f>
        <v>80.779452552310573</v>
      </c>
    </row>
    <row r="650" spans="5:49">
      <c r="E650">
        <f t="shared" si="371"/>
        <v>647</v>
      </c>
      <c r="F650" s="64">
        <f t="shared" si="372"/>
        <v>115.83333333333044</v>
      </c>
      <c r="G650" s="55">
        <f t="shared" si="355"/>
        <v>0</v>
      </c>
      <c r="H650" s="78">
        <f t="shared" si="375"/>
        <v>3.8718965653088936E-5</v>
      </c>
      <c r="I650" s="79">
        <f t="shared" ca="1" si="356"/>
        <v>0</v>
      </c>
      <c r="J650" s="79">
        <f t="shared" ca="1" si="357"/>
        <v>0</v>
      </c>
      <c r="K650" s="80">
        <f t="shared" ca="1" si="358"/>
        <v>0</v>
      </c>
      <c r="L650" s="80">
        <f t="shared" ca="1" si="359"/>
        <v>0</v>
      </c>
      <c r="M650" s="80">
        <f t="shared" ca="1" si="360"/>
        <v>0</v>
      </c>
      <c r="N650" s="80">
        <f t="shared" ca="1" si="361"/>
        <v>0</v>
      </c>
      <c r="O650" s="81">
        <f t="shared" ca="1" si="347"/>
        <v>0</v>
      </c>
      <c r="P650" s="79">
        <f t="shared" ca="1" si="348"/>
        <v>0</v>
      </c>
      <c r="R650">
        <f t="shared" ca="1" si="362"/>
        <v>647</v>
      </c>
      <c r="S650" s="78">
        <f t="shared" ca="1" si="363"/>
        <v>113.68</v>
      </c>
      <c r="T650" s="55">
        <f t="shared" ca="1" si="364"/>
        <v>0</v>
      </c>
      <c r="U650" s="78">
        <f t="shared" ca="1" si="365"/>
        <v>2.4366954920664725E-5</v>
      </c>
      <c r="V650" s="79">
        <f t="shared" ca="1" si="366"/>
        <v>44.494687969513315</v>
      </c>
      <c r="W650" s="79">
        <f t="shared" ca="1" si="349"/>
        <v>0.3035202188045964</v>
      </c>
      <c r="X650" s="80">
        <f t="shared" ca="1" si="350"/>
        <v>-4.8733909841329449E-4</v>
      </c>
      <c r="Y650" s="80">
        <f t="shared" ca="1" si="367"/>
        <v>-3.7078906641261102E-2</v>
      </c>
      <c r="Z650" s="80">
        <f t="shared" ca="1" si="351"/>
        <v>0</v>
      </c>
      <c r="AA650" s="80">
        <f t="shared" ca="1" si="368"/>
        <v>0</v>
      </c>
      <c r="AB650" s="81">
        <f t="shared" ca="1" si="352"/>
        <v>0</v>
      </c>
      <c r="AC650" s="79">
        <f t="shared" ca="1" si="353"/>
        <v>44.760641942578232</v>
      </c>
      <c r="AE650" s="35"/>
      <c r="AF650" s="35"/>
      <c r="AR650" s="69">
        <f t="shared" si="369"/>
        <v>54</v>
      </c>
      <c r="AS650" s="70">
        <f t="shared" si="373"/>
        <v>647</v>
      </c>
      <c r="AT650" s="71">
        <f t="shared" si="374"/>
        <v>1.1930843167249277E-2</v>
      </c>
      <c r="AU650" s="72">
        <f t="shared" si="354"/>
        <v>6.8214933659622723E-3</v>
      </c>
      <c r="AV650" s="73">
        <f t="shared" si="370"/>
        <v>1.0068214933659623</v>
      </c>
      <c r="AW650" s="74">
        <f>PRODUCT(AV$4:AV650)</f>
        <v>81.330489052002221</v>
      </c>
    </row>
    <row r="651" spans="5:49">
      <c r="E651">
        <f t="shared" si="371"/>
        <v>648</v>
      </c>
      <c r="F651" s="64">
        <f t="shared" si="372"/>
        <v>115.91666666666377</v>
      </c>
      <c r="G651" s="55">
        <f t="shared" si="355"/>
        <v>0</v>
      </c>
      <c r="H651" s="78">
        <f t="shared" si="375"/>
        <v>3.8718965653088936E-5</v>
      </c>
      <c r="I651" s="79">
        <f t="shared" ca="1" si="356"/>
        <v>0</v>
      </c>
      <c r="J651" s="79">
        <f t="shared" ca="1" si="357"/>
        <v>0</v>
      </c>
      <c r="K651" s="80">
        <f t="shared" ca="1" si="358"/>
        <v>0</v>
      </c>
      <c r="L651" s="80">
        <f t="shared" ca="1" si="359"/>
        <v>0</v>
      </c>
      <c r="M651" s="80">
        <f t="shared" ca="1" si="360"/>
        <v>0</v>
      </c>
      <c r="N651" s="80">
        <f t="shared" ca="1" si="361"/>
        <v>0</v>
      </c>
      <c r="O651" s="81">
        <f t="shared" ca="1" si="347"/>
        <v>0</v>
      </c>
      <c r="P651" s="79">
        <f t="shared" ca="1" si="348"/>
        <v>0</v>
      </c>
      <c r="R651">
        <f t="shared" ca="1" si="362"/>
        <v>648</v>
      </c>
      <c r="S651" s="78">
        <f t="shared" ca="1" si="363"/>
        <v>113.76</v>
      </c>
      <c r="T651" s="55">
        <f t="shared" ca="1" si="364"/>
        <v>0</v>
      </c>
      <c r="U651" s="78">
        <f t="shared" ca="1" si="365"/>
        <v>2.4366954920664725E-5</v>
      </c>
      <c r="V651" s="79">
        <f t="shared" ca="1" si="366"/>
        <v>44.760641942578232</v>
      </c>
      <c r="W651" s="79">
        <f t="shared" ca="1" si="349"/>
        <v>0.30533442206751005</v>
      </c>
      <c r="X651" s="80">
        <f t="shared" ca="1" si="350"/>
        <v>-4.8733909841329449E-4</v>
      </c>
      <c r="Y651" s="80">
        <f t="shared" ca="1" si="367"/>
        <v>-3.730053495214853E-2</v>
      </c>
      <c r="Z651" s="80">
        <f t="shared" ca="1" si="351"/>
        <v>0</v>
      </c>
      <c r="AA651" s="80">
        <f t="shared" ca="1" si="368"/>
        <v>0</v>
      </c>
      <c r="AB651" s="81">
        <f t="shared" ca="1" si="352"/>
        <v>-3.2173993557949445</v>
      </c>
      <c r="AC651" s="79">
        <f t="shared" ca="1" si="353"/>
        <v>41.810789134800231</v>
      </c>
      <c r="AE651" s="35"/>
      <c r="AF651" s="35"/>
      <c r="AR651" s="69">
        <f t="shared" si="369"/>
        <v>54</v>
      </c>
      <c r="AS651" s="70">
        <f t="shared" si="373"/>
        <v>648</v>
      </c>
      <c r="AT651" s="71">
        <f t="shared" si="374"/>
        <v>1.1849456999733549E-2</v>
      </c>
      <c r="AU651" s="72">
        <f t="shared" si="354"/>
        <v>6.8214933659622723E-3</v>
      </c>
      <c r="AV651" s="73">
        <f t="shared" si="370"/>
        <v>1.0068214933659623</v>
      </c>
      <c r="AW651" s="74">
        <f>PRODUCT(AV$4:AV651)</f>
        <v>81.885284443520916</v>
      </c>
    </row>
    <row r="652" spans="5:49">
      <c r="E652">
        <f t="shared" si="371"/>
        <v>649</v>
      </c>
      <c r="F652" s="64">
        <f t="shared" si="372"/>
        <v>115.9999999999971</v>
      </c>
      <c r="G652" s="55">
        <f t="shared" si="355"/>
        <v>0</v>
      </c>
      <c r="H652" s="78">
        <f t="shared" si="375"/>
        <v>3.8718965653088936E-5</v>
      </c>
      <c r="I652" s="79">
        <f t="shared" ca="1" si="356"/>
        <v>0</v>
      </c>
      <c r="J652" s="79">
        <f t="shared" ca="1" si="357"/>
        <v>0</v>
      </c>
      <c r="K652" s="80">
        <f t="shared" ca="1" si="358"/>
        <v>0</v>
      </c>
      <c r="L652" s="80">
        <f t="shared" ca="1" si="359"/>
        <v>0</v>
      </c>
      <c r="M652" s="80">
        <f t="shared" ca="1" si="360"/>
        <v>0</v>
      </c>
      <c r="N652" s="80">
        <f t="shared" ca="1" si="361"/>
        <v>0</v>
      </c>
      <c r="O652" s="81">
        <f t="shared" ca="1" si="347"/>
        <v>0</v>
      </c>
      <c r="P652" s="79">
        <f t="shared" ca="1" si="348"/>
        <v>0</v>
      </c>
      <c r="R652">
        <f t="shared" ca="1" si="362"/>
        <v>649</v>
      </c>
      <c r="S652" s="78">
        <f t="shared" ca="1" si="363"/>
        <v>113.84</v>
      </c>
      <c r="T652" s="55">
        <f t="shared" ca="1" si="364"/>
        <v>0</v>
      </c>
      <c r="U652" s="78">
        <f t="shared" ca="1" si="365"/>
        <v>2.4366954920664725E-5</v>
      </c>
      <c r="V652" s="79">
        <f t="shared" ca="1" si="366"/>
        <v>41.810789134800231</v>
      </c>
      <c r="W652" s="79">
        <f t="shared" ca="1" si="349"/>
        <v>0.28521202070868723</v>
      </c>
      <c r="X652" s="80">
        <f t="shared" ca="1" si="350"/>
        <v>-4.8733909841329449E-4</v>
      </c>
      <c r="Y652" s="80">
        <f t="shared" ca="1" si="367"/>
        <v>-3.4842324279000192E-2</v>
      </c>
      <c r="Z652" s="80">
        <f t="shared" ca="1" si="351"/>
        <v>-0.31358091851100173</v>
      </c>
      <c r="AA652" s="80">
        <f t="shared" ca="1" si="368"/>
        <v>0</v>
      </c>
      <c r="AB652" s="81">
        <f t="shared" ca="1" si="352"/>
        <v>0</v>
      </c>
      <c r="AC652" s="79">
        <f t="shared" ca="1" si="353"/>
        <v>41.747090573620504</v>
      </c>
      <c r="AE652" s="35"/>
      <c r="AF652" s="35"/>
      <c r="AR652" s="69">
        <f t="shared" si="369"/>
        <v>55</v>
      </c>
      <c r="AS652" s="70">
        <f t="shared" si="373"/>
        <v>649</v>
      </c>
      <c r="AT652" s="71">
        <f t="shared" si="374"/>
        <v>1.1768626007419611E-2</v>
      </c>
      <c r="AU652" s="72">
        <f t="shared" si="354"/>
        <v>6.8214933659622723E-3</v>
      </c>
      <c r="AV652" s="73">
        <f t="shared" si="370"/>
        <v>1.0068214933659623</v>
      </c>
      <c r="AW652" s="74">
        <f>PRODUCT(AV$4:AV652)</f>
        <v>82.443864368122334</v>
      </c>
    </row>
    <row r="653" spans="5:49">
      <c r="E653">
        <f t="shared" si="371"/>
        <v>650</v>
      </c>
      <c r="F653" s="64">
        <f t="shared" si="372"/>
        <v>116.08333333333043</v>
      </c>
      <c r="G653" s="55">
        <f t="shared" si="355"/>
        <v>0</v>
      </c>
      <c r="H653" s="78">
        <f t="shared" si="375"/>
        <v>3.8718965653088936E-5</v>
      </c>
      <c r="I653" s="79">
        <f t="shared" ca="1" si="356"/>
        <v>0</v>
      </c>
      <c r="J653" s="79">
        <f t="shared" ca="1" si="357"/>
        <v>0</v>
      </c>
      <c r="K653" s="80">
        <f t="shared" ca="1" si="358"/>
        <v>0</v>
      </c>
      <c r="L653" s="80">
        <f t="shared" ca="1" si="359"/>
        <v>0</v>
      </c>
      <c r="M653" s="80">
        <f t="shared" ca="1" si="360"/>
        <v>0</v>
      </c>
      <c r="N653" s="80">
        <f t="shared" ca="1" si="361"/>
        <v>0</v>
      </c>
      <c r="O653" s="81">
        <f t="shared" ca="1" si="347"/>
        <v>0</v>
      </c>
      <c r="P653" s="79">
        <f t="shared" ca="1" si="348"/>
        <v>0</v>
      </c>
      <c r="R653">
        <f t="shared" ca="1" si="362"/>
        <v>650</v>
      </c>
      <c r="S653" s="78">
        <f t="shared" ca="1" si="363"/>
        <v>113.92</v>
      </c>
      <c r="T653" s="55">
        <f t="shared" ca="1" si="364"/>
        <v>0</v>
      </c>
      <c r="U653" s="78">
        <f t="shared" ca="1" si="365"/>
        <v>2.4366954920664725E-5</v>
      </c>
      <c r="V653" s="79">
        <f t="shared" ca="1" si="366"/>
        <v>41.747090573620504</v>
      </c>
      <c r="W653" s="79">
        <f t="shared" ca="1" si="349"/>
        <v>0.28477750139617836</v>
      </c>
      <c r="X653" s="80">
        <f t="shared" ca="1" si="350"/>
        <v>-4.8733909841329449E-4</v>
      </c>
      <c r="Y653" s="80">
        <f t="shared" ca="1" si="367"/>
        <v>-3.4789242144683756E-2</v>
      </c>
      <c r="Z653" s="80">
        <f t="shared" ca="1" si="351"/>
        <v>0</v>
      </c>
      <c r="AA653" s="80">
        <f t="shared" ca="1" si="368"/>
        <v>0</v>
      </c>
      <c r="AB653" s="81">
        <f t="shared" ca="1" si="352"/>
        <v>0</v>
      </c>
      <c r="AC653" s="79">
        <f t="shared" ca="1" si="353"/>
        <v>41.996591493773586</v>
      </c>
      <c r="AE653" s="35"/>
      <c r="AF653" s="35"/>
      <c r="AR653" s="69">
        <f t="shared" si="369"/>
        <v>55</v>
      </c>
      <c r="AS653" s="70">
        <f t="shared" si="373"/>
        <v>650</v>
      </c>
      <c r="AT653" s="71">
        <f t="shared" si="374"/>
        <v>1.1688346403183506E-2</v>
      </c>
      <c r="AU653" s="72">
        <f t="shared" si="354"/>
        <v>6.8214933659622723E-3</v>
      </c>
      <c r="AV653" s="73">
        <f t="shared" si="370"/>
        <v>1.0068214933659623</v>
      </c>
      <c r="AW653" s="74">
        <f>PRODUCT(AV$4:AV653)</f>
        <v>83.006254641973769</v>
      </c>
    </row>
    <row r="654" spans="5:49">
      <c r="E654">
        <f t="shared" si="371"/>
        <v>651</v>
      </c>
      <c r="F654" s="64">
        <f t="shared" si="372"/>
        <v>116.16666666666376</v>
      </c>
      <c r="G654" s="55">
        <f t="shared" si="355"/>
        <v>0</v>
      </c>
      <c r="H654" s="78">
        <f t="shared" si="375"/>
        <v>3.8718965653088936E-5</v>
      </c>
      <c r="I654" s="79">
        <f t="shared" ca="1" si="356"/>
        <v>0</v>
      </c>
      <c r="J654" s="79">
        <f t="shared" ca="1" si="357"/>
        <v>0</v>
      </c>
      <c r="K654" s="80">
        <f t="shared" ca="1" si="358"/>
        <v>0</v>
      </c>
      <c r="L654" s="80">
        <f t="shared" ca="1" si="359"/>
        <v>0</v>
      </c>
      <c r="M654" s="80">
        <f t="shared" ca="1" si="360"/>
        <v>0</v>
      </c>
      <c r="N654" s="80">
        <f t="shared" ca="1" si="361"/>
        <v>0</v>
      </c>
      <c r="O654" s="81">
        <f t="shared" ca="1" si="347"/>
        <v>0</v>
      </c>
      <c r="P654" s="79">
        <f t="shared" ca="1" si="348"/>
        <v>0</v>
      </c>
      <c r="R654">
        <f t="shared" ca="1" si="362"/>
        <v>651</v>
      </c>
      <c r="S654" s="78">
        <f t="shared" ca="1" si="363"/>
        <v>114</v>
      </c>
      <c r="T654" s="55">
        <f t="shared" ca="1" si="364"/>
        <v>0</v>
      </c>
      <c r="U654" s="78">
        <f t="shared" ca="1" si="365"/>
        <v>2.4366954920664725E-5</v>
      </c>
      <c r="V654" s="79">
        <f t="shared" ca="1" si="366"/>
        <v>41.996591493773586</v>
      </c>
      <c r="W654" s="79">
        <f t="shared" ca="1" si="349"/>
        <v>0.28647947026780413</v>
      </c>
      <c r="X654" s="80">
        <f t="shared" ca="1" si="350"/>
        <v>-4.8733909841329449E-4</v>
      </c>
      <c r="Y654" s="80">
        <f t="shared" ca="1" si="367"/>
        <v>-3.4997159578144657E-2</v>
      </c>
      <c r="Z654" s="80">
        <f t="shared" ca="1" si="351"/>
        <v>0</v>
      </c>
      <c r="AA654" s="80">
        <f t="shared" ca="1" si="368"/>
        <v>0</v>
      </c>
      <c r="AB654" s="81">
        <f t="shared" ca="1" si="352"/>
        <v>0</v>
      </c>
      <c r="AC654" s="79">
        <f t="shared" ca="1" si="353"/>
        <v>42.247586465364833</v>
      </c>
      <c r="AE654" s="35"/>
      <c r="AF654" s="35"/>
      <c r="AR654" s="69">
        <f t="shared" si="369"/>
        <v>55</v>
      </c>
      <c r="AS654" s="70">
        <f t="shared" si="373"/>
        <v>651</v>
      </c>
      <c r="AT654" s="71">
        <f t="shared" si="374"/>
        <v>1.1608614425735121E-2</v>
      </c>
      <c r="AU654" s="72">
        <f t="shared" si="354"/>
        <v>6.8214933659622723E-3</v>
      </c>
      <c r="AV654" s="73">
        <f t="shared" si="370"/>
        <v>1.0068214933659623</v>
      </c>
      <c r="AW654" s="74">
        <f>PRODUCT(AV$4:AV654)</f>
        <v>83.572481257347363</v>
      </c>
    </row>
    <row r="655" spans="5:49">
      <c r="E655">
        <f t="shared" si="371"/>
        <v>652</v>
      </c>
      <c r="F655" s="64">
        <f t="shared" si="372"/>
        <v>116.24999999999709</v>
      </c>
      <c r="G655" s="55">
        <f t="shared" si="355"/>
        <v>0</v>
      </c>
      <c r="H655" s="78">
        <f t="shared" si="375"/>
        <v>3.8718965653088936E-5</v>
      </c>
      <c r="I655" s="79">
        <f t="shared" ca="1" si="356"/>
        <v>0</v>
      </c>
      <c r="J655" s="79">
        <f t="shared" ca="1" si="357"/>
        <v>0</v>
      </c>
      <c r="K655" s="80">
        <f t="shared" ca="1" si="358"/>
        <v>0</v>
      </c>
      <c r="L655" s="80">
        <f t="shared" ca="1" si="359"/>
        <v>0</v>
      </c>
      <c r="M655" s="80">
        <f t="shared" ca="1" si="360"/>
        <v>0</v>
      </c>
      <c r="N655" s="80">
        <f t="shared" ca="1" si="361"/>
        <v>0</v>
      </c>
      <c r="O655" s="81">
        <f t="shared" ca="1" si="347"/>
        <v>0</v>
      </c>
      <c r="P655" s="79">
        <f t="shared" ca="1" si="348"/>
        <v>0</v>
      </c>
      <c r="R655">
        <f t="shared" ca="1" si="362"/>
        <v>652</v>
      </c>
      <c r="S655" s="78">
        <f t="shared" ca="1" si="363"/>
        <v>114.08</v>
      </c>
      <c r="T655" s="55">
        <f t="shared" ca="1" si="364"/>
        <v>0</v>
      </c>
      <c r="U655" s="78">
        <f t="shared" ca="1" si="365"/>
        <v>2.4366954920664725E-5</v>
      </c>
      <c r="V655" s="79">
        <f t="shared" ca="1" si="366"/>
        <v>42.247586465364833</v>
      </c>
      <c r="W655" s="79">
        <f t="shared" ca="1" si="349"/>
        <v>0.2881916308014037</v>
      </c>
      <c r="X655" s="80">
        <f t="shared" ca="1" si="350"/>
        <v>-4.8733909841329449E-4</v>
      </c>
      <c r="Y655" s="80">
        <f t="shared" ca="1" si="367"/>
        <v>-3.5206322054470697E-2</v>
      </c>
      <c r="Z655" s="80">
        <f t="shared" ca="1" si="351"/>
        <v>0</v>
      </c>
      <c r="AA655" s="80">
        <f t="shared" ca="1" si="368"/>
        <v>0</v>
      </c>
      <c r="AB655" s="81">
        <f t="shared" ca="1" si="352"/>
        <v>0</v>
      </c>
      <c r="AC655" s="79">
        <f t="shared" ca="1" si="353"/>
        <v>42.500084435013356</v>
      </c>
      <c r="AE655" s="35"/>
      <c r="AF655" s="35"/>
      <c r="AR655" s="69">
        <f t="shared" si="369"/>
        <v>55</v>
      </c>
      <c r="AS655" s="70">
        <f t="shared" si="373"/>
        <v>652</v>
      </c>
      <c r="AT655" s="71">
        <f t="shared" si="374"/>
        <v>1.1529426339441954E-2</v>
      </c>
      <c r="AU655" s="72">
        <f t="shared" si="354"/>
        <v>6.8214933659622723E-3</v>
      </c>
      <c r="AV655" s="73">
        <f t="shared" si="370"/>
        <v>1.0068214933659623</v>
      </c>
      <c r="AW655" s="74">
        <f>PRODUCT(AV$4:AV655)</f>
        <v>84.142570383821365</v>
      </c>
    </row>
    <row r="656" spans="5:49">
      <c r="E656">
        <f t="shared" si="371"/>
        <v>653</v>
      </c>
      <c r="F656" s="64">
        <f t="shared" si="372"/>
        <v>116.33333333333042</v>
      </c>
      <c r="G656" s="55">
        <f t="shared" si="355"/>
        <v>0</v>
      </c>
      <c r="H656" s="78">
        <f t="shared" si="375"/>
        <v>3.8718965653088936E-5</v>
      </c>
      <c r="I656" s="79">
        <f t="shared" ca="1" si="356"/>
        <v>0</v>
      </c>
      <c r="J656" s="79">
        <f t="shared" ca="1" si="357"/>
        <v>0</v>
      </c>
      <c r="K656" s="80">
        <f t="shared" ca="1" si="358"/>
        <v>0</v>
      </c>
      <c r="L656" s="80">
        <f t="shared" ca="1" si="359"/>
        <v>0</v>
      </c>
      <c r="M656" s="80">
        <f t="shared" ca="1" si="360"/>
        <v>0</v>
      </c>
      <c r="N656" s="80">
        <f t="shared" ca="1" si="361"/>
        <v>0</v>
      </c>
      <c r="O656" s="81">
        <f t="shared" ca="1" si="347"/>
        <v>0</v>
      </c>
      <c r="P656" s="79">
        <f t="shared" ca="1" si="348"/>
        <v>0</v>
      </c>
      <c r="R656">
        <f t="shared" ca="1" si="362"/>
        <v>653</v>
      </c>
      <c r="S656" s="78">
        <f t="shared" ca="1" si="363"/>
        <v>114.16</v>
      </c>
      <c r="T656" s="55">
        <f t="shared" ca="1" si="364"/>
        <v>0</v>
      </c>
      <c r="U656" s="78">
        <f t="shared" ca="1" si="365"/>
        <v>2.4366954920664725E-5</v>
      </c>
      <c r="V656" s="79">
        <f t="shared" ca="1" si="366"/>
        <v>42.500084435013356</v>
      </c>
      <c r="W656" s="79">
        <f t="shared" ca="1" si="349"/>
        <v>0.28991404402628002</v>
      </c>
      <c r="X656" s="80">
        <f t="shared" ca="1" si="350"/>
        <v>-4.8733909841329449E-4</v>
      </c>
      <c r="Y656" s="80">
        <f t="shared" ca="1" si="367"/>
        <v>-3.5416737029177796E-2</v>
      </c>
      <c r="Z656" s="80">
        <f t="shared" ca="1" si="351"/>
        <v>0</v>
      </c>
      <c r="AA656" s="80">
        <f t="shared" ca="1" si="368"/>
        <v>0</v>
      </c>
      <c r="AB656" s="81">
        <f t="shared" ca="1" si="352"/>
        <v>0</v>
      </c>
      <c r="AC656" s="79">
        <f t="shared" ca="1" si="353"/>
        <v>42.754094402912045</v>
      </c>
      <c r="AE656" s="35"/>
      <c r="AF656" s="35"/>
      <c r="AR656" s="69">
        <f t="shared" si="369"/>
        <v>55</v>
      </c>
      <c r="AS656" s="70">
        <f t="shared" si="373"/>
        <v>653</v>
      </c>
      <c r="AT656" s="71">
        <f t="shared" si="374"/>
        <v>1.14507784341541E-2</v>
      </c>
      <c r="AU656" s="72">
        <f t="shared" si="354"/>
        <v>6.8214933659622723E-3</v>
      </c>
      <c r="AV656" s="73">
        <f t="shared" si="370"/>
        <v>1.0068214933659623</v>
      </c>
      <c r="AW656" s="74">
        <f>PRODUCT(AV$4:AV656)</f>
        <v>84.716548369489615</v>
      </c>
    </row>
    <row r="657" spans="5:49">
      <c r="E657">
        <f t="shared" si="371"/>
        <v>654</v>
      </c>
      <c r="F657" s="64">
        <f t="shared" si="372"/>
        <v>116.41666666666374</v>
      </c>
      <c r="G657" s="55">
        <f t="shared" si="355"/>
        <v>0</v>
      </c>
      <c r="H657" s="78">
        <f t="shared" si="375"/>
        <v>3.8718965653088936E-5</v>
      </c>
      <c r="I657" s="79">
        <f t="shared" ca="1" si="356"/>
        <v>0</v>
      </c>
      <c r="J657" s="79">
        <f t="shared" ca="1" si="357"/>
        <v>0</v>
      </c>
      <c r="K657" s="80">
        <f t="shared" ca="1" si="358"/>
        <v>0</v>
      </c>
      <c r="L657" s="80">
        <f t="shared" ca="1" si="359"/>
        <v>0</v>
      </c>
      <c r="M657" s="80">
        <f t="shared" ca="1" si="360"/>
        <v>0</v>
      </c>
      <c r="N657" s="80">
        <f t="shared" ca="1" si="361"/>
        <v>0</v>
      </c>
      <c r="O657" s="81">
        <f t="shared" ca="1" si="347"/>
        <v>0</v>
      </c>
      <c r="P657" s="79">
        <f t="shared" ca="1" si="348"/>
        <v>0</v>
      </c>
      <c r="R657">
        <f t="shared" ca="1" si="362"/>
        <v>654</v>
      </c>
      <c r="S657" s="78">
        <f t="shared" ca="1" si="363"/>
        <v>114.24</v>
      </c>
      <c r="T657" s="55">
        <f t="shared" ca="1" si="364"/>
        <v>0</v>
      </c>
      <c r="U657" s="78">
        <f t="shared" ca="1" si="365"/>
        <v>2.4366954920664725E-5</v>
      </c>
      <c r="V657" s="79">
        <f t="shared" ca="1" si="366"/>
        <v>42.754094402912045</v>
      </c>
      <c r="W657" s="79">
        <f t="shared" ca="1" si="349"/>
        <v>0.29164677133718925</v>
      </c>
      <c r="X657" s="80">
        <f t="shared" ca="1" si="350"/>
        <v>-4.8733909841329449E-4</v>
      </c>
      <c r="Y657" s="80">
        <f t="shared" ca="1" si="367"/>
        <v>-3.562841200242671E-2</v>
      </c>
      <c r="Z657" s="80">
        <f t="shared" ca="1" si="351"/>
        <v>0</v>
      </c>
      <c r="AA657" s="80">
        <f t="shared" ca="1" si="368"/>
        <v>0</v>
      </c>
      <c r="AB657" s="81">
        <f t="shared" ca="1" si="352"/>
        <v>0</v>
      </c>
      <c r="AC657" s="79">
        <f t="shared" ca="1" si="353"/>
        <v>43.0096254231484</v>
      </c>
      <c r="AE657" s="35"/>
      <c r="AF657" s="35"/>
      <c r="AR657" s="69">
        <f t="shared" si="369"/>
        <v>55</v>
      </c>
      <c r="AS657" s="70">
        <f t="shared" si="373"/>
        <v>654</v>
      </c>
      <c r="AT657" s="71">
        <f t="shared" si="374"/>
        <v>1.1372667025030413E-2</v>
      </c>
      <c r="AU657" s="72">
        <f t="shared" si="354"/>
        <v>6.8214933659622723E-3</v>
      </c>
      <c r="AV657" s="73">
        <f t="shared" si="370"/>
        <v>1.0068214933659623</v>
      </c>
      <c r="AW657" s="74">
        <f>PRODUCT(AV$4:AV657)</f>
        <v>85.294441742179316</v>
      </c>
    </row>
    <row r="658" spans="5:49">
      <c r="E658">
        <f t="shared" si="371"/>
        <v>655</v>
      </c>
      <c r="F658" s="64">
        <f t="shared" si="372"/>
        <v>116.49999999999707</v>
      </c>
      <c r="G658" s="55">
        <f t="shared" si="355"/>
        <v>0</v>
      </c>
      <c r="H658" s="78">
        <f t="shared" si="375"/>
        <v>3.8718965653088936E-5</v>
      </c>
      <c r="I658" s="79">
        <f t="shared" ca="1" si="356"/>
        <v>0</v>
      </c>
      <c r="J658" s="79">
        <f t="shared" ca="1" si="357"/>
        <v>0</v>
      </c>
      <c r="K658" s="80">
        <f t="shared" ca="1" si="358"/>
        <v>0</v>
      </c>
      <c r="L658" s="80">
        <f t="shared" ca="1" si="359"/>
        <v>0</v>
      </c>
      <c r="M658" s="80">
        <f t="shared" ca="1" si="360"/>
        <v>0</v>
      </c>
      <c r="N658" s="80">
        <f t="shared" ca="1" si="361"/>
        <v>0</v>
      </c>
      <c r="O658" s="81">
        <f t="shared" ca="1" si="347"/>
        <v>0</v>
      </c>
      <c r="P658" s="79">
        <f t="shared" ca="1" si="348"/>
        <v>0</v>
      </c>
      <c r="R658">
        <f t="shared" ca="1" si="362"/>
        <v>655</v>
      </c>
      <c r="S658" s="78">
        <f t="shared" ca="1" si="363"/>
        <v>114.32</v>
      </c>
      <c r="T658" s="55">
        <f t="shared" ca="1" si="364"/>
        <v>0</v>
      </c>
      <c r="U658" s="78">
        <f t="shared" ca="1" si="365"/>
        <v>2.4366954920664725E-5</v>
      </c>
      <c r="V658" s="79">
        <f t="shared" ca="1" si="366"/>
        <v>43.0096254231484</v>
      </c>
      <c r="W658" s="79">
        <f t="shared" ca="1" si="349"/>
        <v>0.29338987449652909</v>
      </c>
      <c r="X658" s="80">
        <f t="shared" ca="1" si="350"/>
        <v>-4.8733909841329449E-4</v>
      </c>
      <c r="Y658" s="80">
        <f t="shared" ca="1" si="367"/>
        <v>-3.5841354519290339E-2</v>
      </c>
      <c r="Z658" s="80">
        <f t="shared" ca="1" si="351"/>
        <v>0</v>
      </c>
      <c r="AA658" s="80">
        <f t="shared" ca="1" si="368"/>
        <v>0</v>
      </c>
      <c r="AB658" s="81">
        <f t="shared" ca="1" si="352"/>
        <v>0</v>
      </c>
      <c r="AC658" s="79">
        <f t="shared" ca="1" si="353"/>
        <v>43.266686604027221</v>
      </c>
      <c r="AE658" s="35"/>
      <c r="AF658" s="35"/>
      <c r="AR658" s="69">
        <f t="shared" si="369"/>
        <v>55</v>
      </c>
      <c r="AS658" s="70">
        <f t="shared" si="373"/>
        <v>655</v>
      </c>
      <c r="AT658" s="71">
        <f t="shared" si="374"/>
        <v>1.129508845236587E-2</v>
      </c>
      <c r="AU658" s="72">
        <f t="shared" si="354"/>
        <v>6.8214933659622723E-3</v>
      </c>
      <c r="AV658" s="73">
        <f t="shared" si="370"/>
        <v>1.0068214933659623</v>
      </c>
      <c r="AW658" s="74">
        <f>PRODUCT(AV$4:AV658)</f>
        <v>85.876277210677046</v>
      </c>
    </row>
    <row r="659" spans="5:49">
      <c r="E659">
        <f t="shared" si="371"/>
        <v>656</v>
      </c>
      <c r="F659" s="64">
        <f t="shared" si="372"/>
        <v>116.5833333333304</v>
      </c>
      <c r="G659" s="55">
        <f t="shared" si="355"/>
        <v>0</v>
      </c>
      <c r="H659" s="78">
        <f t="shared" si="375"/>
        <v>3.8718965653088936E-5</v>
      </c>
      <c r="I659" s="79">
        <f t="shared" ca="1" si="356"/>
        <v>0</v>
      </c>
      <c r="J659" s="79">
        <f t="shared" ca="1" si="357"/>
        <v>0</v>
      </c>
      <c r="K659" s="80">
        <f t="shared" ca="1" si="358"/>
        <v>0</v>
      </c>
      <c r="L659" s="80">
        <f t="shared" ca="1" si="359"/>
        <v>0</v>
      </c>
      <c r="M659" s="80">
        <f t="shared" ca="1" si="360"/>
        <v>0</v>
      </c>
      <c r="N659" s="80">
        <f t="shared" ca="1" si="361"/>
        <v>0</v>
      </c>
      <c r="O659" s="81">
        <f t="shared" ca="1" si="347"/>
        <v>0</v>
      </c>
      <c r="P659" s="79">
        <f t="shared" ca="1" si="348"/>
        <v>0</v>
      </c>
      <c r="R659">
        <f t="shared" ca="1" si="362"/>
        <v>656</v>
      </c>
      <c r="S659" s="78">
        <f t="shared" ca="1" si="363"/>
        <v>114.4</v>
      </c>
      <c r="T659" s="55">
        <f t="shared" ca="1" si="364"/>
        <v>0</v>
      </c>
      <c r="U659" s="78">
        <f t="shared" ca="1" si="365"/>
        <v>2.4366954920664725E-5</v>
      </c>
      <c r="V659" s="79">
        <f t="shared" ca="1" si="366"/>
        <v>43.266686604027221</v>
      </c>
      <c r="W659" s="79">
        <f t="shared" ca="1" si="349"/>
        <v>0.2951434156365404</v>
      </c>
      <c r="X659" s="80">
        <f t="shared" ca="1" si="350"/>
        <v>-4.8733909841329449E-4</v>
      </c>
      <c r="Y659" s="80">
        <f t="shared" ca="1" si="367"/>
        <v>-3.6055572170022684E-2</v>
      </c>
      <c r="Z659" s="80">
        <f t="shared" ca="1" si="351"/>
        <v>0</v>
      </c>
      <c r="AA659" s="80">
        <f t="shared" ca="1" si="368"/>
        <v>0</v>
      </c>
      <c r="AB659" s="81">
        <f t="shared" ca="1" si="352"/>
        <v>0</v>
      </c>
      <c r="AC659" s="79">
        <f t="shared" ca="1" si="353"/>
        <v>43.525287108395325</v>
      </c>
      <c r="AE659" s="35"/>
      <c r="AF659" s="35"/>
      <c r="AR659" s="69">
        <f t="shared" si="369"/>
        <v>55</v>
      </c>
      <c r="AS659" s="70">
        <f t="shared" si="373"/>
        <v>656</v>
      </c>
      <c r="AT659" s="71">
        <f t="shared" si="374"/>
        <v>1.1218039081420099E-2</v>
      </c>
      <c r="AU659" s="72">
        <f t="shared" si="354"/>
        <v>6.8214933659622723E-3</v>
      </c>
      <c r="AV659" s="73">
        <f t="shared" si="370"/>
        <v>1.0068214933659623</v>
      </c>
      <c r="AW659" s="74">
        <f>PRODUCT(AV$4:AV659)</f>
        <v>86.462081665963211</v>
      </c>
    </row>
    <row r="660" spans="5:49">
      <c r="E660">
        <f t="shared" si="371"/>
        <v>657</v>
      </c>
      <c r="F660" s="64">
        <f t="shared" si="372"/>
        <v>116.66666666666373</v>
      </c>
      <c r="G660" s="55">
        <f t="shared" si="355"/>
        <v>0</v>
      </c>
      <c r="H660" s="78">
        <f t="shared" si="375"/>
        <v>3.8718965653088936E-5</v>
      </c>
      <c r="I660" s="79">
        <f t="shared" ca="1" si="356"/>
        <v>0</v>
      </c>
      <c r="J660" s="79">
        <f t="shared" ca="1" si="357"/>
        <v>0</v>
      </c>
      <c r="K660" s="80">
        <f t="shared" ca="1" si="358"/>
        <v>0</v>
      </c>
      <c r="L660" s="80">
        <f t="shared" ca="1" si="359"/>
        <v>0</v>
      </c>
      <c r="M660" s="80">
        <f t="shared" ca="1" si="360"/>
        <v>0</v>
      </c>
      <c r="N660" s="80">
        <f t="shared" ca="1" si="361"/>
        <v>0</v>
      </c>
      <c r="O660" s="81">
        <f t="shared" ca="1" si="347"/>
        <v>0</v>
      </c>
      <c r="P660" s="79">
        <f t="shared" ca="1" si="348"/>
        <v>0</v>
      </c>
      <c r="R660">
        <f t="shared" ca="1" si="362"/>
        <v>657</v>
      </c>
      <c r="S660" s="78">
        <f t="shared" ca="1" si="363"/>
        <v>114.48</v>
      </c>
      <c r="T660" s="55">
        <f t="shared" ca="1" si="364"/>
        <v>0</v>
      </c>
      <c r="U660" s="78">
        <f t="shared" ca="1" si="365"/>
        <v>2.4366954920664725E-5</v>
      </c>
      <c r="V660" s="79">
        <f t="shared" ca="1" si="366"/>
        <v>43.525287108395325</v>
      </c>
      <c r="W660" s="79">
        <f t="shared" ca="1" si="349"/>
        <v>0.2969074572615219</v>
      </c>
      <c r="X660" s="80">
        <f t="shared" ca="1" si="350"/>
        <v>-4.8733909841329449E-4</v>
      </c>
      <c r="Y660" s="80">
        <f t="shared" ca="1" si="367"/>
        <v>-3.627107259032944E-2</v>
      </c>
      <c r="Z660" s="80">
        <f t="shared" ca="1" si="351"/>
        <v>0</v>
      </c>
      <c r="AA660" s="80">
        <f t="shared" ca="1" si="368"/>
        <v>0</v>
      </c>
      <c r="AB660" s="81">
        <f t="shared" ca="1" si="352"/>
        <v>0</v>
      </c>
      <c r="AC660" s="79">
        <f t="shared" ca="1" si="353"/>
        <v>43.785436153968099</v>
      </c>
      <c r="AE660" s="35"/>
      <c r="AF660" s="35"/>
      <c r="AR660" s="69">
        <f t="shared" si="369"/>
        <v>55</v>
      </c>
      <c r="AS660" s="70">
        <f t="shared" si="373"/>
        <v>657</v>
      </c>
      <c r="AT660" s="71">
        <f t="shared" si="374"/>
        <v>1.1141515302247086E-2</v>
      </c>
      <c r="AU660" s="72">
        <f t="shared" si="354"/>
        <v>6.8214933659622723E-3</v>
      </c>
      <c r="AV660" s="73">
        <f t="shared" si="370"/>
        <v>1.0068214933659623</v>
      </c>
      <c r="AW660" s="74">
        <f>PRODUCT(AV$4:AV660)</f>
        <v>87.051882182454861</v>
      </c>
    </row>
    <row r="661" spans="5:49">
      <c r="E661">
        <f t="shared" si="371"/>
        <v>658</v>
      </c>
      <c r="F661" s="64">
        <f t="shared" si="372"/>
        <v>116.74999999999706</v>
      </c>
      <c r="G661" s="55">
        <f t="shared" si="355"/>
        <v>0</v>
      </c>
      <c r="H661" s="78">
        <f t="shared" si="375"/>
        <v>3.8718965653088936E-5</v>
      </c>
      <c r="I661" s="79">
        <f t="shared" ca="1" si="356"/>
        <v>0</v>
      </c>
      <c r="J661" s="79">
        <f t="shared" ca="1" si="357"/>
        <v>0</v>
      </c>
      <c r="K661" s="80">
        <f t="shared" ca="1" si="358"/>
        <v>0</v>
      </c>
      <c r="L661" s="80">
        <f t="shared" ca="1" si="359"/>
        <v>0</v>
      </c>
      <c r="M661" s="80">
        <f t="shared" ca="1" si="360"/>
        <v>0</v>
      </c>
      <c r="N661" s="80">
        <f t="shared" ca="1" si="361"/>
        <v>0</v>
      </c>
      <c r="O661" s="81">
        <f t="shared" ca="1" si="347"/>
        <v>0</v>
      </c>
      <c r="P661" s="79">
        <f t="shared" ca="1" si="348"/>
        <v>0</v>
      </c>
      <c r="R661">
        <f t="shared" ca="1" si="362"/>
        <v>658</v>
      </c>
      <c r="S661" s="78">
        <f t="shared" ca="1" si="363"/>
        <v>114.56</v>
      </c>
      <c r="T661" s="55">
        <f t="shared" ca="1" si="364"/>
        <v>0</v>
      </c>
      <c r="U661" s="78">
        <f t="shared" ca="1" si="365"/>
        <v>2.4366954920664725E-5</v>
      </c>
      <c r="V661" s="79">
        <f t="shared" ca="1" si="366"/>
        <v>43.785436153968099</v>
      </c>
      <c r="W661" s="79">
        <f t="shared" ca="1" si="349"/>
        <v>0.298682062250058</v>
      </c>
      <c r="X661" s="80">
        <f t="shared" ca="1" si="350"/>
        <v>-4.8733909841329449E-4</v>
      </c>
      <c r="Y661" s="80">
        <f t="shared" ca="1" si="367"/>
        <v>-3.6487863461640083E-2</v>
      </c>
      <c r="Z661" s="80">
        <f t="shared" ca="1" si="351"/>
        <v>0</v>
      </c>
      <c r="AA661" s="80">
        <f t="shared" ca="1" si="368"/>
        <v>0</v>
      </c>
      <c r="AB661" s="81">
        <f t="shared" ca="1" si="352"/>
        <v>0</v>
      </c>
      <c r="AC661" s="79">
        <f t="shared" ca="1" si="353"/>
        <v>44.047143013658108</v>
      </c>
      <c r="AE661" s="35"/>
      <c r="AF661" s="35"/>
      <c r="AR661" s="69">
        <f t="shared" si="369"/>
        <v>55</v>
      </c>
      <c r="AS661" s="70">
        <f t="shared" si="373"/>
        <v>658</v>
      </c>
      <c r="AT661" s="71">
        <f t="shared" si="374"/>
        <v>1.106551352952604E-2</v>
      </c>
      <c r="AU661" s="72">
        <f t="shared" si="354"/>
        <v>6.8214933659622723E-3</v>
      </c>
      <c r="AV661" s="73">
        <f t="shared" si="370"/>
        <v>1.0068214933659623</v>
      </c>
      <c r="AW661" s="74">
        <f>PRODUCT(AV$4:AV661)</f>
        <v>87.645706019257005</v>
      </c>
    </row>
    <row r="662" spans="5:49">
      <c r="E662">
        <f t="shared" si="371"/>
        <v>659</v>
      </c>
      <c r="F662" s="64">
        <f t="shared" si="372"/>
        <v>116.83333333333039</v>
      </c>
      <c r="G662" s="55">
        <f t="shared" si="355"/>
        <v>0</v>
      </c>
      <c r="H662" s="78">
        <f t="shared" si="375"/>
        <v>3.8718965653088936E-5</v>
      </c>
      <c r="I662" s="79">
        <f t="shared" ca="1" si="356"/>
        <v>0</v>
      </c>
      <c r="J662" s="79">
        <f t="shared" ca="1" si="357"/>
        <v>0</v>
      </c>
      <c r="K662" s="80">
        <f t="shared" ca="1" si="358"/>
        <v>0</v>
      </c>
      <c r="L662" s="80">
        <f t="shared" ca="1" si="359"/>
        <v>0</v>
      </c>
      <c r="M662" s="80">
        <f t="shared" ca="1" si="360"/>
        <v>0</v>
      </c>
      <c r="N662" s="80">
        <f t="shared" ca="1" si="361"/>
        <v>0</v>
      </c>
      <c r="O662" s="81">
        <f t="shared" ca="1" si="347"/>
        <v>0</v>
      </c>
      <c r="P662" s="79">
        <f t="shared" ca="1" si="348"/>
        <v>0</v>
      </c>
      <c r="R662">
        <f t="shared" ca="1" si="362"/>
        <v>659</v>
      </c>
      <c r="S662" s="78">
        <f t="shared" ca="1" si="363"/>
        <v>114.64</v>
      </c>
      <c r="T662" s="55">
        <f t="shared" ca="1" si="364"/>
        <v>0</v>
      </c>
      <c r="U662" s="78">
        <f t="shared" ca="1" si="365"/>
        <v>2.4366954920664725E-5</v>
      </c>
      <c r="V662" s="79">
        <f t="shared" ca="1" si="366"/>
        <v>44.047143013658108</v>
      </c>
      <c r="W662" s="79">
        <f t="shared" ca="1" si="349"/>
        <v>0.30046729385726023</v>
      </c>
      <c r="X662" s="80">
        <f t="shared" ca="1" si="350"/>
        <v>-4.8733909841329449E-4</v>
      </c>
      <c r="Y662" s="80">
        <f t="shared" ca="1" si="367"/>
        <v>-3.6705952511381756E-2</v>
      </c>
      <c r="Z662" s="80">
        <f t="shared" ca="1" si="351"/>
        <v>0</v>
      </c>
      <c r="AA662" s="80">
        <f t="shared" ca="1" si="368"/>
        <v>0</v>
      </c>
      <c r="AB662" s="81">
        <f t="shared" ca="1" si="352"/>
        <v>0</v>
      </c>
      <c r="AC662" s="79">
        <f t="shared" ca="1" si="353"/>
        <v>44.310417015905571</v>
      </c>
      <c r="AE662" s="35"/>
      <c r="AF662" s="35"/>
      <c r="AR662" s="69">
        <f t="shared" si="369"/>
        <v>55</v>
      </c>
      <c r="AS662" s="70">
        <f t="shared" si="373"/>
        <v>659</v>
      </c>
      <c r="AT662" s="71">
        <f t="shared" si="374"/>
        <v>1.0990030202393412E-2</v>
      </c>
      <c r="AU662" s="72">
        <f t="shared" si="354"/>
        <v>6.8214933659622723E-3</v>
      </c>
      <c r="AV662" s="73">
        <f t="shared" si="370"/>
        <v>1.0068214933659623</v>
      </c>
      <c r="AW662" s="74">
        <f>PRODUCT(AV$4:AV662)</f>
        <v>88.243580621422453</v>
      </c>
    </row>
    <row r="663" spans="5:49">
      <c r="E663">
        <f t="shared" si="371"/>
        <v>660</v>
      </c>
      <c r="F663" s="64">
        <f t="shared" si="372"/>
        <v>116.91666666666372</v>
      </c>
      <c r="G663" s="55">
        <f t="shared" si="355"/>
        <v>0</v>
      </c>
      <c r="H663" s="78">
        <f t="shared" si="375"/>
        <v>3.8718965653088936E-5</v>
      </c>
      <c r="I663" s="79">
        <f t="shared" ca="1" si="356"/>
        <v>0</v>
      </c>
      <c r="J663" s="79">
        <f t="shared" ca="1" si="357"/>
        <v>0</v>
      </c>
      <c r="K663" s="80">
        <f t="shared" ca="1" si="358"/>
        <v>0</v>
      </c>
      <c r="L663" s="80">
        <f t="shared" ca="1" si="359"/>
        <v>0</v>
      </c>
      <c r="M663" s="80">
        <f t="shared" ca="1" si="360"/>
        <v>0</v>
      </c>
      <c r="N663" s="80">
        <f t="shared" ca="1" si="361"/>
        <v>0</v>
      </c>
      <c r="O663" s="81">
        <f t="shared" ca="1" si="347"/>
        <v>0</v>
      </c>
      <c r="P663" s="79">
        <f t="shared" ca="1" si="348"/>
        <v>0</v>
      </c>
      <c r="R663">
        <f t="shared" ca="1" si="362"/>
        <v>660</v>
      </c>
      <c r="S663" s="78">
        <f t="shared" ca="1" si="363"/>
        <v>114.72</v>
      </c>
      <c r="T663" s="55">
        <f t="shared" ca="1" si="364"/>
        <v>0</v>
      </c>
      <c r="U663" s="78">
        <f t="shared" ca="1" si="365"/>
        <v>2.4366954920664725E-5</v>
      </c>
      <c r="V663" s="79">
        <f t="shared" ca="1" si="366"/>
        <v>44.310417015905571</v>
      </c>
      <c r="W663" s="79">
        <f t="shared" ca="1" si="349"/>
        <v>0.30226321571702164</v>
      </c>
      <c r="X663" s="80">
        <f t="shared" ca="1" si="350"/>
        <v>-4.8733909841329449E-4</v>
      </c>
      <c r="Y663" s="80">
        <f t="shared" ca="1" si="367"/>
        <v>-3.6925347513254644E-2</v>
      </c>
      <c r="Z663" s="80">
        <f t="shared" ca="1" si="351"/>
        <v>0</v>
      </c>
      <c r="AA663" s="80">
        <f t="shared" ca="1" si="368"/>
        <v>0</v>
      </c>
      <c r="AB663" s="81">
        <f t="shared" ca="1" si="352"/>
        <v>-3.2173993557949445</v>
      </c>
      <c r="AC663" s="79">
        <f t="shared" ca="1" si="353"/>
        <v>41.357868189215978</v>
      </c>
      <c r="AE663" s="35"/>
      <c r="AF663" s="35"/>
      <c r="AR663" s="69">
        <f t="shared" si="369"/>
        <v>55</v>
      </c>
      <c r="AS663" s="70">
        <f t="shared" si="373"/>
        <v>660</v>
      </c>
      <c r="AT663" s="71">
        <f t="shared" si="374"/>
        <v>1.0915061784276061E-2</v>
      </c>
      <c r="AU663" s="72">
        <f t="shared" si="354"/>
        <v>6.8214933659622723E-3</v>
      </c>
      <c r="AV663" s="73">
        <f t="shared" si="370"/>
        <v>1.0068214933659623</v>
      </c>
      <c r="AW663" s="74">
        <f>PRODUCT(AV$4:AV663)</f>
        <v>88.845533621220241</v>
      </c>
    </row>
    <row r="664" spans="5:49">
      <c r="E664">
        <f t="shared" si="371"/>
        <v>661</v>
      </c>
      <c r="F664" s="64">
        <f t="shared" si="372"/>
        <v>116.99999999999704</v>
      </c>
      <c r="G664" s="55">
        <f t="shared" si="355"/>
        <v>0</v>
      </c>
      <c r="H664" s="78">
        <f t="shared" si="375"/>
        <v>3.8718965653088936E-5</v>
      </c>
      <c r="I664" s="79">
        <f t="shared" ca="1" si="356"/>
        <v>0</v>
      </c>
      <c r="J664" s="79">
        <f t="shared" ca="1" si="357"/>
        <v>0</v>
      </c>
      <c r="K664" s="80">
        <f t="shared" ca="1" si="358"/>
        <v>0</v>
      </c>
      <c r="L664" s="80">
        <f t="shared" ca="1" si="359"/>
        <v>0</v>
      </c>
      <c r="M664" s="80">
        <f t="shared" ca="1" si="360"/>
        <v>0</v>
      </c>
      <c r="N664" s="80">
        <f t="shared" ca="1" si="361"/>
        <v>0</v>
      </c>
      <c r="O664" s="81">
        <f t="shared" ca="1" si="347"/>
        <v>0</v>
      </c>
      <c r="P664" s="79">
        <f t="shared" ca="1" si="348"/>
        <v>0</v>
      </c>
      <c r="R664">
        <f t="shared" ca="1" si="362"/>
        <v>661</v>
      </c>
      <c r="S664" s="78">
        <f t="shared" ca="1" si="363"/>
        <v>114.8</v>
      </c>
      <c r="T664" s="55">
        <f t="shared" ca="1" si="364"/>
        <v>0</v>
      </c>
      <c r="U664" s="78">
        <f t="shared" ca="1" si="365"/>
        <v>2.4366954920664725E-5</v>
      </c>
      <c r="V664" s="79">
        <f t="shared" ca="1" si="366"/>
        <v>41.357868189215978</v>
      </c>
      <c r="W664" s="79">
        <f t="shared" ca="1" si="349"/>
        <v>0.28212242348307887</v>
      </c>
      <c r="X664" s="80">
        <f t="shared" ca="1" si="350"/>
        <v>-4.8733909841329449E-4</v>
      </c>
      <c r="Y664" s="80">
        <f t="shared" ca="1" si="367"/>
        <v>-3.4464890157679985E-2</v>
      </c>
      <c r="Z664" s="80">
        <f t="shared" ca="1" si="351"/>
        <v>-0.31018401141911983</v>
      </c>
      <c r="AA664" s="80">
        <f t="shared" ca="1" si="368"/>
        <v>0</v>
      </c>
      <c r="AB664" s="81">
        <f t="shared" ca="1" si="352"/>
        <v>0</v>
      </c>
      <c r="AC664" s="79">
        <f t="shared" ca="1" si="353"/>
        <v>41.294854372023849</v>
      </c>
      <c r="AE664" s="35"/>
      <c r="AF664" s="35"/>
      <c r="AR664" s="69">
        <f t="shared" si="369"/>
        <v>56</v>
      </c>
      <c r="AS664" s="70">
        <f t="shared" si="373"/>
        <v>661</v>
      </c>
      <c r="AT664" s="71">
        <f t="shared" si="374"/>
        <v>1.0840604762725553E-2</v>
      </c>
      <c r="AU664" s="72">
        <f t="shared" si="354"/>
        <v>6.8214933659622723E-3</v>
      </c>
      <c r="AV664" s="73">
        <f t="shared" si="370"/>
        <v>1.0068214933659623</v>
      </c>
      <c r="AW664" s="74">
        <f>PRODUCT(AV$4:AV664)</f>
        <v>89.451592839412768</v>
      </c>
    </row>
    <row r="665" spans="5:49">
      <c r="E665">
        <f t="shared" si="371"/>
        <v>662</v>
      </c>
      <c r="F665" s="64">
        <f t="shared" si="372"/>
        <v>117.08333333333037</v>
      </c>
      <c r="G665" s="55">
        <f t="shared" si="355"/>
        <v>0</v>
      </c>
      <c r="H665" s="78">
        <f t="shared" si="375"/>
        <v>3.8718965653088936E-5</v>
      </c>
      <c r="I665" s="79">
        <f t="shared" ca="1" si="356"/>
        <v>0</v>
      </c>
      <c r="J665" s="79">
        <f t="shared" ca="1" si="357"/>
        <v>0</v>
      </c>
      <c r="K665" s="80">
        <f t="shared" ca="1" si="358"/>
        <v>0</v>
      </c>
      <c r="L665" s="80">
        <f t="shared" ca="1" si="359"/>
        <v>0</v>
      </c>
      <c r="M665" s="80">
        <f t="shared" ca="1" si="360"/>
        <v>0</v>
      </c>
      <c r="N665" s="80">
        <f t="shared" ca="1" si="361"/>
        <v>0</v>
      </c>
      <c r="O665" s="81">
        <f t="shared" ca="1" si="347"/>
        <v>0</v>
      </c>
      <c r="P665" s="79">
        <f t="shared" ca="1" si="348"/>
        <v>0</v>
      </c>
      <c r="R665">
        <f t="shared" ca="1" si="362"/>
        <v>662</v>
      </c>
      <c r="S665" s="78">
        <f t="shared" ca="1" si="363"/>
        <v>114.88</v>
      </c>
      <c r="T665" s="55">
        <f t="shared" ca="1" si="364"/>
        <v>0</v>
      </c>
      <c r="U665" s="78">
        <f t="shared" ca="1" si="365"/>
        <v>2.4366954920664725E-5</v>
      </c>
      <c r="V665" s="79">
        <f t="shared" ca="1" si="366"/>
        <v>41.294854372023849</v>
      </c>
      <c r="W665" s="79">
        <f t="shared" ca="1" si="349"/>
        <v>0.2816925751471388</v>
      </c>
      <c r="X665" s="80">
        <f t="shared" ca="1" si="350"/>
        <v>-4.8733909841329449E-4</v>
      </c>
      <c r="Y665" s="80">
        <f t="shared" ca="1" si="367"/>
        <v>-3.4412378643353211E-2</v>
      </c>
      <c r="Z665" s="80">
        <f t="shared" ca="1" si="351"/>
        <v>0</v>
      </c>
      <c r="AA665" s="80">
        <f t="shared" ca="1" si="368"/>
        <v>0</v>
      </c>
      <c r="AB665" s="81">
        <f t="shared" ca="1" si="352"/>
        <v>0</v>
      </c>
      <c r="AC665" s="79">
        <f t="shared" ca="1" si="353"/>
        <v>41.541647229429223</v>
      </c>
      <c r="AE665" s="35"/>
      <c r="AF665" s="35"/>
      <c r="AR665" s="69">
        <f t="shared" si="369"/>
        <v>56</v>
      </c>
      <c r="AS665" s="70">
        <f t="shared" si="373"/>
        <v>662</v>
      </c>
      <c r="AT665" s="71">
        <f t="shared" si="374"/>
        <v>1.0766655649253602E-2</v>
      </c>
      <c r="AU665" s="72">
        <f t="shared" si="354"/>
        <v>6.8214933659622723E-3</v>
      </c>
      <c r="AV665" s="73">
        <f t="shared" si="370"/>
        <v>1.0068214933659623</v>
      </c>
      <c r="AW665" s="74">
        <f>PRODUCT(AV$4:AV665)</f>
        <v>90.061786286541576</v>
      </c>
    </row>
    <row r="666" spans="5:49">
      <c r="E666">
        <f t="shared" si="371"/>
        <v>663</v>
      </c>
      <c r="F666" s="64">
        <f t="shared" si="372"/>
        <v>117.1666666666637</v>
      </c>
      <c r="G666" s="55">
        <f t="shared" si="355"/>
        <v>0</v>
      </c>
      <c r="H666" s="78">
        <f t="shared" si="375"/>
        <v>3.8718965653088936E-5</v>
      </c>
      <c r="I666" s="79">
        <f t="shared" ca="1" si="356"/>
        <v>0</v>
      </c>
      <c r="J666" s="79">
        <f t="shared" ca="1" si="357"/>
        <v>0</v>
      </c>
      <c r="K666" s="80">
        <f t="shared" ca="1" si="358"/>
        <v>0</v>
      </c>
      <c r="L666" s="80">
        <f t="shared" ca="1" si="359"/>
        <v>0</v>
      </c>
      <c r="M666" s="80">
        <f t="shared" ca="1" si="360"/>
        <v>0</v>
      </c>
      <c r="N666" s="80">
        <f t="shared" ca="1" si="361"/>
        <v>0</v>
      </c>
      <c r="O666" s="81">
        <f t="shared" ca="1" si="347"/>
        <v>0</v>
      </c>
      <c r="P666" s="79">
        <f t="shared" ca="1" si="348"/>
        <v>0</v>
      </c>
      <c r="R666">
        <f t="shared" ca="1" si="362"/>
        <v>663</v>
      </c>
      <c r="S666" s="78">
        <f t="shared" ca="1" si="363"/>
        <v>114.96</v>
      </c>
      <c r="T666" s="55">
        <f t="shared" ca="1" si="364"/>
        <v>0</v>
      </c>
      <c r="U666" s="78">
        <f t="shared" ca="1" si="365"/>
        <v>2.4366954920664725E-5</v>
      </c>
      <c r="V666" s="79">
        <f t="shared" ca="1" si="366"/>
        <v>41.541647229429223</v>
      </c>
      <c r="W666" s="79">
        <f t="shared" ca="1" si="349"/>
        <v>0.28337607098669648</v>
      </c>
      <c r="X666" s="80">
        <f t="shared" ca="1" si="350"/>
        <v>-4.8733909841329449E-4</v>
      </c>
      <c r="Y666" s="80">
        <f t="shared" ca="1" si="367"/>
        <v>-3.4618039357857691E-2</v>
      </c>
      <c r="Z666" s="80">
        <f t="shared" ca="1" si="351"/>
        <v>0</v>
      </c>
      <c r="AA666" s="80">
        <f t="shared" ca="1" si="368"/>
        <v>0</v>
      </c>
      <c r="AB666" s="81">
        <f t="shared" ca="1" si="352"/>
        <v>0</v>
      </c>
      <c r="AC666" s="79">
        <f t="shared" ca="1" si="353"/>
        <v>41.789917921959649</v>
      </c>
      <c r="AE666" s="35"/>
      <c r="AF666" s="35"/>
      <c r="AR666" s="69">
        <f t="shared" si="369"/>
        <v>56</v>
      </c>
      <c r="AS666" s="70">
        <f t="shared" si="373"/>
        <v>663</v>
      </c>
      <c r="AT666" s="71">
        <f t="shared" si="374"/>
        <v>1.0693210979168619E-2</v>
      </c>
      <c r="AU666" s="72">
        <f t="shared" si="354"/>
        <v>6.8214933659622723E-3</v>
      </c>
      <c r="AV666" s="73">
        <f t="shared" si="370"/>
        <v>1.0068214933659623</v>
      </c>
      <c r="AW666" s="74">
        <f>PRODUCT(AV$4:AV666)</f>
        <v>90.676142164221929</v>
      </c>
    </row>
    <row r="667" spans="5:49">
      <c r="E667">
        <f t="shared" si="371"/>
        <v>664</v>
      </c>
      <c r="F667" s="64">
        <f t="shared" si="372"/>
        <v>117.24999999999703</v>
      </c>
      <c r="G667" s="55">
        <f t="shared" si="355"/>
        <v>0</v>
      </c>
      <c r="H667" s="78">
        <f t="shared" si="375"/>
        <v>3.8718965653088936E-5</v>
      </c>
      <c r="I667" s="79">
        <f t="shared" ca="1" si="356"/>
        <v>0</v>
      </c>
      <c r="J667" s="79">
        <f t="shared" ca="1" si="357"/>
        <v>0</v>
      </c>
      <c r="K667" s="80">
        <f t="shared" ca="1" si="358"/>
        <v>0</v>
      </c>
      <c r="L667" s="80">
        <f t="shared" ca="1" si="359"/>
        <v>0</v>
      </c>
      <c r="M667" s="80">
        <f t="shared" ca="1" si="360"/>
        <v>0</v>
      </c>
      <c r="N667" s="80">
        <f t="shared" ca="1" si="361"/>
        <v>0</v>
      </c>
      <c r="O667" s="81">
        <f t="shared" ca="1" si="347"/>
        <v>0</v>
      </c>
      <c r="P667" s="79">
        <f t="shared" ca="1" si="348"/>
        <v>0</v>
      </c>
      <c r="R667">
        <f t="shared" ca="1" si="362"/>
        <v>664</v>
      </c>
      <c r="S667" s="78">
        <f t="shared" ca="1" si="363"/>
        <v>115.04</v>
      </c>
      <c r="T667" s="55">
        <f t="shared" ca="1" si="364"/>
        <v>0</v>
      </c>
      <c r="U667" s="78">
        <f t="shared" ca="1" si="365"/>
        <v>2.4366954920664725E-5</v>
      </c>
      <c r="V667" s="79">
        <f t="shared" ca="1" si="366"/>
        <v>41.789917921959649</v>
      </c>
      <c r="W667" s="79">
        <f t="shared" ca="1" si="349"/>
        <v>0.2850696478687556</v>
      </c>
      <c r="X667" s="80">
        <f t="shared" ca="1" si="350"/>
        <v>-4.8733909841329449E-4</v>
      </c>
      <c r="Y667" s="80">
        <f t="shared" ca="1" si="367"/>
        <v>-3.4824931601633045E-2</v>
      </c>
      <c r="Z667" s="80">
        <f t="shared" ca="1" si="351"/>
        <v>0</v>
      </c>
      <c r="AA667" s="80">
        <f t="shared" ca="1" si="368"/>
        <v>0</v>
      </c>
      <c r="AB667" s="81">
        <f t="shared" ca="1" si="352"/>
        <v>0</v>
      </c>
      <c r="AC667" s="79">
        <f t="shared" ca="1" si="353"/>
        <v>42.039675299128355</v>
      </c>
      <c r="AE667" s="35"/>
      <c r="AF667" s="35"/>
      <c r="AR667" s="69">
        <f t="shared" si="369"/>
        <v>56</v>
      </c>
      <c r="AS667" s="70">
        <f t="shared" si="373"/>
        <v>664</v>
      </c>
      <c r="AT667" s="71">
        <f t="shared" si="374"/>
        <v>1.0620267311413386E-2</v>
      </c>
      <c r="AU667" s="72">
        <f t="shared" si="354"/>
        <v>6.8214933659622723E-3</v>
      </c>
      <c r="AV667" s="73">
        <f t="shared" si="370"/>
        <v>1.0068214933659623</v>
      </c>
      <c r="AW667" s="74">
        <f>PRODUCT(AV$4:AV667)</f>
        <v>91.294688866446222</v>
      </c>
    </row>
    <row r="668" spans="5:49">
      <c r="E668">
        <f t="shared" si="371"/>
        <v>665</v>
      </c>
      <c r="F668" s="64">
        <f t="shared" si="372"/>
        <v>117.33333333333036</v>
      </c>
      <c r="G668" s="55">
        <f t="shared" si="355"/>
        <v>0</v>
      </c>
      <c r="H668" s="78">
        <f t="shared" si="375"/>
        <v>3.8718965653088936E-5</v>
      </c>
      <c r="I668" s="79">
        <f t="shared" ca="1" si="356"/>
        <v>0</v>
      </c>
      <c r="J668" s="79">
        <f t="shared" ca="1" si="357"/>
        <v>0</v>
      </c>
      <c r="K668" s="80">
        <f t="shared" ca="1" si="358"/>
        <v>0</v>
      </c>
      <c r="L668" s="80">
        <f t="shared" ca="1" si="359"/>
        <v>0</v>
      </c>
      <c r="M668" s="80">
        <f t="shared" ca="1" si="360"/>
        <v>0</v>
      </c>
      <c r="N668" s="80">
        <f t="shared" ca="1" si="361"/>
        <v>0</v>
      </c>
      <c r="O668" s="81">
        <f t="shared" ca="1" si="347"/>
        <v>0</v>
      </c>
      <c r="P668" s="79">
        <f t="shared" ca="1" si="348"/>
        <v>0</v>
      </c>
      <c r="R668">
        <f t="shared" ca="1" si="362"/>
        <v>665</v>
      </c>
      <c r="S668" s="78">
        <f t="shared" ca="1" si="363"/>
        <v>115.12</v>
      </c>
      <c r="T668" s="55">
        <f t="shared" ca="1" si="364"/>
        <v>0</v>
      </c>
      <c r="U668" s="78">
        <f t="shared" ca="1" si="365"/>
        <v>2.4366954920664725E-5</v>
      </c>
      <c r="V668" s="79">
        <f t="shared" ca="1" si="366"/>
        <v>42.039675299128355</v>
      </c>
      <c r="W668" s="79">
        <f t="shared" ca="1" si="349"/>
        <v>0.2867733661602121</v>
      </c>
      <c r="X668" s="80">
        <f t="shared" ca="1" si="350"/>
        <v>-4.8733909841329449E-4</v>
      </c>
      <c r="Y668" s="80">
        <f t="shared" ca="1" si="367"/>
        <v>-3.5033062749273633E-2</v>
      </c>
      <c r="Z668" s="80">
        <f t="shared" ca="1" si="351"/>
        <v>0</v>
      </c>
      <c r="AA668" s="80">
        <f t="shared" ca="1" si="368"/>
        <v>0</v>
      </c>
      <c r="AB668" s="81">
        <f t="shared" ca="1" si="352"/>
        <v>0</v>
      </c>
      <c r="AC668" s="79">
        <f t="shared" ca="1" si="353"/>
        <v>42.290928263440883</v>
      </c>
      <c r="AE668" s="35"/>
      <c r="AF668" s="35"/>
      <c r="AR668" s="69">
        <f t="shared" si="369"/>
        <v>56</v>
      </c>
      <c r="AS668" s="70">
        <f t="shared" si="373"/>
        <v>665</v>
      </c>
      <c r="AT668" s="71">
        <f t="shared" si="374"/>
        <v>1.0547821228403833E-2</v>
      </c>
      <c r="AU668" s="72">
        <f t="shared" si="354"/>
        <v>6.8214933659622723E-3</v>
      </c>
      <c r="AV668" s="73">
        <f t="shared" si="370"/>
        <v>1.0068214933659623</v>
      </c>
      <c r="AW668" s="74">
        <f>PRODUCT(AV$4:AV668)</f>
        <v>91.917454980896281</v>
      </c>
    </row>
    <row r="669" spans="5:49">
      <c r="E669">
        <f t="shared" si="371"/>
        <v>666</v>
      </c>
      <c r="F669" s="64">
        <f t="shared" si="372"/>
        <v>117.41666666666369</v>
      </c>
      <c r="G669" s="55">
        <f t="shared" si="355"/>
        <v>0</v>
      </c>
      <c r="H669" s="78">
        <f t="shared" si="375"/>
        <v>3.8718965653088936E-5</v>
      </c>
      <c r="I669" s="79">
        <f t="shared" ca="1" si="356"/>
        <v>0</v>
      </c>
      <c r="J669" s="79">
        <f t="shared" ca="1" si="357"/>
        <v>0</v>
      </c>
      <c r="K669" s="80">
        <f t="shared" ca="1" si="358"/>
        <v>0</v>
      </c>
      <c r="L669" s="80">
        <f t="shared" ca="1" si="359"/>
        <v>0</v>
      </c>
      <c r="M669" s="80">
        <f t="shared" ca="1" si="360"/>
        <v>0</v>
      </c>
      <c r="N669" s="80">
        <f t="shared" ca="1" si="361"/>
        <v>0</v>
      </c>
      <c r="O669" s="81">
        <f t="shared" ca="1" si="347"/>
        <v>0</v>
      </c>
      <c r="P669" s="79">
        <f t="shared" ca="1" si="348"/>
        <v>0</v>
      </c>
      <c r="R669">
        <f t="shared" ca="1" si="362"/>
        <v>666</v>
      </c>
      <c r="S669" s="78">
        <f t="shared" ca="1" si="363"/>
        <v>115.2</v>
      </c>
      <c r="T669" s="55">
        <f t="shared" ca="1" si="364"/>
        <v>0</v>
      </c>
      <c r="U669" s="78">
        <f t="shared" ca="1" si="365"/>
        <v>2.4366954920664725E-5</v>
      </c>
      <c r="V669" s="79">
        <f t="shared" ca="1" si="366"/>
        <v>42.290928263440883</v>
      </c>
      <c r="W669" s="79">
        <f t="shared" ca="1" si="349"/>
        <v>0.28848728658944833</v>
      </c>
      <c r="X669" s="80">
        <f t="shared" ca="1" si="350"/>
        <v>-4.8733909841329449E-4</v>
      </c>
      <c r="Y669" s="80">
        <f t="shared" ca="1" si="367"/>
        <v>-3.5242440219534071E-2</v>
      </c>
      <c r="Z669" s="80">
        <f t="shared" ca="1" si="351"/>
        <v>0</v>
      </c>
      <c r="AA669" s="80">
        <f t="shared" ca="1" si="368"/>
        <v>0</v>
      </c>
      <c r="AB669" s="81">
        <f t="shared" ca="1" si="352"/>
        <v>0</v>
      </c>
      <c r="AC669" s="79">
        <f t="shared" ca="1" si="353"/>
        <v>42.543685770712386</v>
      </c>
      <c r="AE669" s="35"/>
      <c r="AF669" s="35"/>
      <c r="AR669" s="69">
        <f t="shared" si="369"/>
        <v>56</v>
      </c>
      <c r="AS669" s="70">
        <f t="shared" si="373"/>
        <v>666</v>
      </c>
      <c r="AT669" s="71">
        <f t="shared" si="374"/>
        <v>1.047586933586892E-2</v>
      </c>
      <c r="AU669" s="72">
        <f t="shared" si="354"/>
        <v>6.8214933659622723E-3</v>
      </c>
      <c r="AV669" s="73">
        <f t="shared" si="370"/>
        <v>1.0068214933659623</v>
      </c>
      <c r="AW669" s="74">
        <f>PRODUCT(AV$4:AV669)</f>
        <v>92.544469290264601</v>
      </c>
    </row>
    <row r="670" spans="5:49">
      <c r="E670">
        <f t="shared" si="371"/>
        <v>667</v>
      </c>
      <c r="F670" s="64">
        <f t="shared" si="372"/>
        <v>117.49999999999702</v>
      </c>
      <c r="G670" s="55">
        <f t="shared" si="355"/>
        <v>0</v>
      </c>
      <c r="H670" s="78">
        <f t="shared" si="375"/>
        <v>3.8718965653088936E-5</v>
      </c>
      <c r="I670" s="79">
        <f t="shared" ca="1" si="356"/>
        <v>0</v>
      </c>
      <c r="J670" s="79">
        <f t="shared" ca="1" si="357"/>
        <v>0</v>
      </c>
      <c r="K670" s="80">
        <f t="shared" ca="1" si="358"/>
        <v>0</v>
      </c>
      <c r="L670" s="80">
        <f t="shared" ca="1" si="359"/>
        <v>0</v>
      </c>
      <c r="M670" s="80">
        <f t="shared" ca="1" si="360"/>
        <v>0</v>
      </c>
      <c r="N670" s="80">
        <f t="shared" ca="1" si="361"/>
        <v>0</v>
      </c>
      <c r="O670" s="81">
        <f t="shared" ca="1" si="347"/>
        <v>0</v>
      </c>
      <c r="P670" s="79">
        <f t="shared" ca="1" si="348"/>
        <v>0</v>
      </c>
      <c r="R670">
        <f t="shared" ca="1" si="362"/>
        <v>667</v>
      </c>
      <c r="S670" s="78">
        <f t="shared" ca="1" si="363"/>
        <v>115.28</v>
      </c>
      <c r="T670" s="55">
        <f t="shared" ca="1" si="364"/>
        <v>0</v>
      </c>
      <c r="U670" s="78">
        <f t="shared" ca="1" si="365"/>
        <v>2.4366954920664725E-5</v>
      </c>
      <c r="V670" s="79">
        <f t="shared" ca="1" si="366"/>
        <v>42.543685770712386</v>
      </c>
      <c r="W670" s="79">
        <f t="shared" ca="1" si="349"/>
        <v>0.29021147024849808</v>
      </c>
      <c r="X670" s="80">
        <f t="shared" ca="1" si="350"/>
        <v>-4.8733909841329449E-4</v>
      </c>
      <c r="Y670" s="80">
        <f t="shared" ca="1" si="367"/>
        <v>-3.5453071475593657E-2</v>
      </c>
      <c r="Z670" s="80">
        <f t="shared" ca="1" si="351"/>
        <v>0</v>
      </c>
      <c r="AA670" s="80">
        <f t="shared" ca="1" si="368"/>
        <v>0</v>
      </c>
      <c r="AB670" s="81">
        <f t="shared" ca="1" si="352"/>
        <v>0</v>
      </c>
      <c r="AC670" s="79">
        <f t="shared" ca="1" si="353"/>
        <v>42.79795683038688</v>
      </c>
      <c r="AE670" s="35"/>
      <c r="AF670" s="35"/>
      <c r="AR670" s="69">
        <f t="shared" si="369"/>
        <v>56</v>
      </c>
      <c r="AS670" s="70">
        <f t="shared" si="373"/>
        <v>667</v>
      </c>
      <c r="AT670" s="71">
        <f t="shared" si="374"/>
        <v>1.0404408262691603E-2</v>
      </c>
      <c r="AU670" s="72">
        <f t="shared" si="354"/>
        <v>6.8214933659622723E-3</v>
      </c>
      <c r="AV670" s="73">
        <f t="shared" si="370"/>
        <v>1.0068214933659623</v>
      </c>
      <c r="AW670" s="74">
        <f>PRODUCT(AV$4:AV670)</f>
        <v>93.175760773584642</v>
      </c>
    </row>
    <row r="671" spans="5:49">
      <c r="E671">
        <f t="shared" si="371"/>
        <v>668</v>
      </c>
      <c r="F671" s="64">
        <f t="shared" si="372"/>
        <v>117.58333333333034</v>
      </c>
      <c r="G671" s="55">
        <f t="shared" si="355"/>
        <v>0</v>
      </c>
      <c r="H671" s="78">
        <f t="shared" si="375"/>
        <v>3.8718965653088936E-5</v>
      </c>
      <c r="I671" s="79">
        <f t="shared" ca="1" si="356"/>
        <v>0</v>
      </c>
      <c r="J671" s="79">
        <f t="shared" ca="1" si="357"/>
        <v>0</v>
      </c>
      <c r="K671" s="80">
        <f t="shared" ca="1" si="358"/>
        <v>0</v>
      </c>
      <c r="L671" s="80">
        <f t="shared" ca="1" si="359"/>
        <v>0</v>
      </c>
      <c r="M671" s="80">
        <f t="shared" ca="1" si="360"/>
        <v>0</v>
      </c>
      <c r="N671" s="80">
        <f t="shared" ca="1" si="361"/>
        <v>0</v>
      </c>
      <c r="O671" s="81">
        <f t="shared" ca="1" si="347"/>
        <v>0</v>
      </c>
      <c r="P671" s="79">
        <f t="shared" ca="1" si="348"/>
        <v>0</v>
      </c>
      <c r="R671">
        <f t="shared" ca="1" si="362"/>
        <v>668</v>
      </c>
      <c r="S671" s="78">
        <f t="shared" ca="1" si="363"/>
        <v>115.36</v>
      </c>
      <c r="T671" s="55">
        <f t="shared" ca="1" si="364"/>
        <v>0</v>
      </c>
      <c r="U671" s="78">
        <f t="shared" ca="1" si="365"/>
        <v>2.4366954920664725E-5</v>
      </c>
      <c r="V671" s="79">
        <f t="shared" ca="1" si="366"/>
        <v>42.79795683038688</v>
      </c>
      <c r="W671" s="79">
        <f t="shared" ca="1" si="349"/>
        <v>0.29194597859522381</v>
      </c>
      <c r="X671" s="80">
        <f t="shared" ca="1" si="350"/>
        <v>-4.8733909841329449E-4</v>
      </c>
      <c r="Y671" s="80">
        <f t="shared" ca="1" si="367"/>
        <v>-3.5664964025322404E-2</v>
      </c>
      <c r="Z671" s="80">
        <f t="shared" ca="1" si="351"/>
        <v>0</v>
      </c>
      <c r="AA671" s="80">
        <f t="shared" ca="1" si="368"/>
        <v>0</v>
      </c>
      <c r="AB671" s="81">
        <f t="shared" ca="1" si="352"/>
        <v>0</v>
      </c>
      <c r="AC671" s="79">
        <f t="shared" ca="1" si="353"/>
        <v>43.053750505858368</v>
      </c>
      <c r="AE671" s="35"/>
      <c r="AF671" s="35"/>
      <c r="AR671" s="69">
        <f t="shared" si="369"/>
        <v>56</v>
      </c>
      <c r="AS671" s="70">
        <f t="shared" si="373"/>
        <v>668</v>
      </c>
      <c r="AT671" s="71">
        <f t="shared" si="374"/>
        <v>1.0333434660750889E-2</v>
      </c>
      <c r="AU671" s="72">
        <f t="shared" si="354"/>
        <v>6.8214933659622723E-3</v>
      </c>
      <c r="AV671" s="73">
        <f t="shared" si="370"/>
        <v>1.0068214933659623</v>
      </c>
      <c r="AW671" s="74">
        <f>PRODUCT(AV$4:AV671)</f>
        <v>93.811358607570142</v>
      </c>
    </row>
    <row r="672" spans="5:49">
      <c r="E672">
        <f t="shared" si="371"/>
        <v>669</v>
      </c>
      <c r="F672" s="64">
        <f t="shared" si="372"/>
        <v>117.66666666666367</v>
      </c>
      <c r="G672" s="55">
        <f t="shared" si="355"/>
        <v>0</v>
      </c>
      <c r="H672" s="78">
        <f t="shared" si="375"/>
        <v>3.8718965653088936E-5</v>
      </c>
      <c r="I672" s="79">
        <f t="shared" ca="1" si="356"/>
        <v>0</v>
      </c>
      <c r="J672" s="79">
        <f t="shared" ca="1" si="357"/>
        <v>0</v>
      </c>
      <c r="K672" s="80">
        <f t="shared" ca="1" si="358"/>
        <v>0</v>
      </c>
      <c r="L672" s="80">
        <f t="shared" ca="1" si="359"/>
        <v>0</v>
      </c>
      <c r="M672" s="80">
        <f t="shared" ca="1" si="360"/>
        <v>0</v>
      </c>
      <c r="N672" s="80">
        <f t="shared" ca="1" si="361"/>
        <v>0</v>
      </c>
      <c r="O672" s="81">
        <f t="shared" ca="1" si="347"/>
        <v>0</v>
      </c>
      <c r="P672" s="79">
        <f t="shared" ca="1" si="348"/>
        <v>0</v>
      </c>
      <c r="R672">
        <f t="shared" ca="1" si="362"/>
        <v>669</v>
      </c>
      <c r="S672" s="78">
        <f t="shared" ca="1" si="363"/>
        <v>115.44</v>
      </c>
      <c r="T672" s="55">
        <f t="shared" ca="1" si="364"/>
        <v>0</v>
      </c>
      <c r="U672" s="78">
        <f t="shared" ca="1" si="365"/>
        <v>2.4366954920664725E-5</v>
      </c>
      <c r="V672" s="79">
        <f t="shared" ca="1" si="366"/>
        <v>43.053750505858368</v>
      </c>
      <c r="W672" s="79">
        <f t="shared" ca="1" si="349"/>
        <v>0.29369087345550771</v>
      </c>
      <c r="X672" s="80">
        <f t="shared" ca="1" si="350"/>
        <v>-4.8733909841329449E-4</v>
      </c>
      <c r="Y672" s="80">
        <f t="shared" ca="1" si="367"/>
        <v>-3.587812542154864E-2</v>
      </c>
      <c r="Z672" s="80">
        <f t="shared" ca="1" si="351"/>
        <v>0</v>
      </c>
      <c r="AA672" s="80">
        <f t="shared" ca="1" si="368"/>
        <v>0</v>
      </c>
      <c r="AB672" s="81">
        <f t="shared" ca="1" si="352"/>
        <v>0</v>
      </c>
      <c r="AC672" s="79">
        <f t="shared" ca="1" si="353"/>
        <v>43.311075914793918</v>
      </c>
      <c r="AE672" s="35"/>
      <c r="AF672" s="35"/>
      <c r="AR672" s="69">
        <f t="shared" si="369"/>
        <v>56</v>
      </c>
      <c r="AS672" s="70">
        <f t="shared" si="373"/>
        <v>669</v>
      </c>
      <c r="AT672" s="71">
        <f t="shared" si="374"/>
        <v>1.0262945204764971E-2</v>
      </c>
      <c r="AU672" s="72">
        <f t="shared" si="354"/>
        <v>6.8214933659622723E-3</v>
      </c>
      <c r="AV672" s="73">
        <f t="shared" si="370"/>
        <v>1.0068214933659623</v>
      </c>
      <c r="AW672" s="74">
        <f>PRODUCT(AV$4:AV672)</f>
        <v>94.451292167963587</v>
      </c>
    </row>
    <row r="673" spans="5:49">
      <c r="E673">
        <f t="shared" si="371"/>
        <v>670</v>
      </c>
      <c r="F673" s="64">
        <f t="shared" si="372"/>
        <v>117.749999999997</v>
      </c>
      <c r="G673" s="55">
        <f t="shared" si="355"/>
        <v>0</v>
      </c>
      <c r="H673" s="78">
        <f t="shared" si="375"/>
        <v>3.8718965653088936E-5</v>
      </c>
      <c r="I673" s="79">
        <f t="shared" ca="1" si="356"/>
        <v>0</v>
      </c>
      <c r="J673" s="79">
        <f t="shared" ca="1" si="357"/>
        <v>0</v>
      </c>
      <c r="K673" s="80">
        <f t="shared" ca="1" si="358"/>
        <v>0</v>
      </c>
      <c r="L673" s="80">
        <f t="shared" ca="1" si="359"/>
        <v>0</v>
      </c>
      <c r="M673" s="80">
        <f t="shared" ca="1" si="360"/>
        <v>0</v>
      </c>
      <c r="N673" s="80">
        <f t="shared" ca="1" si="361"/>
        <v>0</v>
      </c>
      <c r="O673" s="81">
        <f t="shared" ca="1" si="347"/>
        <v>0</v>
      </c>
      <c r="P673" s="79">
        <f t="shared" ca="1" si="348"/>
        <v>0</v>
      </c>
      <c r="R673">
        <f t="shared" ca="1" si="362"/>
        <v>670</v>
      </c>
      <c r="S673" s="78">
        <f t="shared" ca="1" si="363"/>
        <v>115.52</v>
      </c>
      <c r="T673" s="55">
        <f t="shared" ca="1" si="364"/>
        <v>0</v>
      </c>
      <c r="U673" s="78">
        <f t="shared" ca="1" si="365"/>
        <v>2.4366954920664725E-5</v>
      </c>
      <c r="V673" s="79">
        <f t="shared" ca="1" si="366"/>
        <v>43.311075914793918</v>
      </c>
      <c r="W673" s="79">
        <f t="shared" ca="1" si="349"/>
        <v>0.29544621702545504</v>
      </c>
      <c r="X673" s="80">
        <f t="shared" ca="1" si="350"/>
        <v>-4.8733909841329449E-4</v>
      </c>
      <c r="Y673" s="80">
        <f t="shared" ca="1" si="367"/>
        <v>-3.6092563262328264E-2</v>
      </c>
      <c r="Z673" s="80">
        <f t="shared" ca="1" si="351"/>
        <v>0</v>
      </c>
      <c r="AA673" s="80">
        <f t="shared" ca="1" si="368"/>
        <v>0</v>
      </c>
      <c r="AB673" s="81">
        <f t="shared" ca="1" si="352"/>
        <v>0</v>
      </c>
      <c r="AC673" s="79">
        <f t="shared" ca="1" si="353"/>
        <v>43.569942229458633</v>
      </c>
      <c r="AE673" s="35"/>
      <c r="AF673" s="35"/>
      <c r="AR673" s="69">
        <f t="shared" si="369"/>
        <v>56</v>
      </c>
      <c r="AS673" s="70">
        <f t="shared" si="373"/>
        <v>670</v>
      </c>
      <c r="AT673" s="71">
        <f t="shared" si="374"/>
        <v>1.0192936592135432E-2</v>
      </c>
      <c r="AU673" s="72">
        <f t="shared" si="354"/>
        <v>6.8214933659622723E-3</v>
      </c>
      <c r="AV673" s="73">
        <f t="shared" si="370"/>
        <v>1.0068214933659623</v>
      </c>
      <c r="AW673" s="74">
        <f>PRODUCT(AV$4:AV673)</f>
        <v>95.095591030893914</v>
      </c>
    </row>
    <row r="674" spans="5:49">
      <c r="E674">
        <f t="shared" si="371"/>
        <v>671</v>
      </c>
      <c r="F674" s="64">
        <f t="shared" si="372"/>
        <v>117.83333333333033</v>
      </c>
      <c r="G674" s="55">
        <f t="shared" si="355"/>
        <v>0</v>
      </c>
      <c r="H674" s="78">
        <f t="shared" si="375"/>
        <v>3.8718965653088936E-5</v>
      </c>
      <c r="I674" s="79">
        <f t="shared" ca="1" si="356"/>
        <v>0</v>
      </c>
      <c r="J674" s="79">
        <f t="shared" ca="1" si="357"/>
        <v>0</v>
      </c>
      <c r="K674" s="80">
        <f t="shared" ca="1" si="358"/>
        <v>0</v>
      </c>
      <c r="L674" s="80">
        <f t="shared" ca="1" si="359"/>
        <v>0</v>
      </c>
      <c r="M674" s="80">
        <f t="shared" ca="1" si="360"/>
        <v>0</v>
      </c>
      <c r="N674" s="80">
        <f t="shared" ca="1" si="361"/>
        <v>0</v>
      </c>
      <c r="O674" s="81">
        <f t="shared" ca="1" si="347"/>
        <v>0</v>
      </c>
      <c r="P674" s="79">
        <f t="shared" ca="1" si="348"/>
        <v>0</v>
      </c>
      <c r="R674">
        <f t="shared" ca="1" si="362"/>
        <v>671</v>
      </c>
      <c r="S674" s="78">
        <f t="shared" ca="1" si="363"/>
        <v>115.6</v>
      </c>
      <c r="T674" s="55">
        <f t="shared" ca="1" si="364"/>
        <v>0</v>
      </c>
      <c r="U674" s="78">
        <f t="shared" ca="1" si="365"/>
        <v>2.4366954920664725E-5</v>
      </c>
      <c r="V674" s="79">
        <f t="shared" ca="1" si="366"/>
        <v>43.569942229458633</v>
      </c>
      <c r="W674" s="79">
        <f t="shared" ca="1" si="349"/>
        <v>0.29721207187361154</v>
      </c>
      <c r="X674" s="80">
        <f t="shared" ca="1" si="350"/>
        <v>-4.8733909841329449E-4</v>
      </c>
      <c r="Y674" s="80">
        <f t="shared" ca="1" si="367"/>
        <v>-3.6308285191215532E-2</v>
      </c>
      <c r="Z674" s="80">
        <f t="shared" ca="1" si="351"/>
        <v>0</v>
      </c>
      <c r="AA674" s="80">
        <f t="shared" ca="1" si="368"/>
        <v>0</v>
      </c>
      <c r="AB674" s="81">
        <f t="shared" ca="1" si="352"/>
        <v>0</v>
      </c>
      <c r="AC674" s="79">
        <f t="shared" ca="1" si="353"/>
        <v>43.830358677042611</v>
      </c>
      <c r="AE674" s="35"/>
      <c r="AF674" s="35"/>
      <c r="AR674" s="69">
        <f t="shared" si="369"/>
        <v>56</v>
      </c>
      <c r="AS674" s="70">
        <f t="shared" si="373"/>
        <v>671</v>
      </c>
      <c r="AT674" s="71">
        <f t="shared" si="374"/>
        <v>1.0123405542792506E-2</v>
      </c>
      <c r="AU674" s="72">
        <f t="shared" si="354"/>
        <v>6.8214933659622723E-3</v>
      </c>
      <c r="AV674" s="73">
        <f t="shared" si="370"/>
        <v>1.0068214933659623</v>
      </c>
      <c r="AW674" s="74">
        <f>PRODUCT(AV$4:AV674)</f>
        <v>95.744284974243413</v>
      </c>
    </row>
    <row r="675" spans="5:49">
      <c r="E675">
        <f t="shared" si="371"/>
        <v>672</v>
      </c>
      <c r="F675" s="64">
        <f t="shared" si="372"/>
        <v>117.91666666666366</v>
      </c>
      <c r="G675" s="55">
        <f t="shared" si="355"/>
        <v>0</v>
      </c>
      <c r="H675" s="78">
        <f t="shared" si="375"/>
        <v>3.8718965653088936E-5</v>
      </c>
      <c r="I675" s="79">
        <f t="shared" ca="1" si="356"/>
        <v>0</v>
      </c>
      <c r="J675" s="79">
        <f t="shared" ca="1" si="357"/>
        <v>0</v>
      </c>
      <c r="K675" s="80">
        <f t="shared" ca="1" si="358"/>
        <v>0</v>
      </c>
      <c r="L675" s="80">
        <f t="shared" ca="1" si="359"/>
        <v>0</v>
      </c>
      <c r="M675" s="80">
        <f t="shared" ca="1" si="360"/>
        <v>0</v>
      </c>
      <c r="N675" s="80">
        <f t="shared" ca="1" si="361"/>
        <v>0</v>
      </c>
      <c r="O675" s="81">
        <f t="shared" ca="1" si="347"/>
        <v>0</v>
      </c>
      <c r="P675" s="79">
        <f t="shared" ca="1" si="348"/>
        <v>0</v>
      </c>
      <c r="R675">
        <f t="shared" ca="1" si="362"/>
        <v>672</v>
      </c>
      <c r="S675" s="78">
        <f t="shared" ca="1" si="363"/>
        <v>115.68</v>
      </c>
      <c r="T675" s="55">
        <f t="shared" ca="1" si="364"/>
        <v>0</v>
      </c>
      <c r="U675" s="78">
        <f t="shared" ca="1" si="365"/>
        <v>2.4366954920664725E-5</v>
      </c>
      <c r="V675" s="79">
        <f t="shared" ca="1" si="366"/>
        <v>43.830358677042611</v>
      </c>
      <c r="W675" s="79">
        <f t="shared" ca="1" si="349"/>
        <v>0.29898850094319307</v>
      </c>
      <c r="X675" s="80">
        <f t="shared" ca="1" si="350"/>
        <v>-4.8733909841329449E-4</v>
      </c>
      <c r="Y675" s="80">
        <f t="shared" ca="1" si="367"/>
        <v>-3.6525298897535509E-2</v>
      </c>
      <c r="Z675" s="80">
        <f t="shared" ca="1" si="351"/>
        <v>0</v>
      </c>
      <c r="AA675" s="80">
        <f t="shared" ca="1" si="368"/>
        <v>0</v>
      </c>
      <c r="AB675" s="81">
        <f t="shared" ca="1" si="352"/>
        <v>-3.2173993557949445</v>
      </c>
      <c r="AC675" s="79">
        <f t="shared" ca="1" si="353"/>
        <v>40.874935184194911</v>
      </c>
      <c r="AE675" s="35"/>
      <c r="AF675" s="35"/>
      <c r="AR675" s="69">
        <f t="shared" si="369"/>
        <v>56</v>
      </c>
      <c r="AS675" s="70">
        <f t="shared" si="373"/>
        <v>672</v>
      </c>
      <c r="AT675" s="71">
        <f t="shared" si="374"/>
        <v>1.00543487990414E-2</v>
      </c>
      <c r="AU675" s="72">
        <f t="shared" si="354"/>
        <v>6.8214933659622723E-3</v>
      </c>
      <c r="AV675" s="73">
        <f t="shared" si="370"/>
        <v>1.0068214933659623</v>
      </c>
      <c r="AW675" s="74">
        <f>PRODUCT(AV$4:AV675)</f>
        <v>96.39740397902402</v>
      </c>
    </row>
    <row r="676" spans="5:49">
      <c r="E676">
        <f t="shared" si="371"/>
        <v>673</v>
      </c>
      <c r="F676" s="64">
        <f t="shared" si="372"/>
        <v>117.99999999999699</v>
      </c>
      <c r="G676" s="55">
        <f t="shared" si="355"/>
        <v>0</v>
      </c>
      <c r="H676" s="78">
        <f t="shared" si="375"/>
        <v>3.8718965653088936E-5</v>
      </c>
      <c r="I676" s="79">
        <f t="shared" ca="1" si="356"/>
        <v>0</v>
      </c>
      <c r="J676" s="79">
        <f t="shared" ca="1" si="357"/>
        <v>0</v>
      </c>
      <c r="K676" s="80">
        <f t="shared" ca="1" si="358"/>
        <v>0</v>
      </c>
      <c r="L676" s="80">
        <f t="shared" ca="1" si="359"/>
        <v>0</v>
      </c>
      <c r="M676" s="80">
        <f t="shared" ca="1" si="360"/>
        <v>0</v>
      </c>
      <c r="N676" s="80">
        <f t="shared" ca="1" si="361"/>
        <v>0</v>
      </c>
      <c r="O676" s="81">
        <f t="shared" ca="1" si="347"/>
        <v>0</v>
      </c>
      <c r="P676" s="79">
        <f t="shared" ca="1" si="348"/>
        <v>0</v>
      </c>
      <c r="R676">
        <f t="shared" ca="1" si="362"/>
        <v>673</v>
      </c>
      <c r="S676" s="78">
        <f t="shared" ca="1" si="363"/>
        <v>115.76</v>
      </c>
      <c r="T676" s="55">
        <f t="shared" ca="1" si="364"/>
        <v>0</v>
      </c>
      <c r="U676" s="78">
        <f t="shared" ca="1" si="365"/>
        <v>2.4366954920664725E-5</v>
      </c>
      <c r="V676" s="79">
        <f t="shared" ca="1" si="366"/>
        <v>40.874935184194911</v>
      </c>
      <c r="W676" s="79">
        <f t="shared" ca="1" si="349"/>
        <v>0.27882809919312346</v>
      </c>
      <c r="X676" s="80">
        <f t="shared" ca="1" si="350"/>
        <v>-4.8733909841329449E-4</v>
      </c>
      <c r="Y676" s="80">
        <f t="shared" ca="1" si="367"/>
        <v>-3.4062445986829094E-2</v>
      </c>
      <c r="Z676" s="80">
        <f t="shared" ca="1" si="351"/>
        <v>-0.30656201388146181</v>
      </c>
      <c r="AA676" s="80">
        <f t="shared" ca="1" si="368"/>
        <v>0</v>
      </c>
      <c r="AB676" s="81">
        <f t="shared" ca="1" si="352"/>
        <v>0</v>
      </c>
      <c r="AC676" s="79">
        <f t="shared" ca="1" si="353"/>
        <v>40.81265148442133</v>
      </c>
      <c r="AE676" s="35"/>
      <c r="AF676" s="35"/>
      <c r="AR676" s="69">
        <f t="shared" si="369"/>
        <v>57</v>
      </c>
      <c r="AS676" s="70">
        <f t="shared" si="373"/>
        <v>673</v>
      </c>
      <c r="AT676" s="71">
        <f t="shared" si="374"/>
        <v>9.9857631254096687E-3</v>
      </c>
      <c r="AU676" s="72">
        <f t="shared" si="354"/>
        <v>6.8214933659622723E-3</v>
      </c>
      <c r="AV676" s="73">
        <f t="shared" si="370"/>
        <v>1.0068214933659623</v>
      </c>
      <c r="AW676" s="74">
        <f>PRODUCT(AV$4:AV676)</f>
        <v>97.054978230762913</v>
      </c>
    </row>
    <row r="677" spans="5:49">
      <c r="E677">
        <f t="shared" si="371"/>
        <v>674</v>
      </c>
      <c r="F677" s="64">
        <f t="shared" si="372"/>
        <v>118.08333333333032</v>
      </c>
      <c r="G677" s="55">
        <f t="shared" si="355"/>
        <v>0</v>
      </c>
      <c r="H677" s="78">
        <f t="shared" si="375"/>
        <v>3.8718965653088936E-5</v>
      </c>
      <c r="I677" s="79">
        <f t="shared" ca="1" si="356"/>
        <v>0</v>
      </c>
      <c r="J677" s="79">
        <f t="shared" ca="1" si="357"/>
        <v>0</v>
      </c>
      <c r="K677" s="80">
        <f t="shared" ca="1" si="358"/>
        <v>0</v>
      </c>
      <c r="L677" s="80">
        <f t="shared" ca="1" si="359"/>
        <v>0</v>
      </c>
      <c r="M677" s="80">
        <f t="shared" ca="1" si="360"/>
        <v>0</v>
      </c>
      <c r="N677" s="80">
        <f t="shared" ca="1" si="361"/>
        <v>0</v>
      </c>
      <c r="O677" s="81">
        <f t="shared" ca="1" si="347"/>
        <v>0</v>
      </c>
      <c r="P677" s="79">
        <f t="shared" ca="1" si="348"/>
        <v>0</v>
      </c>
      <c r="R677">
        <f t="shared" ca="1" si="362"/>
        <v>674</v>
      </c>
      <c r="S677" s="78">
        <f t="shared" ca="1" si="363"/>
        <v>115.84</v>
      </c>
      <c r="T677" s="55">
        <f t="shared" ca="1" si="364"/>
        <v>0</v>
      </c>
      <c r="U677" s="78">
        <f t="shared" ca="1" si="365"/>
        <v>2.4366954920664725E-5</v>
      </c>
      <c r="V677" s="79">
        <f t="shared" ca="1" si="366"/>
        <v>40.81265148442133</v>
      </c>
      <c r="W677" s="79">
        <f t="shared" ca="1" si="349"/>
        <v>0.27840323134831041</v>
      </c>
      <c r="X677" s="80">
        <f t="shared" ca="1" si="350"/>
        <v>-4.8733909841329449E-4</v>
      </c>
      <c r="Y677" s="80">
        <f t="shared" ca="1" si="367"/>
        <v>-3.4010542903684444E-2</v>
      </c>
      <c r="Z677" s="80">
        <f t="shared" ca="1" si="351"/>
        <v>0</v>
      </c>
      <c r="AA677" s="80">
        <f t="shared" ca="1" si="368"/>
        <v>0</v>
      </c>
      <c r="AB677" s="81">
        <f t="shared" ca="1" si="352"/>
        <v>0</v>
      </c>
      <c r="AC677" s="79">
        <f t="shared" ca="1" si="353"/>
        <v>41.056556833767544</v>
      </c>
      <c r="AE677" s="35"/>
      <c r="AF677" s="35"/>
      <c r="AR677" s="69">
        <f t="shared" si="369"/>
        <v>57</v>
      </c>
      <c r="AS677" s="70">
        <f t="shared" si="373"/>
        <v>674</v>
      </c>
      <c r="AT677" s="71">
        <f t="shared" si="374"/>
        <v>9.9176453084956154E-3</v>
      </c>
      <c r="AU677" s="72">
        <f t="shared" si="354"/>
        <v>6.8214933659622723E-3</v>
      </c>
      <c r="AV677" s="73">
        <f t="shared" si="370"/>
        <v>1.0068214933659623</v>
      </c>
      <c r="AW677" s="74">
        <f>PRODUCT(AV$4:AV677)</f>
        <v>97.717038120897669</v>
      </c>
    </row>
    <row r="678" spans="5:49">
      <c r="E678">
        <f t="shared" si="371"/>
        <v>675</v>
      </c>
      <c r="F678" s="64">
        <f t="shared" si="372"/>
        <v>118.16666666666364</v>
      </c>
      <c r="G678" s="55">
        <f t="shared" si="355"/>
        <v>0</v>
      </c>
      <c r="H678" s="78">
        <f t="shared" si="375"/>
        <v>3.8718965653088936E-5</v>
      </c>
      <c r="I678" s="79">
        <f t="shared" ca="1" si="356"/>
        <v>0</v>
      </c>
      <c r="J678" s="79">
        <f t="shared" ca="1" si="357"/>
        <v>0</v>
      </c>
      <c r="K678" s="80">
        <f t="shared" ca="1" si="358"/>
        <v>0</v>
      </c>
      <c r="L678" s="80">
        <f t="shared" ca="1" si="359"/>
        <v>0</v>
      </c>
      <c r="M678" s="80">
        <f t="shared" ca="1" si="360"/>
        <v>0</v>
      </c>
      <c r="N678" s="80">
        <f t="shared" ca="1" si="361"/>
        <v>0</v>
      </c>
      <c r="O678" s="81">
        <f t="shared" ca="1" si="347"/>
        <v>0</v>
      </c>
      <c r="P678" s="79">
        <f t="shared" ca="1" si="348"/>
        <v>0</v>
      </c>
      <c r="R678">
        <f t="shared" ca="1" si="362"/>
        <v>675</v>
      </c>
      <c r="S678" s="78">
        <f t="shared" ca="1" si="363"/>
        <v>115.92</v>
      </c>
      <c r="T678" s="55">
        <f t="shared" ca="1" si="364"/>
        <v>0</v>
      </c>
      <c r="U678" s="78">
        <f t="shared" ca="1" si="365"/>
        <v>2.4366954920664725E-5</v>
      </c>
      <c r="V678" s="79">
        <f t="shared" ca="1" si="366"/>
        <v>41.056556833767544</v>
      </c>
      <c r="W678" s="79">
        <f t="shared" ca="1" si="349"/>
        <v>0.28006703007079831</v>
      </c>
      <c r="X678" s="80">
        <f t="shared" ca="1" si="350"/>
        <v>-4.8733909841329449E-4</v>
      </c>
      <c r="Y678" s="80">
        <f t="shared" ca="1" si="367"/>
        <v>-3.4213797361472953E-2</v>
      </c>
      <c r="Z678" s="80">
        <f t="shared" ca="1" si="351"/>
        <v>0</v>
      </c>
      <c r="AA678" s="80">
        <f t="shared" ca="1" si="368"/>
        <v>0</v>
      </c>
      <c r="AB678" s="81">
        <f t="shared" ca="1" si="352"/>
        <v>0</v>
      </c>
      <c r="AC678" s="79">
        <f t="shared" ca="1" si="353"/>
        <v>41.301922727378454</v>
      </c>
      <c r="AE678" s="35"/>
      <c r="AF678" s="35"/>
      <c r="AR678" s="69">
        <f t="shared" si="369"/>
        <v>57</v>
      </c>
      <c r="AS678" s="70">
        <f t="shared" si="373"/>
        <v>675</v>
      </c>
      <c r="AT678" s="71">
        <f t="shared" si="374"/>
        <v>9.8499921568177464E-3</v>
      </c>
      <c r="AU678" s="72">
        <f t="shared" si="354"/>
        <v>6.8214933659622723E-3</v>
      </c>
      <c r="AV678" s="73">
        <f t="shared" si="370"/>
        <v>1.0068214933659623</v>
      </c>
      <c r="AW678" s="74">
        <f>PRODUCT(AV$4:AV678)</f>
        <v>98.383614248180862</v>
      </c>
    </row>
    <row r="679" spans="5:49">
      <c r="E679">
        <f t="shared" si="371"/>
        <v>676</v>
      </c>
      <c r="F679" s="64">
        <f t="shared" si="372"/>
        <v>118.24999999999697</v>
      </c>
      <c r="G679" s="55">
        <f t="shared" si="355"/>
        <v>0</v>
      </c>
      <c r="H679" s="78">
        <f t="shared" si="375"/>
        <v>3.8718965653088936E-5</v>
      </c>
      <c r="I679" s="79">
        <f t="shared" ca="1" si="356"/>
        <v>0</v>
      </c>
      <c r="J679" s="79">
        <f t="shared" ca="1" si="357"/>
        <v>0</v>
      </c>
      <c r="K679" s="80">
        <f t="shared" ca="1" si="358"/>
        <v>0</v>
      </c>
      <c r="L679" s="80">
        <f t="shared" ca="1" si="359"/>
        <v>0</v>
      </c>
      <c r="M679" s="80">
        <f t="shared" ca="1" si="360"/>
        <v>0</v>
      </c>
      <c r="N679" s="80">
        <f t="shared" ca="1" si="361"/>
        <v>0</v>
      </c>
      <c r="O679" s="81">
        <f t="shared" ca="1" si="347"/>
        <v>0</v>
      </c>
      <c r="P679" s="79">
        <f t="shared" ca="1" si="348"/>
        <v>0</v>
      </c>
      <c r="R679">
        <f t="shared" ca="1" si="362"/>
        <v>676</v>
      </c>
      <c r="S679" s="78">
        <f t="shared" ca="1" si="363"/>
        <v>116</v>
      </c>
      <c r="T679" s="55">
        <f t="shared" ca="1" si="364"/>
        <v>0</v>
      </c>
      <c r="U679" s="78">
        <f t="shared" ca="1" si="365"/>
        <v>2.4366954920664725E-5</v>
      </c>
      <c r="V679" s="79">
        <f t="shared" ca="1" si="366"/>
        <v>41.301922727378454</v>
      </c>
      <c r="W679" s="79">
        <f t="shared" ca="1" si="349"/>
        <v>0.28174079188629852</v>
      </c>
      <c r="X679" s="80">
        <f t="shared" ca="1" si="350"/>
        <v>-4.8733909841329449E-4</v>
      </c>
      <c r="Y679" s="80">
        <f t="shared" ca="1" si="367"/>
        <v>-3.441826893948205E-2</v>
      </c>
      <c r="Z679" s="80">
        <f t="shared" ca="1" si="351"/>
        <v>0</v>
      </c>
      <c r="AA679" s="80">
        <f t="shared" ca="1" si="368"/>
        <v>0</v>
      </c>
      <c r="AB679" s="81">
        <f t="shared" ca="1" si="352"/>
        <v>0</v>
      </c>
      <c r="AC679" s="79">
        <f t="shared" ca="1" si="353"/>
        <v>41.548757911226858</v>
      </c>
      <c r="AE679" s="35"/>
      <c r="AF679" s="35"/>
      <c r="AR679" s="69">
        <f t="shared" si="369"/>
        <v>57</v>
      </c>
      <c r="AS679" s="70">
        <f t="shared" si="373"/>
        <v>676</v>
      </c>
      <c r="AT679" s="71">
        <f t="shared" si="374"/>
        <v>9.7828005006652344E-3</v>
      </c>
      <c r="AU679" s="72">
        <f t="shared" si="354"/>
        <v>6.8214933659622723E-3</v>
      </c>
      <c r="AV679" s="73">
        <f t="shared" si="370"/>
        <v>1.0068214933659623</v>
      </c>
      <c r="AW679" s="74">
        <f>PRODUCT(AV$4:AV679)</f>
        <v>99.054737420094213</v>
      </c>
    </row>
    <row r="680" spans="5:49">
      <c r="E680">
        <f t="shared" si="371"/>
        <v>677</v>
      </c>
      <c r="F680" s="64">
        <f t="shared" si="372"/>
        <v>118.3333333333303</v>
      </c>
      <c r="G680" s="55">
        <f t="shared" si="355"/>
        <v>0</v>
      </c>
      <c r="H680" s="78">
        <f t="shared" si="375"/>
        <v>3.8718965653088936E-5</v>
      </c>
      <c r="I680" s="79">
        <f t="shared" ca="1" si="356"/>
        <v>0</v>
      </c>
      <c r="J680" s="79">
        <f t="shared" ca="1" si="357"/>
        <v>0</v>
      </c>
      <c r="K680" s="80">
        <f t="shared" ca="1" si="358"/>
        <v>0</v>
      </c>
      <c r="L680" s="80">
        <f t="shared" ca="1" si="359"/>
        <v>0</v>
      </c>
      <c r="M680" s="80">
        <f t="shared" ca="1" si="360"/>
        <v>0</v>
      </c>
      <c r="N680" s="80">
        <f t="shared" ca="1" si="361"/>
        <v>0</v>
      </c>
      <c r="O680" s="81">
        <f t="shared" ca="1" si="347"/>
        <v>0</v>
      </c>
      <c r="P680" s="79">
        <f t="shared" ca="1" si="348"/>
        <v>0</v>
      </c>
      <c r="R680">
        <f t="shared" ca="1" si="362"/>
        <v>677</v>
      </c>
      <c r="S680" s="78">
        <f t="shared" ca="1" si="363"/>
        <v>116.08</v>
      </c>
      <c r="T680" s="55">
        <f t="shared" ca="1" si="364"/>
        <v>0</v>
      </c>
      <c r="U680" s="78">
        <f t="shared" ca="1" si="365"/>
        <v>2.4366954920664725E-5</v>
      </c>
      <c r="V680" s="79">
        <f t="shared" ca="1" si="366"/>
        <v>41.548757911226858</v>
      </c>
      <c r="W680" s="79">
        <f t="shared" ca="1" si="349"/>
        <v>0.28342457645540647</v>
      </c>
      <c r="X680" s="80">
        <f t="shared" ca="1" si="350"/>
        <v>-4.8733909841329449E-4</v>
      </c>
      <c r="Y680" s="80">
        <f t="shared" ca="1" si="367"/>
        <v>-3.4623964926022384E-2</v>
      </c>
      <c r="Z680" s="80">
        <f t="shared" ca="1" si="351"/>
        <v>0</v>
      </c>
      <c r="AA680" s="80">
        <f t="shared" ca="1" si="368"/>
        <v>0</v>
      </c>
      <c r="AB680" s="81">
        <f t="shared" ca="1" si="352"/>
        <v>0</v>
      </c>
      <c r="AC680" s="79">
        <f t="shared" ca="1" si="353"/>
        <v>41.797071183657835</v>
      </c>
      <c r="AE680" s="35"/>
      <c r="AF680" s="35"/>
      <c r="AR680" s="69">
        <f t="shared" si="369"/>
        <v>57</v>
      </c>
      <c r="AS680" s="70">
        <f t="shared" si="373"/>
        <v>677</v>
      </c>
      <c r="AT680" s="71">
        <f t="shared" si="374"/>
        <v>9.7160671919494148E-3</v>
      </c>
      <c r="AU680" s="72">
        <f t="shared" si="354"/>
        <v>6.8214933659622723E-3</v>
      </c>
      <c r="AV680" s="73">
        <f t="shared" si="370"/>
        <v>1.0068214933659623</v>
      </c>
      <c r="AW680" s="74">
        <f>PRODUCT(AV$4:AV680)</f>
        <v>99.730438654272518</v>
      </c>
    </row>
    <row r="681" spans="5:49">
      <c r="E681">
        <f t="shared" si="371"/>
        <v>678</v>
      </c>
      <c r="F681" s="64">
        <f t="shared" si="372"/>
        <v>118.41666666666363</v>
      </c>
      <c r="G681" s="55">
        <f t="shared" si="355"/>
        <v>0</v>
      </c>
      <c r="H681" s="78">
        <f t="shared" si="375"/>
        <v>3.8718965653088936E-5</v>
      </c>
      <c r="I681" s="79">
        <f t="shared" ca="1" si="356"/>
        <v>0</v>
      </c>
      <c r="J681" s="79">
        <f t="shared" ca="1" si="357"/>
        <v>0</v>
      </c>
      <c r="K681" s="80">
        <f t="shared" ca="1" si="358"/>
        <v>0</v>
      </c>
      <c r="L681" s="80">
        <f t="shared" ca="1" si="359"/>
        <v>0</v>
      </c>
      <c r="M681" s="80">
        <f t="shared" ca="1" si="360"/>
        <v>0</v>
      </c>
      <c r="N681" s="80">
        <f t="shared" ca="1" si="361"/>
        <v>0</v>
      </c>
      <c r="O681" s="81">
        <f t="shared" ca="1" si="347"/>
        <v>0</v>
      </c>
      <c r="P681" s="79">
        <f t="shared" ca="1" si="348"/>
        <v>0</v>
      </c>
      <c r="R681">
        <f t="shared" ca="1" si="362"/>
        <v>678</v>
      </c>
      <c r="S681" s="78">
        <f t="shared" ca="1" si="363"/>
        <v>116.16</v>
      </c>
      <c r="T681" s="55">
        <f t="shared" ca="1" si="364"/>
        <v>0</v>
      </c>
      <c r="U681" s="78">
        <f t="shared" ca="1" si="365"/>
        <v>2.4366954920664725E-5</v>
      </c>
      <c r="V681" s="79">
        <f t="shared" ca="1" si="366"/>
        <v>41.797071183657835</v>
      </c>
      <c r="W681" s="79">
        <f t="shared" ca="1" si="349"/>
        <v>0.28511844379597479</v>
      </c>
      <c r="X681" s="80">
        <f t="shared" ca="1" si="350"/>
        <v>-4.8733909841329449E-4</v>
      </c>
      <c r="Y681" s="80">
        <f t="shared" ca="1" si="367"/>
        <v>-3.4830892653048201E-2</v>
      </c>
      <c r="Z681" s="80">
        <f t="shared" ca="1" si="351"/>
        <v>0</v>
      </c>
      <c r="AA681" s="80">
        <f t="shared" ca="1" si="368"/>
        <v>0</v>
      </c>
      <c r="AB681" s="81">
        <f t="shared" ca="1" si="352"/>
        <v>0</v>
      </c>
      <c r="AC681" s="79">
        <f t="shared" ca="1" si="353"/>
        <v>42.046871395702347</v>
      </c>
      <c r="AE681" s="35"/>
      <c r="AF681" s="35"/>
      <c r="AR681" s="69">
        <f t="shared" si="369"/>
        <v>57</v>
      </c>
      <c r="AS681" s="70">
        <f t="shared" si="373"/>
        <v>678</v>
      </c>
      <c r="AT681" s="71">
        <f t="shared" si="374"/>
        <v>9.6497891040562885E-3</v>
      </c>
      <c r="AU681" s="72">
        <f t="shared" si="354"/>
        <v>6.8214933659622723E-3</v>
      </c>
      <c r="AV681" s="73">
        <f t="shared" si="370"/>
        <v>1.0068214933659623</v>
      </c>
      <c r="AW681" s="74">
        <f>PRODUCT(AV$4:AV681)</f>
        <v>100.41074917993714</v>
      </c>
    </row>
    <row r="682" spans="5:49">
      <c r="E682">
        <f t="shared" si="371"/>
        <v>679</v>
      </c>
      <c r="F682" s="64">
        <f t="shared" si="372"/>
        <v>118.49999999999696</v>
      </c>
      <c r="G682" s="55">
        <f t="shared" si="355"/>
        <v>0</v>
      </c>
      <c r="H682" s="78">
        <f t="shared" si="375"/>
        <v>3.8718965653088936E-5</v>
      </c>
      <c r="I682" s="79">
        <f t="shared" ca="1" si="356"/>
        <v>0</v>
      </c>
      <c r="J682" s="79">
        <f t="shared" ca="1" si="357"/>
        <v>0</v>
      </c>
      <c r="K682" s="80">
        <f t="shared" ca="1" si="358"/>
        <v>0</v>
      </c>
      <c r="L682" s="80">
        <f t="shared" ca="1" si="359"/>
        <v>0</v>
      </c>
      <c r="M682" s="80">
        <f t="shared" ca="1" si="360"/>
        <v>0</v>
      </c>
      <c r="N682" s="80">
        <f t="shared" ca="1" si="361"/>
        <v>0</v>
      </c>
      <c r="O682" s="81">
        <f t="shared" ca="1" si="347"/>
        <v>0</v>
      </c>
      <c r="P682" s="79">
        <f t="shared" ca="1" si="348"/>
        <v>0</v>
      </c>
      <c r="R682">
        <f t="shared" ca="1" si="362"/>
        <v>679</v>
      </c>
      <c r="S682" s="78">
        <f t="shared" ca="1" si="363"/>
        <v>116.24</v>
      </c>
      <c r="T682" s="55">
        <f t="shared" ca="1" si="364"/>
        <v>0</v>
      </c>
      <c r="U682" s="78">
        <f t="shared" ca="1" si="365"/>
        <v>2.4366954920664725E-5</v>
      </c>
      <c r="V682" s="79">
        <f t="shared" ca="1" si="366"/>
        <v>42.046871395702347</v>
      </c>
      <c r="W682" s="79">
        <f t="shared" ca="1" si="349"/>
        <v>0.28682245428525238</v>
      </c>
      <c r="X682" s="80">
        <f t="shared" ca="1" si="350"/>
        <v>-4.8733909841329449E-4</v>
      </c>
      <c r="Y682" s="80">
        <f t="shared" ca="1" si="367"/>
        <v>-3.5039059496418626E-2</v>
      </c>
      <c r="Z682" s="80">
        <f t="shared" ca="1" si="351"/>
        <v>0</v>
      </c>
      <c r="AA682" s="80">
        <f t="shared" ca="1" si="368"/>
        <v>0</v>
      </c>
      <c r="AB682" s="81">
        <f t="shared" ca="1" si="352"/>
        <v>0</v>
      </c>
      <c r="AC682" s="79">
        <f t="shared" ca="1" si="353"/>
        <v>42.298167451392764</v>
      </c>
      <c r="AE682" s="35"/>
      <c r="AF682" s="35"/>
      <c r="AR682" s="69">
        <f t="shared" si="369"/>
        <v>57</v>
      </c>
      <c r="AS682" s="70">
        <f t="shared" si="373"/>
        <v>679</v>
      </c>
      <c r="AT682" s="71">
        <f t="shared" si="374"/>
        <v>9.5839631317000337E-3</v>
      </c>
      <c r="AU682" s="72">
        <f t="shared" si="354"/>
        <v>6.8214933659622723E-3</v>
      </c>
      <c r="AV682" s="73">
        <f t="shared" si="370"/>
        <v>1.0068214933659623</v>
      </c>
      <c r="AW682" s="74">
        <f>PRODUCT(AV$4:AV682)</f>
        <v>101.09570043933938</v>
      </c>
    </row>
    <row r="683" spans="5:49">
      <c r="E683">
        <f t="shared" si="371"/>
        <v>680</v>
      </c>
      <c r="F683" s="64">
        <f t="shared" si="372"/>
        <v>118.58333333333029</v>
      </c>
      <c r="G683" s="55">
        <f t="shared" si="355"/>
        <v>0</v>
      </c>
      <c r="H683" s="78">
        <f t="shared" si="375"/>
        <v>3.8718965653088936E-5</v>
      </c>
      <c r="I683" s="79">
        <f t="shared" ca="1" si="356"/>
        <v>0</v>
      </c>
      <c r="J683" s="79">
        <f t="shared" ca="1" si="357"/>
        <v>0</v>
      </c>
      <c r="K683" s="80">
        <f t="shared" ca="1" si="358"/>
        <v>0</v>
      </c>
      <c r="L683" s="80">
        <f t="shared" ca="1" si="359"/>
        <v>0</v>
      </c>
      <c r="M683" s="80">
        <f t="shared" ca="1" si="360"/>
        <v>0</v>
      </c>
      <c r="N683" s="80">
        <f t="shared" ca="1" si="361"/>
        <v>0</v>
      </c>
      <c r="O683" s="81">
        <f t="shared" ca="1" si="347"/>
        <v>0</v>
      </c>
      <c r="P683" s="79">
        <f t="shared" ca="1" si="348"/>
        <v>0</v>
      </c>
      <c r="R683">
        <f t="shared" ca="1" si="362"/>
        <v>680</v>
      </c>
      <c r="S683" s="78">
        <f t="shared" ca="1" si="363"/>
        <v>116.32</v>
      </c>
      <c r="T683" s="55">
        <f t="shared" ca="1" si="364"/>
        <v>0</v>
      </c>
      <c r="U683" s="78">
        <f t="shared" ca="1" si="365"/>
        <v>2.4366954920664725E-5</v>
      </c>
      <c r="V683" s="79">
        <f t="shared" ca="1" si="366"/>
        <v>42.298167451392764</v>
      </c>
      <c r="W683" s="79">
        <f t="shared" ca="1" si="349"/>
        <v>0.28853666866203703</v>
      </c>
      <c r="X683" s="80">
        <f t="shared" ca="1" si="350"/>
        <v>-4.8733909841329449E-4</v>
      </c>
      <c r="Y683" s="80">
        <f t="shared" ca="1" si="367"/>
        <v>-3.524847287616064E-2</v>
      </c>
      <c r="Z683" s="80">
        <f t="shared" ca="1" si="351"/>
        <v>0</v>
      </c>
      <c r="AA683" s="80">
        <f t="shared" ca="1" si="368"/>
        <v>0</v>
      </c>
      <c r="AB683" s="81">
        <f t="shared" ca="1" si="352"/>
        <v>0</v>
      </c>
      <c r="AC683" s="79">
        <f t="shared" ca="1" si="353"/>
        <v>42.550968308080229</v>
      </c>
      <c r="AE683" s="35"/>
      <c r="AF683" s="35"/>
      <c r="AR683" s="69">
        <f t="shared" si="369"/>
        <v>57</v>
      </c>
      <c r="AS683" s="70">
        <f t="shared" si="373"/>
        <v>680</v>
      </c>
      <c r="AT683" s="71">
        <f t="shared" si="374"/>
        <v>9.5185861907775143E-3</v>
      </c>
      <c r="AU683" s="72">
        <f t="shared" si="354"/>
        <v>6.8214933659622723E-3</v>
      </c>
      <c r="AV683" s="73">
        <f t="shared" si="370"/>
        <v>1.0068214933659623</v>
      </c>
      <c r="AW683" s="74">
        <f>PRODUCT(AV$4:AV683)</f>
        <v>101.78532408921365</v>
      </c>
    </row>
    <row r="684" spans="5:49">
      <c r="E684">
        <f t="shared" si="371"/>
        <v>681</v>
      </c>
      <c r="F684" s="64">
        <f t="shared" si="372"/>
        <v>118.66666666666362</v>
      </c>
      <c r="G684" s="55">
        <f t="shared" si="355"/>
        <v>0</v>
      </c>
      <c r="H684" s="78">
        <f t="shared" si="375"/>
        <v>3.8718965653088936E-5</v>
      </c>
      <c r="I684" s="79">
        <f t="shared" ca="1" si="356"/>
        <v>0</v>
      </c>
      <c r="J684" s="79">
        <f t="shared" ca="1" si="357"/>
        <v>0</v>
      </c>
      <c r="K684" s="80">
        <f t="shared" ca="1" si="358"/>
        <v>0</v>
      </c>
      <c r="L684" s="80">
        <f t="shared" ca="1" si="359"/>
        <v>0</v>
      </c>
      <c r="M684" s="80">
        <f t="shared" ca="1" si="360"/>
        <v>0</v>
      </c>
      <c r="N684" s="80">
        <f t="shared" ca="1" si="361"/>
        <v>0</v>
      </c>
      <c r="O684" s="81">
        <f t="shared" ca="1" si="347"/>
        <v>0</v>
      </c>
      <c r="P684" s="79">
        <f t="shared" ca="1" si="348"/>
        <v>0</v>
      </c>
      <c r="R684">
        <f t="shared" ca="1" si="362"/>
        <v>681</v>
      </c>
      <c r="S684" s="78">
        <f t="shared" ca="1" si="363"/>
        <v>116.4</v>
      </c>
      <c r="T684" s="55">
        <f t="shared" ca="1" si="364"/>
        <v>0</v>
      </c>
      <c r="U684" s="78">
        <f t="shared" ca="1" si="365"/>
        <v>2.4366954920664725E-5</v>
      </c>
      <c r="V684" s="79">
        <f t="shared" ca="1" si="366"/>
        <v>42.550968308080229</v>
      </c>
      <c r="W684" s="79">
        <f t="shared" ca="1" si="349"/>
        <v>0.29026114802884018</v>
      </c>
      <c r="X684" s="80">
        <f t="shared" ca="1" si="350"/>
        <v>-4.8733909841329449E-4</v>
      </c>
      <c r="Y684" s="80">
        <f t="shared" ca="1" si="367"/>
        <v>-3.5459140256733523E-2</v>
      </c>
      <c r="Z684" s="80">
        <f t="shared" ca="1" si="351"/>
        <v>0</v>
      </c>
      <c r="AA684" s="80">
        <f t="shared" ca="1" si="368"/>
        <v>0</v>
      </c>
      <c r="AB684" s="81">
        <f t="shared" ca="1" si="352"/>
        <v>0</v>
      </c>
      <c r="AC684" s="79">
        <f t="shared" ca="1" si="353"/>
        <v>42.805282976753922</v>
      </c>
      <c r="AE684" s="35"/>
      <c r="AF684" s="35"/>
      <c r="AR684" s="69">
        <f t="shared" si="369"/>
        <v>57</v>
      </c>
      <c r="AS684" s="70">
        <f t="shared" si="373"/>
        <v>681</v>
      </c>
      <c r="AT684" s="71">
        <f t="shared" si="374"/>
        <v>9.4536552182237846E-3</v>
      </c>
      <c r="AU684" s="72">
        <f t="shared" si="354"/>
        <v>6.8214933659622723E-3</v>
      </c>
      <c r="AV684" s="73">
        <f t="shared" si="370"/>
        <v>1.0068214933659623</v>
      </c>
      <c r="AW684" s="74">
        <f>PRODUCT(AV$4:AV684)</f>
        <v>102.47965200224054</v>
      </c>
    </row>
    <row r="685" spans="5:49">
      <c r="E685">
        <f t="shared" si="371"/>
        <v>682</v>
      </c>
      <c r="F685" s="64">
        <f t="shared" si="372"/>
        <v>118.74999999999694</v>
      </c>
      <c r="G685" s="55">
        <f t="shared" si="355"/>
        <v>0</v>
      </c>
      <c r="H685" s="78">
        <f t="shared" si="375"/>
        <v>3.8718965653088936E-5</v>
      </c>
      <c r="I685" s="79">
        <f t="shared" ca="1" si="356"/>
        <v>0</v>
      </c>
      <c r="J685" s="79">
        <f t="shared" ca="1" si="357"/>
        <v>0</v>
      </c>
      <c r="K685" s="80">
        <f t="shared" ca="1" si="358"/>
        <v>0</v>
      </c>
      <c r="L685" s="80">
        <f t="shared" ca="1" si="359"/>
        <v>0</v>
      </c>
      <c r="M685" s="80">
        <f t="shared" ca="1" si="360"/>
        <v>0</v>
      </c>
      <c r="N685" s="80">
        <f t="shared" ca="1" si="361"/>
        <v>0</v>
      </c>
      <c r="O685" s="81">
        <f t="shared" ca="1" si="347"/>
        <v>0</v>
      </c>
      <c r="P685" s="79">
        <f t="shared" ca="1" si="348"/>
        <v>0</v>
      </c>
      <c r="R685">
        <f t="shared" ca="1" si="362"/>
        <v>682</v>
      </c>
      <c r="S685" s="78">
        <f t="shared" ca="1" si="363"/>
        <v>116.48</v>
      </c>
      <c r="T685" s="55">
        <f t="shared" ca="1" si="364"/>
        <v>0</v>
      </c>
      <c r="U685" s="78">
        <f t="shared" ca="1" si="365"/>
        <v>2.4366954920664725E-5</v>
      </c>
      <c r="V685" s="79">
        <f t="shared" ca="1" si="366"/>
        <v>42.805282976753922</v>
      </c>
      <c r="W685" s="79">
        <f t="shared" ca="1" si="349"/>
        <v>0.29199595385406468</v>
      </c>
      <c r="X685" s="80">
        <f t="shared" ca="1" si="350"/>
        <v>-4.8733909841329449E-4</v>
      </c>
      <c r="Y685" s="80">
        <f t="shared" ca="1" si="367"/>
        <v>-3.567106914729494E-2</v>
      </c>
      <c r="Z685" s="80">
        <f t="shared" ca="1" si="351"/>
        <v>0</v>
      </c>
      <c r="AA685" s="80">
        <f t="shared" ca="1" si="368"/>
        <v>0</v>
      </c>
      <c r="AB685" s="81">
        <f t="shared" ca="1" si="352"/>
        <v>0</v>
      </c>
      <c r="AC685" s="79">
        <f t="shared" ca="1" si="353"/>
        <v>43.061120522362273</v>
      </c>
      <c r="AE685" s="35"/>
      <c r="AF685" s="35"/>
      <c r="AR685" s="69">
        <f t="shared" si="369"/>
        <v>57</v>
      </c>
      <c r="AS685" s="70">
        <f t="shared" si="373"/>
        <v>682</v>
      </c>
      <c r="AT685" s="71">
        <f t="shared" si="374"/>
        <v>9.389167171868577E-3</v>
      </c>
      <c r="AU685" s="72">
        <f t="shared" si="354"/>
        <v>6.8214933659622723E-3</v>
      </c>
      <c r="AV685" s="73">
        <f t="shared" si="370"/>
        <v>1.0068214933659623</v>
      </c>
      <c r="AW685" s="74">
        <f>PRODUCT(AV$4:AV685)</f>
        <v>103.17871626851995</v>
      </c>
    </row>
    <row r="686" spans="5:49">
      <c r="E686">
        <f t="shared" si="371"/>
        <v>683</v>
      </c>
      <c r="F686" s="64">
        <f t="shared" si="372"/>
        <v>118.83333333333027</v>
      </c>
      <c r="G686" s="55">
        <f t="shared" si="355"/>
        <v>0</v>
      </c>
      <c r="H686" s="78">
        <f t="shared" si="375"/>
        <v>3.8718965653088936E-5</v>
      </c>
      <c r="I686" s="79">
        <f t="shared" ca="1" si="356"/>
        <v>0</v>
      </c>
      <c r="J686" s="79">
        <f t="shared" ca="1" si="357"/>
        <v>0</v>
      </c>
      <c r="K686" s="80">
        <f t="shared" ca="1" si="358"/>
        <v>0</v>
      </c>
      <c r="L686" s="80">
        <f t="shared" ca="1" si="359"/>
        <v>0</v>
      </c>
      <c r="M686" s="80">
        <f t="shared" ca="1" si="360"/>
        <v>0</v>
      </c>
      <c r="N686" s="80">
        <f t="shared" ca="1" si="361"/>
        <v>0</v>
      </c>
      <c r="O686" s="81">
        <f t="shared" ca="1" si="347"/>
        <v>0</v>
      </c>
      <c r="P686" s="79">
        <f t="shared" ca="1" si="348"/>
        <v>0</v>
      </c>
      <c r="R686">
        <f t="shared" ca="1" si="362"/>
        <v>683</v>
      </c>
      <c r="S686" s="78">
        <f t="shared" ca="1" si="363"/>
        <v>116.56</v>
      </c>
      <c r="T686" s="55">
        <f t="shared" ca="1" si="364"/>
        <v>0</v>
      </c>
      <c r="U686" s="78">
        <f t="shared" ca="1" si="365"/>
        <v>2.4366954920664725E-5</v>
      </c>
      <c r="V686" s="79">
        <f t="shared" ca="1" si="366"/>
        <v>43.061120522362273</v>
      </c>
      <c r="W686" s="79">
        <f t="shared" ca="1" si="349"/>
        <v>0.29374114797419609</v>
      </c>
      <c r="X686" s="80">
        <f t="shared" ca="1" si="350"/>
        <v>-4.8733909841329449E-4</v>
      </c>
      <c r="Y686" s="80">
        <f t="shared" ca="1" si="367"/>
        <v>-3.5884267101968563E-2</v>
      </c>
      <c r="Z686" s="80">
        <f t="shared" ca="1" si="351"/>
        <v>0</v>
      </c>
      <c r="AA686" s="80">
        <f t="shared" ca="1" si="368"/>
        <v>0</v>
      </c>
      <c r="AB686" s="81">
        <f t="shared" ca="1" si="352"/>
        <v>0</v>
      </c>
      <c r="AC686" s="79">
        <f t="shared" ca="1" si="353"/>
        <v>43.318490064136085</v>
      </c>
      <c r="AE686" s="35"/>
      <c r="AF686" s="35"/>
      <c r="AR686" s="69">
        <f t="shared" si="369"/>
        <v>57</v>
      </c>
      <c r="AS686" s="70">
        <f t="shared" si="373"/>
        <v>683</v>
      </c>
      <c r="AT686" s="71">
        <f t="shared" si="374"/>
        <v>9.3251190302937655E-3</v>
      </c>
      <c r="AU686" s="72">
        <f t="shared" si="354"/>
        <v>6.8214933659622723E-3</v>
      </c>
      <c r="AV686" s="73">
        <f t="shared" si="370"/>
        <v>1.0068214933659623</v>
      </c>
      <c r="AW686" s="74">
        <f>PRODUCT(AV$4:AV686)</f>
        <v>103.88254919705416</v>
      </c>
    </row>
    <row r="687" spans="5:49">
      <c r="E687">
        <f t="shared" si="371"/>
        <v>684</v>
      </c>
      <c r="F687" s="64">
        <f t="shared" si="372"/>
        <v>118.9166666666636</v>
      </c>
      <c r="G687" s="55">
        <f t="shared" si="355"/>
        <v>0</v>
      </c>
      <c r="H687" s="78">
        <f t="shared" si="375"/>
        <v>3.8718965653088936E-5</v>
      </c>
      <c r="I687" s="79">
        <f t="shared" ca="1" si="356"/>
        <v>0</v>
      </c>
      <c r="J687" s="79">
        <f t="shared" ca="1" si="357"/>
        <v>0</v>
      </c>
      <c r="K687" s="80">
        <f t="shared" ca="1" si="358"/>
        <v>0</v>
      </c>
      <c r="L687" s="80">
        <f t="shared" ca="1" si="359"/>
        <v>0</v>
      </c>
      <c r="M687" s="80">
        <f t="shared" ca="1" si="360"/>
        <v>0</v>
      </c>
      <c r="N687" s="80">
        <f t="shared" ca="1" si="361"/>
        <v>0</v>
      </c>
      <c r="O687" s="81">
        <f t="shared" ca="1" si="347"/>
        <v>0</v>
      </c>
      <c r="P687" s="79">
        <f t="shared" ca="1" si="348"/>
        <v>0</v>
      </c>
      <c r="R687">
        <f t="shared" ca="1" si="362"/>
        <v>684</v>
      </c>
      <c r="S687" s="78">
        <f t="shared" ca="1" si="363"/>
        <v>116.64</v>
      </c>
      <c r="T687" s="55">
        <f t="shared" ca="1" si="364"/>
        <v>0</v>
      </c>
      <c r="U687" s="78">
        <f t="shared" ca="1" si="365"/>
        <v>2.4366954920664725E-5</v>
      </c>
      <c r="V687" s="79">
        <f t="shared" ca="1" si="366"/>
        <v>43.318490064136085</v>
      </c>
      <c r="W687" s="79">
        <f t="shared" ca="1" si="349"/>
        <v>0.29549679259600692</v>
      </c>
      <c r="X687" s="80">
        <f t="shared" ca="1" si="350"/>
        <v>-4.8733909841329449E-4</v>
      </c>
      <c r="Y687" s="80">
        <f t="shared" ca="1" si="367"/>
        <v>-3.609874172011341E-2</v>
      </c>
      <c r="Z687" s="80">
        <f t="shared" ca="1" si="351"/>
        <v>0</v>
      </c>
      <c r="AA687" s="80">
        <f t="shared" ca="1" si="368"/>
        <v>0</v>
      </c>
      <c r="AB687" s="81">
        <f t="shared" ca="1" si="352"/>
        <v>-3.2173993557949445</v>
      </c>
      <c r="AC687" s="79">
        <f t="shared" ca="1" si="353"/>
        <v>40.360001420118621</v>
      </c>
      <c r="AE687" s="35"/>
      <c r="AF687" s="35"/>
      <c r="AR687" s="69">
        <f t="shared" si="369"/>
        <v>57</v>
      </c>
      <c r="AS687" s="70">
        <f t="shared" si="373"/>
        <v>684</v>
      </c>
      <c r="AT687" s="71">
        <f t="shared" si="374"/>
        <v>9.2615077926918084E-3</v>
      </c>
      <c r="AU687" s="72">
        <f t="shared" si="354"/>
        <v>6.8214933659622723E-3</v>
      </c>
      <c r="AV687" s="73">
        <f t="shared" si="370"/>
        <v>1.0068214933659623</v>
      </c>
      <c r="AW687" s="74">
        <f>PRODUCT(AV$4:AV687)</f>
        <v>104.59118331724112</v>
      </c>
    </row>
    <row r="688" spans="5:49">
      <c r="E688">
        <f t="shared" si="371"/>
        <v>685</v>
      </c>
      <c r="F688" s="64">
        <f t="shared" si="372"/>
        <v>118.99999999999693</v>
      </c>
      <c r="G688" s="55">
        <f t="shared" si="355"/>
        <v>0</v>
      </c>
      <c r="H688" s="78">
        <f t="shared" si="375"/>
        <v>3.8718965653088936E-5</v>
      </c>
      <c r="I688" s="79">
        <f t="shared" ca="1" si="356"/>
        <v>0</v>
      </c>
      <c r="J688" s="79">
        <f t="shared" ca="1" si="357"/>
        <v>0</v>
      </c>
      <c r="K688" s="80">
        <f t="shared" ca="1" si="358"/>
        <v>0</v>
      </c>
      <c r="L688" s="80">
        <f t="shared" ca="1" si="359"/>
        <v>0</v>
      </c>
      <c r="M688" s="80">
        <f t="shared" ca="1" si="360"/>
        <v>0</v>
      </c>
      <c r="N688" s="80">
        <f t="shared" ca="1" si="361"/>
        <v>0</v>
      </c>
      <c r="O688" s="81">
        <f t="shared" ca="1" si="347"/>
        <v>0</v>
      </c>
      <c r="P688" s="79">
        <f t="shared" ca="1" si="348"/>
        <v>0</v>
      </c>
      <c r="R688">
        <f t="shared" ca="1" si="362"/>
        <v>685</v>
      </c>
      <c r="S688" s="78">
        <f t="shared" ca="1" si="363"/>
        <v>116.72</v>
      </c>
      <c r="T688" s="55">
        <f t="shared" ca="1" si="364"/>
        <v>0</v>
      </c>
      <c r="U688" s="78">
        <f t="shared" ca="1" si="365"/>
        <v>2.4366954920664725E-5</v>
      </c>
      <c r="V688" s="79">
        <f t="shared" ca="1" si="366"/>
        <v>40.360001420118621</v>
      </c>
      <c r="W688" s="79">
        <f t="shared" ca="1" si="349"/>
        <v>0.27531548193756705</v>
      </c>
      <c r="X688" s="80">
        <f t="shared" ca="1" si="350"/>
        <v>-4.8733909841329449E-4</v>
      </c>
      <c r="Y688" s="80">
        <f t="shared" ca="1" si="367"/>
        <v>-3.363333451676552E-2</v>
      </c>
      <c r="Z688" s="80">
        <f t="shared" ca="1" si="351"/>
        <v>-0.30270001065088964</v>
      </c>
      <c r="AA688" s="80">
        <f t="shared" ca="1" si="368"/>
        <v>0</v>
      </c>
      <c r="AB688" s="81">
        <f t="shared" ca="1" si="352"/>
        <v>0</v>
      </c>
      <c r="AC688" s="79">
        <f t="shared" ca="1" si="353"/>
        <v>40.298496217790124</v>
      </c>
      <c r="AE688" s="35"/>
      <c r="AF688" s="35"/>
      <c r="AR688" s="69">
        <f t="shared" si="369"/>
        <v>58</v>
      </c>
      <c r="AS688" s="70">
        <f t="shared" si="373"/>
        <v>685</v>
      </c>
      <c r="AT688" s="71">
        <f t="shared" si="374"/>
        <v>9.1983304787251526E-3</v>
      </c>
      <c r="AU688" s="72">
        <f t="shared" si="354"/>
        <v>6.8214933659622723E-3</v>
      </c>
      <c r="AV688" s="73">
        <f t="shared" si="370"/>
        <v>1.0068214933659623</v>
      </c>
      <c r="AW688" s="74">
        <f>PRODUCT(AV$4:AV688)</f>
        <v>105.30465138037782</v>
      </c>
    </row>
    <row r="689" spans="5:49">
      <c r="E689">
        <f t="shared" si="371"/>
        <v>686</v>
      </c>
      <c r="F689" s="64">
        <f t="shared" si="372"/>
        <v>119.08333333333026</v>
      </c>
      <c r="G689" s="55">
        <f t="shared" si="355"/>
        <v>0</v>
      </c>
      <c r="H689" s="78">
        <f t="shared" si="375"/>
        <v>3.8718965653088936E-5</v>
      </c>
      <c r="I689" s="79">
        <f t="shared" ca="1" si="356"/>
        <v>0</v>
      </c>
      <c r="J689" s="79">
        <f t="shared" ca="1" si="357"/>
        <v>0</v>
      </c>
      <c r="K689" s="80">
        <f t="shared" ca="1" si="358"/>
        <v>0</v>
      </c>
      <c r="L689" s="80">
        <f t="shared" ca="1" si="359"/>
        <v>0</v>
      </c>
      <c r="M689" s="80">
        <f t="shared" ca="1" si="360"/>
        <v>0</v>
      </c>
      <c r="N689" s="80">
        <f t="shared" ca="1" si="361"/>
        <v>0</v>
      </c>
      <c r="O689" s="81">
        <f t="shared" ca="1" si="347"/>
        <v>0</v>
      </c>
      <c r="P689" s="79">
        <f t="shared" ca="1" si="348"/>
        <v>0</v>
      </c>
      <c r="R689">
        <f t="shared" ca="1" si="362"/>
        <v>686</v>
      </c>
      <c r="S689" s="78">
        <f t="shared" ca="1" si="363"/>
        <v>116.8</v>
      </c>
      <c r="T689" s="55">
        <f t="shared" ca="1" si="364"/>
        <v>0</v>
      </c>
      <c r="U689" s="78">
        <f t="shared" ca="1" si="365"/>
        <v>2.4366954920664725E-5</v>
      </c>
      <c r="V689" s="79">
        <f t="shared" ca="1" si="366"/>
        <v>40.298496217790124</v>
      </c>
      <c r="W689" s="79">
        <f t="shared" ca="1" si="349"/>
        <v>0.27489592460791107</v>
      </c>
      <c r="X689" s="80">
        <f t="shared" ca="1" si="350"/>
        <v>-4.8733909841329449E-4</v>
      </c>
      <c r="Y689" s="80">
        <f t="shared" ca="1" si="367"/>
        <v>-3.3582080181491773E-2</v>
      </c>
      <c r="Z689" s="80">
        <f t="shared" ca="1" si="351"/>
        <v>0</v>
      </c>
      <c r="AA689" s="80">
        <f t="shared" ca="1" si="368"/>
        <v>0</v>
      </c>
      <c r="AB689" s="81">
        <f t="shared" ca="1" si="352"/>
        <v>0</v>
      </c>
      <c r="AC689" s="79">
        <f t="shared" ca="1" si="353"/>
        <v>40.539322723118133</v>
      </c>
      <c r="AE689" s="35"/>
      <c r="AF689" s="35"/>
      <c r="AR689" s="69">
        <f t="shared" si="369"/>
        <v>58</v>
      </c>
      <c r="AS689" s="70">
        <f t="shared" si="373"/>
        <v>686</v>
      </c>
      <c r="AT689" s="71">
        <f t="shared" si="374"/>
        <v>9.1355841283866004E-3</v>
      </c>
      <c r="AU689" s="72">
        <f t="shared" si="354"/>
        <v>6.8214933659622723E-3</v>
      </c>
      <c r="AV689" s="73">
        <f t="shared" si="370"/>
        <v>1.0068214933659623</v>
      </c>
      <c r="AW689" s="74">
        <f>PRODUCT(AV$4:AV689)</f>
        <v>106.02298636117403</v>
      </c>
    </row>
    <row r="690" spans="5:49">
      <c r="E690">
        <f t="shared" si="371"/>
        <v>687</v>
      </c>
      <c r="F690" s="64">
        <f t="shared" si="372"/>
        <v>119.16666666666359</v>
      </c>
      <c r="G690" s="55">
        <f t="shared" si="355"/>
        <v>0</v>
      </c>
      <c r="H690" s="78">
        <f t="shared" si="375"/>
        <v>3.8718965653088936E-5</v>
      </c>
      <c r="I690" s="79">
        <f t="shared" ca="1" si="356"/>
        <v>0</v>
      </c>
      <c r="J690" s="79">
        <f t="shared" ca="1" si="357"/>
        <v>0</v>
      </c>
      <c r="K690" s="80">
        <f t="shared" ca="1" si="358"/>
        <v>0</v>
      </c>
      <c r="L690" s="80">
        <f t="shared" ca="1" si="359"/>
        <v>0</v>
      </c>
      <c r="M690" s="80">
        <f t="shared" ca="1" si="360"/>
        <v>0</v>
      </c>
      <c r="N690" s="80">
        <f t="shared" ca="1" si="361"/>
        <v>0</v>
      </c>
      <c r="O690" s="81">
        <f t="shared" ca="1" si="347"/>
        <v>0</v>
      </c>
      <c r="P690" s="79">
        <f t="shared" ca="1" si="348"/>
        <v>0</v>
      </c>
      <c r="R690">
        <f t="shared" ca="1" si="362"/>
        <v>687</v>
      </c>
      <c r="S690" s="78">
        <f t="shared" ca="1" si="363"/>
        <v>116.88</v>
      </c>
      <c r="T690" s="55">
        <f t="shared" ca="1" si="364"/>
        <v>0</v>
      </c>
      <c r="U690" s="78">
        <f t="shared" ca="1" si="365"/>
        <v>2.4366954920664725E-5</v>
      </c>
      <c r="V690" s="79">
        <f t="shared" ca="1" si="366"/>
        <v>40.539322723118133</v>
      </c>
      <c r="W690" s="79">
        <f t="shared" ca="1" si="349"/>
        <v>0.27653872101635396</v>
      </c>
      <c r="X690" s="80">
        <f t="shared" ca="1" si="350"/>
        <v>-4.8733909841329449E-4</v>
      </c>
      <c r="Y690" s="80">
        <f t="shared" ca="1" si="367"/>
        <v>-3.3782768935931781E-2</v>
      </c>
      <c r="Z690" s="80">
        <f t="shared" ca="1" si="351"/>
        <v>0</v>
      </c>
      <c r="AA690" s="80">
        <f t="shared" ca="1" si="368"/>
        <v>0</v>
      </c>
      <c r="AB690" s="81">
        <f t="shared" ca="1" si="352"/>
        <v>0</v>
      </c>
      <c r="AC690" s="79">
        <f t="shared" ca="1" si="353"/>
        <v>40.781591336100142</v>
      </c>
      <c r="AE690" s="35"/>
      <c r="AF690" s="35"/>
      <c r="AR690" s="69">
        <f t="shared" si="369"/>
        <v>58</v>
      </c>
      <c r="AS690" s="70">
        <f t="shared" si="373"/>
        <v>687</v>
      </c>
      <c r="AT690" s="71">
        <f t="shared" si="374"/>
        <v>9.0732658018606218E-3</v>
      </c>
      <c r="AU690" s="72">
        <f t="shared" si="354"/>
        <v>6.8214933659622723E-3</v>
      </c>
      <c r="AV690" s="73">
        <f t="shared" si="370"/>
        <v>1.0068214933659623</v>
      </c>
      <c r="AW690" s="74">
        <f>PRODUCT(AV$4:AV690)</f>
        <v>106.74622145927628</v>
      </c>
    </row>
    <row r="691" spans="5:49">
      <c r="E691">
        <f t="shared" si="371"/>
        <v>688</v>
      </c>
      <c r="F691" s="64">
        <f t="shared" si="372"/>
        <v>119.24999999999692</v>
      </c>
      <c r="G691" s="55">
        <f t="shared" si="355"/>
        <v>0</v>
      </c>
      <c r="H691" s="78">
        <f t="shared" si="375"/>
        <v>3.8718965653088936E-5</v>
      </c>
      <c r="I691" s="79">
        <f t="shared" ca="1" si="356"/>
        <v>0</v>
      </c>
      <c r="J691" s="79">
        <f t="shared" ca="1" si="357"/>
        <v>0</v>
      </c>
      <c r="K691" s="80">
        <f t="shared" ca="1" si="358"/>
        <v>0</v>
      </c>
      <c r="L691" s="80">
        <f t="shared" ca="1" si="359"/>
        <v>0</v>
      </c>
      <c r="M691" s="80">
        <f t="shared" ca="1" si="360"/>
        <v>0</v>
      </c>
      <c r="N691" s="80">
        <f t="shared" ca="1" si="361"/>
        <v>0</v>
      </c>
      <c r="O691" s="81">
        <f t="shared" ca="1" si="347"/>
        <v>0</v>
      </c>
      <c r="P691" s="79">
        <f t="shared" ca="1" si="348"/>
        <v>0</v>
      </c>
      <c r="R691">
        <f t="shared" ca="1" si="362"/>
        <v>688</v>
      </c>
      <c r="S691" s="78">
        <f t="shared" ca="1" si="363"/>
        <v>116.96</v>
      </c>
      <c r="T691" s="55">
        <f t="shared" ca="1" si="364"/>
        <v>0</v>
      </c>
      <c r="U691" s="78">
        <f t="shared" ca="1" si="365"/>
        <v>2.4366954920664725E-5</v>
      </c>
      <c r="V691" s="79">
        <f t="shared" ca="1" si="366"/>
        <v>40.781591336100142</v>
      </c>
      <c r="W691" s="79">
        <f t="shared" ca="1" si="349"/>
        <v>0.2781913547525916</v>
      </c>
      <c r="X691" s="80">
        <f t="shared" ca="1" si="350"/>
        <v>-4.8733909841329449E-4</v>
      </c>
      <c r="Y691" s="80">
        <f t="shared" ca="1" si="367"/>
        <v>-3.3984659446750123E-2</v>
      </c>
      <c r="Z691" s="80">
        <f t="shared" ca="1" si="351"/>
        <v>0</v>
      </c>
      <c r="AA691" s="80">
        <f t="shared" ca="1" si="368"/>
        <v>0</v>
      </c>
      <c r="AB691" s="81">
        <f t="shared" ca="1" si="352"/>
        <v>0</v>
      </c>
      <c r="AC691" s="79">
        <f t="shared" ca="1" si="353"/>
        <v>41.025310692307571</v>
      </c>
      <c r="AE691" s="35"/>
      <c r="AF691" s="35"/>
      <c r="AR691" s="69">
        <f t="shared" si="369"/>
        <v>58</v>
      </c>
      <c r="AS691" s="70">
        <f t="shared" si="373"/>
        <v>688</v>
      </c>
      <c r="AT691" s="71">
        <f t="shared" si="374"/>
        <v>9.0113725793856177E-3</v>
      </c>
      <c r="AU691" s="72">
        <f t="shared" si="354"/>
        <v>6.8214933659622723E-3</v>
      </c>
      <c r="AV691" s="73">
        <f t="shared" si="370"/>
        <v>1.0068214933659623</v>
      </c>
      <c r="AW691" s="74">
        <f>PRODUCT(AV$4:AV691)</f>
        <v>107.47439010080228</v>
      </c>
    </row>
    <row r="692" spans="5:49">
      <c r="E692">
        <f t="shared" si="371"/>
        <v>689</v>
      </c>
      <c r="F692" s="64">
        <f t="shared" si="372"/>
        <v>119.33333333333024</v>
      </c>
      <c r="G692" s="55">
        <f t="shared" si="355"/>
        <v>0</v>
      </c>
      <c r="H692" s="78">
        <f t="shared" si="375"/>
        <v>3.8718965653088936E-5</v>
      </c>
      <c r="I692" s="79">
        <f t="shared" ca="1" si="356"/>
        <v>0</v>
      </c>
      <c r="J692" s="79">
        <f t="shared" ca="1" si="357"/>
        <v>0</v>
      </c>
      <c r="K692" s="80">
        <f t="shared" ca="1" si="358"/>
        <v>0</v>
      </c>
      <c r="L692" s="80">
        <f t="shared" ca="1" si="359"/>
        <v>0</v>
      </c>
      <c r="M692" s="80">
        <f t="shared" ca="1" si="360"/>
        <v>0</v>
      </c>
      <c r="N692" s="80">
        <f t="shared" ca="1" si="361"/>
        <v>0</v>
      </c>
      <c r="O692" s="81">
        <f t="shared" ca="1" si="347"/>
        <v>0</v>
      </c>
      <c r="P692" s="79">
        <f t="shared" ca="1" si="348"/>
        <v>0</v>
      </c>
      <c r="R692">
        <f t="shared" ca="1" si="362"/>
        <v>689</v>
      </c>
      <c r="S692" s="78">
        <f t="shared" ca="1" si="363"/>
        <v>117.04</v>
      </c>
      <c r="T692" s="55">
        <f t="shared" ca="1" si="364"/>
        <v>0</v>
      </c>
      <c r="U692" s="78">
        <f t="shared" ca="1" si="365"/>
        <v>2.4366954920664725E-5</v>
      </c>
      <c r="V692" s="79">
        <f t="shared" ca="1" si="366"/>
        <v>41.025310692307571</v>
      </c>
      <c r="W692" s="79">
        <f t="shared" ca="1" si="349"/>
        <v>0.27985388472411715</v>
      </c>
      <c r="X692" s="80">
        <f t="shared" ca="1" si="350"/>
        <v>-4.8733909841329449E-4</v>
      </c>
      <c r="Y692" s="80">
        <f t="shared" ca="1" si="367"/>
        <v>-3.4187758910256313E-2</v>
      </c>
      <c r="Z692" s="80">
        <f t="shared" ca="1" si="351"/>
        <v>0</v>
      </c>
      <c r="AA692" s="80">
        <f t="shared" ca="1" si="368"/>
        <v>0</v>
      </c>
      <c r="AB692" s="81">
        <f t="shared" ca="1" si="352"/>
        <v>0</v>
      </c>
      <c r="AC692" s="79">
        <f t="shared" ca="1" si="353"/>
        <v>41.27048947902302</v>
      </c>
      <c r="AE692" s="35"/>
      <c r="AF692" s="35"/>
      <c r="AR692" s="69">
        <f t="shared" si="369"/>
        <v>58</v>
      </c>
      <c r="AS692" s="70">
        <f t="shared" si="373"/>
        <v>689</v>
      </c>
      <c r="AT692" s="71">
        <f t="shared" si="374"/>
        <v>8.9499015611171247E-3</v>
      </c>
      <c r="AU692" s="72">
        <f t="shared" si="354"/>
        <v>6.8214933659622723E-3</v>
      </c>
      <c r="AV692" s="73">
        <f t="shared" si="370"/>
        <v>1.0068214933659623</v>
      </c>
      <c r="AW692" s="74">
        <f>PRODUCT(AV$4:AV692)</f>
        <v>108.20752593988574</v>
      </c>
    </row>
    <row r="693" spans="5:49">
      <c r="E693">
        <f t="shared" si="371"/>
        <v>690</v>
      </c>
      <c r="F693" s="64">
        <f t="shared" si="372"/>
        <v>119.41666666666357</v>
      </c>
      <c r="G693" s="55">
        <f t="shared" si="355"/>
        <v>0</v>
      </c>
      <c r="H693" s="78">
        <f t="shared" si="375"/>
        <v>3.8718965653088936E-5</v>
      </c>
      <c r="I693" s="79">
        <f t="shared" ca="1" si="356"/>
        <v>0</v>
      </c>
      <c r="J693" s="79">
        <f t="shared" ca="1" si="357"/>
        <v>0</v>
      </c>
      <c r="K693" s="80">
        <f t="shared" ca="1" si="358"/>
        <v>0</v>
      </c>
      <c r="L693" s="80">
        <f t="shared" ca="1" si="359"/>
        <v>0</v>
      </c>
      <c r="M693" s="80">
        <f t="shared" ca="1" si="360"/>
        <v>0</v>
      </c>
      <c r="N693" s="80">
        <f t="shared" ca="1" si="361"/>
        <v>0</v>
      </c>
      <c r="O693" s="81">
        <f t="shared" ca="1" si="347"/>
        <v>0</v>
      </c>
      <c r="P693" s="79">
        <f t="shared" ca="1" si="348"/>
        <v>0</v>
      </c>
      <c r="R693">
        <f t="shared" ca="1" si="362"/>
        <v>690</v>
      </c>
      <c r="S693" s="78">
        <f t="shared" ca="1" si="363"/>
        <v>117.12</v>
      </c>
      <c r="T693" s="55">
        <f t="shared" ca="1" si="364"/>
        <v>0</v>
      </c>
      <c r="U693" s="78">
        <f t="shared" ca="1" si="365"/>
        <v>2.4366954920664725E-5</v>
      </c>
      <c r="V693" s="79">
        <f t="shared" ca="1" si="366"/>
        <v>41.27048947902302</v>
      </c>
      <c r="W693" s="79">
        <f t="shared" ca="1" si="349"/>
        <v>0.28152637019117127</v>
      </c>
      <c r="X693" s="80">
        <f t="shared" ca="1" si="350"/>
        <v>-4.8733909841329449E-4</v>
      </c>
      <c r="Y693" s="80">
        <f t="shared" ca="1" si="367"/>
        <v>-3.4392074565852519E-2</v>
      </c>
      <c r="Z693" s="80">
        <f t="shared" ca="1" si="351"/>
        <v>0</v>
      </c>
      <c r="AA693" s="80">
        <f t="shared" ca="1" si="368"/>
        <v>0</v>
      </c>
      <c r="AB693" s="81">
        <f t="shared" ca="1" si="352"/>
        <v>0</v>
      </c>
      <c r="AC693" s="79">
        <f t="shared" ca="1" si="353"/>
        <v>41.517136435549929</v>
      </c>
      <c r="AE693" s="35"/>
      <c r="AF693" s="35"/>
      <c r="AR693" s="69">
        <f t="shared" si="369"/>
        <v>58</v>
      </c>
      <c r="AS693" s="70">
        <f t="shared" si="373"/>
        <v>690</v>
      </c>
      <c r="AT693" s="71">
        <f t="shared" si="374"/>
        <v>8.8888498669919495E-3</v>
      </c>
      <c r="AU693" s="72">
        <f t="shared" si="354"/>
        <v>6.8214933659622723E-3</v>
      </c>
      <c r="AV693" s="73">
        <f t="shared" si="370"/>
        <v>1.0068214933659623</v>
      </c>
      <c r="AW693" s="74">
        <f>PRODUCT(AV$4:AV693)</f>
        <v>108.94566286023186</v>
      </c>
    </row>
    <row r="694" spans="5:49">
      <c r="E694">
        <f t="shared" si="371"/>
        <v>691</v>
      </c>
      <c r="F694" s="64">
        <f t="shared" si="372"/>
        <v>119.4999999999969</v>
      </c>
      <c r="G694" s="55">
        <f t="shared" si="355"/>
        <v>0</v>
      </c>
      <c r="H694" s="78">
        <f t="shared" si="375"/>
        <v>3.8718965653088936E-5</v>
      </c>
      <c r="I694" s="79">
        <f t="shared" ca="1" si="356"/>
        <v>0</v>
      </c>
      <c r="J694" s="79">
        <f t="shared" ca="1" si="357"/>
        <v>0</v>
      </c>
      <c r="K694" s="80">
        <f t="shared" ca="1" si="358"/>
        <v>0</v>
      </c>
      <c r="L694" s="80">
        <f t="shared" ca="1" si="359"/>
        <v>0</v>
      </c>
      <c r="M694" s="80">
        <f t="shared" ca="1" si="360"/>
        <v>0</v>
      </c>
      <c r="N694" s="80">
        <f t="shared" ca="1" si="361"/>
        <v>0</v>
      </c>
      <c r="O694" s="81">
        <f t="shared" ca="1" si="347"/>
        <v>0</v>
      </c>
      <c r="P694" s="79">
        <f t="shared" ca="1" si="348"/>
        <v>0</v>
      </c>
      <c r="R694">
        <f t="shared" ca="1" si="362"/>
        <v>691</v>
      </c>
      <c r="S694" s="78">
        <f t="shared" ca="1" si="363"/>
        <v>117.2</v>
      </c>
      <c r="T694" s="55">
        <f t="shared" ca="1" si="364"/>
        <v>0</v>
      </c>
      <c r="U694" s="78">
        <f t="shared" ca="1" si="365"/>
        <v>2.4366954920664725E-5</v>
      </c>
      <c r="V694" s="79">
        <f t="shared" ca="1" si="366"/>
        <v>41.517136435549929</v>
      </c>
      <c r="W694" s="79">
        <f t="shared" ca="1" si="349"/>
        <v>0.28320887076885437</v>
      </c>
      <c r="X694" s="80">
        <f t="shared" ca="1" si="350"/>
        <v>-4.8733909841329449E-4</v>
      </c>
      <c r="Y694" s="80">
        <f t="shared" ca="1" si="367"/>
        <v>-3.4597613696291607E-2</v>
      </c>
      <c r="Z694" s="80">
        <f t="shared" ca="1" si="351"/>
        <v>0</v>
      </c>
      <c r="AA694" s="80">
        <f t="shared" ca="1" si="368"/>
        <v>0</v>
      </c>
      <c r="AB694" s="81">
        <f t="shared" ca="1" si="352"/>
        <v>0</v>
      </c>
      <c r="AC694" s="79">
        <f t="shared" ca="1" si="353"/>
        <v>41.765260353524077</v>
      </c>
      <c r="AE694" s="35"/>
      <c r="AF694" s="35"/>
      <c r="AR694" s="69">
        <f t="shared" si="369"/>
        <v>58</v>
      </c>
      <c r="AS694" s="70">
        <f t="shared" si="373"/>
        <v>691</v>
      </c>
      <c r="AT694" s="71">
        <f t="shared" si="374"/>
        <v>8.8282146365932287E-3</v>
      </c>
      <c r="AU694" s="72">
        <f t="shared" si="354"/>
        <v>6.8214933659622723E-3</v>
      </c>
      <c r="AV694" s="73">
        <f t="shared" si="370"/>
        <v>1.0068214933659623</v>
      </c>
      <c r="AW694" s="74">
        <f>PRODUCT(AV$4:AV694)</f>
        <v>109.6888349766833</v>
      </c>
    </row>
    <row r="695" spans="5:49">
      <c r="E695">
        <f t="shared" si="371"/>
        <v>692</v>
      </c>
      <c r="F695" s="64">
        <f t="shared" si="372"/>
        <v>119.58333333333023</v>
      </c>
      <c r="G695" s="55">
        <f t="shared" si="355"/>
        <v>0</v>
      </c>
      <c r="H695" s="78">
        <f t="shared" si="375"/>
        <v>3.8718965653088936E-5</v>
      </c>
      <c r="I695" s="79">
        <f t="shared" ca="1" si="356"/>
        <v>0</v>
      </c>
      <c r="J695" s="79">
        <f t="shared" ca="1" si="357"/>
        <v>0</v>
      </c>
      <c r="K695" s="80">
        <f t="shared" ca="1" si="358"/>
        <v>0</v>
      </c>
      <c r="L695" s="80">
        <f t="shared" ca="1" si="359"/>
        <v>0</v>
      </c>
      <c r="M695" s="80">
        <f t="shared" ca="1" si="360"/>
        <v>0</v>
      </c>
      <c r="N695" s="80">
        <f t="shared" ca="1" si="361"/>
        <v>0</v>
      </c>
      <c r="O695" s="81">
        <f t="shared" ca="1" si="347"/>
        <v>0</v>
      </c>
      <c r="P695" s="79">
        <f t="shared" ca="1" si="348"/>
        <v>0</v>
      </c>
      <c r="R695">
        <f t="shared" ca="1" si="362"/>
        <v>692</v>
      </c>
      <c r="S695" s="78">
        <f t="shared" ca="1" si="363"/>
        <v>117.28</v>
      </c>
      <c r="T695" s="55">
        <f t="shared" ca="1" si="364"/>
        <v>0</v>
      </c>
      <c r="U695" s="78">
        <f t="shared" ca="1" si="365"/>
        <v>2.4366954920664725E-5</v>
      </c>
      <c r="V695" s="79">
        <f t="shared" ca="1" si="366"/>
        <v>41.765260353524077</v>
      </c>
      <c r="W695" s="79">
        <f t="shared" ca="1" si="349"/>
        <v>0.28490144642925158</v>
      </c>
      <c r="X695" s="80">
        <f t="shared" ca="1" si="350"/>
        <v>-4.8733909841329449E-4</v>
      </c>
      <c r="Y695" s="80">
        <f t="shared" ca="1" si="367"/>
        <v>-3.4804383627936732E-2</v>
      </c>
      <c r="Z695" s="80">
        <f t="shared" ca="1" si="351"/>
        <v>0</v>
      </c>
      <c r="AA695" s="80">
        <f t="shared" ca="1" si="368"/>
        <v>0</v>
      </c>
      <c r="AB695" s="81">
        <f t="shared" ca="1" si="352"/>
        <v>0</v>
      </c>
      <c r="AC695" s="79">
        <f t="shared" ca="1" si="353"/>
        <v>42.014870077226981</v>
      </c>
      <c r="AE695" s="35"/>
      <c r="AF695" s="35"/>
      <c r="AR695" s="69">
        <f t="shared" si="369"/>
        <v>58</v>
      </c>
      <c r="AS695" s="70">
        <f t="shared" si="373"/>
        <v>692</v>
      </c>
      <c r="AT695" s="71">
        <f t="shared" si="374"/>
        <v>8.7679930290164177E-3</v>
      </c>
      <c r="AU695" s="72">
        <f t="shared" si="354"/>
        <v>6.8214933659622723E-3</v>
      </c>
      <c r="AV695" s="73">
        <f t="shared" si="370"/>
        <v>1.0068214933659623</v>
      </c>
      <c r="AW695" s="74">
        <f>PRODUCT(AV$4:AV695)</f>
        <v>110.43707663679687</v>
      </c>
    </row>
    <row r="696" spans="5:49">
      <c r="E696">
        <f t="shared" si="371"/>
        <v>693</v>
      </c>
      <c r="F696" s="64">
        <f t="shared" si="372"/>
        <v>119.66666666666356</v>
      </c>
      <c r="G696" s="55">
        <f t="shared" si="355"/>
        <v>0</v>
      </c>
      <c r="H696" s="78">
        <f t="shared" si="375"/>
        <v>3.8718965653088936E-5</v>
      </c>
      <c r="I696" s="79">
        <f t="shared" ca="1" si="356"/>
        <v>0</v>
      </c>
      <c r="J696" s="79">
        <f t="shared" ca="1" si="357"/>
        <v>0</v>
      </c>
      <c r="K696" s="80">
        <f t="shared" ca="1" si="358"/>
        <v>0</v>
      </c>
      <c r="L696" s="80">
        <f t="shared" ca="1" si="359"/>
        <v>0</v>
      </c>
      <c r="M696" s="80">
        <f t="shared" ca="1" si="360"/>
        <v>0</v>
      </c>
      <c r="N696" s="80">
        <f t="shared" ca="1" si="361"/>
        <v>0</v>
      </c>
      <c r="O696" s="81">
        <f t="shared" ca="1" si="347"/>
        <v>0</v>
      </c>
      <c r="P696" s="79">
        <f t="shared" ca="1" si="348"/>
        <v>0</v>
      </c>
      <c r="R696">
        <f t="shared" ca="1" si="362"/>
        <v>693</v>
      </c>
      <c r="S696" s="78">
        <f t="shared" ca="1" si="363"/>
        <v>117.36</v>
      </c>
      <c r="T696" s="55">
        <f t="shared" ca="1" si="364"/>
        <v>0</v>
      </c>
      <c r="U696" s="78">
        <f t="shared" ca="1" si="365"/>
        <v>2.4366954920664725E-5</v>
      </c>
      <c r="V696" s="79">
        <f t="shared" ca="1" si="366"/>
        <v>42.014870077226981</v>
      </c>
      <c r="W696" s="79">
        <f t="shared" ca="1" si="349"/>
        <v>0.28660415750357066</v>
      </c>
      <c r="X696" s="80">
        <f t="shared" ca="1" si="350"/>
        <v>-4.8733909841329449E-4</v>
      </c>
      <c r="Y696" s="80">
        <f t="shared" ca="1" si="367"/>
        <v>-3.5012391731022489E-2</v>
      </c>
      <c r="Z696" s="80">
        <f t="shared" ca="1" si="351"/>
        <v>0</v>
      </c>
      <c r="AA696" s="80">
        <f t="shared" ca="1" si="368"/>
        <v>0</v>
      </c>
      <c r="AB696" s="81">
        <f t="shared" ca="1" si="352"/>
        <v>0</v>
      </c>
      <c r="AC696" s="79">
        <f t="shared" ca="1" si="353"/>
        <v>42.265974503901113</v>
      </c>
      <c r="AE696" s="35"/>
      <c r="AF696" s="35"/>
      <c r="AR696" s="69">
        <f t="shared" si="369"/>
        <v>58</v>
      </c>
      <c r="AS696" s="70">
        <f t="shared" si="373"/>
        <v>693</v>
      </c>
      <c r="AT696" s="71">
        <f t="shared" si="374"/>
        <v>8.7081822227361785E-3</v>
      </c>
      <c r="AU696" s="72">
        <f t="shared" si="354"/>
        <v>6.8214933659622723E-3</v>
      </c>
      <c r="AV696" s="73">
        <f t="shared" si="370"/>
        <v>1.0068214933659623</v>
      </c>
      <c r="AW696" s="74">
        <f>PRODUCT(AV$4:AV696)</f>
        <v>111.19042242243106</v>
      </c>
    </row>
    <row r="697" spans="5:49">
      <c r="E697">
        <f t="shared" si="371"/>
        <v>694</v>
      </c>
      <c r="F697" s="64">
        <f t="shared" si="372"/>
        <v>119.74999999999689</v>
      </c>
      <c r="G697" s="55">
        <f t="shared" si="355"/>
        <v>0</v>
      </c>
      <c r="H697" s="78">
        <f t="shared" si="375"/>
        <v>3.8718965653088936E-5</v>
      </c>
      <c r="I697" s="79">
        <f t="shared" ca="1" si="356"/>
        <v>0</v>
      </c>
      <c r="J697" s="79">
        <f t="shared" ca="1" si="357"/>
        <v>0</v>
      </c>
      <c r="K697" s="80">
        <f t="shared" ca="1" si="358"/>
        <v>0</v>
      </c>
      <c r="L697" s="80">
        <f t="shared" ca="1" si="359"/>
        <v>0</v>
      </c>
      <c r="M697" s="80">
        <f t="shared" ca="1" si="360"/>
        <v>0</v>
      </c>
      <c r="N697" s="80">
        <f t="shared" ca="1" si="361"/>
        <v>0</v>
      </c>
      <c r="O697" s="81">
        <f t="shared" ca="1" si="347"/>
        <v>0</v>
      </c>
      <c r="P697" s="79">
        <f t="shared" ca="1" si="348"/>
        <v>0</v>
      </c>
      <c r="R697">
        <f t="shared" ca="1" si="362"/>
        <v>694</v>
      </c>
      <c r="S697" s="78">
        <f t="shared" ca="1" si="363"/>
        <v>117.44</v>
      </c>
      <c r="T697" s="55">
        <f t="shared" ca="1" si="364"/>
        <v>0</v>
      </c>
      <c r="U697" s="78">
        <f t="shared" ca="1" si="365"/>
        <v>2.4366954920664725E-5</v>
      </c>
      <c r="V697" s="79">
        <f t="shared" ca="1" si="366"/>
        <v>42.265974503901113</v>
      </c>
      <c r="W697" s="79">
        <f t="shared" ca="1" si="349"/>
        <v>0.28831706468429197</v>
      </c>
      <c r="X697" s="80">
        <f t="shared" ca="1" si="350"/>
        <v>-4.8733909841329449E-4</v>
      </c>
      <c r="Y697" s="80">
        <f t="shared" ca="1" si="367"/>
        <v>-3.5221645419917597E-2</v>
      </c>
      <c r="Z697" s="80">
        <f t="shared" ca="1" si="351"/>
        <v>0</v>
      </c>
      <c r="AA697" s="80">
        <f t="shared" ca="1" si="368"/>
        <v>0</v>
      </c>
      <c r="AB697" s="81">
        <f t="shared" ca="1" si="352"/>
        <v>0</v>
      </c>
      <c r="AC697" s="79">
        <f t="shared" ca="1" si="353"/>
        <v>42.518582584067076</v>
      </c>
      <c r="AE697" s="35"/>
      <c r="AF697" s="35"/>
      <c r="AR697" s="69">
        <f t="shared" si="369"/>
        <v>58</v>
      </c>
      <c r="AS697" s="70">
        <f t="shared" si="373"/>
        <v>694</v>
      </c>
      <c r="AT697" s="71">
        <f t="shared" si="374"/>
        <v>8.6487794154741938E-3</v>
      </c>
      <c r="AU697" s="72">
        <f t="shared" si="354"/>
        <v>6.8214933659622723E-3</v>
      </c>
      <c r="AV697" s="73">
        <f t="shared" si="370"/>
        <v>1.0068214933659623</v>
      </c>
      <c r="AW697" s="74">
        <f>PRODUCT(AV$4:AV697)</f>
        <v>111.94890715134422</v>
      </c>
    </row>
    <row r="698" spans="5:49">
      <c r="E698">
        <f t="shared" si="371"/>
        <v>695</v>
      </c>
      <c r="F698" s="64">
        <f t="shared" si="372"/>
        <v>119.83333333333022</v>
      </c>
      <c r="G698" s="55">
        <f t="shared" si="355"/>
        <v>0</v>
      </c>
      <c r="H698" s="78">
        <f t="shared" si="375"/>
        <v>3.8718965653088936E-5</v>
      </c>
      <c r="I698" s="79">
        <f t="shared" ca="1" si="356"/>
        <v>0</v>
      </c>
      <c r="J698" s="79">
        <f t="shared" ca="1" si="357"/>
        <v>0</v>
      </c>
      <c r="K698" s="80">
        <f t="shared" ca="1" si="358"/>
        <v>0</v>
      </c>
      <c r="L698" s="80">
        <f t="shared" ca="1" si="359"/>
        <v>0</v>
      </c>
      <c r="M698" s="80">
        <f t="shared" ca="1" si="360"/>
        <v>0</v>
      </c>
      <c r="N698" s="80">
        <f t="shared" ca="1" si="361"/>
        <v>0</v>
      </c>
      <c r="O698" s="81">
        <f t="shared" ca="1" si="347"/>
        <v>0</v>
      </c>
      <c r="P698" s="79">
        <f t="shared" ca="1" si="348"/>
        <v>0</v>
      </c>
      <c r="R698">
        <f t="shared" ca="1" si="362"/>
        <v>695</v>
      </c>
      <c r="S698" s="78">
        <f t="shared" ca="1" si="363"/>
        <v>117.52</v>
      </c>
      <c r="T698" s="55">
        <f t="shared" ca="1" si="364"/>
        <v>0</v>
      </c>
      <c r="U698" s="78">
        <f t="shared" ca="1" si="365"/>
        <v>2.4366954920664725E-5</v>
      </c>
      <c r="V698" s="79">
        <f t="shared" ca="1" si="366"/>
        <v>42.518582584067076</v>
      </c>
      <c r="W698" s="79">
        <f t="shared" ca="1" si="349"/>
        <v>0.29004022902733256</v>
      </c>
      <c r="X698" s="80">
        <f t="shared" ca="1" si="350"/>
        <v>-4.8733909841329449E-4</v>
      </c>
      <c r="Y698" s="80">
        <f t="shared" ca="1" si="367"/>
        <v>-3.5432152153389233E-2</v>
      </c>
      <c r="Z698" s="80">
        <f t="shared" ca="1" si="351"/>
        <v>0</v>
      </c>
      <c r="AA698" s="80">
        <f t="shared" ca="1" si="368"/>
        <v>0</v>
      </c>
      <c r="AB698" s="81">
        <f t="shared" ca="1" si="352"/>
        <v>0</v>
      </c>
      <c r="AC698" s="79">
        <f t="shared" ca="1" si="353"/>
        <v>42.772703321842606</v>
      </c>
      <c r="AE698" s="35"/>
      <c r="AF698" s="35"/>
      <c r="AR698" s="69">
        <f t="shared" si="369"/>
        <v>58</v>
      </c>
      <c r="AS698" s="70">
        <f t="shared" si="373"/>
        <v>695</v>
      </c>
      <c r="AT698" s="71">
        <f t="shared" si="374"/>
        <v>8.5897818240678655E-3</v>
      </c>
      <c r="AU698" s="72">
        <f t="shared" si="354"/>
        <v>6.8214933659622723E-3</v>
      </c>
      <c r="AV698" s="73">
        <f t="shared" si="370"/>
        <v>1.0068214933659623</v>
      </c>
      <c r="AW698" s="74">
        <f>PRODUCT(AV$4:AV698)</f>
        <v>112.71256587880384</v>
      </c>
    </row>
    <row r="699" spans="5:49">
      <c r="E699">
        <f t="shared" si="371"/>
        <v>696</v>
      </c>
      <c r="F699" s="64">
        <f t="shared" si="372"/>
        <v>119.91666666666355</v>
      </c>
      <c r="G699" s="55">
        <f t="shared" si="355"/>
        <v>0</v>
      </c>
      <c r="H699" s="78">
        <f t="shared" si="375"/>
        <v>3.8718965653088936E-5</v>
      </c>
      <c r="I699" s="79">
        <f t="shared" ca="1" si="356"/>
        <v>0</v>
      </c>
      <c r="J699" s="79">
        <f t="shared" ca="1" si="357"/>
        <v>0</v>
      </c>
      <c r="K699" s="80">
        <f t="shared" ca="1" si="358"/>
        <v>0</v>
      </c>
      <c r="L699" s="80">
        <f t="shared" ca="1" si="359"/>
        <v>0</v>
      </c>
      <c r="M699" s="80">
        <f t="shared" ca="1" si="360"/>
        <v>0</v>
      </c>
      <c r="N699" s="80">
        <f t="shared" ca="1" si="361"/>
        <v>0</v>
      </c>
      <c r="O699" s="81">
        <f t="shared" ca="1" si="347"/>
        <v>0</v>
      </c>
      <c r="P699" s="79">
        <f t="shared" ca="1" si="348"/>
        <v>0</v>
      </c>
      <c r="R699">
        <f t="shared" ca="1" si="362"/>
        <v>696</v>
      </c>
      <c r="S699" s="78">
        <f t="shared" ca="1" si="363"/>
        <v>117.6</v>
      </c>
      <c r="T699" s="55">
        <f t="shared" ca="1" si="364"/>
        <v>0</v>
      </c>
      <c r="U699" s="78">
        <f t="shared" ca="1" si="365"/>
        <v>2.4366954920664725E-5</v>
      </c>
      <c r="V699" s="79">
        <f t="shared" ca="1" si="366"/>
        <v>42.772703321842606</v>
      </c>
      <c r="W699" s="79">
        <f t="shared" ca="1" si="349"/>
        <v>0.2917737119542218</v>
      </c>
      <c r="X699" s="80">
        <f t="shared" ca="1" si="350"/>
        <v>-4.8733909841329449E-4</v>
      </c>
      <c r="Y699" s="80">
        <f t="shared" ca="1" si="367"/>
        <v>-3.5643919434868838E-2</v>
      </c>
      <c r="Z699" s="80">
        <f t="shared" ca="1" si="351"/>
        <v>0</v>
      </c>
      <c r="AA699" s="80">
        <f t="shared" ca="1" si="368"/>
        <v>0</v>
      </c>
      <c r="AB699" s="81">
        <f t="shared" ca="1" si="352"/>
        <v>-3.2173993557949445</v>
      </c>
      <c r="AC699" s="79">
        <f t="shared" ca="1" si="353"/>
        <v>39.8109464194686</v>
      </c>
      <c r="AE699" s="35"/>
      <c r="AF699" s="35"/>
      <c r="AR699" s="69">
        <f t="shared" si="369"/>
        <v>58</v>
      </c>
      <c r="AS699" s="70">
        <f t="shared" si="373"/>
        <v>696</v>
      </c>
      <c r="AT699" s="71">
        <f t="shared" si="374"/>
        <v>8.5311866843399229E-3</v>
      </c>
      <c r="AU699" s="72">
        <f t="shared" si="354"/>
        <v>6.8214933659622723E-3</v>
      </c>
      <c r="AV699" s="73">
        <f t="shared" si="370"/>
        <v>1.0068214933659623</v>
      </c>
      <c r="AW699" s="74">
        <f>PRODUCT(AV$4:AV699)</f>
        <v>113.48143389920669</v>
      </c>
    </row>
    <row r="700" spans="5:49">
      <c r="E700">
        <f t="shared" si="371"/>
        <v>697</v>
      </c>
      <c r="F700" s="64">
        <f t="shared" si="372"/>
        <v>119.99999999999687</v>
      </c>
      <c r="G700" s="55">
        <f t="shared" si="355"/>
        <v>0</v>
      </c>
      <c r="H700" s="78">
        <f t="shared" si="375"/>
        <v>3.8718965653088936E-5</v>
      </c>
      <c r="I700" s="79">
        <f t="shared" ca="1" si="356"/>
        <v>0</v>
      </c>
      <c r="J700" s="79">
        <f t="shared" ca="1" si="357"/>
        <v>0</v>
      </c>
      <c r="K700" s="80">
        <f t="shared" ca="1" si="358"/>
        <v>0</v>
      </c>
      <c r="L700" s="80">
        <f t="shared" ca="1" si="359"/>
        <v>0</v>
      </c>
      <c r="M700" s="80">
        <f t="shared" ca="1" si="360"/>
        <v>0</v>
      </c>
      <c r="N700" s="80">
        <f t="shared" ca="1" si="361"/>
        <v>0</v>
      </c>
      <c r="O700" s="81">
        <f t="shared" ca="1" si="347"/>
        <v>0</v>
      </c>
      <c r="P700" s="79">
        <f t="shared" ca="1" si="348"/>
        <v>0</v>
      </c>
      <c r="R700">
        <f t="shared" ca="1" si="362"/>
        <v>697</v>
      </c>
      <c r="S700" s="78">
        <f t="shared" ca="1" si="363"/>
        <v>117.68</v>
      </c>
      <c r="T700" s="55">
        <f t="shared" ca="1" si="364"/>
        <v>0</v>
      </c>
      <c r="U700" s="78">
        <f t="shared" ca="1" si="365"/>
        <v>2.4366954920664725E-5</v>
      </c>
      <c r="V700" s="79">
        <f t="shared" ca="1" si="366"/>
        <v>39.8109464194686</v>
      </c>
      <c r="W700" s="79">
        <f t="shared" ca="1" si="349"/>
        <v>0.27157010689308453</v>
      </c>
      <c r="X700" s="80">
        <f t="shared" ca="1" si="350"/>
        <v>-4.8733909841329449E-4</v>
      </c>
      <c r="Y700" s="80">
        <f t="shared" ca="1" si="367"/>
        <v>-3.3175788682890499E-2</v>
      </c>
      <c r="Z700" s="80">
        <f t="shared" ca="1" si="351"/>
        <v>-0.2985820981460145</v>
      </c>
      <c r="AA700" s="80">
        <f t="shared" ca="1" si="368"/>
        <v>0</v>
      </c>
      <c r="AB700" s="81">
        <f t="shared" ca="1" si="352"/>
        <v>0</v>
      </c>
      <c r="AC700" s="79">
        <f t="shared" ca="1" si="353"/>
        <v>39.75027130043437</v>
      </c>
      <c r="AE700" s="35"/>
      <c r="AF700" s="35"/>
      <c r="AR700" s="69">
        <f t="shared" si="369"/>
        <v>59</v>
      </c>
      <c r="AS700" s="70">
        <f t="shared" si="373"/>
        <v>697</v>
      </c>
      <c r="AT700" s="71">
        <f t="shared" si="374"/>
        <v>8.4729912509689132E-3</v>
      </c>
      <c r="AU700" s="72">
        <f t="shared" si="354"/>
        <v>6.8214933659622723E-3</v>
      </c>
      <c r="AV700" s="73">
        <f t="shared" si="370"/>
        <v>1.0068214933659623</v>
      </c>
      <c r="AW700" s="74">
        <f>PRODUCT(AV$4:AV700)</f>
        <v>114.25554674771001</v>
      </c>
    </row>
    <row r="701" spans="5:49">
      <c r="E701">
        <f t="shared" si="371"/>
        <v>698</v>
      </c>
      <c r="F701" s="64">
        <f t="shared" si="372"/>
        <v>120.0833333333302</v>
      </c>
      <c r="G701" s="55">
        <f t="shared" si="355"/>
        <v>0</v>
      </c>
      <c r="H701" s="78">
        <f t="shared" si="375"/>
        <v>3.8718965653088936E-5</v>
      </c>
      <c r="I701" s="79">
        <f t="shared" ca="1" si="356"/>
        <v>0</v>
      </c>
      <c r="J701" s="79">
        <f t="shared" ca="1" si="357"/>
        <v>0</v>
      </c>
      <c r="K701" s="80">
        <f t="shared" ca="1" si="358"/>
        <v>0</v>
      </c>
      <c r="L701" s="80">
        <f t="shared" ca="1" si="359"/>
        <v>0</v>
      </c>
      <c r="M701" s="80">
        <f t="shared" ca="1" si="360"/>
        <v>0</v>
      </c>
      <c r="N701" s="80">
        <f t="shared" ca="1" si="361"/>
        <v>0</v>
      </c>
      <c r="O701" s="81">
        <f t="shared" ca="1" si="347"/>
        <v>0</v>
      </c>
      <c r="P701" s="79">
        <f t="shared" ca="1" si="348"/>
        <v>0</v>
      </c>
      <c r="R701">
        <f t="shared" ca="1" si="362"/>
        <v>698</v>
      </c>
      <c r="S701" s="78">
        <f t="shared" ca="1" si="363"/>
        <v>117.76</v>
      </c>
      <c r="T701" s="55">
        <f t="shared" ca="1" si="364"/>
        <v>0</v>
      </c>
      <c r="U701" s="78">
        <f t="shared" ca="1" si="365"/>
        <v>2.4366954920664725E-5</v>
      </c>
      <c r="V701" s="79">
        <f t="shared" ca="1" si="366"/>
        <v>39.75027130043437</v>
      </c>
      <c r="W701" s="79">
        <f t="shared" ca="1" si="349"/>
        <v>0.27115621197111356</v>
      </c>
      <c r="X701" s="80">
        <f t="shared" ca="1" si="350"/>
        <v>-4.8733909841329449E-4</v>
      </c>
      <c r="Y701" s="80">
        <f t="shared" ca="1" si="367"/>
        <v>-3.3125226083695308E-2</v>
      </c>
      <c r="Z701" s="80">
        <f t="shared" ca="1" si="351"/>
        <v>0</v>
      </c>
      <c r="AA701" s="80">
        <f t="shared" ca="1" si="368"/>
        <v>0</v>
      </c>
      <c r="AB701" s="81">
        <f t="shared" ca="1" si="352"/>
        <v>0</v>
      </c>
      <c r="AC701" s="79">
        <f t="shared" ca="1" si="353"/>
        <v>39.98781494722337</v>
      </c>
      <c r="AE701" s="35"/>
      <c r="AF701" s="35"/>
      <c r="AR701" s="69">
        <f t="shared" si="369"/>
        <v>59</v>
      </c>
      <c r="AS701" s="70">
        <f t="shared" si="373"/>
        <v>698</v>
      </c>
      <c r="AT701" s="71">
        <f t="shared" si="374"/>
        <v>8.4151927973605718E-3</v>
      </c>
      <c r="AU701" s="72">
        <f t="shared" si="354"/>
        <v>6.8214933659622723E-3</v>
      </c>
      <c r="AV701" s="73">
        <f t="shared" si="370"/>
        <v>1.0068214933659623</v>
      </c>
      <c r="AW701" s="74">
        <f>PRODUCT(AV$4:AV701)</f>
        <v>115.03494020187391</v>
      </c>
    </row>
    <row r="702" spans="5:49">
      <c r="E702">
        <f t="shared" si="371"/>
        <v>699</v>
      </c>
      <c r="F702" s="64">
        <f t="shared" si="372"/>
        <v>120.16666666666353</v>
      </c>
      <c r="G702" s="55">
        <f t="shared" si="355"/>
        <v>0</v>
      </c>
      <c r="H702" s="78">
        <f t="shared" si="375"/>
        <v>3.8718965653088936E-5</v>
      </c>
      <c r="I702" s="79">
        <f t="shared" ca="1" si="356"/>
        <v>0</v>
      </c>
      <c r="J702" s="79">
        <f t="shared" ca="1" si="357"/>
        <v>0</v>
      </c>
      <c r="K702" s="80">
        <f t="shared" ca="1" si="358"/>
        <v>0</v>
      </c>
      <c r="L702" s="80">
        <f t="shared" ca="1" si="359"/>
        <v>0</v>
      </c>
      <c r="M702" s="80">
        <f t="shared" ca="1" si="360"/>
        <v>0</v>
      </c>
      <c r="N702" s="80">
        <f t="shared" ca="1" si="361"/>
        <v>0</v>
      </c>
      <c r="O702" s="81">
        <f t="shared" ca="1" si="347"/>
        <v>0</v>
      </c>
      <c r="P702" s="79">
        <f t="shared" ca="1" si="348"/>
        <v>0</v>
      </c>
      <c r="R702">
        <f t="shared" ca="1" si="362"/>
        <v>699</v>
      </c>
      <c r="S702" s="78">
        <f t="shared" ca="1" si="363"/>
        <v>117.84</v>
      </c>
      <c r="T702" s="55">
        <f t="shared" ca="1" si="364"/>
        <v>0</v>
      </c>
      <c r="U702" s="78">
        <f t="shared" ca="1" si="365"/>
        <v>2.4366954920664725E-5</v>
      </c>
      <c r="V702" s="79">
        <f t="shared" ca="1" si="366"/>
        <v>39.98781494722337</v>
      </c>
      <c r="W702" s="79">
        <f t="shared" ca="1" si="349"/>
        <v>0.27277661438181122</v>
      </c>
      <c r="X702" s="80">
        <f t="shared" ca="1" si="350"/>
        <v>-4.8733909841329449E-4</v>
      </c>
      <c r="Y702" s="80">
        <f t="shared" ca="1" si="367"/>
        <v>-3.3323179122686147E-2</v>
      </c>
      <c r="Z702" s="80">
        <f t="shared" ca="1" si="351"/>
        <v>0</v>
      </c>
      <c r="AA702" s="80">
        <f t="shared" ca="1" si="368"/>
        <v>0</v>
      </c>
      <c r="AB702" s="81">
        <f t="shared" ca="1" si="352"/>
        <v>0</v>
      </c>
      <c r="AC702" s="79">
        <f t="shared" ca="1" si="353"/>
        <v>40.226781043384079</v>
      </c>
      <c r="AE702" s="35"/>
      <c r="AF702" s="35"/>
      <c r="AR702" s="69">
        <f t="shared" si="369"/>
        <v>59</v>
      </c>
      <c r="AS702" s="70">
        <f t="shared" si="373"/>
        <v>699</v>
      </c>
      <c r="AT702" s="71">
        <f t="shared" si="374"/>
        <v>8.3577886155200825E-3</v>
      </c>
      <c r="AU702" s="72">
        <f t="shared" si="354"/>
        <v>6.8214933659622723E-3</v>
      </c>
      <c r="AV702" s="73">
        <f t="shared" si="370"/>
        <v>1.0068214933659623</v>
      </c>
      <c r="AW702" s="74">
        <f>PRODUCT(AV$4:AV702)</f>
        <v>115.81965028331486</v>
      </c>
    </row>
    <row r="703" spans="5:49">
      <c r="E703">
        <f t="shared" si="371"/>
        <v>700</v>
      </c>
      <c r="F703" s="64">
        <f t="shared" si="372"/>
        <v>120.24999999999686</v>
      </c>
      <c r="G703" s="55">
        <f t="shared" si="355"/>
        <v>0</v>
      </c>
      <c r="H703" s="78">
        <f t="shared" si="375"/>
        <v>3.8718965653088936E-5</v>
      </c>
      <c r="I703" s="79">
        <f t="shared" ca="1" si="356"/>
        <v>0</v>
      </c>
      <c r="J703" s="79">
        <f t="shared" ca="1" si="357"/>
        <v>0</v>
      </c>
      <c r="K703" s="80">
        <f t="shared" ca="1" si="358"/>
        <v>0</v>
      </c>
      <c r="L703" s="80">
        <f t="shared" ca="1" si="359"/>
        <v>0</v>
      </c>
      <c r="M703" s="80">
        <f t="shared" ca="1" si="360"/>
        <v>0</v>
      </c>
      <c r="N703" s="80">
        <f t="shared" ca="1" si="361"/>
        <v>0</v>
      </c>
      <c r="O703" s="81">
        <f t="shared" ca="1" si="347"/>
        <v>0</v>
      </c>
      <c r="P703" s="79">
        <f t="shared" ca="1" si="348"/>
        <v>0</v>
      </c>
      <c r="R703">
        <f t="shared" ca="1" si="362"/>
        <v>700</v>
      </c>
      <c r="S703" s="78">
        <f t="shared" ca="1" si="363"/>
        <v>117.92</v>
      </c>
      <c r="T703" s="55">
        <f t="shared" ca="1" si="364"/>
        <v>0</v>
      </c>
      <c r="U703" s="78">
        <f t="shared" ca="1" si="365"/>
        <v>2.4366954920664725E-5</v>
      </c>
      <c r="V703" s="79">
        <f t="shared" ca="1" si="366"/>
        <v>40.226781043384079</v>
      </c>
      <c r="W703" s="79">
        <f t="shared" ca="1" si="349"/>
        <v>0.27440672002146138</v>
      </c>
      <c r="X703" s="80">
        <f t="shared" ca="1" si="350"/>
        <v>-4.8733909841329449E-4</v>
      </c>
      <c r="Y703" s="80">
        <f t="shared" ca="1" si="367"/>
        <v>-3.3522317536153402E-2</v>
      </c>
      <c r="Z703" s="80">
        <f t="shared" ca="1" si="351"/>
        <v>0</v>
      </c>
      <c r="AA703" s="80">
        <f t="shared" ca="1" si="368"/>
        <v>0</v>
      </c>
      <c r="AB703" s="81">
        <f t="shared" ca="1" si="352"/>
        <v>0</v>
      </c>
      <c r="AC703" s="79">
        <f t="shared" ca="1" si="353"/>
        <v>40.467178106770973</v>
      </c>
      <c r="AE703" s="35"/>
      <c r="AF703" s="35"/>
      <c r="AR703" s="69">
        <f t="shared" si="369"/>
        <v>59</v>
      </c>
      <c r="AS703" s="70">
        <f t="shared" si="373"/>
        <v>700</v>
      </c>
      <c r="AT703" s="71">
        <f t="shared" si="374"/>
        <v>8.300776015925198E-3</v>
      </c>
      <c r="AU703" s="72">
        <f t="shared" si="354"/>
        <v>6.8214933659622723E-3</v>
      </c>
      <c r="AV703" s="73">
        <f t="shared" si="370"/>
        <v>1.0068214933659623</v>
      </c>
      <c r="AW703" s="74">
        <f>PRODUCT(AV$4:AV703)</f>
        <v>116.60971325937057</v>
      </c>
    </row>
    <row r="704" spans="5:49">
      <c r="E704">
        <f t="shared" si="371"/>
        <v>701</v>
      </c>
      <c r="F704" s="64">
        <f t="shared" si="372"/>
        <v>120.33333333333019</v>
      </c>
      <c r="G704" s="55">
        <f t="shared" si="355"/>
        <v>0</v>
      </c>
      <c r="H704" s="78">
        <f t="shared" si="375"/>
        <v>3.8718965653088936E-5</v>
      </c>
      <c r="I704" s="79">
        <f t="shared" ca="1" si="356"/>
        <v>0</v>
      </c>
      <c r="J704" s="79">
        <f t="shared" ca="1" si="357"/>
        <v>0</v>
      </c>
      <c r="K704" s="80">
        <f t="shared" ca="1" si="358"/>
        <v>0</v>
      </c>
      <c r="L704" s="80">
        <f t="shared" ca="1" si="359"/>
        <v>0</v>
      </c>
      <c r="M704" s="80">
        <f t="shared" ca="1" si="360"/>
        <v>0</v>
      </c>
      <c r="N704" s="80">
        <f t="shared" ca="1" si="361"/>
        <v>0</v>
      </c>
      <c r="O704" s="81">
        <f t="shared" ca="1" si="347"/>
        <v>0</v>
      </c>
      <c r="P704" s="79">
        <f t="shared" ca="1" si="348"/>
        <v>0</v>
      </c>
      <c r="R704">
        <f t="shared" ca="1" si="362"/>
        <v>701</v>
      </c>
      <c r="S704" s="78">
        <f t="shared" ca="1" si="363"/>
        <v>118</v>
      </c>
      <c r="T704" s="55">
        <f t="shared" ca="1" si="364"/>
        <v>0</v>
      </c>
      <c r="U704" s="78">
        <f t="shared" ca="1" si="365"/>
        <v>2.4366954920664725E-5</v>
      </c>
      <c r="V704" s="79">
        <f t="shared" ca="1" si="366"/>
        <v>40.467178106770973</v>
      </c>
      <c r="W704" s="79">
        <f t="shared" ca="1" si="349"/>
        <v>0.27604658699455192</v>
      </c>
      <c r="X704" s="80">
        <f t="shared" ca="1" si="350"/>
        <v>-4.8733909841329449E-4</v>
      </c>
      <c r="Y704" s="80">
        <f t="shared" ca="1" si="367"/>
        <v>-3.3722648422309147E-2</v>
      </c>
      <c r="Z704" s="80">
        <f t="shared" ca="1" si="351"/>
        <v>0</v>
      </c>
      <c r="AA704" s="80">
        <f t="shared" ca="1" si="368"/>
        <v>0</v>
      </c>
      <c r="AB704" s="81">
        <f t="shared" ca="1" si="352"/>
        <v>0</v>
      </c>
      <c r="AC704" s="79">
        <f t="shared" ca="1" si="353"/>
        <v>40.709014706244801</v>
      </c>
      <c r="AE704" s="35"/>
      <c r="AF704" s="35"/>
      <c r="AR704" s="69">
        <f t="shared" si="369"/>
        <v>59</v>
      </c>
      <c r="AS704" s="70">
        <f t="shared" si="373"/>
        <v>701</v>
      </c>
      <c r="AT704" s="71">
        <f t="shared" si="374"/>
        <v>8.2441523274002261E-3</v>
      </c>
      <c r="AU704" s="72">
        <f t="shared" si="354"/>
        <v>6.8214933659622723E-3</v>
      </c>
      <c r="AV704" s="73">
        <f t="shared" si="370"/>
        <v>1.0068214933659623</v>
      </c>
      <c r="AW704" s="74">
        <f>PRODUCT(AV$4:AV704)</f>
        <v>117.40516564477612</v>
      </c>
    </row>
    <row r="705" spans="5:49">
      <c r="E705">
        <f t="shared" si="371"/>
        <v>702</v>
      </c>
      <c r="F705" s="64">
        <f t="shared" si="372"/>
        <v>120.41666666666352</v>
      </c>
      <c r="G705" s="55">
        <f t="shared" si="355"/>
        <v>0</v>
      </c>
      <c r="H705" s="78">
        <f t="shared" si="375"/>
        <v>3.8718965653088936E-5</v>
      </c>
      <c r="I705" s="79">
        <f t="shared" ca="1" si="356"/>
        <v>0</v>
      </c>
      <c r="J705" s="79">
        <f t="shared" ca="1" si="357"/>
        <v>0</v>
      </c>
      <c r="K705" s="80">
        <f t="shared" ca="1" si="358"/>
        <v>0</v>
      </c>
      <c r="L705" s="80">
        <f t="shared" ca="1" si="359"/>
        <v>0</v>
      </c>
      <c r="M705" s="80">
        <f t="shared" ca="1" si="360"/>
        <v>0</v>
      </c>
      <c r="N705" s="80">
        <f t="shared" ca="1" si="361"/>
        <v>0</v>
      </c>
      <c r="O705" s="81">
        <f t="shared" ca="1" si="347"/>
        <v>0</v>
      </c>
      <c r="P705" s="79">
        <f t="shared" ca="1" si="348"/>
        <v>0</v>
      </c>
      <c r="R705">
        <f t="shared" ca="1" si="362"/>
        <v>702</v>
      </c>
      <c r="S705" s="78">
        <f t="shared" ca="1" si="363"/>
        <v>118.08</v>
      </c>
      <c r="T705" s="55">
        <f t="shared" ca="1" si="364"/>
        <v>0</v>
      </c>
      <c r="U705" s="78">
        <f t="shared" ca="1" si="365"/>
        <v>2.4366954920664725E-5</v>
      </c>
      <c r="V705" s="79">
        <f t="shared" ca="1" si="366"/>
        <v>40.709014706244801</v>
      </c>
      <c r="W705" s="79">
        <f t="shared" ca="1" si="349"/>
        <v>0.27769627375350947</v>
      </c>
      <c r="X705" s="80">
        <f t="shared" ca="1" si="350"/>
        <v>-4.8733909841329449E-4</v>
      </c>
      <c r="Y705" s="80">
        <f t="shared" ca="1" si="367"/>
        <v>-3.3924178921870669E-2</v>
      </c>
      <c r="Z705" s="80">
        <f t="shared" ca="1" si="351"/>
        <v>0</v>
      </c>
      <c r="AA705" s="80">
        <f t="shared" ca="1" si="368"/>
        <v>0</v>
      </c>
      <c r="AB705" s="81">
        <f t="shared" ca="1" si="352"/>
        <v>0</v>
      </c>
      <c r="AC705" s="79">
        <f t="shared" ca="1" si="353"/>
        <v>40.952299461978029</v>
      </c>
      <c r="AE705" s="35"/>
      <c r="AF705" s="35"/>
      <c r="AR705" s="69">
        <f t="shared" si="369"/>
        <v>59</v>
      </c>
      <c r="AS705" s="70">
        <f t="shared" si="373"/>
        <v>702</v>
      </c>
      <c r="AT705" s="71">
        <f t="shared" si="374"/>
        <v>8.1879148969908836E-3</v>
      </c>
      <c r="AU705" s="72">
        <f t="shared" si="354"/>
        <v>6.8214933659622723E-3</v>
      </c>
      <c r="AV705" s="73">
        <f t="shared" si="370"/>
        <v>1.0068214933659623</v>
      </c>
      <c r="AW705" s="74">
        <f>PRODUCT(AV$4:AV705)</f>
        <v>118.20604420335167</v>
      </c>
    </row>
    <row r="706" spans="5:49">
      <c r="E706">
        <f t="shared" si="371"/>
        <v>703</v>
      </c>
      <c r="F706" s="64">
        <f t="shared" si="372"/>
        <v>120.49999999999685</v>
      </c>
      <c r="G706" s="55">
        <f t="shared" si="355"/>
        <v>0</v>
      </c>
      <c r="H706" s="78">
        <f t="shared" si="375"/>
        <v>3.8718965653088936E-5</v>
      </c>
      <c r="I706" s="79">
        <f t="shared" ca="1" si="356"/>
        <v>0</v>
      </c>
      <c r="J706" s="79">
        <f t="shared" ca="1" si="357"/>
        <v>0</v>
      </c>
      <c r="K706" s="80">
        <f t="shared" ca="1" si="358"/>
        <v>0</v>
      </c>
      <c r="L706" s="80">
        <f t="shared" ca="1" si="359"/>
        <v>0</v>
      </c>
      <c r="M706" s="80">
        <f t="shared" ca="1" si="360"/>
        <v>0</v>
      </c>
      <c r="N706" s="80">
        <f t="shared" ca="1" si="361"/>
        <v>0</v>
      </c>
      <c r="O706" s="81">
        <f t="shared" ca="1" si="347"/>
        <v>0</v>
      </c>
      <c r="P706" s="79">
        <f t="shared" ca="1" si="348"/>
        <v>0</v>
      </c>
      <c r="R706">
        <f t="shared" ca="1" si="362"/>
        <v>703</v>
      </c>
      <c r="S706" s="78">
        <f t="shared" ca="1" si="363"/>
        <v>118.16</v>
      </c>
      <c r="T706" s="55">
        <f t="shared" ca="1" si="364"/>
        <v>0</v>
      </c>
      <c r="U706" s="78">
        <f t="shared" ca="1" si="365"/>
        <v>2.4366954920664725E-5</v>
      </c>
      <c r="V706" s="79">
        <f t="shared" ca="1" si="366"/>
        <v>40.952299461978029</v>
      </c>
      <c r="W706" s="79">
        <f t="shared" ca="1" si="349"/>
        <v>0.27935583910078343</v>
      </c>
      <c r="X706" s="80">
        <f t="shared" ca="1" si="350"/>
        <v>-4.8733909841329449E-4</v>
      </c>
      <c r="Y706" s="80">
        <f t="shared" ca="1" si="367"/>
        <v>-3.4126916218315026E-2</v>
      </c>
      <c r="Z706" s="80">
        <f t="shared" ca="1" si="351"/>
        <v>0</v>
      </c>
      <c r="AA706" s="80">
        <f t="shared" ca="1" si="368"/>
        <v>0</v>
      </c>
      <c r="AB706" s="81">
        <f t="shared" ca="1" si="352"/>
        <v>0</v>
      </c>
      <c r="AC706" s="79">
        <f t="shared" ca="1" si="353"/>
        <v>41.197041045762084</v>
      </c>
      <c r="AE706" s="35"/>
      <c r="AF706" s="35"/>
      <c r="AR706" s="69">
        <f t="shared" si="369"/>
        <v>59</v>
      </c>
      <c r="AS706" s="70">
        <f t="shared" si="373"/>
        <v>703</v>
      </c>
      <c r="AT706" s="71">
        <f t="shared" si="374"/>
        <v>8.132061089839996E-3</v>
      </c>
      <c r="AU706" s="72">
        <f t="shared" si="354"/>
        <v>6.8214933659622723E-3</v>
      </c>
      <c r="AV706" s="73">
        <f t="shared" si="370"/>
        <v>1.0068214933659623</v>
      </c>
      <c r="AW706" s="74">
        <f>PRODUCT(AV$4:AV706)</f>
        <v>119.01238594970147</v>
      </c>
    </row>
    <row r="707" spans="5:49">
      <c r="E707">
        <f t="shared" si="371"/>
        <v>704</v>
      </c>
      <c r="F707" s="64">
        <f t="shared" si="372"/>
        <v>120.58333333333017</v>
      </c>
      <c r="G707" s="55">
        <f t="shared" si="355"/>
        <v>0</v>
      </c>
      <c r="H707" s="78">
        <f t="shared" si="375"/>
        <v>3.8718965653088936E-5</v>
      </c>
      <c r="I707" s="79">
        <f t="shared" ca="1" si="356"/>
        <v>0</v>
      </c>
      <c r="J707" s="79">
        <f t="shared" ca="1" si="357"/>
        <v>0</v>
      </c>
      <c r="K707" s="80">
        <f t="shared" ca="1" si="358"/>
        <v>0</v>
      </c>
      <c r="L707" s="80">
        <f t="shared" ca="1" si="359"/>
        <v>0</v>
      </c>
      <c r="M707" s="80">
        <f t="shared" ca="1" si="360"/>
        <v>0</v>
      </c>
      <c r="N707" s="80">
        <f t="shared" ca="1" si="361"/>
        <v>0</v>
      </c>
      <c r="O707" s="81">
        <f t="shared" ca="1" si="347"/>
        <v>0</v>
      </c>
      <c r="P707" s="79">
        <f t="shared" ca="1" si="348"/>
        <v>0</v>
      </c>
      <c r="R707">
        <f t="shared" ca="1" si="362"/>
        <v>704</v>
      </c>
      <c r="S707" s="78">
        <f t="shared" ca="1" si="363"/>
        <v>118.24</v>
      </c>
      <c r="T707" s="55">
        <f t="shared" ca="1" si="364"/>
        <v>0</v>
      </c>
      <c r="U707" s="78">
        <f t="shared" ca="1" si="365"/>
        <v>2.4366954920664725E-5</v>
      </c>
      <c r="V707" s="79">
        <f t="shared" ca="1" si="366"/>
        <v>41.197041045762084</v>
      </c>
      <c r="W707" s="79">
        <f t="shared" ca="1" si="349"/>
        <v>0.2810253421909415</v>
      </c>
      <c r="X707" s="80">
        <f t="shared" ca="1" si="350"/>
        <v>-4.8733909841329449E-4</v>
      </c>
      <c r="Y707" s="80">
        <f t="shared" ca="1" si="367"/>
        <v>-3.4330867538135072E-2</v>
      </c>
      <c r="Z707" s="80">
        <f t="shared" ca="1" si="351"/>
        <v>0</v>
      </c>
      <c r="AA707" s="80">
        <f t="shared" ca="1" si="368"/>
        <v>0</v>
      </c>
      <c r="AB707" s="81">
        <f t="shared" ca="1" si="352"/>
        <v>0</v>
      </c>
      <c r="AC707" s="79">
        <f t="shared" ca="1" si="353"/>
        <v>41.443248181316477</v>
      </c>
      <c r="AE707" s="35"/>
      <c r="AF707" s="35"/>
      <c r="AR707" s="69">
        <f t="shared" si="369"/>
        <v>59</v>
      </c>
      <c r="AS707" s="70">
        <f t="shared" si="373"/>
        <v>704</v>
      </c>
      <c r="AT707" s="71">
        <f t="shared" si="374"/>
        <v>8.0765882890640531E-3</v>
      </c>
      <c r="AU707" s="72">
        <f t="shared" si="354"/>
        <v>6.8214933659622723E-3</v>
      </c>
      <c r="AV707" s="73">
        <f t="shared" si="370"/>
        <v>1.0068214933659623</v>
      </c>
      <c r="AW707" s="74">
        <f>PRODUCT(AV$4:AV707)</f>
        <v>119.8242281509247</v>
      </c>
    </row>
    <row r="708" spans="5:49">
      <c r="E708">
        <f t="shared" si="371"/>
        <v>705</v>
      </c>
      <c r="F708" s="64">
        <f t="shared" si="372"/>
        <v>120.6666666666635</v>
      </c>
      <c r="G708" s="55">
        <f t="shared" si="355"/>
        <v>0</v>
      </c>
      <c r="H708" s="78">
        <f t="shared" si="375"/>
        <v>3.8718965653088936E-5</v>
      </c>
      <c r="I708" s="79">
        <f t="shared" ca="1" si="356"/>
        <v>0</v>
      </c>
      <c r="J708" s="79">
        <f t="shared" ca="1" si="357"/>
        <v>0</v>
      </c>
      <c r="K708" s="80">
        <f t="shared" ca="1" si="358"/>
        <v>0</v>
      </c>
      <c r="L708" s="80">
        <f t="shared" ca="1" si="359"/>
        <v>0</v>
      </c>
      <c r="M708" s="80">
        <f t="shared" ca="1" si="360"/>
        <v>0</v>
      </c>
      <c r="N708" s="80">
        <f t="shared" ca="1" si="361"/>
        <v>0</v>
      </c>
      <c r="O708" s="81">
        <f t="shared" ref="O708:O771" ca="1" si="376">-MIN(IF(MOD(R708,IF($C$5="Annual",12,1))=0,1,0)*$C$33*U708/IF($C$5="Monthly",12,1),I708)</f>
        <v>0</v>
      </c>
      <c r="P708" s="79">
        <f t="shared" ref="P708:P771" ca="1" si="377">SUM(I708:O708)</f>
        <v>0</v>
      </c>
      <c r="R708">
        <f t="shared" ca="1" si="362"/>
        <v>705</v>
      </c>
      <c r="S708" s="78">
        <f t="shared" ca="1" si="363"/>
        <v>118.32</v>
      </c>
      <c r="T708" s="55">
        <f t="shared" ca="1" si="364"/>
        <v>0</v>
      </c>
      <c r="U708" s="78">
        <f t="shared" ca="1" si="365"/>
        <v>2.4366954920664725E-5</v>
      </c>
      <c r="V708" s="79">
        <f t="shared" ca="1" si="366"/>
        <v>41.443248181316477</v>
      </c>
      <c r="W708" s="79">
        <f t="shared" ref="W708:W771" ca="1" si="378">(V708)*$AU708</f>
        <v>0.28270484253277833</v>
      </c>
      <c r="X708" s="80">
        <f t="shared" ref="X708:X771" ca="1" si="379">IF(V708=0,0,-$C$19)*U708</f>
        <v>-4.8733909841329449E-4</v>
      </c>
      <c r="Y708" s="80">
        <f t="shared" ca="1" si="367"/>
        <v>-3.4536040151097069E-2</v>
      </c>
      <c r="Z708" s="80">
        <f t="shared" ref="Z708:Z771" ca="1" si="380">-IF(MOD(R708-1,12)=0,1,0)*V708*($C$17)</f>
        <v>0</v>
      </c>
      <c r="AA708" s="80">
        <f t="shared" ca="1" si="368"/>
        <v>0</v>
      </c>
      <c r="AB708" s="81">
        <f t="shared" ref="AB708:AB771" ca="1" si="381">-MIN(IF(MOD(R708,IF($C$5="Annual",12,1))=0,1,0)*$C$33*U708/IF($C$5="Monthly",12,1),V708)</f>
        <v>0</v>
      </c>
      <c r="AC708" s="79">
        <f t="shared" ref="AC708:AC771" ca="1" si="382">SUM(V708:AB708)</f>
        <v>41.690929644599748</v>
      </c>
      <c r="AE708" s="35"/>
      <c r="AF708" s="35"/>
      <c r="AR708" s="69">
        <f t="shared" si="369"/>
        <v>59</v>
      </c>
      <c r="AS708" s="70">
        <f t="shared" si="373"/>
        <v>705</v>
      </c>
      <c r="AT708" s="71">
        <f t="shared" si="374"/>
        <v>8.0214938956305933E-3</v>
      </c>
      <c r="AU708" s="72">
        <f t="shared" ref="AU708:AU771" si="383">((1+$AH$21)^(1/12))-1</f>
        <v>6.8214933659622723E-3</v>
      </c>
      <c r="AV708" s="73">
        <f t="shared" si="370"/>
        <v>1.0068214933659623</v>
      </c>
      <c r="AW708" s="74">
        <f>PRODUCT(AV$4:AV708)</f>
        <v>120.64160832833778</v>
      </c>
    </row>
    <row r="709" spans="5:49">
      <c r="E709">
        <f t="shared" si="371"/>
        <v>706</v>
      </c>
      <c r="F709" s="64">
        <f t="shared" si="372"/>
        <v>120.74999999999683</v>
      </c>
      <c r="G709" s="55">
        <f t="shared" ref="G709:G772" si="384">(1-(1-IF(F709&gt;$AJ$90,0,VLOOKUP(ROUND(F709,0),$AJ$4:$AK$90,2,FALSE)))^(1/12))</f>
        <v>0</v>
      </c>
      <c r="H709" s="78">
        <f t="shared" si="375"/>
        <v>3.8718965653088936E-5</v>
      </c>
      <c r="I709" s="79">
        <f t="shared" ref="I709:I772" ca="1" si="385">MAX(P708,0)*(1-G709)</f>
        <v>0</v>
      </c>
      <c r="J709" s="79">
        <f t="shared" ref="J709:J772" ca="1" si="386">(I709)*$AU709</f>
        <v>0</v>
      </c>
      <c r="K709" s="80">
        <f t="shared" ref="K709:K772" ca="1" si="387">IF(I709=0,0,-$C$19)*H709</f>
        <v>0</v>
      </c>
      <c r="L709" s="80">
        <f t="shared" ref="L709:L772" ca="1" si="388">IF(OR(I708+O708=0,K708=0),0,-I709*($C$16/12))</f>
        <v>0</v>
      </c>
      <c r="M709" s="80">
        <f t="shared" ref="M709:M772" ca="1" si="389">IF(OR(I708+O708=0,K708=0),0,-IF(MOD(E709-1,12)=0,1,0)*I709*($C$17))</f>
        <v>0</v>
      </c>
      <c r="N709" s="80">
        <f t="shared" ref="N709:N772" ca="1" si="390">IF(OR(I708+O708=0,K708=0),0,-I709*($C$18*(1+$C$20))/12)</f>
        <v>0</v>
      </c>
      <c r="O709" s="81">
        <f t="shared" ca="1" si="376"/>
        <v>0</v>
      </c>
      <c r="P709" s="79">
        <f t="shared" ca="1" si="377"/>
        <v>0</v>
      </c>
      <c r="R709">
        <f t="shared" ref="R709:R772" ca="1" si="391">R708+1</f>
        <v>706</v>
      </c>
      <c r="S709" s="78">
        <f t="shared" ref="S709:S772" ca="1" si="392">ROUND((R709-R708)/12+S708,2)</f>
        <v>118.4</v>
      </c>
      <c r="T709" s="55">
        <f t="shared" ref="T709:T772" ca="1" si="393">(1-(1-IF(S709&gt;$AJ$90,0,VLOOKUP(ROUND(S709,0),$AJ$4:$AK$90,2,FALSE)))^(1/12))</f>
        <v>0</v>
      </c>
      <c r="U709" s="78">
        <f t="shared" ref="U709:U772" ca="1" si="394">U708*(1-T709)</f>
        <v>2.4366954920664725E-5</v>
      </c>
      <c r="V709" s="79">
        <f t="shared" ref="V709:V772" ca="1" si="395">MAX(AC708,0)*(1-T709)</f>
        <v>41.690929644599748</v>
      </c>
      <c r="W709" s="79">
        <f t="shared" ca="1" si="378"/>
        <v>0.28439439999143701</v>
      </c>
      <c r="X709" s="80">
        <f t="shared" ca="1" si="379"/>
        <v>-4.8733909841329449E-4</v>
      </c>
      <c r="Y709" s="80">
        <f t="shared" ref="Y709:Y772" ca="1" si="396">IF(OR(V708+AB708=0,X708=0),0,-V709*($C$16/12))</f>
        <v>-3.4742441370499789E-2</v>
      </c>
      <c r="Z709" s="80">
        <f t="shared" ca="1" si="380"/>
        <v>0</v>
      </c>
      <c r="AA709" s="80">
        <f t="shared" ref="AA709:AA772" ca="1" si="397">IF(OR(V708+AB708=0,X708=0),0,-V709*($C$18*(1+$C$20))/12)</f>
        <v>0</v>
      </c>
      <c r="AB709" s="81">
        <f t="shared" ca="1" si="381"/>
        <v>0</v>
      </c>
      <c r="AC709" s="79">
        <f t="shared" ca="1" si="382"/>
        <v>41.940094264122273</v>
      </c>
      <c r="AE709" s="35"/>
      <c r="AF709" s="35"/>
      <c r="AR709" s="69">
        <f t="shared" ref="AR709:AR772" si="398">ROUNDDOWN((AS709-1)/12,0)+1</f>
        <v>59</v>
      </c>
      <c r="AS709" s="70">
        <f t="shared" si="373"/>
        <v>706</v>
      </c>
      <c r="AT709" s="71">
        <f t="shared" si="374"/>
        <v>7.9667753282364421E-3</v>
      </c>
      <c r="AU709" s="72">
        <f t="shared" si="383"/>
        <v>6.8214933659622723E-3</v>
      </c>
      <c r="AV709" s="73">
        <f t="shared" ref="AV709:AV772" si="399">(1+AU709)</f>
        <v>1.0068214933659623</v>
      </c>
      <c r="AW709" s="74">
        <f>PRODUCT(AV$4:AV709)</f>
        <v>121.46456425920856</v>
      </c>
    </row>
    <row r="710" spans="5:49">
      <c r="E710">
        <f t="shared" ref="E710:E773" si="400">E709+1</f>
        <v>707</v>
      </c>
      <c r="F710" s="64">
        <f t="shared" ref="F710:F773" si="401">(E710-E709)/12+F709</f>
        <v>120.83333333333016</v>
      </c>
      <c r="G710" s="55">
        <f t="shared" si="384"/>
        <v>0</v>
      </c>
      <c r="H710" s="78">
        <f t="shared" si="375"/>
        <v>3.8718965653088936E-5</v>
      </c>
      <c r="I710" s="79">
        <f t="shared" ca="1" si="385"/>
        <v>0</v>
      </c>
      <c r="J710" s="79">
        <f t="shared" ca="1" si="386"/>
        <v>0</v>
      </c>
      <c r="K710" s="80">
        <f t="shared" ca="1" si="387"/>
        <v>0</v>
      </c>
      <c r="L710" s="80">
        <f t="shared" ca="1" si="388"/>
        <v>0</v>
      </c>
      <c r="M710" s="80">
        <f t="shared" ca="1" si="389"/>
        <v>0</v>
      </c>
      <c r="N710" s="80">
        <f t="shared" ca="1" si="390"/>
        <v>0</v>
      </c>
      <c r="O710" s="81">
        <f t="shared" ca="1" si="376"/>
        <v>0</v>
      </c>
      <c r="P710" s="79">
        <f t="shared" ca="1" si="377"/>
        <v>0</v>
      </c>
      <c r="R710">
        <f t="shared" ca="1" si="391"/>
        <v>707</v>
      </c>
      <c r="S710" s="78">
        <f t="shared" ca="1" si="392"/>
        <v>118.48</v>
      </c>
      <c r="T710" s="55">
        <f t="shared" ca="1" si="393"/>
        <v>0</v>
      </c>
      <c r="U710" s="78">
        <f t="shared" ca="1" si="394"/>
        <v>2.4366954920664725E-5</v>
      </c>
      <c r="V710" s="79">
        <f t="shared" ca="1" si="395"/>
        <v>41.940094264122273</v>
      </c>
      <c r="W710" s="79">
        <f t="shared" ca="1" si="378"/>
        <v>0.28609407479054244</v>
      </c>
      <c r="X710" s="80">
        <f t="shared" ca="1" si="379"/>
        <v>-4.8733909841329449E-4</v>
      </c>
      <c r="Y710" s="80">
        <f t="shared" ca="1" si="396"/>
        <v>-3.4950078553435231E-2</v>
      </c>
      <c r="Z710" s="80">
        <f t="shared" ca="1" si="380"/>
        <v>0</v>
      </c>
      <c r="AA710" s="80">
        <f t="shared" ca="1" si="397"/>
        <v>0</v>
      </c>
      <c r="AB710" s="81">
        <f t="shared" ca="1" si="381"/>
        <v>0</v>
      </c>
      <c r="AC710" s="79">
        <f t="shared" ca="1" si="382"/>
        <v>42.190750921260964</v>
      </c>
      <c r="AE710" s="35"/>
      <c r="AF710" s="35"/>
      <c r="AR710" s="69">
        <f t="shared" si="398"/>
        <v>59</v>
      </c>
      <c r="AS710" s="70">
        <f t="shared" ref="AS710:AS773" si="402">AS709+1</f>
        <v>707</v>
      </c>
      <c r="AT710" s="71">
        <f t="shared" ref="AT710:AT773" si="403">(1-AU710)*AT709</f>
        <v>7.9124300231867648E-3</v>
      </c>
      <c r="AU710" s="72">
        <f t="shared" si="383"/>
        <v>6.8214933659622723E-3</v>
      </c>
      <c r="AV710" s="73">
        <f t="shared" si="399"/>
        <v>1.0068214933659623</v>
      </c>
      <c r="AW710" s="74">
        <f>PRODUCT(AV$4:AV710)</f>
        <v>122.29313397850224</v>
      </c>
    </row>
    <row r="711" spans="5:49">
      <c r="E711">
        <f t="shared" si="400"/>
        <v>708</v>
      </c>
      <c r="F711" s="64">
        <f t="shared" si="401"/>
        <v>120.91666666666349</v>
      </c>
      <c r="G711" s="55">
        <f t="shared" si="384"/>
        <v>0</v>
      </c>
      <c r="H711" s="78">
        <f t="shared" ref="H711:H774" si="404">H710*(1-G711)</f>
        <v>3.8718965653088936E-5</v>
      </c>
      <c r="I711" s="79">
        <f t="shared" ca="1" si="385"/>
        <v>0</v>
      </c>
      <c r="J711" s="79">
        <f t="shared" ca="1" si="386"/>
        <v>0</v>
      </c>
      <c r="K711" s="80">
        <f t="shared" ca="1" si="387"/>
        <v>0</v>
      </c>
      <c r="L711" s="80">
        <f t="shared" ca="1" si="388"/>
        <v>0</v>
      </c>
      <c r="M711" s="80">
        <f t="shared" ca="1" si="389"/>
        <v>0</v>
      </c>
      <c r="N711" s="80">
        <f t="shared" ca="1" si="390"/>
        <v>0</v>
      </c>
      <c r="O711" s="81">
        <f t="shared" ca="1" si="376"/>
        <v>0</v>
      </c>
      <c r="P711" s="79">
        <f t="shared" ca="1" si="377"/>
        <v>0</v>
      </c>
      <c r="R711">
        <f t="shared" ca="1" si="391"/>
        <v>708</v>
      </c>
      <c r="S711" s="78">
        <f t="shared" ca="1" si="392"/>
        <v>118.56</v>
      </c>
      <c r="T711" s="55">
        <f t="shared" ca="1" si="393"/>
        <v>0</v>
      </c>
      <c r="U711" s="78">
        <f t="shared" ca="1" si="394"/>
        <v>2.4366954920664725E-5</v>
      </c>
      <c r="V711" s="79">
        <f t="shared" ca="1" si="395"/>
        <v>42.190750921260964</v>
      </c>
      <c r="W711" s="79">
        <f t="shared" ca="1" si="378"/>
        <v>0.2878039275143483</v>
      </c>
      <c r="X711" s="80">
        <f t="shared" ca="1" si="379"/>
        <v>-4.8733909841329449E-4</v>
      </c>
      <c r="Y711" s="80">
        <f t="shared" ca="1" si="396"/>
        <v>-3.5158959101050803E-2</v>
      </c>
      <c r="Z711" s="80">
        <f t="shared" ca="1" si="380"/>
        <v>0</v>
      </c>
      <c r="AA711" s="80">
        <f t="shared" ca="1" si="397"/>
        <v>0</v>
      </c>
      <c r="AB711" s="81">
        <f t="shared" ca="1" si="381"/>
        <v>-3.2173993557949445</v>
      </c>
      <c r="AC711" s="79">
        <f t="shared" ca="1" si="382"/>
        <v>39.225509194780898</v>
      </c>
      <c r="AE711" s="35"/>
      <c r="AF711" s="35"/>
      <c r="AR711" s="69">
        <f t="shared" si="398"/>
        <v>59</v>
      </c>
      <c r="AS711" s="70">
        <f t="shared" si="402"/>
        <v>708</v>
      </c>
      <c r="AT711" s="71">
        <f t="shared" si="403"/>
        <v>7.8584554342749548E-3</v>
      </c>
      <c r="AU711" s="72">
        <f t="shared" si="383"/>
        <v>6.8214933659622723E-3</v>
      </c>
      <c r="AV711" s="73">
        <f t="shared" si="399"/>
        <v>1.0068214933659623</v>
      </c>
      <c r="AW711" s="74">
        <f>PRODUCT(AV$4:AV711)</f>
        <v>123.12735578063933</v>
      </c>
    </row>
    <row r="712" spans="5:49">
      <c r="E712">
        <f t="shared" si="400"/>
        <v>709</v>
      </c>
      <c r="F712" s="64">
        <f t="shared" si="401"/>
        <v>120.99999999999682</v>
      </c>
      <c r="G712" s="55">
        <f t="shared" si="384"/>
        <v>0</v>
      </c>
      <c r="H712" s="78">
        <f t="shared" si="404"/>
        <v>3.8718965653088936E-5</v>
      </c>
      <c r="I712" s="79">
        <f t="shared" ca="1" si="385"/>
        <v>0</v>
      </c>
      <c r="J712" s="79">
        <f t="shared" ca="1" si="386"/>
        <v>0</v>
      </c>
      <c r="K712" s="80">
        <f t="shared" ca="1" si="387"/>
        <v>0</v>
      </c>
      <c r="L712" s="80">
        <f t="shared" ca="1" si="388"/>
        <v>0</v>
      </c>
      <c r="M712" s="80">
        <f t="shared" ca="1" si="389"/>
        <v>0</v>
      </c>
      <c r="N712" s="80">
        <f t="shared" ca="1" si="390"/>
        <v>0</v>
      </c>
      <c r="O712" s="81">
        <f t="shared" ca="1" si="376"/>
        <v>0</v>
      </c>
      <c r="P712" s="79">
        <f t="shared" ca="1" si="377"/>
        <v>0</v>
      </c>
      <c r="R712">
        <f t="shared" ca="1" si="391"/>
        <v>709</v>
      </c>
      <c r="S712" s="78">
        <f t="shared" ca="1" si="392"/>
        <v>118.64</v>
      </c>
      <c r="T712" s="55">
        <f t="shared" ca="1" si="393"/>
        <v>0</v>
      </c>
      <c r="U712" s="78">
        <f t="shared" ca="1" si="394"/>
        <v>2.4366954920664725E-5</v>
      </c>
      <c r="V712" s="79">
        <f t="shared" ca="1" si="395"/>
        <v>39.225509194780898</v>
      </c>
      <c r="W712" s="79">
        <f t="shared" ca="1" si="378"/>
        <v>0.26757655074869002</v>
      </c>
      <c r="X712" s="80">
        <f t="shared" ca="1" si="379"/>
        <v>-4.8733909841329449E-4</v>
      </c>
      <c r="Y712" s="80">
        <f t="shared" ca="1" si="396"/>
        <v>-3.2687924328984083E-2</v>
      </c>
      <c r="Z712" s="80">
        <f t="shared" ca="1" si="380"/>
        <v>-0.29419131896085671</v>
      </c>
      <c r="AA712" s="80">
        <f t="shared" ca="1" si="397"/>
        <v>0</v>
      </c>
      <c r="AB712" s="81">
        <f t="shared" ca="1" si="381"/>
        <v>0</v>
      </c>
      <c r="AC712" s="79">
        <f t="shared" ca="1" si="382"/>
        <v>39.16571916314134</v>
      </c>
      <c r="AE712" s="35"/>
      <c r="AF712" s="35"/>
      <c r="AR712" s="69">
        <f t="shared" si="398"/>
        <v>60</v>
      </c>
      <c r="AS712" s="70">
        <f t="shared" si="402"/>
        <v>709</v>
      </c>
      <c r="AT712" s="71">
        <f t="shared" si="403"/>
        <v>7.8048490326633382E-3</v>
      </c>
      <c r="AU712" s="72">
        <f t="shared" si="383"/>
        <v>6.8214933659622723E-3</v>
      </c>
      <c r="AV712" s="73">
        <f t="shared" si="399"/>
        <v>1.0068214933659623</v>
      </c>
      <c r="AW712" s="74">
        <f>PRODUCT(AV$4:AV712)</f>
        <v>123.96726822126544</v>
      </c>
    </row>
    <row r="713" spans="5:49">
      <c r="E713">
        <f t="shared" si="400"/>
        <v>710</v>
      </c>
      <c r="F713" s="64">
        <f t="shared" si="401"/>
        <v>121.08333333333015</v>
      </c>
      <c r="G713" s="55">
        <f t="shared" si="384"/>
        <v>0</v>
      </c>
      <c r="H713" s="78">
        <f t="shared" si="404"/>
        <v>3.8718965653088936E-5</v>
      </c>
      <c r="I713" s="79">
        <f t="shared" ca="1" si="385"/>
        <v>0</v>
      </c>
      <c r="J713" s="79">
        <f t="shared" ca="1" si="386"/>
        <v>0</v>
      </c>
      <c r="K713" s="80">
        <f t="shared" ca="1" si="387"/>
        <v>0</v>
      </c>
      <c r="L713" s="80">
        <f t="shared" ca="1" si="388"/>
        <v>0</v>
      </c>
      <c r="M713" s="80">
        <f t="shared" ca="1" si="389"/>
        <v>0</v>
      </c>
      <c r="N713" s="80">
        <f t="shared" ca="1" si="390"/>
        <v>0</v>
      </c>
      <c r="O713" s="81">
        <f t="shared" ca="1" si="376"/>
        <v>0</v>
      </c>
      <c r="P713" s="79">
        <f t="shared" ca="1" si="377"/>
        <v>0</v>
      </c>
      <c r="R713">
        <f t="shared" ca="1" si="391"/>
        <v>710</v>
      </c>
      <c r="S713" s="78">
        <f t="shared" ca="1" si="392"/>
        <v>118.72</v>
      </c>
      <c r="T713" s="55">
        <f t="shared" ca="1" si="393"/>
        <v>0</v>
      </c>
      <c r="U713" s="78">
        <f t="shared" ca="1" si="394"/>
        <v>2.4366954920664725E-5</v>
      </c>
      <c r="V713" s="79">
        <f t="shared" ca="1" si="395"/>
        <v>39.16571916314134</v>
      </c>
      <c r="W713" s="79">
        <f t="shared" ca="1" si="378"/>
        <v>0.26716869344451011</v>
      </c>
      <c r="X713" s="80">
        <f t="shared" ca="1" si="379"/>
        <v>-4.8733909841329449E-4</v>
      </c>
      <c r="Y713" s="80">
        <f t="shared" ca="1" si="396"/>
        <v>-3.2638099302617782E-2</v>
      </c>
      <c r="Z713" s="80">
        <f t="shared" ca="1" si="380"/>
        <v>0</v>
      </c>
      <c r="AA713" s="80">
        <f t="shared" ca="1" si="397"/>
        <v>0</v>
      </c>
      <c r="AB713" s="81">
        <f t="shared" ca="1" si="381"/>
        <v>0</v>
      </c>
      <c r="AC713" s="79">
        <f t="shared" ca="1" si="382"/>
        <v>39.399762418184821</v>
      </c>
      <c r="AE713" s="35"/>
      <c r="AF713" s="35"/>
      <c r="AR713" s="69">
        <f t="shared" si="398"/>
        <v>60</v>
      </c>
      <c r="AS713" s="70">
        <f t="shared" si="402"/>
        <v>710</v>
      </c>
      <c r="AT713" s="71">
        <f t="shared" si="403"/>
        <v>7.7516083067646884E-3</v>
      </c>
      <c r="AU713" s="72">
        <f t="shared" si="383"/>
        <v>6.8214933659622723E-3</v>
      </c>
      <c r="AV713" s="73">
        <f t="shared" si="399"/>
        <v>1.0068214933659623</v>
      </c>
      <c r="AW713" s="74">
        <f>PRODUCT(AV$4:AV713)</f>
        <v>124.81291011903328</v>
      </c>
    </row>
    <row r="714" spans="5:49">
      <c r="E714">
        <f t="shared" si="400"/>
        <v>711</v>
      </c>
      <c r="F714" s="64">
        <f t="shared" si="401"/>
        <v>121.16666666666347</v>
      </c>
      <c r="G714" s="55">
        <f t="shared" si="384"/>
        <v>0</v>
      </c>
      <c r="H714" s="78">
        <f t="shared" si="404"/>
        <v>3.8718965653088936E-5</v>
      </c>
      <c r="I714" s="79">
        <f t="shared" ca="1" si="385"/>
        <v>0</v>
      </c>
      <c r="J714" s="79">
        <f t="shared" ca="1" si="386"/>
        <v>0</v>
      </c>
      <c r="K714" s="80">
        <f t="shared" ca="1" si="387"/>
        <v>0</v>
      </c>
      <c r="L714" s="80">
        <f t="shared" ca="1" si="388"/>
        <v>0</v>
      </c>
      <c r="M714" s="80">
        <f t="shared" ca="1" si="389"/>
        <v>0</v>
      </c>
      <c r="N714" s="80">
        <f t="shared" ca="1" si="390"/>
        <v>0</v>
      </c>
      <c r="O714" s="81">
        <f t="shared" ca="1" si="376"/>
        <v>0</v>
      </c>
      <c r="P714" s="79">
        <f t="shared" ca="1" si="377"/>
        <v>0</v>
      </c>
      <c r="R714">
        <f t="shared" ca="1" si="391"/>
        <v>711</v>
      </c>
      <c r="S714" s="78">
        <f t="shared" ca="1" si="392"/>
        <v>118.8</v>
      </c>
      <c r="T714" s="55">
        <f t="shared" ca="1" si="393"/>
        <v>0</v>
      </c>
      <c r="U714" s="78">
        <f t="shared" ca="1" si="394"/>
        <v>2.4366954920664725E-5</v>
      </c>
      <c r="V714" s="79">
        <f t="shared" ca="1" si="395"/>
        <v>39.399762418184821</v>
      </c>
      <c r="W714" s="79">
        <f t="shared" ca="1" si="378"/>
        <v>0.26876521795613739</v>
      </c>
      <c r="X714" s="80">
        <f t="shared" ca="1" si="379"/>
        <v>-4.8733909841329449E-4</v>
      </c>
      <c r="Y714" s="80">
        <f t="shared" ca="1" si="396"/>
        <v>-3.2833135348487349E-2</v>
      </c>
      <c r="Z714" s="80">
        <f t="shared" ca="1" si="380"/>
        <v>0</v>
      </c>
      <c r="AA714" s="80">
        <f t="shared" ca="1" si="397"/>
        <v>0</v>
      </c>
      <c r="AB714" s="81">
        <f t="shared" ca="1" si="381"/>
        <v>0</v>
      </c>
      <c r="AC714" s="79">
        <f t="shared" ca="1" si="382"/>
        <v>39.635207161694055</v>
      </c>
      <c r="AE714" s="35"/>
      <c r="AF714" s="35"/>
      <c r="AR714" s="69">
        <f t="shared" si="398"/>
        <v>60</v>
      </c>
      <c r="AS714" s="70">
        <f t="shared" si="402"/>
        <v>711</v>
      </c>
      <c r="AT714" s="71">
        <f t="shared" si="403"/>
        <v>7.6987307621245553E-3</v>
      </c>
      <c r="AU714" s="72">
        <f t="shared" si="383"/>
        <v>6.8214933659622723E-3</v>
      </c>
      <c r="AV714" s="73">
        <f t="shared" si="399"/>
        <v>1.0068214933659623</v>
      </c>
      <c r="AW714" s="74">
        <f>PRODUCT(AV$4:AV714)</f>
        <v>125.66432055739671</v>
      </c>
    </row>
    <row r="715" spans="5:49">
      <c r="E715">
        <f t="shared" si="400"/>
        <v>712</v>
      </c>
      <c r="F715" s="64">
        <f t="shared" si="401"/>
        <v>121.2499999999968</v>
      </c>
      <c r="G715" s="55">
        <f t="shared" si="384"/>
        <v>0</v>
      </c>
      <c r="H715" s="78">
        <f t="shared" si="404"/>
        <v>3.8718965653088936E-5</v>
      </c>
      <c r="I715" s="79">
        <f t="shared" ca="1" si="385"/>
        <v>0</v>
      </c>
      <c r="J715" s="79">
        <f t="shared" ca="1" si="386"/>
        <v>0</v>
      </c>
      <c r="K715" s="80">
        <f t="shared" ca="1" si="387"/>
        <v>0</v>
      </c>
      <c r="L715" s="80">
        <f t="shared" ca="1" si="388"/>
        <v>0</v>
      </c>
      <c r="M715" s="80">
        <f t="shared" ca="1" si="389"/>
        <v>0</v>
      </c>
      <c r="N715" s="80">
        <f t="shared" ca="1" si="390"/>
        <v>0</v>
      </c>
      <c r="O715" s="81">
        <f t="shared" ca="1" si="376"/>
        <v>0</v>
      </c>
      <c r="P715" s="79">
        <f t="shared" ca="1" si="377"/>
        <v>0</v>
      </c>
      <c r="R715">
        <f t="shared" ca="1" si="391"/>
        <v>712</v>
      </c>
      <c r="S715" s="78">
        <f t="shared" ca="1" si="392"/>
        <v>118.88</v>
      </c>
      <c r="T715" s="55">
        <f t="shared" ca="1" si="393"/>
        <v>0</v>
      </c>
      <c r="U715" s="78">
        <f t="shared" ca="1" si="394"/>
        <v>2.4366954920664725E-5</v>
      </c>
      <c r="V715" s="79">
        <f t="shared" ca="1" si="395"/>
        <v>39.635207161694055</v>
      </c>
      <c r="W715" s="79">
        <f t="shared" ca="1" si="378"/>
        <v>0.27037130271203635</v>
      </c>
      <c r="X715" s="80">
        <f t="shared" ca="1" si="379"/>
        <v>-4.8733909841329449E-4</v>
      </c>
      <c r="Y715" s="80">
        <f t="shared" ca="1" si="396"/>
        <v>-3.3029339301411713E-2</v>
      </c>
      <c r="Z715" s="80">
        <f t="shared" ca="1" si="380"/>
        <v>0</v>
      </c>
      <c r="AA715" s="80">
        <f t="shared" ca="1" si="397"/>
        <v>0</v>
      </c>
      <c r="AB715" s="81">
        <f t="shared" ca="1" si="381"/>
        <v>0</v>
      </c>
      <c r="AC715" s="79">
        <f t="shared" ca="1" si="382"/>
        <v>39.872061786006263</v>
      </c>
      <c r="AE715" s="35"/>
      <c r="AF715" s="35"/>
      <c r="AR715" s="69">
        <f t="shared" si="398"/>
        <v>60</v>
      </c>
      <c r="AS715" s="70">
        <f t="shared" si="402"/>
        <v>712</v>
      </c>
      <c r="AT715" s="71">
        <f t="shared" si="403"/>
        <v>7.6462139213043928E-3</v>
      </c>
      <c r="AU715" s="72">
        <f t="shared" si="383"/>
        <v>6.8214933659622723E-3</v>
      </c>
      <c r="AV715" s="73">
        <f t="shared" si="399"/>
        <v>1.0068214933659623</v>
      </c>
      <c r="AW715" s="74">
        <f>PRODUCT(AV$4:AV715)</f>
        <v>126.52153888641715</v>
      </c>
    </row>
    <row r="716" spans="5:49">
      <c r="E716">
        <f t="shared" si="400"/>
        <v>713</v>
      </c>
      <c r="F716" s="64">
        <f t="shared" si="401"/>
        <v>121.33333333333013</v>
      </c>
      <c r="G716" s="55">
        <f t="shared" si="384"/>
        <v>0</v>
      </c>
      <c r="H716" s="78">
        <f t="shared" si="404"/>
        <v>3.8718965653088936E-5</v>
      </c>
      <c r="I716" s="79">
        <f t="shared" ca="1" si="385"/>
        <v>0</v>
      </c>
      <c r="J716" s="79">
        <f t="shared" ca="1" si="386"/>
        <v>0</v>
      </c>
      <c r="K716" s="80">
        <f t="shared" ca="1" si="387"/>
        <v>0</v>
      </c>
      <c r="L716" s="80">
        <f t="shared" ca="1" si="388"/>
        <v>0</v>
      </c>
      <c r="M716" s="80">
        <f t="shared" ca="1" si="389"/>
        <v>0</v>
      </c>
      <c r="N716" s="80">
        <f t="shared" ca="1" si="390"/>
        <v>0</v>
      </c>
      <c r="O716" s="81">
        <f t="shared" ca="1" si="376"/>
        <v>0</v>
      </c>
      <c r="P716" s="79">
        <f t="shared" ca="1" si="377"/>
        <v>0</v>
      </c>
      <c r="R716">
        <f t="shared" ca="1" si="391"/>
        <v>713</v>
      </c>
      <c r="S716" s="78">
        <f t="shared" ca="1" si="392"/>
        <v>118.96</v>
      </c>
      <c r="T716" s="55">
        <f t="shared" ca="1" si="393"/>
        <v>0</v>
      </c>
      <c r="U716" s="78">
        <f t="shared" ca="1" si="394"/>
        <v>2.4366954920664725E-5</v>
      </c>
      <c r="V716" s="79">
        <f t="shared" ca="1" si="395"/>
        <v>39.872061786006263</v>
      </c>
      <c r="W716" s="79">
        <f t="shared" ca="1" si="378"/>
        <v>0.27198700496047956</v>
      </c>
      <c r="X716" s="80">
        <f t="shared" ca="1" si="379"/>
        <v>-4.8733909841329449E-4</v>
      </c>
      <c r="Y716" s="80">
        <f t="shared" ca="1" si="396"/>
        <v>-3.3226718155005219E-2</v>
      </c>
      <c r="Z716" s="80">
        <f t="shared" ca="1" si="380"/>
        <v>0</v>
      </c>
      <c r="AA716" s="80">
        <f t="shared" ca="1" si="397"/>
        <v>0</v>
      </c>
      <c r="AB716" s="81">
        <f t="shared" ca="1" si="381"/>
        <v>0</v>
      </c>
      <c r="AC716" s="79">
        <f t="shared" ca="1" si="382"/>
        <v>40.110334733713323</v>
      </c>
      <c r="AE716" s="35"/>
      <c r="AF716" s="35"/>
      <c r="AR716" s="69">
        <f t="shared" si="398"/>
        <v>60</v>
      </c>
      <c r="AS716" s="70">
        <f t="shared" si="402"/>
        <v>713</v>
      </c>
      <c r="AT716" s="71">
        <f t="shared" si="403"/>
        <v>7.5940553237654864E-3</v>
      </c>
      <c r="AU716" s="72">
        <f t="shared" si="383"/>
        <v>6.8214933659622723E-3</v>
      </c>
      <c r="AV716" s="73">
        <f t="shared" si="399"/>
        <v>1.0068214933659623</v>
      </c>
      <c r="AW716" s="74">
        <f>PRODUCT(AV$4:AV716)</f>
        <v>127.38460472458218</v>
      </c>
    </row>
    <row r="717" spans="5:49">
      <c r="E717">
        <f t="shared" si="400"/>
        <v>714</v>
      </c>
      <c r="F717" s="64">
        <f t="shared" si="401"/>
        <v>121.41666666666346</v>
      </c>
      <c r="G717" s="55">
        <f t="shared" si="384"/>
        <v>0</v>
      </c>
      <c r="H717" s="78">
        <f t="shared" si="404"/>
        <v>3.8718965653088936E-5</v>
      </c>
      <c r="I717" s="79">
        <f t="shared" ca="1" si="385"/>
        <v>0</v>
      </c>
      <c r="J717" s="79">
        <f t="shared" ca="1" si="386"/>
        <v>0</v>
      </c>
      <c r="K717" s="80">
        <f t="shared" ca="1" si="387"/>
        <v>0</v>
      </c>
      <c r="L717" s="80">
        <f t="shared" ca="1" si="388"/>
        <v>0</v>
      </c>
      <c r="M717" s="80">
        <f t="shared" ca="1" si="389"/>
        <v>0</v>
      </c>
      <c r="N717" s="80">
        <f t="shared" ca="1" si="390"/>
        <v>0</v>
      </c>
      <c r="O717" s="81">
        <f t="shared" ca="1" si="376"/>
        <v>0</v>
      </c>
      <c r="P717" s="79">
        <f t="shared" ca="1" si="377"/>
        <v>0</v>
      </c>
      <c r="R717">
        <f t="shared" ca="1" si="391"/>
        <v>714</v>
      </c>
      <c r="S717" s="78">
        <f t="shared" ca="1" si="392"/>
        <v>119.04</v>
      </c>
      <c r="T717" s="55">
        <f t="shared" ca="1" si="393"/>
        <v>0</v>
      </c>
      <c r="U717" s="78">
        <f t="shared" ca="1" si="394"/>
        <v>2.4366954920664725E-5</v>
      </c>
      <c r="V717" s="79">
        <f t="shared" ca="1" si="395"/>
        <v>40.110334733713323</v>
      </c>
      <c r="W717" s="79">
        <f t="shared" ca="1" si="378"/>
        <v>0.27361238229255153</v>
      </c>
      <c r="X717" s="80">
        <f t="shared" ca="1" si="379"/>
        <v>-4.8733909841329449E-4</v>
      </c>
      <c r="Y717" s="80">
        <f t="shared" ca="1" si="396"/>
        <v>-3.3425278944761105E-2</v>
      </c>
      <c r="Z717" s="80">
        <f t="shared" ca="1" si="380"/>
        <v>0</v>
      </c>
      <c r="AA717" s="80">
        <f t="shared" ca="1" si="397"/>
        <v>0</v>
      </c>
      <c r="AB717" s="81">
        <f t="shared" ca="1" si="381"/>
        <v>0</v>
      </c>
      <c r="AC717" s="79">
        <f t="shared" ca="1" si="382"/>
        <v>40.350034497962703</v>
      </c>
      <c r="AE717" s="35"/>
      <c r="AF717" s="35"/>
      <c r="AR717" s="69">
        <f t="shared" si="398"/>
        <v>60</v>
      </c>
      <c r="AS717" s="70">
        <f t="shared" si="402"/>
        <v>714</v>
      </c>
      <c r="AT717" s="71">
        <f t="shared" si="403"/>
        <v>7.5422525257536699E-3</v>
      </c>
      <c r="AU717" s="72">
        <f t="shared" si="383"/>
        <v>6.8214933659622723E-3</v>
      </c>
      <c r="AV717" s="73">
        <f t="shared" si="399"/>
        <v>1.0068214933659623</v>
      </c>
      <c r="AW717" s="74">
        <f>PRODUCT(AV$4:AV717)</f>
        <v>128.25355796063664</v>
      </c>
    </row>
    <row r="718" spans="5:49">
      <c r="E718">
        <f t="shared" si="400"/>
        <v>715</v>
      </c>
      <c r="F718" s="64">
        <f t="shared" si="401"/>
        <v>121.49999999999679</v>
      </c>
      <c r="G718" s="55">
        <f t="shared" si="384"/>
        <v>0</v>
      </c>
      <c r="H718" s="78">
        <f t="shared" si="404"/>
        <v>3.8718965653088936E-5</v>
      </c>
      <c r="I718" s="79">
        <f t="shared" ca="1" si="385"/>
        <v>0</v>
      </c>
      <c r="J718" s="79">
        <f t="shared" ca="1" si="386"/>
        <v>0</v>
      </c>
      <c r="K718" s="80">
        <f t="shared" ca="1" si="387"/>
        <v>0</v>
      </c>
      <c r="L718" s="80">
        <f t="shared" ca="1" si="388"/>
        <v>0</v>
      </c>
      <c r="M718" s="80">
        <f t="shared" ca="1" si="389"/>
        <v>0</v>
      </c>
      <c r="N718" s="80">
        <f t="shared" ca="1" si="390"/>
        <v>0</v>
      </c>
      <c r="O718" s="81">
        <f t="shared" ca="1" si="376"/>
        <v>0</v>
      </c>
      <c r="P718" s="79">
        <f t="shared" ca="1" si="377"/>
        <v>0</v>
      </c>
      <c r="R718">
        <f t="shared" ca="1" si="391"/>
        <v>715</v>
      </c>
      <c r="S718" s="78">
        <f t="shared" ca="1" si="392"/>
        <v>119.12</v>
      </c>
      <c r="T718" s="55">
        <f t="shared" ca="1" si="393"/>
        <v>0</v>
      </c>
      <c r="U718" s="78">
        <f t="shared" ca="1" si="394"/>
        <v>2.4366954920664725E-5</v>
      </c>
      <c r="V718" s="79">
        <f t="shared" ca="1" si="395"/>
        <v>40.350034497962703</v>
      </c>
      <c r="W718" s="79">
        <f t="shared" ca="1" si="378"/>
        <v>0.2752474926442014</v>
      </c>
      <c r="X718" s="80">
        <f t="shared" ca="1" si="379"/>
        <v>-4.8733909841329449E-4</v>
      </c>
      <c r="Y718" s="80">
        <f t="shared" ca="1" si="396"/>
        <v>-3.3625028748302255E-2</v>
      </c>
      <c r="Z718" s="80">
        <f t="shared" ca="1" si="380"/>
        <v>0</v>
      </c>
      <c r="AA718" s="80">
        <f t="shared" ca="1" si="397"/>
        <v>0</v>
      </c>
      <c r="AB718" s="81">
        <f t="shared" ca="1" si="381"/>
        <v>0</v>
      </c>
      <c r="AC718" s="79">
        <f t="shared" ca="1" si="382"/>
        <v>40.591169622760191</v>
      </c>
      <c r="AE718" s="35"/>
      <c r="AF718" s="35"/>
      <c r="AR718" s="69">
        <f t="shared" si="398"/>
        <v>60</v>
      </c>
      <c r="AS718" s="70">
        <f t="shared" si="402"/>
        <v>715</v>
      </c>
      <c r="AT718" s="71">
        <f t="shared" si="403"/>
        <v>7.4908031001848291E-3</v>
      </c>
      <c r="AU718" s="72">
        <f t="shared" si="383"/>
        <v>6.8214933659622723E-3</v>
      </c>
      <c r="AV718" s="73">
        <f t="shared" si="399"/>
        <v>1.0068214933659623</v>
      </c>
      <c r="AW718" s="74">
        <f>PRODUCT(AV$4:AV718)</f>
        <v>129.12843875542617</v>
      </c>
    </row>
    <row r="719" spans="5:49">
      <c r="E719">
        <f t="shared" si="400"/>
        <v>716</v>
      </c>
      <c r="F719" s="64">
        <f t="shared" si="401"/>
        <v>121.58333333333012</v>
      </c>
      <c r="G719" s="55">
        <f t="shared" si="384"/>
        <v>0</v>
      </c>
      <c r="H719" s="78">
        <f t="shared" si="404"/>
        <v>3.8718965653088936E-5</v>
      </c>
      <c r="I719" s="79">
        <f t="shared" ca="1" si="385"/>
        <v>0</v>
      </c>
      <c r="J719" s="79">
        <f t="shared" ca="1" si="386"/>
        <v>0</v>
      </c>
      <c r="K719" s="80">
        <f t="shared" ca="1" si="387"/>
        <v>0</v>
      </c>
      <c r="L719" s="80">
        <f t="shared" ca="1" si="388"/>
        <v>0</v>
      </c>
      <c r="M719" s="80">
        <f t="shared" ca="1" si="389"/>
        <v>0</v>
      </c>
      <c r="N719" s="80">
        <f t="shared" ca="1" si="390"/>
        <v>0</v>
      </c>
      <c r="O719" s="81">
        <f t="shared" ca="1" si="376"/>
        <v>0</v>
      </c>
      <c r="P719" s="79">
        <f t="shared" ca="1" si="377"/>
        <v>0</v>
      </c>
      <c r="R719">
        <f t="shared" ca="1" si="391"/>
        <v>716</v>
      </c>
      <c r="S719" s="78">
        <f t="shared" ca="1" si="392"/>
        <v>119.2</v>
      </c>
      <c r="T719" s="55">
        <f t="shared" ca="1" si="393"/>
        <v>0</v>
      </c>
      <c r="U719" s="78">
        <f t="shared" ca="1" si="394"/>
        <v>2.4366954920664725E-5</v>
      </c>
      <c r="V719" s="79">
        <f t="shared" ca="1" si="395"/>
        <v>40.591169622760191</v>
      </c>
      <c r="W719" s="79">
        <f t="shared" ca="1" si="378"/>
        <v>0.27689239429830798</v>
      </c>
      <c r="X719" s="80">
        <f t="shared" ca="1" si="379"/>
        <v>-4.8733909841329449E-4</v>
      </c>
      <c r="Y719" s="80">
        <f t="shared" ca="1" si="396"/>
        <v>-3.3825974685633496E-2</v>
      </c>
      <c r="Z719" s="80">
        <f t="shared" ca="1" si="380"/>
        <v>0</v>
      </c>
      <c r="AA719" s="80">
        <f t="shared" ca="1" si="397"/>
        <v>0</v>
      </c>
      <c r="AB719" s="81">
        <f t="shared" ca="1" si="381"/>
        <v>0</v>
      </c>
      <c r="AC719" s="79">
        <f t="shared" ca="1" si="382"/>
        <v>40.833748703274452</v>
      </c>
      <c r="AE719" s="35"/>
      <c r="AF719" s="35"/>
      <c r="AR719" s="69">
        <f t="shared" si="398"/>
        <v>60</v>
      </c>
      <c r="AS719" s="70">
        <f t="shared" si="402"/>
        <v>716</v>
      </c>
      <c r="AT719" s="71">
        <f t="shared" si="403"/>
        <v>7.439704636531189E-3</v>
      </c>
      <c r="AU719" s="72">
        <f t="shared" si="383"/>
        <v>6.8214933659622723E-3</v>
      </c>
      <c r="AV719" s="73">
        <f t="shared" si="399"/>
        <v>1.0068214933659623</v>
      </c>
      <c r="AW719" s="74">
        <f>PRODUCT(AV$4:AV719)</f>
        <v>130.00928754375337</v>
      </c>
    </row>
    <row r="720" spans="5:49">
      <c r="E720">
        <f t="shared" si="400"/>
        <v>717</v>
      </c>
      <c r="F720" s="64">
        <f t="shared" si="401"/>
        <v>121.66666666666345</v>
      </c>
      <c r="G720" s="55">
        <f t="shared" si="384"/>
        <v>0</v>
      </c>
      <c r="H720" s="78">
        <f t="shared" si="404"/>
        <v>3.8718965653088936E-5</v>
      </c>
      <c r="I720" s="79">
        <f t="shared" ca="1" si="385"/>
        <v>0</v>
      </c>
      <c r="J720" s="79">
        <f t="shared" ca="1" si="386"/>
        <v>0</v>
      </c>
      <c r="K720" s="80">
        <f t="shared" ca="1" si="387"/>
        <v>0</v>
      </c>
      <c r="L720" s="80">
        <f t="shared" ca="1" si="388"/>
        <v>0</v>
      </c>
      <c r="M720" s="80">
        <f t="shared" ca="1" si="389"/>
        <v>0</v>
      </c>
      <c r="N720" s="80">
        <f t="shared" ca="1" si="390"/>
        <v>0</v>
      </c>
      <c r="O720" s="81">
        <f t="shared" ca="1" si="376"/>
        <v>0</v>
      </c>
      <c r="P720" s="79">
        <f t="shared" ca="1" si="377"/>
        <v>0</v>
      </c>
      <c r="R720">
        <f t="shared" ca="1" si="391"/>
        <v>717</v>
      </c>
      <c r="S720" s="78">
        <f t="shared" ca="1" si="392"/>
        <v>119.28</v>
      </c>
      <c r="T720" s="55">
        <f t="shared" ca="1" si="393"/>
        <v>0</v>
      </c>
      <c r="U720" s="78">
        <f t="shared" ca="1" si="394"/>
        <v>2.4366954920664725E-5</v>
      </c>
      <c r="V720" s="79">
        <f t="shared" ca="1" si="395"/>
        <v>40.833748703274452</v>
      </c>
      <c r="W720" s="79">
        <f t="shared" ca="1" si="378"/>
        <v>0.27854714588675722</v>
      </c>
      <c r="X720" s="80">
        <f t="shared" ca="1" si="379"/>
        <v>-4.8733909841329449E-4</v>
      </c>
      <c r="Y720" s="80">
        <f t="shared" ca="1" si="396"/>
        <v>-3.402812391939538E-2</v>
      </c>
      <c r="Z720" s="80">
        <f t="shared" ca="1" si="380"/>
        <v>0</v>
      </c>
      <c r="AA720" s="80">
        <f t="shared" ca="1" si="397"/>
        <v>0</v>
      </c>
      <c r="AB720" s="81">
        <f t="shared" ca="1" si="381"/>
        <v>0</v>
      </c>
      <c r="AC720" s="79">
        <f t="shared" ca="1" si="382"/>
        <v>41.077780386143395</v>
      </c>
      <c r="AE720" s="35"/>
      <c r="AF720" s="35"/>
      <c r="AR720" s="69">
        <f t="shared" si="398"/>
        <v>60</v>
      </c>
      <c r="AS720" s="70">
        <f t="shared" si="402"/>
        <v>717</v>
      </c>
      <c r="AT720" s="71">
        <f t="shared" si="403"/>
        <v>7.3889547407083728E-3</v>
      </c>
      <c r="AU720" s="72">
        <f t="shared" si="383"/>
        <v>6.8214933659622723E-3</v>
      </c>
      <c r="AV720" s="73">
        <f t="shared" si="399"/>
        <v>1.0068214933659623</v>
      </c>
      <c r="AW720" s="74">
        <f>PRODUCT(AV$4:AV720)</f>
        <v>130.89614503624657</v>
      </c>
    </row>
    <row r="721" spans="5:49">
      <c r="E721">
        <f t="shared" si="400"/>
        <v>718</v>
      </c>
      <c r="F721" s="64">
        <f t="shared" si="401"/>
        <v>121.74999999999677</v>
      </c>
      <c r="G721" s="55">
        <f t="shared" si="384"/>
        <v>0</v>
      </c>
      <c r="H721" s="78">
        <f t="shared" si="404"/>
        <v>3.8718965653088936E-5</v>
      </c>
      <c r="I721" s="79">
        <f t="shared" ca="1" si="385"/>
        <v>0</v>
      </c>
      <c r="J721" s="79">
        <f t="shared" ca="1" si="386"/>
        <v>0</v>
      </c>
      <c r="K721" s="80">
        <f t="shared" ca="1" si="387"/>
        <v>0</v>
      </c>
      <c r="L721" s="80">
        <f t="shared" ca="1" si="388"/>
        <v>0</v>
      </c>
      <c r="M721" s="80">
        <f t="shared" ca="1" si="389"/>
        <v>0</v>
      </c>
      <c r="N721" s="80">
        <f t="shared" ca="1" si="390"/>
        <v>0</v>
      </c>
      <c r="O721" s="81">
        <f t="shared" ca="1" si="376"/>
        <v>0</v>
      </c>
      <c r="P721" s="79">
        <f t="shared" ca="1" si="377"/>
        <v>0</v>
      </c>
      <c r="R721">
        <f t="shared" ca="1" si="391"/>
        <v>718</v>
      </c>
      <c r="S721" s="78">
        <f t="shared" ca="1" si="392"/>
        <v>119.36</v>
      </c>
      <c r="T721" s="55">
        <f t="shared" ca="1" si="393"/>
        <v>0</v>
      </c>
      <c r="U721" s="78">
        <f t="shared" ca="1" si="394"/>
        <v>2.4366954920664725E-5</v>
      </c>
      <c r="V721" s="79">
        <f t="shared" ca="1" si="395"/>
        <v>41.077780386143395</v>
      </c>
      <c r="W721" s="79">
        <f t="shared" ca="1" si="378"/>
        <v>0.28021180639253229</v>
      </c>
      <c r="X721" s="80">
        <f t="shared" ca="1" si="379"/>
        <v>-4.8733909841329449E-4</v>
      </c>
      <c r="Y721" s="80">
        <f t="shared" ca="1" si="396"/>
        <v>-3.42314836551195E-2</v>
      </c>
      <c r="Z721" s="80">
        <f t="shared" ca="1" si="380"/>
        <v>0</v>
      </c>
      <c r="AA721" s="80">
        <f t="shared" ca="1" si="397"/>
        <v>0</v>
      </c>
      <c r="AB721" s="81">
        <f t="shared" ca="1" si="381"/>
        <v>0</v>
      </c>
      <c r="AC721" s="79">
        <f t="shared" ca="1" si="382"/>
        <v>41.323273369782392</v>
      </c>
      <c r="AE721" s="35"/>
      <c r="AF721" s="35"/>
      <c r="AR721" s="69">
        <f t="shared" si="398"/>
        <v>60</v>
      </c>
      <c r="AS721" s="70">
        <f t="shared" si="402"/>
        <v>718</v>
      </c>
      <c r="AT721" s="71">
        <f t="shared" si="403"/>
        <v>7.338551034963235E-3</v>
      </c>
      <c r="AU721" s="72">
        <f t="shared" si="383"/>
        <v>6.8214933659622723E-3</v>
      </c>
      <c r="AV721" s="73">
        <f t="shared" si="399"/>
        <v>1.0068214933659623</v>
      </c>
      <c r="AW721" s="74">
        <f>PRODUCT(AV$4:AV721)</f>
        <v>131.78905222124135</v>
      </c>
    </row>
    <row r="722" spans="5:49">
      <c r="E722">
        <f t="shared" si="400"/>
        <v>719</v>
      </c>
      <c r="F722" s="64">
        <f t="shared" si="401"/>
        <v>121.8333333333301</v>
      </c>
      <c r="G722" s="55">
        <f t="shared" si="384"/>
        <v>0</v>
      </c>
      <c r="H722" s="78">
        <f t="shared" si="404"/>
        <v>3.8718965653088936E-5</v>
      </c>
      <c r="I722" s="79">
        <f t="shared" ca="1" si="385"/>
        <v>0</v>
      </c>
      <c r="J722" s="79">
        <f t="shared" ca="1" si="386"/>
        <v>0</v>
      </c>
      <c r="K722" s="80">
        <f t="shared" ca="1" si="387"/>
        <v>0</v>
      </c>
      <c r="L722" s="80">
        <f t="shared" ca="1" si="388"/>
        <v>0</v>
      </c>
      <c r="M722" s="80">
        <f t="shared" ca="1" si="389"/>
        <v>0</v>
      </c>
      <c r="N722" s="80">
        <f t="shared" ca="1" si="390"/>
        <v>0</v>
      </c>
      <c r="O722" s="81">
        <f t="shared" ca="1" si="376"/>
        <v>0</v>
      </c>
      <c r="P722" s="79">
        <f t="shared" ca="1" si="377"/>
        <v>0</v>
      </c>
      <c r="R722">
        <f t="shared" ca="1" si="391"/>
        <v>719</v>
      </c>
      <c r="S722" s="78">
        <f t="shared" ca="1" si="392"/>
        <v>119.44</v>
      </c>
      <c r="T722" s="55">
        <f t="shared" ca="1" si="393"/>
        <v>0</v>
      </c>
      <c r="U722" s="78">
        <f t="shared" ca="1" si="394"/>
        <v>2.4366954920664725E-5</v>
      </c>
      <c r="V722" s="79">
        <f t="shared" ca="1" si="395"/>
        <v>41.323273369782392</v>
      </c>
      <c r="W722" s="79">
        <f t="shared" ca="1" si="378"/>
        <v>0.28188643515181599</v>
      </c>
      <c r="X722" s="80">
        <f t="shared" ca="1" si="379"/>
        <v>-4.8733909841329449E-4</v>
      </c>
      <c r="Y722" s="80">
        <f t="shared" ca="1" si="396"/>
        <v>-3.4436061141485327E-2</v>
      </c>
      <c r="Z722" s="80">
        <f t="shared" ca="1" si="380"/>
        <v>0</v>
      </c>
      <c r="AA722" s="80">
        <f t="shared" ca="1" si="397"/>
        <v>0</v>
      </c>
      <c r="AB722" s="81">
        <f t="shared" ca="1" si="381"/>
        <v>0</v>
      </c>
      <c r="AC722" s="79">
        <f t="shared" ca="1" si="382"/>
        <v>41.570236404694313</v>
      </c>
      <c r="AE722" s="35"/>
      <c r="AF722" s="35"/>
      <c r="AR722" s="69">
        <f t="shared" si="398"/>
        <v>60</v>
      </c>
      <c r="AS722" s="70">
        <f t="shared" si="402"/>
        <v>719</v>
      </c>
      <c r="AT722" s="71">
        <f t="shared" si="403"/>
        <v>7.2884911577624579E-3</v>
      </c>
      <c r="AU722" s="72">
        <f t="shared" si="383"/>
        <v>6.8214933659622723E-3</v>
      </c>
      <c r="AV722" s="73">
        <f t="shared" si="399"/>
        <v>1.0068214933659623</v>
      </c>
      <c r="AW722" s="74">
        <f>PRODUCT(AV$4:AV722)</f>
        <v>132.68805036667501</v>
      </c>
    </row>
    <row r="723" spans="5:49">
      <c r="E723">
        <f t="shared" si="400"/>
        <v>720</v>
      </c>
      <c r="F723" s="64">
        <f t="shared" si="401"/>
        <v>121.91666666666343</v>
      </c>
      <c r="G723" s="55">
        <f t="shared" si="384"/>
        <v>0</v>
      </c>
      <c r="H723" s="78">
        <f t="shared" si="404"/>
        <v>3.8718965653088936E-5</v>
      </c>
      <c r="I723" s="79">
        <f t="shared" ca="1" si="385"/>
        <v>0</v>
      </c>
      <c r="J723" s="79">
        <f t="shared" ca="1" si="386"/>
        <v>0</v>
      </c>
      <c r="K723" s="80">
        <f t="shared" ca="1" si="387"/>
        <v>0</v>
      </c>
      <c r="L723" s="80">
        <f t="shared" ca="1" si="388"/>
        <v>0</v>
      </c>
      <c r="M723" s="80">
        <f t="shared" ca="1" si="389"/>
        <v>0</v>
      </c>
      <c r="N723" s="80">
        <f t="shared" ca="1" si="390"/>
        <v>0</v>
      </c>
      <c r="O723" s="81">
        <f t="shared" ca="1" si="376"/>
        <v>0</v>
      </c>
      <c r="P723" s="79">
        <f t="shared" ca="1" si="377"/>
        <v>0</v>
      </c>
      <c r="R723">
        <f t="shared" ca="1" si="391"/>
        <v>720</v>
      </c>
      <c r="S723" s="78">
        <f t="shared" ca="1" si="392"/>
        <v>119.52</v>
      </c>
      <c r="T723" s="55">
        <f t="shared" ca="1" si="393"/>
        <v>0</v>
      </c>
      <c r="U723" s="78">
        <f t="shared" ca="1" si="394"/>
        <v>2.4366954920664725E-5</v>
      </c>
      <c r="V723" s="79">
        <f t="shared" ca="1" si="395"/>
        <v>41.570236404694313</v>
      </c>
      <c r="W723" s="79">
        <f t="shared" ca="1" si="378"/>
        <v>0.28357109185610557</v>
      </c>
      <c r="X723" s="80">
        <f t="shared" ca="1" si="379"/>
        <v>-4.8733909841329449E-4</v>
      </c>
      <c r="Y723" s="80">
        <f t="shared" ca="1" si="396"/>
        <v>-3.4641863670578595E-2</v>
      </c>
      <c r="Z723" s="80">
        <f t="shared" ca="1" si="380"/>
        <v>0</v>
      </c>
      <c r="AA723" s="80">
        <f t="shared" ca="1" si="397"/>
        <v>0</v>
      </c>
      <c r="AB723" s="81">
        <f t="shared" ca="1" si="381"/>
        <v>-3.2173993557949445</v>
      </c>
      <c r="AC723" s="79">
        <f t="shared" ca="1" si="382"/>
        <v>38.601278937986478</v>
      </c>
      <c r="AE723" s="35"/>
      <c r="AF723" s="35"/>
      <c r="AR723" s="69">
        <f t="shared" si="398"/>
        <v>60</v>
      </c>
      <c r="AS723" s="70">
        <f t="shared" si="402"/>
        <v>720</v>
      </c>
      <c r="AT723" s="71">
        <f t="shared" si="403"/>
        <v>7.2387727636819069E-3</v>
      </c>
      <c r="AU723" s="72">
        <f t="shared" si="383"/>
        <v>6.8214933659622723E-3</v>
      </c>
      <c r="AV723" s="73">
        <f t="shared" si="399"/>
        <v>1.0068214933659623</v>
      </c>
      <c r="AW723" s="74">
        <f>PRODUCT(AV$4:AV723)</f>
        <v>133.59318102199376</v>
      </c>
    </row>
    <row r="724" spans="5:49">
      <c r="E724">
        <f t="shared" si="400"/>
        <v>721</v>
      </c>
      <c r="F724" s="64">
        <f t="shared" si="401"/>
        <v>121.99999999999676</v>
      </c>
      <c r="G724" s="55">
        <f t="shared" si="384"/>
        <v>0</v>
      </c>
      <c r="H724" s="78">
        <f t="shared" si="404"/>
        <v>3.8718965653088936E-5</v>
      </c>
      <c r="I724" s="79">
        <f t="shared" ca="1" si="385"/>
        <v>0</v>
      </c>
      <c r="J724" s="79">
        <f t="shared" ca="1" si="386"/>
        <v>0</v>
      </c>
      <c r="K724" s="80">
        <f t="shared" ca="1" si="387"/>
        <v>0</v>
      </c>
      <c r="L724" s="80">
        <f t="shared" ca="1" si="388"/>
        <v>0</v>
      </c>
      <c r="M724" s="80">
        <f t="shared" ca="1" si="389"/>
        <v>0</v>
      </c>
      <c r="N724" s="80">
        <f t="shared" ca="1" si="390"/>
        <v>0</v>
      </c>
      <c r="O724" s="81">
        <f t="shared" ca="1" si="376"/>
        <v>0</v>
      </c>
      <c r="P724" s="79">
        <f t="shared" ca="1" si="377"/>
        <v>0</v>
      </c>
      <c r="R724">
        <f t="shared" ca="1" si="391"/>
        <v>721</v>
      </c>
      <c r="S724" s="78">
        <f t="shared" ca="1" si="392"/>
        <v>119.6</v>
      </c>
      <c r="T724" s="55">
        <f t="shared" ca="1" si="393"/>
        <v>0</v>
      </c>
      <c r="U724" s="78">
        <f t="shared" ca="1" si="394"/>
        <v>2.4366954920664725E-5</v>
      </c>
      <c r="V724" s="79">
        <f t="shared" ca="1" si="395"/>
        <v>38.601278937986478</v>
      </c>
      <c r="W724" s="79">
        <f t="shared" ca="1" si="378"/>
        <v>0.26331836819313398</v>
      </c>
      <c r="X724" s="80">
        <f t="shared" ca="1" si="379"/>
        <v>-4.8733909841329449E-4</v>
      </c>
      <c r="Y724" s="80">
        <f t="shared" ca="1" si="396"/>
        <v>-3.2167732448322064E-2</v>
      </c>
      <c r="Z724" s="80">
        <f t="shared" ca="1" si="380"/>
        <v>-0.28950959203489857</v>
      </c>
      <c r="AA724" s="80">
        <f t="shared" ca="1" si="397"/>
        <v>0</v>
      </c>
      <c r="AB724" s="81">
        <f t="shared" ca="1" si="381"/>
        <v>0</v>
      </c>
      <c r="AC724" s="79">
        <f t="shared" ca="1" si="382"/>
        <v>38.54243264259798</v>
      </c>
      <c r="AE724" s="35"/>
      <c r="AF724" s="35"/>
      <c r="AR724" s="69">
        <f t="shared" si="398"/>
        <v>61</v>
      </c>
      <c r="AS724" s="70">
        <f t="shared" si="402"/>
        <v>721</v>
      </c>
      <c r="AT724" s="71">
        <f t="shared" si="403"/>
        <v>7.1893935232967424E-3</v>
      </c>
      <c r="AU724" s="72">
        <f t="shared" si="383"/>
        <v>6.8214933659622723E-3</v>
      </c>
      <c r="AV724" s="73">
        <f t="shared" si="399"/>
        <v>1.0068214933659623</v>
      </c>
      <c r="AW724" s="74">
        <f>PRODUCT(AV$4:AV724)</f>
        <v>134.50448602007307</v>
      </c>
    </row>
    <row r="725" spans="5:49">
      <c r="E725">
        <f t="shared" si="400"/>
        <v>722</v>
      </c>
      <c r="F725" s="64">
        <f t="shared" si="401"/>
        <v>122.08333333333009</v>
      </c>
      <c r="G725" s="55">
        <f t="shared" si="384"/>
        <v>0</v>
      </c>
      <c r="H725" s="78">
        <f t="shared" si="404"/>
        <v>3.8718965653088936E-5</v>
      </c>
      <c r="I725" s="79">
        <f t="shared" ca="1" si="385"/>
        <v>0</v>
      </c>
      <c r="J725" s="79">
        <f t="shared" ca="1" si="386"/>
        <v>0</v>
      </c>
      <c r="K725" s="80">
        <f t="shared" ca="1" si="387"/>
        <v>0</v>
      </c>
      <c r="L725" s="80">
        <f t="shared" ca="1" si="388"/>
        <v>0</v>
      </c>
      <c r="M725" s="80">
        <f t="shared" ca="1" si="389"/>
        <v>0</v>
      </c>
      <c r="N725" s="80">
        <f t="shared" ca="1" si="390"/>
        <v>0</v>
      </c>
      <c r="O725" s="81">
        <f t="shared" ca="1" si="376"/>
        <v>0</v>
      </c>
      <c r="P725" s="79">
        <f t="shared" ca="1" si="377"/>
        <v>0</v>
      </c>
      <c r="R725">
        <f t="shared" ca="1" si="391"/>
        <v>722</v>
      </c>
      <c r="S725" s="78">
        <f t="shared" ca="1" si="392"/>
        <v>119.68</v>
      </c>
      <c r="T725" s="55">
        <f t="shared" ca="1" si="393"/>
        <v>0</v>
      </c>
      <c r="U725" s="78">
        <f t="shared" ca="1" si="394"/>
        <v>2.4366954920664725E-5</v>
      </c>
      <c r="V725" s="79">
        <f t="shared" ca="1" si="395"/>
        <v>38.54243264259798</v>
      </c>
      <c r="W725" s="79">
        <f t="shared" ca="1" si="378"/>
        <v>0.26291694857952985</v>
      </c>
      <c r="X725" s="80">
        <f t="shared" ca="1" si="379"/>
        <v>-4.8733909841329449E-4</v>
      </c>
      <c r="Y725" s="80">
        <f t="shared" ca="1" si="396"/>
        <v>-3.2118693868831649E-2</v>
      </c>
      <c r="Z725" s="80">
        <f t="shared" ca="1" si="380"/>
        <v>0</v>
      </c>
      <c r="AA725" s="80">
        <f t="shared" ca="1" si="397"/>
        <v>0</v>
      </c>
      <c r="AB725" s="81">
        <f t="shared" ca="1" si="381"/>
        <v>0</v>
      </c>
      <c r="AC725" s="79">
        <f t="shared" ca="1" si="382"/>
        <v>38.772743558210266</v>
      </c>
      <c r="AE725" s="35"/>
      <c r="AF725" s="35"/>
      <c r="AR725" s="69">
        <f t="shared" si="398"/>
        <v>61</v>
      </c>
      <c r="AS725" s="70">
        <f t="shared" si="402"/>
        <v>722</v>
      </c>
      <c r="AT725" s="71">
        <f t="shared" si="403"/>
        <v>7.1403511230722812E-3</v>
      </c>
      <c r="AU725" s="72">
        <f t="shared" si="383"/>
        <v>6.8214933659622723E-3</v>
      </c>
      <c r="AV725" s="73">
        <f t="shared" si="399"/>
        <v>1.0068214933659623</v>
      </c>
      <c r="AW725" s="74">
        <f>PRODUCT(AV$4:AV725)</f>
        <v>135.42200747915118</v>
      </c>
    </row>
    <row r="726" spans="5:49">
      <c r="E726">
        <f t="shared" si="400"/>
        <v>723</v>
      </c>
      <c r="F726" s="64">
        <f t="shared" si="401"/>
        <v>122.16666666666342</v>
      </c>
      <c r="G726" s="55">
        <f t="shared" si="384"/>
        <v>0</v>
      </c>
      <c r="H726" s="78">
        <f t="shared" si="404"/>
        <v>3.8718965653088936E-5</v>
      </c>
      <c r="I726" s="79">
        <f t="shared" ca="1" si="385"/>
        <v>0</v>
      </c>
      <c r="J726" s="79">
        <f t="shared" ca="1" si="386"/>
        <v>0</v>
      </c>
      <c r="K726" s="80">
        <f t="shared" ca="1" si="387"/>
        <v>0</v>
      </c>
      <c r="L726" s="80">
        <f t="shared" ca="1" si="388"/>
        <v>0</v>
      </c>
      <c r="M726" s="80">
        <f t="shared" ca="1" si="389"/>
        <v>0</v>
      </c>
      <c r="N726" s="80">
        <f t="shared" ca="1" si="390"/>
        <v>0</v>
      </c>
      <c r="O726" s="81">
        <f t="shared" ca="1" si="376"/>
        <v>0</v>
      </c>
      <c r="P726" s="79">
        <f t="shared" ca="1" si="377"/>
        <v>0</v>
      </c>
      <c r="R726">
        <f t="shared" ca="1" si="391"/>
        <v>723</v>
      </c>
      <c r="S726" s="78">
        <f t="shared" ca="1" si="392"/>
        <v>119.76</v>
      </c>
      <c r="T726" s="55">
        <f t="shared" ca="1" si="393"/>
        <v>0</v>
      </c>
      <c r="U726" s="78">
        <f t="shared" ca="1" si="394"/>
        <v>2.4366954920664725E-5</v>
      </c>
      <c r="V726" s="79">
        <f t="shared" ca="1" si="395"/>
        <v>38.772743558210266</v>
      </c>
      <c r="W726" s="79">
        <f t="shared" ca="1" si="378"/>
        <v>0.26448801296248775</v>
      </c>
      <c r="X726" s="80">
        <f t="shared" ca="1" si="379"/>
        <v>-4.8733909841329449E-4</v>
      </c>
      <c r="Y726" s="80">
        <f t="shared" ca="1" si="396"/>
        <v>-3.231061963184189E-2</v>
      </c>
      <c r="Z726" s="80">
        <f t="shared" ca="1" si="380"/>
        <v>0</v>
      </c>
      <c r="AA726" s="80">
        <f t="shared" ca="1" si="397"/>
        <v>0</v>
      </c>
      <c r="AB726" s="81">
        <f t="shared" ca="1" si="381"/>
        <v>0</v>
      </c>
      <c r="AC726" s="79">
        <f t="shared" ca="1" si="382"/>
        <v>39.004433612442497</v>
      </c>
      <c r="AE726" s="35"/>
      <c r="AF726" s="35"/>
      <c r="AR726" s="69">
        <f t="shared" si="398"/>
        <v>61</v>
      </c>
      <c r="AS726" s="70">
        <f t="shared" si="402"/>
        <v>723</v>
      </c>
      <c r="AT726" s="71">
        <f t="shared" si="403"/>
        <v>7.0916432652556021E-3</v>
      </c>
      <c r="AU726" s="72">
        <f t="shared" si="383"/>
        <v>6.8214933659622723E-3</v>
      </c>
      <c r="AV726" s="73">
        <f t="shared" si="399"/>
        <v>1.0068214933659623</v>
      </c>
      <c r="AW726" s="74">
        <f>PRODUCT(AV$4:AV726)</f>
        <v>136.34578780477551</v>
      </c>
    </row>
    <row r="727" spans="5:49">
      <c r="E727">
        <f t="shared" si="400"/>
        <v>724</v>
      </c>
      <c r="F727" s="64">
        <f t="shared" si="401"/>
        <v>122.24999999999675</v>
      </c>
      <c r="G727" s="55">
        <f t="shared" si="384"/>
        <v>0</v>
      </c>
      <c r="H727" s="78">
        <f t="shared" si="404"/>
        <v>3.8718965653088936E-5</v>
      </c>
      <c r="I727" s="79">
        <f t="shared" ca="1" si="385"/>
        <v>0</v>
      </c>
      <c r="J727" s="79">
        <f t="shared" ca="1" si="386"/>
        <v>0</v>
      </c>
      <c r="K727" s="80">
        <f t="shared" ca="1" si="387"/>
        <v>0</v>
      </c>
      <c r="L727" s="80">
        <f t="shared" ca="1" si="388"/>
        <v>0</v>
      </c>
      <c r="M727" s="80">
        <f t="shared" ca="1" si="389"/>
        <v>0</v>
      </c>
      <c r="N727" s="80">
        <f t="shared" ca="1" si="390"/>
        <v>0</v>
      </c>
      <c r="O727" s="81">
        <f t="shared" ca="1" si="376"/>
        <v>0</v>
      </c>
      <c r="P727" s="79">
        <f t="shared" ca="1" si="377"/>
        <v>0</v>
      </c>
      <c r="R727">
        <f t="shared" ca="1" si="391"/>
        <v>724</v>
      </c>
      <c r="S727" s="78">
        <f t="shared" ca="1" si="392"/>
        <v>119.84</v>
      </c>
      <c r="T727" s="55">
        <f t="shared" ca="1" si="393"/>
        <v>0</v>
      </c>
      <c r="U727" s="78">
        <f t="shared" ca="1" si="394"/>
        <v>2.4366954920664725E-5</v>
      </c>
      <c r="V727" s="79">
        <f t="shared" ca="1" si="395"/>
        <v>39.004433612442497</v>
      </c>
      <c r="W727" s="79">
        <f t="shared" ca="1" si="378"/>
        <v>0.26606848513039238</v>
      </c>
      <c r="X727" s="80">
        <f t="shared" ca="1" si="379"/>
        <v>-4.8733909841329449E-4</v>
      </c>
      <c r="Y727" s="80">
        <f t="shared" ca="1" si="396"/>
        <v>-3.2503694677035413E-2</v>
      </c>
      <c r="Z727" s="80">
        <f t="shared" ca="1" si="380"/>
        <v>0</v>
      </c>
      <c r="AA727" s="80">
        <f t="shared" ca="1" si="397"/>
        <v>0</v>
      </c>
      <c r="AB727" s="81">
        <f t="shared" ca="1" si="381"/>
        <v>0</v>
      </c>
      <c r="AC727" s="79">
        <f t="shared" ca="1" si="382"/>
        <v>39.237511063797442</v>
      </c>
      <c r="AE727" s="35"/>
      <c r="AF727" s="35"/>
      <c r="AR727" s="69">
        <f t="shared" si="398"/>
        <v>61</v>
      </c>
      <c r="AS727" s="70">
        <f t="shared" si="402"/>
        <v>724</v>
      </c>
      <c r="AT727" s="71">
        <f t="shared" si="403"/>
        <v>7.0432676677678902E-3</v>
      </c>
      <c r="AU727" s="72">
        <f t="shared" si="383"/>
        <v>6.8214933659622723E-3</v>
      </c>
      <c r="AV727" s="73">
        <f t="shared" si="399"/>
        <v>1.0068214933659623</v>
      </c>
      <c r="AW727" s="74">
        <f>PRODUCT(AV$4:AV727)</f>
        <v>137.27586969176269</v>
      </c>
    </row>
    <row r="728" spans="5:49">
      <c r="E728">
        <f t="shared" si="400"/>
        <v>725</v>
      </c>
      <c r="F728" s="64">
        <f t="shared" si="401"/>
        <v>122.33333333333007</v>
      </c>
      <c r="G728" s="55">
        <f t="shared" si="384"/>
        <v>0</v>
      </c>
      <c r="H728" s="78">
        <f t="shared" si="404"/>
        <v>3.8718965653088936E-5</v>
      </c>
      <c r="I728" s="79">
        <f t="shared" ca="1" si="385"/>
        <v>0</v>
      </c>
      <c r="J728" s="79">
        <f t="shared" ca="1" si="386"/>
        <v>0</v>
      </c>
      <c r="K728" s="80">
        <f t="shared" ca="1" si="387"/>
        <v>0</v>
      </c>
      <c r="L728" s="80">
        <f t="shared" ca="1" si="388"/>
        <v>0</v>
      </c>
      <c r="M728" s="80">
        <f t="shared" ca="1" si="389"/>
        <v>0</v>
      </c>
      <c r="N728" s="80">
        <f t="shared" ca="1" si="390"/>
        <v>0</v>
      </c>
      <c r="O728" s="81">
        <f t="shared" ca="1" si="376"/>
        <v>0</v>
      </c>
      <c r="P728" s="79">
        <f t="shared" ca="1" si="377"/>
        <v>0</v>
      </c>
      <c r="R728">
        <f t="shared" ca="1" si="391"/>
        <v>725</v>
      </c>
      <c r="S728" s="78">
        <f t="shared" ca="1" si="392"/>
        <v>119.92</v>
      </c>
      <c r="T728" s="55">
        <f t="shared" ca="1" si="393"/>
        <v>0</v>
      </c>
      <c r="U728" s="78">
        <f t="shared" ca="1" si="394"/>
        <v>2.4366954920664725E-5</v>
      </c>
      <c r="V728" s="79">
        <f t="shared" ca="1" si="395"/>
        <v>39.237511063797442</v>
      </c>
      <c r="W728" s="79">
        <f t="shared" ca="1" si="378"/>
        <v>0.2676584214185655</v>
      </c>
      <c r="X728" s="80">
        <f t="shared" ca="1" si="379"/>
        <v>-4.8733909841329449E-4</v>
      </c>
      <c r="Y728" s="80">
        <f t="shared" ca="1" si="396"/>
        <v>-3.2697925886497871E-2</v>
      </c>
      <c r="Z728" s="80">
        <f t="shared" ca="1" si="380"/>
        <v>0</v>
      </c>
      <c r="AA728" s="80">
        <f t="shared" ca="1" si="397"/>
        <v>0</v>
      </c>
      <c r="AB728" s="81">
        <f t="shared" ca="1" si="381"/>
        <v>0</v>
      </c>
      <c r="AC728" s="79">
        <f t="shared" ca="1" si="382"/>
        <v>39.4719842202311</v>
      </c>
      <c r="AE728" s="35"/>
      <c r="AF728" s="35"/>
      <c r="AR728" s="69">
        <f t="shared" si="398"/>
        <v>61</v>
      </c>
      <c r="AS728" s="70">
        <f t="shared" si="402"/>
        <v>725</v>
      </c>
      <c r="AT728" s="71">
        <f t="shared" si="403"/>
        <v>6.9952220640975152E-3</v>
      </c>
      <c r="AU728" s="72">
        <f t="shared" si="383"/>
        <v>6.8214933659622723E-3</v>
      </c>
      <c r="AV728" s="73">
        <f t="shared" si="399"/>
        <v>1.0068214933659623</v>
      </c>
      <c r="AW728" s="74">
        <f>PRODUCT(AV$4:AV728)</f>
        <v>138.21229612617176</v>
      </c>
    </row>
    <row r="729" spans="5:49">
      <c r="E729">
        <f t="shared" si="400"/>
        <v>726</v>
      </c>
      <c r="F729" s="64">
        <f t="shared" si="401"/>
        <v>122.4166666666634</v>
      </c>
      <c r="G729" s="55">
        <f t="shared" si="384"/>
        <v>0</v>
      </c>
      <c r="H729" s="78">
        <f t="shared" si="404"/>
        <v>3.8718965653088936E-5</v>
      </c>
      <c r="I729" s="79">
        <f t="shared" ca="1" si="385"/>
        <v>0</v>
      </c>
      <c r="J729" s="79">
        <f t="shared" ca="1" si="386"/>
        <v>0</v>
      </c>
      <c r="K729" s="80">
        <f t="shared" ca="1" si="387"/>
        <v>0</v>
      </c>
      <c r="L729" s="80">
        <f t="shared" ca="1" si="388"/>
        <v>0</v>
      </c>
      <c r="M729" s="80">
        <f t="shared" ca="1" si="389"/>
        <v>0</v>
      </c>
      <c r="N729" s="80">
        <f t="shared" ca="1" si="390"/>
        <v>0</v>
      </c>
      <c r="O729" s="81">
        <f t="shared" ca="1" si="376"/>
        <v>0</v>
      </c>
      <c r="P729" s="79">
        <f t="shared" ca="1" si="377"/>
        <v>0</v>
      </c>
      <c r="R729">
        <f t="shared" ca="1" si="391"/>
        <v>726</v>
      </c>
      <c r="S729" s="78">
        <f t="shared" ca="1" si="392"/>
        <v>120</v>
      </c>
      <c r="T729" s="55">
        <f t="shared" ca="1" si="393"/>
        <v>0</v>
      </c>
      <c r="U729" s="78">
        <f t="shared" ca="1" si="394"/>
        <v>2.4366954920664725E-5</v>
      </c>
      <c r="V729" s="79">
        <f t="shared" ca="1" si="395"/>
        <v>39.4719842202311</v>
      </c>
      <c r="W729" s="79">
        <f t="shared" ca="1" si="378"/>
        <v>0.26925787849967392</v>
      </c>
      <c r="X729" s="80">
        <f t="shared" ca="1" si="379"/>
        <v>-4.8733909841329449E-4</v>
      </c>
      <c r="Y729" s="80">
        <f t="shared" ca="1" si="396"/>
        <v>-3.289332018352592E-2</v>
      </c>
      <c r="Z729" s="80">
        <f t="shared" ca="1" si="380"/>
        <v>0</v>
      </c>
      <c r="AA729" s="80">
        <f t="shared" ca="1" si="397"/>
        <v>0</v>
      </c>
      <c r="AB729" s="81">
        <f t="shared" ca="1" si="381"/>
        <v>0</v>
      </c>
      <c r="AC729" s="79">
        <f t="shared" ca="1" si="382"/>
        <v>39.707861439448834</v>
      </c>
      <c r="AE729" s="35"/>
      <c r="AF729" s="35"/>
      <c r="AR729" s="69">
        <f t="shared" si="398"/>
        <v>61</v>
      </c>
      <c r="AS729" s="70">
        <f t="shared" si="402"/>
        <v>726</v>
      </c>
      <c r="AT729" s="71">
        <f t="shared" si="403"/>
        <v>6.9475042031938413E-3</v>
      </c>
      <c r="AU729" s="72">
        <f t="shared" si="383"/>
        <v>6.8214933659622723E-3</v>
      </c>
      <c r="AV729" s="73">
        <f t="shared" si="399"/>
        <v>1.0068214933659623</v>
      </c>
      <c r="AW729" s="74">
        <f>PRODUCT(AV$4:AV729)</f>
        <v>139.15511038729085</v>
      </c>
    </row>
    <row r="730" spans="5:49">
      <c r="E730">
        <f t="shared" si="400"/>
        <v>727</v>
      </c>
      <c r="F730" s="64">
        <f t="shared" si="401"/>
        <v>122.49999999999673</v>
      </c>
      <c r="G730" s="55">
        <f t="shared" si="384"/>
        <v>0</v>
      </c>
      <c r="H730" s="78">
        <f t="shared" si="404"/>
        <v>3.8718965653088936E-5</v>
      </c>
      <c r="I730" s="79">
        <f t="shared" ca="1" si="385"/>
        <v>0</v>
      </c>
      <c r="J730" s="79">
        <f t="shared" ca="1" si="386"/>
        <v>0</v>
      </c>
      <c r="K730" s="80">
        <f t="shared" ca="1" si="387"/>
        <v>0</v>
      </c>
      <c r="L730" s="80">
        <f t="shared" ca="1" si="388"/>
        <v>0</v>
      </c>
      <c r="M730" s="80">
        <f t="shared" ca="1" si="389"/>
        <v>0</v>
      </c>
      <c r="N730" s="80">
        <f t="shared" ca="1" si="390"/>
        <v>0</v>
      </c>
      <c r="O730" s="81">
        <f t="shared" ca="1" si="376"/>
        <v>0</v>
      </c>
      <c r="P730" s="79">
        <f t="shared" ca="1" si="377"/>
        <v>0</v>
      </c>
      <c r="R730">
        <f t="shared" ca="1" si="391"/>
        <v>727</v>
      </c>
      <c r="S730" s="78">
        <f t="shared" ca="1" si="392"/>
        <v>120.08</v>
      </c>
      <c r="T730" s="55">
        <f t="shared" ca="1" si="393"/>
        <v>0</v>
      </c>
      <c r="U730" s="78">
        <f t="shared" ca="1" si="394"/>
        <v>2.4366954920664725E-5</v>
      </c>
      <c r="V730" s="79">
        <f t="shared" ca="1" si="395"/>
        <v>39.707861439448834</v>
      </c>
      <c r="W730" s="79">
        <f t="shared" ca="1" si="378"/>
        <v>0.27086691338574936</v>
      </c>
      <c r="X730" s="80">
        <f t="shared" ca="1" si="379"/>
        <v>-4.8733909841329449E-4</v>
      </c>
      <c r="Y730" s="80">
        <f t="shared" ca="1" si="396"/>
        <v>-3.308988453287403E-2</v>
      </c>
      <c r="Z730" s="80">
        <f t="shared" ca="1" si="380"/>
        <v>0</v>
      </c>
      <c r="AA730" s="80">
        <f t="shared" ca="1" si="397"/>
        <v>0</v>
      </c>
      <c r="AB730" s="81">
        <f t="shared" ca="1" si="381"/>
        <v>0</v>
      </c>
      <c r="AC730" s="79">
        <f t="shared" ca="1" si="382"/>
        <v>39.945151129203296</v>
      </c>
      <c r="AE730" s="35"/>
      <c r="AF730" s="35"/>
      <c r="AR730" s="69">
        <f t="shared" si="398"/>
        <v>61</v>
      </c>
      <c r="AS730" s="70">
        <f t="shared" si="402"/>
        <v>727</v>
      </c>
      <c r="AT730" s="71">
        <f t="shared" si="403"/>
        <v>6.9001118493617593E-3</v>
      </c>
      <c r="AU730" s="72">
        <f t="shared" si="383"/>
        <v>6.8214933659622723E-3</v>
      </c>
      <c r="AV730" s="73">
        <f t="shared" si="399"/>
        <v>1.0068214933659623</v>
      </c>
      <c r="AW730" s="74">
        <f>PRODUCT(AV$4:AV730)</f>
        <v>140.10435604963749</v>
      </c>
    </row>
    <row r="731" spans="5:49">
      <c r="E731">
        <f t="shared" si="400"/>
        <v>728</v>
      </c>
      <c r="F731" s="64">
        <f t="shared" si="401"/>
        <v>122.58333333333006</v>
      </c>
      <c r="G731" s="55">
        <f t="shared" si="384"/>
        <v>0</v>
      </c>
      <c r="H731" s="78">
        <f t="shared" si="404"/>
        <v>3.8718965653088936E-5</v>
      </c>
      <c r="I731" s="79">
        <f t="shared" ca="1" si="385"/>
        <v>0</v>
      </c>
      <c r="J731" s="79">
        <f t="shared" ca="1" si="386"/>
        <v>0</v>
      </c>
      <c r="K731" s="80">
        <f t="shared" ca="1" si="387"/>
        <v>0</v>
      </c>
      <c r="L731" s="80">
        <f t="shared" ca="1" si="388"/>
        <v>0</v>
      </c>
      <c r="M731" s="80">
        <f t="shared" ca="1" si="389"/>
        <v>0</v>
      </c>
      <c r="N731" s="80">
        <f t="shared" ca="1" si="390"/>
        <v>0</v>
      </c>
      <c r="O731" s="81">
        <f t="shared" ca="1" si="376"/>
        <v>0</v>
      </c>
      <c r="P731" s="79">
        <f t="shared" ca="1" si="377"/>
        <v>0</v>
      </c>
      <c r="R731">
        <f t="shared" ca="1" si="391"/>
        <v>728</v>
      </c>
      <c r="S731" s="78">
        <f t="shared" ca="1" si="392"/>
        <v>120.16</v>
      </c>
      <c r="T731" s="55">
        <f t="shared" ca="1" si="393"/>
        <v>0</v>
      </c>
      <c r="U731" s="78">
        <f t="shared" ca="1" si="394"/>
        <v>2.4366954920664725E-5</v>
      </c>
      <c r="V731" s="79">
        <f t="shared" ca="1" si="395"/>
        <v>39.945151129203296</v>
      </c>
      <c r="W731" s="79">
        <f t="shared" ca="1" si="378"/>
        <v>0.27248558343022067</v>
      </c>
      <c r="X731" s="80">
        <f t="shared" ca="1" si="379"/>
        <v>-4.8733909841329449E-4</v>
      </c>
      <c r="Y731" s="80">
        <f t="shared" ca="1" si="396"/>
        <v>-3.3287625941002749E-2</v>
      </c>
      <c r="Z731" s="80">
        <f t="shared" ca="1" si="380"/>
        <v>0</v>
      </c>
      <c r="AA731" s="80">
        <f t="shared" ca="1" si="397"/>
        <v>0</v>
      </c>
      <c r="AB731" s="81">
        <f t="shared" ca="1" si="381"/>
        <v>0</v>
      </c>
      <c r="AC731" s="79">
        <f t="shared" ca="1" si="382"/>
        <v>40.183861747594101</v>
      </c>
      <c r="AE731" s="35"/>
      <c r="AF731" s="35"/>
      <c r="AR731" s="69">
        <f t="shared" si="398"/>
        <v>61</v>
      </c>
      <c r="AS731" s="70">
        <f t="shared" si="402"/>
        <v>728</v>
      </c>
      <c r="AT731" s="71">
        <f t="shared" si="403"/>
        <v>6.8530427821569401E-3</v>
      </c>
      <c r="AU731" s="72">
        <f t="shared" si="383"/>
        <v>6.8214933659622723E-3</v>
      </c>
      <c r="AV731" s="73">
        <f t="shared" si="399"/>
        <v>1.0068214933659623</v>
      </c>
      <c r="AW731" s="74">
        <f>PRODUCT(AV$4:AV731)</f>
        <v>141.06007698497251</v>
      </c>
    </row>
    <row r="732" spans="5:49">
      <c r="E732">
        <f t="shared" si="400"/>
        <v>729</v>
      </c>
      <c r="F732" s="64">
        <f t="shared" si="401"/>
        <v>122.66666666666339</v>
      </c>
      <c r="G732" s="55">
        <f t="shared" si="384"/>
        <v>0</v>
      </c>
      <c r="H732" s="78">
        <f t="shared" si="404"/>
        <v>3.8718965653088936E-5</v>
      </c>
      <c r="I732" s="79">
        <f t="shared" ca="1" si="385"/>
        <v>0</v>
      </c>
      <c r="J732" s="79">
        <f t="shared" ca="1" si="386"/>
        <v>0</v>
      </c>
      <c r="K732" s="80">
        <f t="shared" ca="1" si="387"/>
        <v>0</v>
      </c>
      <c r="L732" s="80">
        <f t="shared" ca="1" si="388"/>
        <v>0</v>
      </c>
      <c r="M732" s="80">
        <f t="shared" ca="1" si="389"/>
        <v>0</v>
      </c>
      <c r="N732" s="80">
        <f t="shared" ca="1" si="390"/>
        <v>0</v>
      </c>
      <c r="O732" s="81">
        <f t="shared" ca="1" si="376"/>
        <v>0</v>
      </c>
      <c r="P732" s="79">
        <f t="shared" ca="1" si="377"/>
        <v>0</v>
      </c>
      <c r="R732">
        <f t="shared" ca="1" si="391"/>
        <v>729</v>
      </c>
      <c r="S732" s="78">
        <f t="shared" ca="1" si="392"/>
        <v>120.24</v>
      </c>
      <c r="T732" s="55">
        <f t="shared" ca="1" si="393"/>
        <v>0</v>
      </c>
      <c r="U732" s="78">
        <f t="shared" ca="1" si="394"/>
        <v>2.4366954920664725E-5</v>
      </c>
      <c r="V732" s="79">
        <f t="shared" ca="1" si="395"/>
        <v>40.183861747594101</v>
      </c>
      <c r="W732" s="79">
        <f t="shared" ca="1" si="378"/>
        <v>0.27411394632995828</v>
      </c>
      <c r="X732" s="80">
        <f t="shared" ca="1" si="379"/>
        <v>-4.8733909841329449E-4</v>
      </c>
      <c r="Y732" s="80">
        <f t="shared" ca="1" si="396"/>
        <v>-3.3486551456328423E-2</v>
      </c>
      <c r="Z732" s="80">
        <f t="shared" ca="1" si="380"/>
        <v>0</v>
      </c>
      <c r="AA732" s="80">
        <f t="shared" ca="1" si="397"/>
        <v>0</v>
      </c>
      <c r="AB732" s="81">
        <f t="shared" ca="1" si="381"/>
        <v>0</v>
      </c>
      <c r="AC732" s="79">
        <f t="shared" ca="1" si="382"/>
        <v>40.424001803369322</v>
      </c>
      <c r="AE732" s="35"/>
      <c r="AF732" s="35"/>
      <c r="AR732" s="69">
        <f t="shared" si="398"/>
        <v>61</v>
      </c>
      <c r="AS732" s="70">
        <f t="shared" si="402"/>
        <v>729</v>
      </c>
      <c r="AT732" s="71">
        <f t="shared" si="403"/>
        <v>6.806294796281801E-3</v>
      </c>
      <c r="AU732" s="72">
        <f t="shared" si="383"/>
        <v>6.8214933659622723E-3</v>
      </c>
      <c r="AV732" s="73">
        <f t="shared" si="399"/>
        <v>1.0068214933659623</v>
      </c>
      <c r="AW732" s="74">
        <f>PRODUCT(AV$4:AV732)</f>
        <v>142.02231736432762</v>
      </c>
    </row>
    <row r="733" spans="5:49">
      <c r="E733">
        <f t="shared" si="400"/>
        <v>730</v>
      </c>
      <c r="F733" s="64">
        <f t="shared" si="401"/>
        <v>122.74999999999672</v>
      </c>
      <c r="G733" s="55">
        <f t="shared" si="384"/>
        <v>0</v>
      </c>
      <c r="H733" s="78">
        <f t="shared" si="404"/>
        <v>3.8718965653088936E-5</v>
      </c>
      <c r="I733" s="79">
        <f t="shared" ca="1" si="385"/>
        <v>0</v>
      </c>
      <c r="J733" s="79">
        <f t="shared" ca="1" si="386"/>
        <v>0</v>
      </c>
      <c r="K733" s="80">
        <f t="shared" ca="1" si="387"/>
        <v>0</v>
      </c>
      <c r="L733" s="80">
        <f t="shared" ca="1" si="388"/>
        <v>0</v>
      </c>
      <c r="M733" s="80">
        <f t="shared" ca="1" si="389"/>
        <v>0</v>
      </c>
      <c r="N733" s="80">
        <f t="shared" ca="1" si="390"/>
        <v>0</v>
      </c>
      <c r="O733" s="81">
        <f t="shared" ca="1" si="376"/>
        <v>0</v>
      </c>
      <c r="P733" s="79">
        <f t="shared" ca="1" si="377"/>
        <v>0</v>
      </c>
      <c r="R733">
        <f t="shared" ca="1" si="391"/>
        <v>730</v>
      </c>
      <c r="S733" s="78">
        <f t="shared" ca="1" si="392"/>
        <v>120.32</v>
      </c>
      <c r="T733" s="55">
        <f t="shared" ca="1" si="393"/>
        <v>0</v>
      </c>
      <c r="U733" s="78">
        <f t="shared" ca="1" si="394"/>
        <v>2.4366954920664725E-5</v>
      </c>
      <c r="V733" s="79">
        <f t="shared" ca="1" si="395"/>
        <v>40.424001803369322</v>
      </c>
      <c r="W733" s="79">
        <f t="shared" ca="1" si="378"/>
        <v>0.27575206012733078</v>
      </c>
      <c r="X733" s="80">
        <f t="shared" ca="1" si="379"/>
        <v>-4.8733909841329449E-4</v>
      </c>
      <c r="Y733" s="80">
        <f t="shared" ca="1" si="396"/>
        <v>-3.3686668169474437E-2</v>
      </c>
      <c r="Z733" s="80">
        <f t="shared" ca="1" si="380"/>
        <v>0</v>
      </c>
      <c r="AA733" s="80">
        <f t="shared" ca="1" si="397"/>
        <v>0</v>
      </c>
      <c r="AB733" s="81">
        <f t="shared" ca="1" si="381"/>
        <v>0</v>
      </c>
      <c r="AC733" s="79">
        <f t="shared" ca="1" si="382"/>
        <v>40.665579856228767</v>
      </c>
      <c r="AE733" s="35"/>
      <c r="AF733" s="35"/>
      <c r="AR733" s="69">
        <f t="shared" si="398"/>
        <v>61</v>
      </c>
      <c r="AS733" s="70">
        <f t="shared" si="402"/>
        <v>730</v>
      </c>
      <c r="AT733" s="71">
        <f t="shared" si="403"/>
        <v>6.7598657014821808E-3</v>
      </c>
      <c r="AU733" s="72">
        <f t="shared" si="383"/>
        <v>6.8214933659622723E-3</v>
      </c>
      <c r="AV733" s="73">
        <f t="shared" si="399"/>
        <v>1.0068214933659623</v>
      </c>
      <c r="AW733" s="74">
        <f>PRODUCT(AV$4:AV733)</f>
        <v>142.99112166004696</v>
      </c>
    </row>
    <row r="734" spans="5:49">
      <c r="E734">
        <f t="shared" si="400"/>
        <v>731</v>
      </c>
      <c r="F734" s="64">
        <f t="shared" si="401"/>
        <v>122.83333333333005</v>
      </c>
      <c r="G734" s="55">
        <f t="shared" si="384"/>
        <v>0</v>
      </c>
      <c r="H734" s="78">
        <f t="shared" si="404"/>
        <v>3.8718965653088936E-5</v>
      </c>
      <c r="I734" s="79">
        <f t="shared" ca="1" si="385"/>
        <v>0</v>
      </c>
      <c r="J734" s="79">
        <f t="shared" ca="1" si="386"/>
        <v>0</v>
      </c>
      <c r="K734" s="80">
        <f t="shared" ca="1" si="387"/>
        <v>0</v>
      </c>
      <c r="L734" s="80">
        <f t="shared" ca="1" si="388"/>
        <v>0</v>
      </c>
      <c r="M734" s="80">
        <f t="shared" ca="1" si="389"/>
        <v>0</v>
      </c>
      <c r="N734" s="80">
        <f t="shared" ca="1" si="390"/>
        <v>0</v>
      </c>
      <c r="O734" s="81">
        <f t="shared" ca="1" si="376"/>
        <v>0</v>
      </c>
      <c r="P734" s="79">
        <f t="shared" ca="1" si="377"/>
        <v>0</v>
      </c>
      <c r="R734">
        <f t="shared" ca="1" si="391"/>
        <v>731</v>
      </c>
      <c r="S734" s="78">
        <f t="shared" ca="1" si="392"/>
        <v>120.4</v>
      </c>
      <c r="T734" s="55">
        <f t="shared" ca="1" si="393"/>
        <v>0</v>
      </c>
      <c r="U734" s="78">
        <f t="shared" ca="1" si="394"/>
        <v>2.4366954920664725E-5</v>
      </c>
      <c r="V734" s="79">
        <f t="shared" ca="1" si="395"/>
        <v>40.665579856228767</v>
      </c>
      <c r="W734" s="79">
        <f t="shared" ca="1" si="378"/>
        <v>0.27739998321227355</v>
      </c>
      <c r="X734" s="80">
        <f t="shared" ca="1" si="379"/>
        <v>-4.8733909841329449E-4</v>
      </c>
      <c r="Y734" s="80">
        <f t="shared" ca="1" si="396"/>
        <v>-3.3887983213523973E-2</v>
      </c>
      <c r="Z734" s="80">
        <f t="shared" ca="1" si="380"/>
        <v>0</v>
      </c>
      <c r="AA734" s="80">
        <f t="shared" ca="1" si="397"/>
        <v>0</v>
      </c>
      <c r="AB734" s="81">
        <f t="shared" ca="1" si="381"/>
        <v>0</v>
      </c>
      <c r="AC734" s="79">
        <f t="shared" ca="1" si="382"/>
        <v>40.908604517129106</v>
      </c>
      <c r="AE734" s="35"/>
      <c r="AF734" s="35"/>
      <c r="AR734" s="69">
        <f t="shared" si="398"/>
        <v>61</v>
      </c>
      <c r="AS734" s="70">
        <f t="shared" si="402"/>
        <v>731</v>
      </c>
      <c r="AT734" s="71">
        <f t="shared" si="403"/>
        <v>6.713753322444724E-3</v>
      </c>
      <c r="AU734" s="72">
        <f t="shared" si="383"/>
        <v>6.8214933659622723E-3</v>
      </c>
      <c r="AV734" s="73">
        <f t="shared" si="399"/>
        <v>1.0068214933659623</v>
      </c>
      <c r="AW734" s="74">
        <f>PRODUCT(AV$4:AV734)</f>
        <v>143.96653464784248</v>
      </c>
    </row>
    <row r="735" spans="5:49">
      <c r="E735">
        <f t="shared" si="400"/>
        <v>732</v>
      </c>
      <c r="F735" s="64">
        <f t="shared" si="401"/>
        <v>122.91666666666337</v>
      </c>
      <c r="G735" s="55">
        <f t="shared" si="384"/>
        <v>0</v>
      </c>
      <c r="H735" s="78">
        <f t="shared" si="404"/>
        <v>3.8718965653088936E-5</v>
      </c>
      <c r="I735" s="79">
        <f t="shared" ca="1" si="385"/>
        <v>0</v>
      </c>
      <c r="J735" s="79">
        <f t="shared" ca="1" si="386"/>
        <v>0</v>
      </c>
      <c r="K735" s="80">
        <f t="shared" ca="1" si="387"/>
        <v>0</v>
      </c>
      <c r="L735" s="80">
        <f t="shared" ca="1" si="388"/>
        <v>0</v>
      </c>
      <c r="M735" s="80">
        <f t="shared" ca="1" si="389"/>
        <v>0</v>
      </c>
      <c r="N735" s="80">
        <f t="shared" ca="1" si="390"/>
        <v>0</v>
      </c>
      <c r="O735" s="81">
        <f t="shared" ca="1" si="376"/>
        <v>0</v>
      </c>
      <c r="P735" s="79">
        <f t="shared" ca="1" si="377"/>
        <v>0</v>
      </c>
      <c r="R735">
        <f t="shared" ca="1" si="391"/>
        <v>732</v>
      </c>
      <c r="S735" s="78">
        <f t="shared" ca="1" si="392"/>
        <v>120.48</v>
      </c>
      <c r="T735" s="55">
        <f t="shared" ca="1" si="393"/>
        <v>0</v>
      </c>
      <c r="U735" s="78">
        <f t="shared" ca="1" si="394"/>
        <v>2.4366954920664725E-5</v>
      </c>
      <c r="V735" s="79">
        <f t="shared" ca="1" si="395"/>
        <v>40.908604517129106</v>
      </c>
      <c r="W735" s="79">
        <f t="shared" ca="1" si="378"/>
        <v>0.27905777432437046</v>
      </c>
      <c r="X735" s="80">
        <f t="shared" ca="1" si="379"/>
        <v>-4.8733909841329449E-4</v>
      </c>
      <c r="Y735" s="80">
        <f t="shared" ca="1" si="396"/>
        <v>-3.4090503764274256E-2</v>
      </c>
      <c r="Z735" s="80">
        <f t="shared" ca="1" si="380"/>
        <v>0</v>
      </c>
      <c r="AA735" s="80">
        <f t="shared" ca="1" si="397"/>
        <v>0</v>
      </c>
      <c r="AB735" s="81">
        <f t="shared" ca="1" si="381"/>
        <v>-3.2173993557949445</v>
      </c>
      <c r="AC735" s="79">
        <f t="shared" ca="1" si="382"/>
        <v>37.935685092795843</v>
      </c>
      <c r="AE735" s="35"/>
      <c r="AF735" s="35"/>
      <c r="AR735" s="69">
        <f t="shared" si="398"/>
        <v>61</v>
      </c>
      <c r="AS735" s="70">
        <f t="shared" si="402"/>
        <v>732</v>
      </c>
      <c r="AT735" s="71">
        <f t="shared" si="403"/>
        <v>6.66795549869496E-3</v>
      </c>
      <c r="AU735" s="72">
        <f t="shared" si="383"/>
        <v>6.8214933659622723E-3</v>
      </c>
      <c r="AV735" s="73">
        <f t="shared" si="399"/>
        <v>1.0068214933659623</v>
      </c>
      <c r="AW735" s="74">
        <f>PRODUCT(AV$4:AV735)</f>
        <v>144.94860140886331</v>
      </c>
    </row>
    <row r="736" spans="5:49">
      <c r="E736">
        <f t="shared" si="400"/>
        <v>733</v>
      </c>
      <c r="F736" s="64">
        <f t="shared" si="401"/>
        <v>122.9999999999967</v>
      </c>
      <c r="G736" s="55">
        <f t="shared" si="384"/>
        <v>0</v>
      </c>
      <c r="H736" s="78">
        <f t="shared" si="404"/>
        <v>3.8718965653088936E-5</v>
      </c>
      <c r="I736" s="79">
        <f t="shared" ca="1" si="385"/>
        <v>0</v>
      </c>
      <c r="J736" s="79">
        <f t="shared" ca="1" si="386"/>
        <v>0</v>
      </c>
      <c r="K736" s="80">
        <f t="shared" ca="1" si="387"/>
        <v>0</v>
      </c>
      <c r="L736" s="80">
        <f t="shared" ca="1" si="388"/>
        <v>0</v>
      </c>
      <c r="M736" s="80">
        <f t="shared" ca="1" si="389"/>
        <v>0</v>
      </c>
      <c r="N736" s="80">
        <f t="shared" ca="1" si="390"/>
        <v>0</v>
      </c>
      <c r="O736" s="81">
        <f t="shared" ca="1" si="376"/>
        <v>0</v>
      </c>
      <c r="P736" s="79">
        <f t="shared" ca="1" si="377"/>
        <v>0</v>
      </c>
      <c r="R736">
        <f t="shared" ca="1" si="391"/>
        <v>733</v>
      </c>
      <c r="S736" s="78">
        <f t="shared" ca="1" si="392"/>
        <v>120.56</v>
      </c>
      <c r="T736" s="55">
        <f t="shared" ca="1" si="393"/>
        <v>0</v>
      </c>
      <c r="U736" s="78">
        <f t="shared" ca="1" si="394"/>
        <v>2.4366954920664725E-5</v>
      </c>
      <c r="V736" s="79">
        <f t="shared" ca="1" si="395"/>
        <v>37.935685092795843</v>
      </c>
      <c r="W736" s="79">
        <f t="shared" ca="1" si="378"/>
        <v>0.25877802419374069</v>
      </c>
      <c r="X736" s="80">
        <f t="shared" ca="1" si="379"/>
        <v>-4.8733909841329449E-4</v>
      </c>
      <c r="Y736" s="80">
        <f t="shared" ca="1" si="396"/>
        <v>-3.1613070910663205E-2</v>
      </c>
      <c r="Z736" s="80">
        <f t="shared" ca="1" si="380"/>
        <v>-0.28451763819596881</v>
      </c>
      <c r="AA736" s="80">
        <f t="shared" ca="1" si="397"/>
        <v>0</v>
      </c>
      <c r="AB736" s="81">
        <f t="shared" ca="1" si="381"/>
        <v>0</v>
      </c>
      <c r="AC736" s="79">
        <f t="shared" ca="1" si="382"/>
        <v>37.877845068784531</v>
      </c>
      <c r="AE736" s="35"/>
      <c r="AF736" s="35"/>
      <c r="AR736" s="69">
        <f t="shared" si="398"/>
        <v>62</v>
      </c>
      <c r="AS736" s="70">
        <f t="shared" si="402"/>
        <v>733</v>
      </c>
      <c r="AT736" s="71">
        <f t="shared" si="403"/>
        <v>6.6224700844960804E-3</v>
      </c>
      <c r="AU736" s="72">
        <f t="shared" si="383"/>
        <v>6.8214933659622723E-3</v>
      </c>
      <c r="AV736" s="73">
        <f t="shared" si="399"/>
        <v>1.0068214933659623</v>
      </c>
      <c r="AW736" s="74">
        <f>PRODUCT(AV$4:AV736)</f>
        <v>145.93736733177937</v>
      </c>
    </row>
    <row r="737" spans="5:49">
      <c r="E737">
        <f t="shared" si="400"/>
        <v>734</v>
      </c>
      <c r="F737" s="64">
        <f t="shared" si="401"/>
        <v>123.08333333333003</v>
      </c>
      <c r="G737" s="55">
        <f t="shared" si="384"/>
        <v>0</v>
      </c>
      <c r="H737" s="78">
        <f t="shared" si="404"/>
        <v>3.8718965653088936E-5</v>
      </c>
      <c r="I737" s="79">
        <f t="shared" ca="1" si="385"/>
        <v>0</v>
      </c>
      <c r="J737" s="79">
        <f t="shared" ca="1" si="386"/>
        <v>0</v>
      </c>
      <c r="K737" s="80">
        <f t="shared" ca="1" si="387"/>
        <v>0</v>
      </c>
      <c r="L737" s="80">
        <f t="shared" ca="1" si="388"/>
        <v>0</v>
      </c>
      <c r="M737" s="80">
        <f t="shared" ca="1" si="389"/>
        <v>0</v>
      </c>
      <c r="N737" s="80">
        <f t="shared" ca="1" si="390"/>
        <v>0</v>
      </c>
      <c r="O737" s="81">
        <f t="shared" ca="1" si="376"/>
        <v>0</v>
      </c>
      <c r="P737" s="79">
        <f t="shared" ca="1" si="377"/>
        <v>0</v>
      </c>
      <c r="R737">
        <f t="shared" ca="1" si="391"/>
        <v>734</v>
      </c>
      <c r="S737" s="78">
        <f t="shared" ca="1" si="392"/>
        <v>120.64</v>
      </c>
      <c r="T737" s="55">
        <f t="shared" ca="1" si="393"/>
        <v>0</v>
      </c>
      <c r="U737" s="78">
        <f t="shared" ca="1" si="394"/>
        <v>2.4366954920664725E-5</v>
      </c>
      <c r="V737" s="79">
        <f t="shared" ca="1" si="395"/>
        <v>37.877845068784531</v>
      </c>
      <c r="W737" s="79">
        <f t="shared" ca="1" si="378"/>
        <v>0.25838346885366043</v>
      </c>
      <c r="X737" s="80">
        <f t="shared" ca="1" si="379"/>
        <v>-4.8733909841329449E-4</v>
      </c>
      <c r="Y737" s="80">
        <f t="shared" ca="1" si="396"/>
        <v>-3.1564870890653775E-2</v>
      </c>
      <c r="Z737" s="80">
        <f t="shared" ca="1" si="380"/>
        <v>0</v>
      </c>
      <c r="AA737" s="80">
        <f t="shared" ca="1" si="397"/>
        <v>0</v>
      </c>
      <c r="AB737" s="81">
        <f t="shared" ca="1" si="381"/>
        <v>0</v>
      </c>
      <c r="AC737" s="79">
        <f t="shared" ca="1" si="382"/>
        <v>38.104176327649121</v>
      </c>
      <c r="AE737" s="35"/>
      <c r="AF737" s="35"/>
      <c r="AR737" s="69">
        <f t="shared" si="398"/>
        <v>62</v>
      </c>
      <c r="AS737" s="70">
        <f t="shared" si="402"/>
        <v>734</v>
      </c>
      <c r="AT737" s="71">
        <f t="shared" si="403"/>
        <v>6.5772949487484071E-3</v>
      </c>
      <c r="AU737" s="72">
        <f t="shared" si="383"/>
        <v>6.8214933659622723E-3</v>
      </c>
      <c r="AV737" s="73">
        <f t="shared" si="399"/>
        <v>1.0068214933659623</v>
      </c>
      <c r="AW737" s="74">
        <f>PRODUCT(AV$4:AV737)</f>
        <v>146.93287811487912</v>
      </c>
    </row>
    <row r="738" spans="5:49">
      <c r="E738">
        <f t="shared" si="400"/>
        <v>735</v>
      </c>
      <c r="F738" s="64">
        <f t="shared" si="401"/>
        <v>123.16666666666336</v>
      </c>
      <c r="G738" s="55">
        <f t="shared" si="384"/>
        <v>0</v>
      </c>
      <c r="H738" s="78">
        <f t="shared" si="404"/>
        <v>3.8718965653088936E-5</v>
      </c>
      <c r="I738" s="79">
        <f t="shared" ca="1" si="385"/>
        <v>0</v>
      </c>
      <c r="J738" s="79">
        <f t="shared" ca="1" si="386"/>
        <v>0</v>
      </c>
      <c r="K738" s="80">
        <f t="shared" ca="1" si="387"/>
        <v>0</v>
      </c>
      <c r="L738" s="80">
        <f t="shared" ca="1" si="388"/>
        <v>0</v>
      </c>
      <c r="M738" s="80">
        <f t="shared" ca="1" si="389"/>
        <v>0</v>
      </c>
      <c r="N738" s="80">
        <f t="shared" ca="1" si="390"/>
        <v>0</v>
      </c>
      <c r="O738" s="81">
        <f t="shared" ca="1" si="376"/>
        <v>0</v>
      </c>
      <c r="P738" s="79">
        <f t="shared" ca="1" si="377"/>
        <v>0</v>
      </c>
      <c r="R738">
        <f t="shared" ca="1" si="391"/>
        <v>735</v>
      </c>
      <c r="S738" s="78">
        <f t="shared" ca="1" si="392"/>
        <v>120.72</v>
      </c>
      <c r="T738" s="55">
        <f t="shared" ca="1" si="393"/>
        <v>0</v>
      </c>
      <c r="U738" s="78">
        <f t="shared" ca="1" si="394"/>
        <v>2.4366954920664725E-5</v>
      </c>
      <c r="V738" s="79">
        <f t="shared" ca="1" si="395"/>
        <v>38.104176327649121</v>
      </c>
      <c r="W738" s="79">
        <f t="shared" ca="1" si="378"/>
        <v>0.25992738603451515</v>
      </c>
      <c r="X738" s="80">
        <f t="shared" ca="1" si="379"/>
        <v>-4.8733909841329449E-4</v>
      </c>
      <c r="Y738" s="80">
        <f t="shared" ca="1" si="396"/>
        <v>-3.1753480273040938E-2</v>
      </c>
      <c r="Z738" s="80">
        <f t="shared" ca="1" si="380"/>
        <v>0</v>
      </c>
      <c r="AA738" s="80">
        <f t="shared" ca="1" si="397"/>
        <v>0</v>
      </c>
      <c r="AB738" s="81">
        <f t="shared" ca="1" si="381"/>
        <v>0</v>
      </c>
      <c r="AC738" s="79">
        <f t="shared" ca="1" si="382"/>
        <v>38.331862894312181</v>
      </c>
      <c r="AE738" s="35"/>
      <c r="AF738" s="35"/>
      <c r="AR738" s="69">
        <f t="shared" si="398"/>
        <v>62</v>
      </c>
      <c r="AS738" s="70">
        <f t="shared" si="402"/>
        <v>735</v>
      </c>
      <c r="AT738" s="71">
        <f t="shared" si="403"/>
        <v>6.5324279748895427E-3</v>
      </c>
      <c r="AU738" s="72">
        <f t="shared" si="383"/>
        <v>6.8214933659622723E-3</v>
      </c>
      <c r="AV738" s="73">
        <f t="shared" si="399"/>
        <v>1.0068214933659623</v>
      </c>
      <c r="AW738" s="74">
        <f>PRODUCT(AV$4:AV738)</f>
        <v>147.93517976818151</v>
      </c>
    </row>
    <row r="739" spans="5:49">
      <c r="E739">
        <f t="shared" si="400"/>
        <v>736</v>
      </c>
      <c r="F739" s="64">
        <f t="shared" si="401"/>
        <v>123.24999999999669</v>
      </c>
      <c r="G739" s="55">
        <f t="shared" si="384"/>
        <v>0</v>
      </c>
      <c r="H739" s="78">
        <f t="shared" si="404"/>
        <v>3.8718965653088936E-5</v>
      </c>
      <c r="I739" s="79">
        <f t="shared" ca="1" si="385"/>
        <v>0</v>
      </c>
      <c r="J739" s="79">
        <f t="shared" ca="1" si="386"/>
        <v>0</v>
      </c>
      <c r="K739" s="80">
        <f t="shared" ca="1" si="387"/>
        <v>0</v>
      </c>
      <c r="L739" s="80">
        <f t="shared" ca="1" si="388"/>
        <v>0</v>
      </c>
      <c r="M739" s="80">
        <f t="shared" ca="1" si="389"/>
        <v>0</v>
      </c>
      <c r="N739" s="80">
        <f t="shared" ca="1" si="390"/>
        <v>0</v>
      </c>
      <c r="O739" s="81">
        <f t="shared" ca="1" si="376"/>
        <v>0</v>
      </c>
      <c r="P739" s="79">
        <f t="shared" ca="1" si="377"/>
        <v>0</v>
      </c>
      <c r="R739">
        <f t="shared" ca="1" si="391"/>
        <v>736</v>
      </c>
      <c r="S739" s="78">
        <f t="shared" ca="1" si="392"/>
        <v>120.8</v>
      </c>
      <c r="T739" s="55">
        <f t="shared" ca="1" si="393"/>
        <v>0</v>
      </c>
      <c r="U739" s="78">
        <f t="shared" ca="1" si="394"/>
        <v>2.4366954920664725E-5</v>
      </c>
      <c r="V739" s="79">
        <f t="shared" ca="1" si="395"/>
        <v>38.331862894312181</v>
      </c>
      <c r="W739" s="79">
        <f t="shared" ca="1" si="378"/>
        <v>0.26148054843852592</v>
      </c>
      <c r="X739" s="80">
        <f t="shared" ca="1" si="379"/>
        <v>-4.8733909841329449E-4</v>
      </c>
      <c r="Y739" s="80">
        <f t="shared" ca="1" si="396"/>
        <v>-3.1943219078593488E-2</v>
      </c>
      <c r="Z739" s="80">
        <f t="shared" ca="1" si="380"/>
        <v>0</v>
      </c>
      <c r="AA739" s="80">
        <f t="shared" ca="1" si="397"/>
        <v>0</v>
      </c>
      <c r="AB739" s="81">
        <f t="shared" ca="1" si="381"/>
        <v>0</v>
      </c>
      <c r="AC739" s="79">
        <f t="shared" ca="1" si="382"/>
        <v>38.560912884573703</v>
      </c>
      <c r="AE739" s="35"/>
      <c r="AF739" s="35"/>
      <c r="AR739" s="69">
        <f t="shared" si="398"/>
        <v>62</v>
      </c>
      <c r="AS739" s="70">
        <f t="shared" si="402"/>
        <v>736</v>
      </c>
      <c r="AT739" s="71">
        <f t="shared" si="403"/>
        <v>6.487867060795207E-3</v>
      </c>
      <c r="AU739" s="72">
        <f t="shared" si="383"/>
        <v>6.8214933659622723E-3</v>
      </c>
      <c r="AV739" s="73">
        <f t="shared" si="399"/>
        <v>1.0068214933659623</v>
      </c>
      <c r="AW739" s="74">
        <f>PRODUCT(AV$4:AV739)</f>
        <v>148.94431861556259</v>
      </c>
    </row>
    <row r="740" spans="5:49">
      <c r="E740">
        <f t="shared" si="400"/>
        <v>737</v>
      </c>
      <c r="F740" s="64">
        <f t="shared" si="401"/>
        <v>123.33333333333002</v>
      </c>
      <c r="G740" s="55">
        <f t="shared" si="384"/>
        <v>0</v>
      </c>
      <c r="H740" s="78">
        <f t="shared" si="404"/>
        <v>3.8718965653088936E-5</v>
      </c>
      <c r="I740" s="79">
        <f t="shared" ca="1" si="385"/>
        <v>0</v>
      </c>
      <c r="J740" s="79">
        <f t="shared" ca="1" si="386"/>
        <v>0</v>
      </c>
      <c r="K740" s="80">
        <f t="shared" ca="1" si="387"/>
        <v>0</v>
      </c>
      <c r="L740" s="80">
        <f t="shared" ca="1" si="388"/>
        <v>0</v>
      </c>
      <c r="M740" s="80">
        <f t="shared" ca="1" si="389"/>
        <v>0</v>
      </c>
      <c r="N740" s="80">
        <f t="shared" ca="1" si="390"/>
        <v>0</v>
      </c>
      <c r="O740" s="81">
        <f t="shared" ca="1" si="376"/>
        <v>0</v>
      </c>
      <c r="P740" s="79">
        <f t="shared" ca="1" si="377"/>
        <v>0</v>
      </c>
      <c r="R740">
        <f t="shared" ca="1" si="391"/>
        <v>737</v>
      </c>
      <c r="S740" s="78">
        <f t="shared" ca="1" si="392"/>
        <v>120.88</v>
      </c>
      <c r="T740" s="55">
        <f t="shared" ca="1" si="393"/>
        <v>0</v>
      </c>
      <c r="U740" s="78">
        <f t="shared" ca="1" si="394"/>
        <v>2.4366954920664725E-5</v>
      </c>
      <c r="V740" s="79">
        <f t="shared" ca="1" si="395"/>
        <v>38.560912884573703</v>
      </c>
      <c r="W740" s="79">
        <f t="shared" ca="1" si="378"/>
        <v>0.26304301142756864</v>
      </c>
      <c r="X740" s="80">
        <f t="shared" ca="1" si="379"/>
        <v>-4.8733909841329449E-4</v>
      </c>
      <c r="Y740" s="80">
        <f t="shared" ca="1" si="396"/>
        <v>-3.2134094070478091E-2</v>
      </c>
      <c r="Z740" s="80">
        <f t="shared" ca="1" si="380"/>
        <v>0</v>
      </c>
      <c r="AA740" s="80">
        <f t="shared" ca="1" si="397"/>
        <v>0</v>
      </c>
      <c r="AB740" s="81">
        <f t="shared" ca="1" si="381"/>
        <v>0</v>
      </c>
      <c r="AC740" s="79">
        <f t="shared" ca="1" si="382"/>
        <v>38.791334462832381</v>
      </c>
      <c r="AE740" s="35"/>
      <c r="AF740" s="35"/>
      <c r="AR740" s="69">
        <f t="shared" si="398"/>
        <v>62</v>
      </c>
      <c r="AS740" s="70">
        <f t="shared" si="402"/>
        <v>737</v>
      </c>
      <c r="AT740" s="71">
        <f t="shared" si="403"/>
        <v>6.4436101186807473E-3</v>
      </c>
      <c r="AU740" s="72">
        <f t="shared" si="383"/>
        <v>6.8214933659622723E-3</v>
      </c>
      <c r="AV740" s="73">
        <f t="shared" si="399"/>
        <v>1.0068214933659623</v>
      </c>
      <c r="AW740" s="74">
        <f>PRODUCT(AV$4:AV740)</f>
        <v>149.96034129689642</v>
      </c>
    </row>
    <row r="741" spans="5:49">
      <c r="E741">
        <f t="shared" si="400"/>
        <v>738</v>
      </c>
      <c r="F741" s="64">
        <f t="shared" si="401"/>
        <v>123.41666666666335</v>
      </c>
      <c r="G741" s="55">
        <f t="shared" si="384"/>
        <v>0</v>
      </c>
      <c r="H741" s="78">
        <f t="shared" si="404"/>
        <v>3.8718965653088936E-5</v>
      </c>
      <c r="I741" s="79">
        <f t="shared" ca="1" si="385"/>
        <v>0</v>
      </c>
      <c r="J741" s="79">
        <f t="shared" ca="1" si="386"/>
        <v>0</v>
      </c>
      <c r="K741" s="80">
        <f t="shared" ca="1" si="387"/>
        <v>0</v>
      </c>
      <c r="L741" s="80">
        <f t="shared" ca="1" si="388"/>
        <v>0</v>
      </c>
      <c r="M741" s="80">
        <f t="shared" ca="1" si="389"/>
        <v>0</v>
      </c>
      <c r="N741" s="80">
        <f t="shared" ca="1" si="390"/>
        <v>0</v>
      </c>
      <c r="O741" s="81">
        <f t="shared" ca="1" si="376"/>
        <v>0</v>
      </c>
      <c r="P741" s="79">
        <f t="shared" ca="1" si="377"/>
        <v>0</v>
      </c>
      <c r="R741">
        <f t="shared" ca="1" si="391"/>
        <v>738</v>
      </c>
      <c r="S741" s="78">
        <f t="shared" ca="1" si="392"/>
        <v>120.96</v>
      </c>
      <c r="T741" s="55">
        <f t="shared" ca="1" si="393"/>
        <v>0</v>
      </c>
      <c r="U741" s="78">
        <f t="shared" ca="1" si="394"/>
        <v>2.4366954920664725E-5</v>
      </c>
      <c r="V741" s="79">
        <f t="shared" ca="1" si="395"/>
        <v>38.791334462832381</v>
      </c>
      <c r="W741" s="79">
        <f t="shared" ca="1" si="378"/>
        <v>0.26461483069503478</v>
      </c>
      <c r="X741" s="80">
        <f t="shared" ca="1" si="379"/>
        <v>-4.8733909841329449E-4</v>
      </c>
      <c r="Y741" s="80">
        <f t="shared" ca="1" si="396"/>
        <v>-3.2326112052360322E-2</v>
      </c>
      <c r="Z741" s="80">
        <f t="shared" ca="1" si="380"/>
        <v>0</v>
      </c>
      <c r="AA741" s="80">
        <f t="shared" ca="1" si="397"/>
        <v>0</v>
      </c>
      <c r="AB741" s="81">
        <f t="shared" ca="1" si="381"/>
        <v>0</v>
      </c>
      <c r="AC741" s="79">
        <f t="shared" ca="1" si="382"/>
        <v>39.023135842376647</v>
      </c>
      <c r="AE741" s="35"/>
      <c r="AF741" s="35"/>
      <c r="AR741" s="69">
        <f t="shared" si="398"/>
        <v>62</v>
      </c>
      <c r="AS741" s="70">
        <f t="shared" si="402"/>
        <v>738</v>
      </c>
      <c r="AT741" s="71">
        <f t="shared" si="403"/>
        <v>6.3996550750033193E-3</v>
      </c>
      <c r="AU741" s="72">
        <f t="shared" si="383"/>
        <v>6.8214933659622723E-3</v>
      </c>
      <c r="AV741" s="73">
        <f t="shared" si="399"/>
        <v>1.0068214933659623</v>
      </c>
      <c r="AW741" s="74">
        <f>PRODUCT(AV$4:AV741)</f>
        <v>150.98329477021062</v>
      </c>
    </row>
    <row r="742" spans="5:49">
      <c r="E742">
        <f t="shared" si="400"/>
        <v>739</v>
      </c>
      <c r="F742" s="64">
        <f t="shared" si="401"/>
        <v>123.49999999999667</v>
      </c>
      <c r="G742" s="55">
        <f t="shared" si="384"/>
        <v>0</v>
      </c>
      <c r="H742" s="78">
        <f t="shared" si="404"/>
        <v>3.8718965653088936E-5</v>
      </c>
      <c r="I742" s="79">
        <f t="shared" ca="1" si="385"/>
        <v>0</v>
      </c>
      <c r="J742" s="79">
        <f t="shared" ca="1" si="386"/>
        <v>0</v>
      </c>
      <c r="K742" s="80">
        <f t="shared" ca="1" si="387"/>
        <v>0</v>
      </c>
      <c r="L742" s="80">
        <f t="shared" ca="1" si="388"/>
        <v>0</v>
      </c>
      <c r="M742" s="80">
        <f t="shared" ca="1" si="389"/>
        <v>0</v>
      </c>
      <c r="N742" s="80">
        <f t="shared" ca="1" si="390"/>
        <v>0</v>
      </c>
      <c r="O742" s="81">
        <f t="shared" ca="1" si="376"/>
        <v>0</v>
      </c>
      <c r="P742" s="79">
        <f t="shared" ca="1" si="377"/>
        <v>0</v>
      </c>
      <c r="R742">
        <f t="shared" ca="1" si="391"/>
        <v>739</v>
      </c>
      <c r="S742" s="78">
        <f t="shared" ca="1" si="392"/>
        <v>121.04</v>
      </c>
      <c r="T742" s="55">
        <f t="shared" ca="1" si="393"/>
        <v>0</v>
      </c>
      <c r="U742" s="78">
        <f t="shared" ca="1" si="394"/>
        <v>2.4366954920664725E-5</v>
      </c>
      <c r="V742" s="79">
        <f t="shared" ca="1" si="395"/>
        <v>39.023135842376647</v>
      </c>
      <c r="W742" s="79">
        <f t="shared" ca="1" si="378"/>
        <v>0.26619606226781684</v>
      </c>
      <c r="X742" s="80">
        <f t="shared" ca="1" si="379"/>
        <v>-4.8733909841329449E-4</v>
      </c>
      <c r="Y742" s="80">
        <f t="shared" ca="1" si="396"/>
        <v>-3.2519279868647208E-2</v>
      </c>
      <c r="Z742" s="80">
        <f t="shared" ca="1" si="380"/>
        <v>0</v>
      </c>
      <c r="AA742" s="80">
        <f t="shared" ca="1" si="397"/>
        <v>0</v>
      </c>
      <c r="AB742" s="81">
        <f t="shared" ca="1" si="381"/>
        <v>0</v>
      </c>
      <c r="AC742" s="79">
        <f t="shared" ca="1" si="382"/>
        <v>39.256325285677406</v>
      </c>
      <c r="AE742" s="35"/>
      <c r="AF742" s="35"/>
      <c r="AR742" s="69">
        <f t="shared" si="398"/>
        <v>62</v>
      </c>
      <c r="AS742" s="70">
        <f t="shared" si="402"/>
        <v>739</v>
      </c>
      <c r="AT742" s="71">
        <f t="shared" si="403"/>
        <v>6.3559998703647371E-3</v>
      </c>
      <c r="AU742" s="72">
        <f t="shared" si="383"/>
        <v>6.8214933659622723E-3</v>
      </c>
      <c r="AV742" s="73">
        <f t="shared" si="399"/>
        <v>1.0068214933659623</v>
      </c>
      <c r="AW742" s="74">
        <f>PRODUCT(AV$4:AV742)</f>
        <v>152.01322631385673</v>
      </c>
    </row>
    <row r="743" spans="5:49">
      <c r="E743">
        <f t="shared" si="400"/>
        <v>740</v>
      </c>
      <c r="F743" s="64">
        <f t="shared" si="401"/>
        <v>123.58333333333</v>
      </c>
      <c r="G743" s="55">
        <f t="shared" si="384"/>
        <v>0</v>
      </c>
      <c r="H743" s="78">
        <f t="shared" si="404"/>
        <v>3.8718965653088936E-5</v>
      </c>
      <c r="I743" s="79">
        <f t="shared" ca="1" si="385"/>
        <v>0</v>
      </c>
      <c r="J743" s="79">
        <f t="shared" ca="1" si="386"/>
        <v>0</v>
      </c>
      <c r="K743" s="80">
        <f t="shared" ca="1" si="387"/>
        <v>0</v>
      </c>
      <c r="L743" s="80">
        <f t="shared" ca="1" si="388"/>
        <v>0</v>
      </c>
      <c r="M743" s="80">
        <f t="shared" ca="1" si="389"/>
        <v>0</v>
      </c>
      <c r="N743" s="80">
        <f t="shared" ca="1" si="390"/>
        <v>0</v>
      </c>
      <c r="O743" s="81">
        <f t="shared" ca="1" si="376"/>
        <v>0</v>
      </c>
      <c r="P743" s="79">
        <f t="shared" ca="1" si="377"/>
        <v>0</v>
      </c>
      <c r="R743">
        <f t="shared" ca="1" si="391"/>
        <v>740</v>
      </c>
      <c r="S743" s="78">
        <f t="shared" ca="1" si="392"/>
        <v>121.12</v>
      </c>
      <c r="T743" s="55">
        <f t="shared" ca="1" si="393"/>
        <v>0</v>
      </c>
      <c r="U743" s="78">
        <f t="shared" ca="1" si="394"/>
        <v>2.4366954920664725E-5</v>
      </c>
      <c r="V743" s="79">
        <f t="shared" ca="1" si="395"/>
        <v>39.256325285677406</v>
      </c>
      <c r="W743" s="79">
        <f t="shared" ca="1" si="378"/>
        <v>0.26778676250830541</v>
      </c>
      <c r="X743" s="80">
        <f t="shared" ca="1" si="379"/>
        <v>-4.8733909841329449E-4</v>
      </c>
      <c r="Y743" s="80">
        <f t="shared" ca="1" si="396"/>
        <v>-3.2713604404731172E-2</v>
      </c>
      <c r="Z743" s="80">
        <f t="shared" ca="1" si="380"/>
        <v>0</v>
      </c>
      <c r="AA743" s="80">
        <f t="shared" ca="1" si="397"/>
        <v>0</v>
      </c>
      <c r="AB743" s="81">
        <f t="shared" ca="1" si="381"/>
        <v>0</v>
      </c>
      <c r="AC743" s="79">
        <f t="shared" ca="1" si="382"/>
        <v>39.490911104682567</v>
      </c>
      <c r="AE743" s="35"/>
      <c r="AF743" s="35"/>
      <c r="AR743" s="69">
        <f t="shared" si="398"/>
        <v>62</v>
      </c>
      <c r="AS743" s="70">
        <f t="shared" si="402"/>
        <v>740</v>
      </c>
      <c r="AT743" s="71">
        <f t="shared" si="403"/>
        <v>6.3126424594149872E-3</v>
      </c>
      <c r="AU743" s="72">
        <f t="shared" si="383"/>
        <v>6.8214933659622723E-3</v>
      </c>
      <c r="AV743" s="73">
        <f t="shared" si="399"/>
        <v>1.0068214933659623</v>
      </c>
      <c r="AW743" s="74">
        <f>PRODUCT(AV$4:AV743)</f>
        <v>153.05018352869524</v>
      </c>
    </row>
    <row r="744" spans="5:49">
      <c r="E744">
        <f t="shared" si="400"/>
        <v>741</v>
      </c>
      <c r="F744" s="64">
        <f t="shared" si="401"/>
        <v>123.66666666666333</v>
      </c>
      <c r="G744" s="55">
        <f t="shared" si="384"/>
        <v>0</v>
      </c>
      <c r="H744" s="78">
        <f t="shared" si="404"/>
        <v>3.8718965653088936E-5</v>
      </c>
      <c r="I744" s="79">
        <f t="shared" ca="1" si="385"/>
        <v>0</v>
      </c>
      <c r="J744" s="79">
        <f t="shared" ca="1" si="386"/>
        <v>0</v>
      </c>
      <c r="K744" s="80">
        <f t="shared" ca="1" si="387"/>
        <v>0</v>
      </c>
      <c r="L744" s="80">
        <f t="shared" ca="1" si="388"/>
        <v>0</v>
      </c>
      <c r="M744" s="80">
        <f t="shared" ca="1" si="389"/>
        <v>0</v>
      </c>
      <c r="N744" s="80">
        <f t="shared" ca="1" si="390"/>
        <v>0</v>
      </c>
      <c r="O744" s="81">
        <f t="shared" ca="1" si="376"/>
        <v>0</v>
      </c>
      <c r="P744" s="79">
        <f t="shared" ca="1" si="377"/>
        <v>0</v>
      </c>
      <c r="R744">
        <f t="shared" ca="1" si="391"/>
        <v>741</v>
      </c>
      <c r="S744" s="78">
        <f t="shared" ca="1" si="392"/>
        <v>121.2</v>
      </c>
      <c r="T744" s="55">
        <f t="shared" ca="1" si="393"/>
        <v>0</v>
      </c>
      <c r="U744" s="78">
        <f t="shared" ca="1" si="394"/>
        <v>2.4366954920664725E-5</v>
      </c>
      <c r="V744" s="79">
        <f t="shared" ca="1" si="395"/>
        <v>39.490911104682567</v>
      </c>
      <c r="W744" s="79">
        <f t="shared" ca="1" si="378"/>
        <v>0.26938698811639794</v>
      </c>
      <c r="X744" s="80">
        <f t="shared" ca="1" si="379"/>
        <v>-4.8733909841329449E-4</v>
      </c>
      <c r="Y744" s="80">
        <f t="shared" ca="1" si="396"/>
        <v>-3.2909092587235476E-2</v>
      </c>
      <c r="Z744" s="80">
        <f t="shared" ca="1" si="380"/>
        <v>0</v>
      </c>
      <c r="AA744" s="80">
        <f t="shared" ca="1" si="397"/>
        <v>0</v>
      </c>
      <c r="AB744" s="81">
        <f t="shared" ca="1" si="381"/>
        <v>0</v>
      </c>
      <c r="AC744" s="79">
        <f t="shared" ca="1" si="382"/>
        <v>39.726901661113317</v>
      </c>
      <c r="AE744" s="35"/>
      <c r="AF744" s="35"/>
      <c r="AR744" s="69">
        <f t="shared" si="398"/>
        <v>62</v>
      </c>
      <c r="AS744" s="70">
        <f t="shared" si="402"/>
        <v>741</v>
      </c>
      <c r="AT744" s="71">
        <f t="shared" si="403"/>
        <v>6.2695808107563963E-3</v>
      </c>
      <c r="AU744" s="72">
        <f t="shared" si="383"/>
        <v>6.8214933659622723E-3</v>
      </c>
      <c r="AV744" s="73">
        <f t="shared" si="399"/>
        <v>1.0068214933659623</v>
      </c>
      <c r="AW744" s="74">
        <f>PRODUCT(AV$4:AV744)</f>
        <v>154.09421434029554</v>
      </c>
    </row>
    <row r="745" spans="5:49">
      <c r="E745">
        <f t="shared" si="400"/>
        <v>742</v>
      </c>
      <c r="F745" s="64">
        <f t="shared" si="401"/>
        <v>123.74999999999666</v>
      </c>
      <c r="G745" s="55">
        <f t="shared" si="384"/>
        <v>0</v>
      </c>
      <c r="H745" s="78">
        <f t="shared" si="404"/>
        <v>3.8718965653088936E-5</v>
      </c>
      <c r="I745" s="79">
        <f t="shared" ca="1" si="385"/>
        <v>0</v>
      </c>
      <c r="J745" s="79">
        <f t="shared" ca="1" si="386"/>
        <v>0</v>
      </c>
      <c r="K745" s="80">
        <f t="shared" ca="1" si="387"/>
        <v>0</v>
      </c>
      <c r="L745" s="80">
        <f t="shared" ca="1" si="388"/>
        <v>0</v>
      </c>
      <c r="M745" s="80">
        <f t="shared" ca="1" si="389"/>
        <v>0</v>
      </c>
      <c r="N745" s="80">
        <f t="shared" ca="1" si="390"/>
        <v>0</v>
      </c>
      <c r="O745" s="81">
        <f t="shared" ca="1" si="376"/>
        <v>0</v>
      </c>
      <c r="P745" s="79">
        <f t="shared" ca="1" si="377"/>
        <v>0</v>
      </c>
      <c r="R745">
        <f t="shared" ca="1" si="391"/>
        <v>742</v>
      </c>
      <c r="S745" s="78">
        <f t="shared" ca="1" si="392"/>
        <v>121.28</v>
      </c>
      <c r="T745" s="55">
        <f t="shared" ca="1" si="393"/>
        <v>0</v>
      </c>
      <c r="U745" s="78">
        <f t="shared" ca="1" si="394"/>
        <v>2.4366954920664725E-5</v>
      </c>
      <c r="V745" s="79">
        <f t="shared" ca="1" si="395"/>
        <v>39.726901661113317</v>
      </c>
      <c r="W745" s="79">
        <f t="shared" ca="1" si="378"/>
        <v>0.27099679613152006</v>
      </c>
      <c r="X745" s="80">
        <f t="shared" ca="1" si="379"/>
        <v>-4.8733909841329449E-4</v>
      </c>
      <c r="Y745" s="80">
        <f t="shared" ca="1" si="396"/>
        <v>-3.3105751384261098E-2</v>
      </c>
      <c r="Z745" s="80">
        <f t="shared" ca="1" si="380"/>
        <v>0</v>
      </c>
      <c r="AA745" s="80">
        <f t="shared" ca="1" si="397"/>
        <v>0</v>
      </c>
      <c r="AB745" s="81">
        <f t="shared" ca="1" si="381"/>
        <v>0</v>
      </c>
      <c r="AC745" s="79">
        <f t="shared" ca="1" si="382"/>
        <v>39.964305366762161</v>
      </c>
      <c r="AE745" s="35"/>
      <c r="AF745" s="35"/>
      <c r="AR745" s="69">
        <f t="shared" si="398"/>
        <v>62</v>
      </c>
      <c r="AS745" s="70">
        <f t="shared" si="402"/>
        <v>742</v>
      </c>
      <c r="AT745" s="71">
        <f t="shared" si="403"/>
        <v>6.2268129068484574E-3</v>
      </c>
      <c r="AU745" s="72">
        <f t="shared" si="383"/>
        <v>6.8214933659622723E-3</v>
      </c>
      <c r="AV745" s="73">
        <f t="shared" si="399"/>
        <v>1.0068214933659623</v>
      </c>
      <c r="AW745" s="74">
        <f>PRODUCT(AV$4:AV745)</f>
        <v>155.14536700115104</v>
      </c>
    </row>
    <row r="746" spans="5:49">
      <c r="E746">
        <f t="shared" si="400"/>
        <v>743</v>
      </c>
      <c r="F746" s="64">
        <f t="shared" si="401"/>
        <v>123.83333333332999</v>
      </c>
      <c r="G746" s="55">
        <f t="shared" si="384"/>
        <v>0</v>
      </c>
      <c r="H746" s="78">
        <f t="shared" si="404"/>
        <v>3.8718965653088936E-5</v>
      </c>
      <c r="I746" s="79">
        <f t="shared" ca="1" si="385"/>
        <v>0</v>
      </c>
      <c r="J746" s="79">
        <f t="shared" ca="1" si="386"/>
        <v>0</v>
      </c>
      <c r="K746" s="80">
        <f t="shared" ca="1" si="387"/>
        <v>0</v>
      </c>
      <c r="L746" s="80">
        <f t="shared" ca="1" si="388"/>
        <v>0</v>
      </c>
      <c r="M746" s="80">
        <f t="shared" ca="1" si="389"/>
        <v>0</v>
      </c>
      <c r="N746" s="80">
        <f t="shared" ca="1" si="390"/>
        <v>0</v>
      </c>
      <c r="O746" s="81">
        <f t="shared" ca="1" si="376"/>
        <v>0</v>
      </c>
      <c r="P746" s="79">
        <f t="shared" ca="1" si="377"/>
        <v>0</v>
      </c>
      <c r="R746">
        <f t="shared" ca="1" si="391"/>
        <v>743</v>
      </c>
      <c r="S746" s="78">
        <f t="shared" ca="1" si="392"/>
        <v>121.36</v>
      </c>
      <c r="T746" s="55">
        <f t="shared" ca="1" si="393"/>
        <v>0</v>
      </c>
      <c r="U746" s="78">
        <f t="shared" ca="1" si="394"/>
        <v>2.4366954920664725E-5</v>
      </c>
      <c r="V746" s="79">
        <f t="shared" ca="1" si="395"/>
        <v>39.964305366762161</v>
      </c>
      <c r="W746" s="79">
        <f t="shared" ca="1" si="378"/>
        <v>0.2726162439346585</v>
      </c>
      <c r="X746" s="80">
        <f t="shared" ca="1" si="379"/>
        <v>-4.8733909841329449E-4</v>
      </c>
      <c r="Y746" s="80">
        <f t="shared" ca="1" si="396"/>
        <v>-3.3303587805635138E-2</v>
      </c>
      <c r="Z746" s="80">
        <f t="shared" ca="1" si="380"/>
        <v>0</v>
      </c>
      <c r="AA746" s="80">
        <f t="shared" ca="1" si="397"/>
        <v>0</v>
      </c>
      <c r="AB746" s="81">
        <f t="shared" ca="1" si="381"/>
        <v>0</v>
      </c>
      <c r="AC746" s="79">
        <f t="shared" ca="1" si="382"/>
        <v>40.203130683792772</v>
      </c>
      <c r="AE746" s="35"/>
      <c r="AF746" s="35"/>
      <c r="AR746" s="69">
        <f t="shared" si="398"/>
        <v>62</v>
      </c>
      <c r="AS746" s="70">
        <f t="shared" si="402"/>
        <v>743</v>
      </c>
      <c r="AT746" s="71">
        <f t="shared" si="403"/>
        <v>6.1843367439133028E-3</v>
      </c>
      <c r="AU746" s="72">
        <f t="shared" si="383"/>
        <v>6.8214933659622723E-3</v>
      </c>
      <c r="AV746" s="73">
        <f t="shared" si="399"/>
        <v>1.0068214933659623</v>
      </c>
      <c r="AW746" s="74">
        <f>PRODUCT(AV$4:AV746)</f>
        <v>156.20369009290917</v>
      </c>
    </row>
    <row r="747" spans="5:49">
      <c r="E747">
        <f t="shared" si="400"/>
        <v>744</v>
      </c>
      <c r="F747" s="64">
        <f t="shared" si="401"/>
        <v>123.91666666666332</v>
      </c>
      <c r="G747" s="55">
        <f t="shared" si="384"/>
        <v>0</v>
      </c>
      <c r="H747" s="78">
        <f t="shared" si="404"/>
        <v>3.8718965653088936E-5</v>
      </c>
      <c r="I747" s="79">
        <f t="shared" ca="1" si="385"/>
        <v>0</v>
      </c>
      <c r="J747" s="79">
        <f t="shared" ca="1" si="386"/>
        <v>0</v>
      </c>
      <c r="K747" s="80">
        <f t="shared" ca="1" si="387"/>
        <v>0</v>
      </c>
      <c r="L747" s="80">
        <f t="shared" ca="1" si="388"/>
        <v>0</v>
      </c>
      <c r="M747" s="80">
        <f t="shared" ca="1" si="389"/>
        <v>0</v>
      </c>
      <c r="N747" s="80">
        <f t="shared" ca="1" si="390"/>
        <v>0</v>
      </c>
      <c r="O747" s="81">
        <f t="shared" ca="1" si="376"/>
        <v>0</v>
      </c>
      <c r="P747" s="79">
        <f t="shared" ca="1" si="377"/>
        <v>0</v>
      </c>
      <c r="R747">
        <f t="shared" ca="1" si="391"/>
        <v>744</v>
      </c>
      <c r="S747" s="78">
        <f t="shared" ca="1" si="392"/>
        <v>121.44</v>
      </c>
      <c r="T747" s="55">
        <f t="shared" ca="1" si="393"/>
        <v>0</v>
      </c>
      <c r="U747" s="78">
        <f t="shared" ca="1" si="394"/>
        <v>2.4366954920664725E-5</v>
      </c>
      <c r="V747" s="79">
        <f t="shared" ca="1" si="395"/>
        <v>40.203130683792772</v>
      </c>
      <c r="W747" s="79">
        <f t="shared" ca="1" si="378"/>
        <v>0.27424538925040665</v>
      </c>
      <c r="X747" s="80">
        <f t="shared" ca="1" si="379"/>
        <v>-4.8733909841329449E-4</v>
      </c>
      <c r="Y747" s="80">
        <f t="shared" ca="1" si="396"/>
        <v>-3.3502608903160647E-2</v>
      </c>
      <c r="Z747" s="80">
        <f t="shared" ca="1" si="380"/>
        <v>0</v>
      </c>
      <c r="AA747" s="80">
        <f t="shared" ca="1" si="397"/>
        <v>0</v>
      </c>
      <c r="AB747" s="81">
        <f t="shared" ca="1" si="381"/>
        <v>-3.2173993557949445</v>
      </c>
      <c r="AC747" s="79">
        <f t="shared" ca="1" si="382"/>
        <v>37.225986769246653</v>
      </c>
      <c r="AE747" s="35"/>
      <c r="AF747" s="35"/>
      <c r="AR747" s="69">
        <f t="shared" si="398"/>
        <v>62</v>
      </c>
      <c r="AS747" s="70">
        <f t="shared" si="402"/>
        <v>744</v>
      </c>
      <c r="AT747" s="71">
        <f t="shared" si="403"/>
        <v>6.1421503318418212E-3</v>
      </c>
      <c r="AU747" s="72">
        <f t="shared" si="383"/>
        <v>6.8214933659622723E-3</v>
      </c>
      <c r="AV747" s="73">
        <f t="shared" si="399"/>
        <v>1.0068214933659623</v>
      </c>
      <c r="AW747" s="74">
        <f>PRODUCT(AV$4:AV747)</f>
        <v>157.26923252861678</v>
      </c>
    </row>
    <row r="748" spans="5:49">
      <c r="E748">
        <f t="shared" si="400"/>
        <v>745</v>
      </c>
      <c r="F748" s="64">
        <f t="shared" si="401"/>
        <v>123.99999999999665</v>
      </c>
      <c r="G748" s="55">
        <f t="shared" si="384"/>
        <v>0</v>
      </c>
      <c r="H748" s="78">
        <f t="shared" si="404"/>
        <v>3.8718965653088936E-5</v>
      </c>
      <c r="I748" s="79">
        <f t="shared" ca="1" si="385"/>
        <v>0</v>
      </c>
      <c r="J748" s="79">
        <f t="shared" ca="1" si="386"/>
        <v>0</v>
      </c>
      <c r="K748" s="80">
        <f t="shared" ca="1" si="387"/>
        <v>0</v>
      </c>
      <c r="L748" s="80">
        <f t="shared" ca="1" si="388"/>
        <v>0</v>
      </c>
      <c r="M748" s="80">
        <f t="shared" ca="1" si="389"/>
        <v>0</v>
      </c>
      <c r="N748" s="80">
        <f t="shared" ca="1" si="390"/>
        <v>0</v>
      </c>
      <c r="O748" s="81">
        <f t="shared" ca="1" si="376"/>
        <v>0</v>
      </c>
      <c r="P748" s="79">
        <f t="shared" ca="1" si="377"/>
        <v>0</v>
      </c>
      <c r="R748">
        <f t="shared" ca="1" si="391"/>
        <v>745</v>
      </c>
      <c r="S748" s="78">
        <f t="shared" ca="1" si="392"/>
        <v>121.52</v>
      </c>
      <c r="T748" s="55">
        <f t="shared" ca="1" si="393"/>
        <v>0</v>
      </c>
      <c r="U748" s="78">
        <f t="shared" ca="1" si="394"/>
        <v>2.4366954920664725E-5</v>
      </c>
      <c r="V748" s="79">
        <f t="shared" ca="1" si="395"/>
        <v>37.225986769246653</v>
      </c>
      <c r="W748" s="79">
        <f t="shared" ca="1" si="378"/>
        <v>0.25393682178781535</v>
      </c>
      <c r="X748" s="80">
        <f t="shared" ca="1" si="379"/>
        <v>-4.8733909841329449E-4</v>
      </c>
      <c r="Y748" s="80">
        <f t="shared" ca="1" si="396"/>
        <v>-3.102165564103888E-2</v>
      </c>
      <c r="Z748" s="80">
        <f t="shared" ca="1" si="380"/>
        <v>-0.27919490076934989</v>
      </c>
      <c r="AA748" s="80">
        <f t="shared" ca="1" si="397"/>
        <v>0</v>
      </c>
      <c r="AB748" s="81">
        <f t="shared" ca="1" si="381"/>
        <v>0</v>
      </c>
      <c r="AC748" s="79">
        <f t="shared" ca="1" si="382"/>
        <v>37.169219695525669</v>
      </c>
      <c r="AE748" s="35"/>
      <c r="AF748" s="35"/>
      <c r="AR748" s="69">
        <f t="shared" si="398"/>
        <v>63</v>
      </c>
      <c r="AS748" s="70">
        <f t="shared" si="402"/>
        <v>745</v>
      </c>
      <c r="AT748" s="71">
        <f t="shared" si="403"/>
        <v>6.1002516941004196E-3</v>
      </c>
      <c r="AU748" s="72">
        <f t="shared" si="383"/>
        <v>6.8214933659622723E-3</v>
      </c>
      <c r="AV748" s="73">
        <f t="shared" si="399"/>
        <v>1.0068214933659623</v>
      </c>
      <c r="AW748" s="74">
        <f>PRODUCT(AV$4:AV748)</f>
        <v>158.34204355498073</v>
      </c>
    </row>
    <row r="749" spans="5:49">
      <c r="E749">
        <f t="shared" si="400"/>
        <v>746</v>
      </c>
      <c r="F749" s="64">
        <f t="shared" si="401"/>
        <v>124.08333333332997</v>
      </c>
      <c r="G749" s="55">
        <f t="shared" si="384"/>
        <v>0</v>
      </c>
      <c r="H749" s="78">
        <f t="shared" si="404"/>
        <v>3.8718965653088936E-5</v>
      </c>
      <c r="I749" s="79">
        <f t="shared" ca="1" si="385"/>
        <v>0</v>
      </c>
      <c r="J749" s="79">
        <f t="shared" ca="1" si="386"/>
        <v>0</v>
      </c>
      <c r="K749" s="80">
        <f t="shared" ca="1" si="387"/>
        <v>0</v>
      </c>
      <c r="L749" s="80">
        <f t="shared" ca="1" si="388"/>
        <v>0</v>
      </c>
      <c r="M749" s="80">
        <f t="shared" ca="1" si="389"/>
        <v>0</v>
      </c>
      <c r="N749" s="80">
        <f t="shared" ca="1" si="390"/>
        <v>0</v>
      </c>
      <c r="O749" s="81">
        <f t="shared" ca="1" si="376"/>
        <v>0</v>
      </c>
      <c r="P749" s="79">
        <f t="shared" ca="1" si="377"/>
        <v>0</v>
      </c>
      <c r="R749">
        <f t="shared" ca="1" si="391"/>
        <v>746</v>
      </c>
      <c r="S749" s="78">
        <f t="shared" ca="1" si="392"/>
        <v>121.6</v>
      </c>
      <c r="T749" s="55">
        <f t="shared" ca="1" si="393"/>
        <v>0</v>
      </c>
      <c r="U749" s="78">
        <f t="shared" ca="1" si="394"/>
        <v>2.4366954920664725E-5</v>
      </c>
      <c r="V749" s="79">
        <f t="shared" ca="1" si="395"/>
        <v>37.169219695525669</v>
      </c>
      <c r="W749" s="79">
        <f t="shared" ca="1" si="378"/>
        <v>0.25354958557102258</v>
      </c>
      <c r="X749" s="80">
        <f t="shared" ca="1" si="379"/>
        <v>-4.8733909841329449E-4</v>
      </c>
      <c r="Y749" s="80">
        <f t="shared" ca="1" si="396"/>
        <v>-3.0974349746271394E-2</v>
      </c>
      <c r="Z749" s="80">
        <f t="shared" ca="1" si="380"/>
        <v>0</v>
      </c>
      <c r="AA749" s="80">
        <f t="shared" ca="1" si="397"/>
        <v>0</v>
      </c>
      <c r="AB749" s="81">
        <f t="shared" ca="1" si="381"/>
        <v>0</v>
      </c>
      <c r="AC749" s="79">
        <f t="shared" ca="1" si="382"/>
        <v>37.391307592252005</v>
      </c>
      <c r="AE749" s="35"/>
      <c r="AF749" s="35"/>
      <c r="AR749" s="69">
        <f t="shared" si="398"/>
        <v>63</v>
      </c>
      <c r="AS749" s="70">
        <f t="shared" si="402"/>
        <v>746</v>
      </c>
      <c r="AT749" s="71">
        <f t="shared" si="403"/>
        <v>6.0586388676384132E-3</v>
      </c>
      <c r="AU749" s="72">
        <f t="shared" si="383"/>
        <v>6.8214933659622723E-3</v>
      </c>
      <c r="AV749" s="73">
        <f t="shared" si="399"/>
        <v>1.0068214933659623</v>
      </c>
      <c r="AW749" s="74">
        <f>PRODUCT(AV$4:AV749)</f>
        <v>159.42217275464395</v>
      </c>
    </row>
    <row r="750" spans="5:49">
      <c r="E750">
        <f t="shared" si="400"/>
        <v>747</v>
      </c>
      <c r="F750" s="64">
        <f t="shared" si="401"/>
        <v>124.1666666666633</v>
      </c>
      <c r="G750" s="55">
        <f t="shared" si="384"/>
        <v>0</v>
      </c>
      <c r="H750" s="78">
        <f t="shared" si="404"/>
        <v>3.8718965653088936E-5</v>
      </c>
      <c r="I750" s="79">
        <f t="shared" ca="1" si="385"/>
        <v>0</v>
      </c>
      <c r="J750" s="79">
        <f t="shared" ca="1" si="386"/>
        <v>0</v>
      </c>
      <c r="K750" s="80">
        <f t="shared" ca="1" si="387"/>
        <v>0</v>
      </c>
      <c r="L750" s="80">
        <f t="shared" ca="1" si="388"/>
        <v>0</v>
      </c>
      <c r="M750" s="80">
        <f t="shared" ca="1" si="389"/>
        <v>0</v>
      </c>
      <c r="N750" s="80">
        <f t="shared" ca="1" si="390"/>
        <v>0</v>
      </c>
      <c r="O750" s="81">
        <f t="shared" ca="1" si="376"/>
        <v>0</v>
      </c>
      <c r="P750" s="79">
        <f t="shared" ca="1" si="377"/>
        <v>0</v>
      </c>
      <c r="R750">
        <f t="shared" ca="1" si="391"/>
        <v>747</v>
      </c>
      <c r="S750" s="78">
        <f t="shared" ca="1" si="392"/>
        <v>121.68</v>
      </c>
      <c r="T750" s="55">
        <f t="shared" ca="1" si="393"/>
        <v>0</v>
      </c>
      <c r="U750" s="78">
        <f t="shared" ca="1" si="394"/>
        <v>2.4366954920664725E-5</v>
      </c>
      <c r="V750" s="79">
        <f t="shared" ca="1" si="395"/>
        <v>37.391307592252005</v>
      </c>
      <c r="W750" s="79">
        <f t="shared" ca="1" si="378"/>
        <v>0.25506455668520178</v>
      </c>
      <c r="X750" s="80">
        <f t="shared" ca="1" si="379"/>
        <v>-4.8733909841329449E-4</v>
      </c>
      <c r="Y750" s="80">
        <f t="shared" ca="1" si="396"/>
        <v>-3.115942299354334E-2</v>
      </c>
      <c r="Z750" s="80">
        <f t="shared" ca="1" si="380"/>
        <v>0</v>
      </c>
      <c r="AA750" s="80">
        <f t="shared" ca="1" si="397"/>
        <v>0</v>
      </c>
      <c r="AB750" s="81">
        <f t="shared" ca="1" si="381"/>
        <v>0</v>
      </c>
      <c r="AC750" s="79">
        <f t="shared" ca="1" si="382"/>
        <v>37.614725386845244</v>
      </c>
      <c r="AE750" s="35"/>
      <c r="AF750" s="35"/>
      <c r="AR750" s="69">
        <f t="shared" si="398"/>
        <v>63</v>
      </c>
      <c r="AS750" s="70">
        <f t="shared" si="402"/>
        <v>747</v>
      </c>
      <c r="AT750" s="71">
        <f t="shared" si="403"/>
        <v>6.0173099027960569E-3</v>
      </c>
      <c r="AU750" s="72">
        <f t="shared" si="383"/>
        <v>6.8214933659622723E-3</v>
      </c>
      <c r="AV750" s="73">
        <f t="shared" si="399"/>
        <v>1.0068214933659623</v>
      </c>
      <c r="AW750" s="74">
        <f>PRODUCT(AV$4:AV750)</f>
        <v>160.50967004847703</v>
      </c>
    </row>
    <row r="751" spans="5:49">
      <c r="E751">
        <f t="shared" si="400"/>
        <v>748</v>
      </c>
      <c r="F751" s="64">
        <f t="shared" si="401"/>
        <v>124.24999999999663</v>
      </c>
      <c r="G751" s="55">
        <f t="shared" si="384"/>
        <v>0</v>
      </c>
      <c r="H751" s="78">
        <f t="shared" si="404"/>
        <v>3.8718965653088936E-5</v>
      </c>
      <c r="I751" s="79">
        <f t="shared" ca="1" si="385"/>
        <v>0</v>
      </c>
      <c r="J751" s="79">
        <f t="shared" ca="1" si="386"/>
        <v>0</v>
      </c>
      <c r="K751" s="80">
        <f t="shared" ca="1" si="387"/>
        <v>0</v>
      </c>
      <c r="L751" s="80">
        <f t="shared" ca="1" si="388"/>
        <v>0</v>
      </c>
      <c r="M751" s="80">
        <f t="shared" ca="1" si="389"/>
        <v>0</v>
      </c>
      <c r="N751" s="80">
        <f t="shared" ca="1" si="390"/>
        <v>0</v>
      </c>
      <c r="O751" s="81">
        <f t="shared" ca="1" si="376"/>
        <v>0</v>
      </c>
      <c r="P751" s="79">
        <f t="shared" ca="1" si="377"/>
        <v>0</v>
      </c>
      <c r="R751">
        <f t="shared" ca="1" si="391"/>
        <v>748</v>
      </c>
      <c r="S751" s="78">
        <f t="shared" ca="1" si="392"/>
        <v>121.76</v>
      </c>
      <c r="T751" s="55">
        <f t="shared" ca="1" si="393"/>
        <v>0</v>
      </c>
      <c r="U751" s="78">
        <f t="shared" ca="1" si="394"/>
        <v>2.4366954920664725E-5</v>
      </c>
      <c r="V751" s="79">
        <f t="shared" ca="1" si="395"/>
        <v>37.614725386845244</v>
      </c>
      <c r="W751" s="79">
        <f t="shared" ca="1" si="378"/>
        <v>0.2565885996888575</v>
      </c>
      <c r="X751" s="80">
        <f t="shared" ca="1" si="379"/>
        <v>-4.8733909841329449E-4</v>
      </c>
      <c r="Y751" s="80">
        <f t="shared" ca="1" si="396"/>
        <v>-3.1345604489037705E-2</v>
      </c>
      <c r="Z751" s="80">
        <f t="shared" ca="1" si="380"/>
        <v>0</v>
      </c>
      <c r="AA751" s="80">
        <f t="shared" ca="1" si="397"/>
        <v>0</v>
      </c>
      <c r="AB751" s="81">
        <f t="shared" ca="1" si="381"/>
        <v>0</v>
      </c>
      <c r="AC751" s="79">
        <f t="shared" ca="1" si="382"/>
        <v>37.839481042946652</v>
      </c>
      <c r="AE751" s="35"/>
      <c r="AF751" s="35"/>
      <c r="AR751" s="69">
        <f t="shared" si="398"/>
        <v>63</v>
      </c>
      <c r="AS751" s="70">
        <f t="shared" si="402"/>
        <v>748</v>
      </c>
      <c r="AT751" s="71">
        <f t="shared" si="403"/>
        <v>5.976262863213194E-3</v>
      </c>
      <c r="AU751" s="72">
        <f t="shared" si="383"/>
        <v>6.8214933659622723E-3</v>
      </c>
      <c r="AV751" s="73">
        <f t="shared" si="399"/>
        <v>1.0068214933659623</v>
      </c>
      <c r="AW751" s="74">
        <f>PRODUCT(AV$4:AV751)</f>
        <v>161.60458569788551</v>
      </c>
    </row>
    <row r="752" spans="5:49">
      <c r="E752">
        <f t="shared" si="400"/>
        <v>749</v>
      </c>
      <c r="F752" s="64">
        <f t="shared" si="401"/>
        <v>124.33333333332996</v>
      </c>
      <c r="G752" s="55">
        <f t="shared" si="384"/>
        <v>0</v>
      </c>
      <c r="H752" s="78">
        <f t="shared" si="404"/>
        <v>3.8718965653088936E-5</v>
      </c>
      <c r="I752" s="79">
        <f t="shared" ca="1" si="385"/>
        <v>0</v>
      </c>
      <c r="J752" s="79">
        <f t="shared" ca="1" si="386"/>
        <v>0</v>
      </c>
      <c r="K752" s="80">
        <f t="shared" ca="1" si="387"/>
        <v>0</v>
      </c>
      <c r="L752" s="80">
        <f t="shared" ca="1" si="388"/>
        <v>0</v>
      </c>
      <c r="M752" s="80">
        <f t="shared" ca="1" si="389"/>
        <v>0</v>
      </c>
      <c r="N752" s="80">
        <f t="shared" ca="1" si="390"/>
        <v>0</v>
      </c>
      <c r="O752" s="81">
        <f t="shared" ca="1" si="376"/>
        <v>0</v>
      </c>
      <c r="P752" s="79">
        <f t="shared" ca="1" si="377"/>
        <v>0</v>
      </c>
      <c r="R752">
        <f t="shared" ca="1" si="391"/>
        <v>749</v>
      </c>
      <c r="S752" s="78">
        <f t="shared" ca="1" si="392"/>
        <v>121.84</v>
      </c>
      <c r="T752" s="55">
        <f t="shared" ca="1" si="393"/>
        <v>0</v>
      </c>
      <c r="U752" s="78">
        <f t="shared" ca="1" si="394"/>
        <v>2.4366954920664725E-5</v>
      </c>
      <c r="V752" s="79">
        <f t="shared" ca="1" si="395"/>
        <v>37.839481042946652</v>
      </c>
      <c r="W752" s="79">
        <f t="shared" ca="1" si="378"/>
        <v>0.25812176890591576</v>
      </c>
      <c r="X752" s="80">
        <f t="shared" ca="1" si="379"/>
        <v>-4.8733909841329449E-4</v>
      </c>
      <c r="Y752" s="80">
        <f t="shared" ca="1" si="396"/>
        <v>-3.1532900869122214E-2</v>
      </c>
      <c r="Z752" s="80">
        <f t="shared" ca="1" si="380"/>
        <v>0</v>
      </c>
      <c r="AA752" s="80">
        <f t="shared" ca="1" si="397"/>
        <v>0</v>
      </c>
      <c r="AB752" s="81">
        <f t="shared" ca="1" si="381"/>
        <v>0</v>
      </c>
      <c r="AC752" s="79">
        <f t="shared" ca="1" si="382"/>
        <v>38.065582571885031</v>
      </c>
      <c r="AE752" s="35"/>
      <c r="AF752" s="35"/>
      <c r="AR752" s="69">
        <f t="shared" si="398"/>
        <v>63</v>
      </c>
      <c r="AS752" s="70">
        <f t="shared" si="402"/>
        <v>749</v>
      </c>
      <c r="AT752" s="71">
        <f t="shared" si="403"/>
        <v>5.9354958257385381E-3</v>
      </c>
      <c r="AU752" s="72">
        <f t="shared" si="383"/>
        <v>6.8214933659622723E-3</v>
      </c>
      <c r="AV752" s="73">
        <f t="shared" si="399"/>
        <v>1.0068214933659623</v>
      </c>
      <c r="AW752" s="74">
        <f>PRODUCT(AV$4:AV752)</f>
        <v>162.70697030713271</v>
      </c>
    </row>
    <row r="753" spans="5:49">
      <c r="E753">
        <f t="shared" si="400"/>
        <v>750</v>
      </c>
      <c r="F753" s="64">
        <f t="shared" si="401"/>
        <v>124.41666666666329</v>
      </c>
      <c r="G753" s="55">
        <f t="shared" si="384"/>
        <v>0</v>
      </c>
      <c r="H753" s="78">
        <f t="shared" si="404"/>
        <v>3.8718965653088936E-5</v>
      </c>
      <c r="I753" s="79">
        <f t="shared" ca="1" si="385"/>
        <v>0</v>
      </c>
      <c r="J753" s="79">
        <f t="shared" ca="1" si="386"/>
        <v>0</v>
      </c>
      <c r="K753" s="80">
        <f t="shared" ca="1" si="387"/>
        <v>0</v>
      </c>
      <c r="L753" s="80">
        <f t="shared" ca="1" si="388"/>
        <v>0</v>
      </c>
      <c r="M753" s="80">
        <f t="shared" ca="1" si="389"/>
        <v>0</v>
      </c>
      <c r="N753" s="80">
        <f t="shared" ca="1" si="390"/>
        <v>0</v>
      </c>
      <c r="O753" s="81">
        <f t="shared" ca="1" si="376"/>
        <v>0</v>
      </c>
      <c r="P753" s="79">
        <f t="shared" ca="1" si="377"/>
        <v>0</v>
      </c>
      <c r="R753">
        <f t="shared" ca="1" si="391"/>
        <v>750</v>
      </c>
      <c r="S753" s="78">
        <f t="shared" ca="1" si="392"/>
        <v>121.92</v>
      </c>
      <c r="T753" s="55">
        <f t="shared" ca="1" si="393"/>
        <v>0</v>
      </c>
      <c r="U753" s="78">
        <f t="shared" ca="1" si="394"/>
        <v>2.4366954920664725E-5</v>
      </c>
      <c r="V753" s="79">
        <f t="shared" ca="1" si="395"/>
        <v>38.065582571885031</v>
      </c>
      <c r="W753" s="79">
        <f t="shared" ca="1" si="378"/>
        <v>0.25966411898560282</v>
      </c>
      <c r="X753" s="80">
        <f t="shared" ca="1" si="379"/>
        <v>-4.8733909841329449E-4</v>
      </c>
      <c r="Y753" s="80">
        <f t="shared" ca="1" si="396"/>
        <v>-3.1721318809904198E-2</v>
      </c>
      <c r="Z753" s="80">
        <f t="shared" ca="1" si="380"/>
        <v>0</v>
      </c>
      <c r="AA753" s="80">
        <f t="shared" ca="1" si="397"/>
        <v>0</v>
      </c>
      <c r="AB753" s="81">
        <f t="shared" ca="1" si="381"/>
        <v>0</v>
      </c>
      <c r="AC753" s="79">
        <f t="shared" ca="1" si="382"/>
        <v>38.293038032962315</v>
      </c>
      <c r="AE753" s="35"/>
      <c r="AF753" s="35"/>
      <c r="AR753" s="69">
        <f t="shared" si="398"/>
        <v>63</v>
      </c>
      <c r="AS753" s="70">
        <f t="shared" si="402"/>
        <v>750</v>
      </c>
      <c r="AT753" s="71">
        <f t="shared" si="403"/>
        <v>5.8950068803395664E-3</v>
      </c>
      <c r="AU753" s="72">
        <f t="shared" si="383"/>
        <v>6.8214933659622723E-3</v>
      </c>
      <c r="AV753" s="73">
        <f t="shared" si="399"/>
        <v>1.0068214933659623</v>
      </c>
      <c r="AW753" s="74">
        <f>PRODUCT(AV$4:AV753)</f>
        <v>163.81687482567864</v>
      </c>
    </row>
    <row r="754" spans="5:49">
      <c r="E754">
        <f t="shared" si="400"/>
        <v>751</v>
      </c>
      <c r="F754" s="64">
        <f t="shared" si="401"/>
        <v>124.49999999999662</v>
      </c>
      <c r="G754" s="55">
        <f t="shared" si="384"/>
        <v>0</v>
      </c>
      <c r="H754" s="78">
        <f t="shared" si="404"/>
        <v>3.8718965653088936E-5</v>
      </c>
      <c r="I754" s="79">
        <f t="shared" ca="1" si="385"/>
        <v>0</v>
      </c>
      <c r="J754" s="79">
        <f t="shared" ca="1" si="386"/>
        <v>0</v>
      </c>
      <c r="K754" s="80">
        <f t="shared" ca="1" si="387"/>
        <v>0</v>
      </c>
      <c r="L754" s="80">
        <f t="shared" ca="1" si="388"/>
        <v>0</v>
      </c>
      <c r="M754" s="80">
        <f t="shared" ca="1" si="389"/>
        <v>0</v>
      </c>
      <c r="N754" s="80">
        <f t="shared" ca="1" si="390"/>
        <v>0</v>
      </c>
      <c r="O754" s="81">
        <f t="shared" ca="1" si="376"/>
        <v>0</v>
      </c>
      <c r="P754" s="79">
        <f t="shared" ca="1" si="377"/>
        <v>0</v>
      </c>
      <c r="R754">
        <f t="shared" ca="1" si="391"/>
        <v>751</v>
      </c>
      <c r="S754" s="78">
        <f t="shared" ca="1" si="392"/>
        <v>122</v>
      </c>
      <c r="T754" s="55">
        <f t="shared" ca="1" si="393"/>
        <v>0</v>
      </c>
      <c r="U754" s="78">
        <f t="shared" ca="1" si="394"/>
        <v>2.4366954920664725E-5</v>
      </c>
      <c r="V754" s="79">
        <f t="shared" ca="1" si="395"/>
        <v>38.293038032962315</v>
      </c>
      <c r="W754" s="79">
        <f t="shared" ca="1" si="378"/>
        <v>0.26121570490439339</v>
      </c>
      <c r="X754" s="80">
        <f t="shared" ca="1" si="379"/>
        <v>-4.8733909841329449E-4</v>
      </c>
      <c r="Y754" s="80">
        <f t="shared" ca="1" si="396"/>
        <v>-3.19108650274686E-2</v>
      </c>
      <c r="Z754" s="80">
        <f t="shared" ca="1" si="380"/>
        <v>0</v>
      </c>
      <c r="AA754" s="80">
        <f t="shared" ca="1" si="397"/>
        <v>0</v>
      </c>
      <c r="AB754" s="81">
        <f t="shared" ca="1" si="381"/>
        <v>0</v>
      </c>
      <c r="AC754" s="79">
        <f t="shared" ca="1" si="382"/>
        <v>38.521855533740826</v>
      </c>
      <c r="AE754" s="35"/>
      <c r="AF754" s="35"/>
      <c r="AR754" s="69">
        <f t="shared" si="398"/>
        <v>63</v>
      </c>
      <c r="AS754" s="70">
        <f t="shared" si="402"/>
        <v>751</v>
      </c>
      <c r="AT754" s="71">
        <f t="shared" si="403"/>
        <v>5.8547941300130281E-3</v>
      </c>
      <c r="AU754" s="72">
        <f t="shared" si="383"/>
        <v>6.8214933659622723E-3</v>
      </c>
      <c r="AV754" s="73">
        <f t="shared" si="399"/>
        <v>1.0068214933659623</v>
      </c>
      <c r="AW754" s="74">
        <f>PRODUCT(AV$4:AV754)</f>
        <v>164.93435055053467</v>
      </c>
    </row>
    <row r="755" spans="5:49">
      <c r="E755">
        <f t="shared" si="400"/>
        <v>752</v>
      </c>
      <c r="F755" s="64">
        <f t="shared" si="401"/>
        <v>124.58333333332995</v>
      </c>
      <c r="G755" s="55">
        <f t="shared" si="384"/>
        <v>0</v>
      </c>
      <c r="H755" s="78">
        <f t="shared" si="404"/>
        <v>3.8718965653088936E-5</v>
      </c>
      <c r="I755" s="79">
        <f t="shared" ca="1" si="385"/>
        <v>0</v>
      </c>
      <c r="J755" s="79">
        <f t="shared" ca="1" si="386"/>
        <v>0</v>
      </c>
      <c r="K755" s="80">
        <f t="shared" ca="1" si="387"/>
        <v>0</v>
      </c>
      <c r="L755" s="80">
        <f t="shared" ca="1" si="388"/>
        <v>0</v>
      </c>
      <c r="M755" s="80">
        <f t="shared" ca="1" si="389"/>
        <v>0</v>
      </c>
      <c r="N755" s="80">
        <f t="shared" ca="1" si="390"/>
        <v>0</v>
      </c>
      <c r="O755" s="81">
        <f t="shared" ca="1" si="376"/>
        <v>0</v>
      </c>
      <c r="P755" s="79">
        <f t="shared" ca="1" si="377"/>
        <v>0</v>
      </c>
      <c r="R755">
        <f t="shared" ca="1" si="391"/>
        <v>752</v>
      </c>
      <c r="S755" s="78">
        <f t="shared" ca="1" si="392"/>
        <v>122.08</v>
      </c>
      <c r="T755" s="55">
        <f t="shared" ca="1" si="393"/>
        <v>0</v>
      </c>
      <c r="U755" s="78">
        <f t="shared" ca="1" si="394"/>
        <v>2.4366954920664725E-5</v>
      </c>
      <c r="V755" s="79">
        <f t="shared" ca="1" si="395"/>
        <v>38.521855533740826</v>
      </c>
      <c r="W755" s="79">
        <f t="shared" ca="1" si="378"/>
        <v>0.2627765819679701</v>
      </c>
      <c r="X755" s="80">
        <f t="shared" ca="1" si="379"/>
        <v>-4.8733909841329449E-4</v>
      </c>
      <c r="Y755" s="80">
        <f t="shared" ca="1" si="396"/>
        <v>-3.2101546278117357E-2</v>
      </c>
      <c r="Z755" s="80">
        <f t="shared" ca="1" si="380"/>
        <v>0</v>
      </c>
      <c r="AA755" s="80">
        <f t="shared" ca="1" si="397"/>
        <v>0</v>
      </c>
      <c r="AB755" s="81">
        <f t="shared" ca="1" si="381"/>
        <v>0</v>
      </c>
      <c r="AC755" s="79">
        <f t="shared" ca="1" si="382"/>
        <v>38.752043230332262</v>
      </c>
      <c r="AE755" s="35"/>
      <c r="AF755" s="35"/>
      <c r="AR755" s="69">
        <f t="shared" si="398"/>
        <v>63</v>
      </c>
      <c r="AS755" s="70">
        <f t="shared" si="402"/>
        <v>752</v>
      </c>
      <c r="AT755" s="71">
        <f t="shared" si="403"/>
        <v>5.8148556906960696E-3</v>
      </c>
      <c r="AU755" s="72">
        <f t="shared" si="383"/>
        <v>6.8214933659622723E-3</v>
      </c>
      <c r="AV755" s="73">
        <f t="shared" si="399"/>
        <v>1.0068214933659623</v>
      </c>
      <c r="AW755" s="74">
        <f>PRODUCT(AV$4:AV755)</f>
        <v>166.05944912863444</v>
      </c>
    </row>
    <row r="756" spans="5:49">
      <c r="E756">
        <f t="shared" si="400"/>
        <v>753</v>
      </c>
      <c r="F756" s="64">
        <f t="shared" si="401"/>
        <v>124.66666666666328</v>
      </c>
      <c r="G756" s="55">
        <f t="shared" si="384"/>
        <v>0</v>
      </c>
      <c r="H756" s="78">
        <f t="shared" si="404"/>
        <v>3.8718965653088936E-5</v>
      </c>
      <c r="I756" s="79">
        <f t="shared" ca="1" si="385"/>
        <v>0</v>
      </c>
      <c r="J756" s="79">
        <f t="shared" ca="1" si="386"/>
        <v>0</v>
      </c>
      <c r="K756" s="80">
        <f t="shared" ca="1" si="387"/>
        <v>0</v>
      </c>
      <c r="L756" s="80">
        <f t="shared" ca="1" si="388"/>
        <v>0</v>
      </c>
      <c r="M756" s="80">
        <f t="shared" ca="1" si="389"/>
        <v>0</v>
      </c>
      <c r="N756" s="80">
        <f t="shared" ca="1" si="390"/>
        <v>0</v>
      </c>
      <c r="O756" s="81">
        <f t="shared" ca="1" si="376"/>
        <v>0</v>
      </c>
      <c r="P756" s="79">
        <f t="shared" ca="1" si="377"/>
        <v>0</v>
      </c>
      <c r="R756">
        <f t="shared" ca="1" si="391"/>
        <v>753</v>
      </c>
      <c r="S756" s="78">
        <f t="shared" ca="1" si="392"/>
        <v>122.16</v>
      </c>
      <c r="T756" s="55">
        <f t="shared" ca="1" si="393"/>
        <v>0</v>
      </c>
      <c r="U756" s="78">
        <f t="shared" ca="1" si="394"/>
        <v>2.4366954920664725E-5</v>
      </c>
      <c r="V756" s="79">
        <f t="shared" ca="1" si="395"/>
        <v>38.752043230332262</v>
      </c>
      <c r="W756" s="79">
        <f t="shared" ca="1" si="378"/>
        <v>0.2643468058131947</v>
      </c>
      <c r="X756" s="80">
        <f t="shared" ca="1" si="379"/>
        <v>-4.8733909841329449E-4</v>
      </c>
      <c r="Y756" s="80">
        <f t="shared" ca="1" si="396"/>
        <v>-3.229336935861022E-2</v>
      </c>
      <c r="Z756" s="80">
        <f t="shared" ca="1" si="380"/>
        <v>0</v>
      </c>
      <c r="AA756" s="80">
        <f t="shared" ca="1" si="397"/>
        <v>0</v>
      </c>
      <c r="AB756" s="81">
        <f t="shared" ca="1" si="381"/>
        <v>0</v>
      </c>
      <c r="AC756" s="79">
        <f t="shared" ca="1" si="382"/>
        <v>38.983609327688434</v>
      </c>
      <c r="AE756" s="35"/>
      <c r="AF756" s="35"/>
      <c r="AR756" s="69">
        <f t="shared" si="398"/>
        <v>63</v>
      </c>
      <c r="AS756" s="70">
        <f t="shared" si="402"/>
        <v>753</v>
      </c>
      <c r="AT756" s="71">
        <f t="shared" si="403"/>
        <v>5.7751896911779586E-3</v>
      </c>
      <c r="AU756" s="72">
        <f t="shared" si="383"/>
        <v>6.8214933659622723E-3</v>
      </c>
      <c r="AV756" s="73">
        <f t="shared" si="399"/>
        <v>1.0068214933659623</v>
      </c>
      <c r="AW756" s="74">
        <f>PRODUCT(AV$4:AV756)</f>
        <v>167.19222255922077</v>
      </c>
    </row>
    <row r="757" spans="5:49">
      <c r="E757">
        <f t="shared" si="400"/>
        <v>754</v>
      </c>
      <c r="F757" s="64">
        <f t="shared" si="401"/>
        <v>124.7499999999966</v>
      </c>
      <c r="G757" s="55">
        <f t="shared" si="384"/>
        <v>0</v>
      </c>
      <c r="H757" s="78">
        <f t="shared" si="404"/>
        <v>3.8718965653088936E-5</v>
      </c>
      <c r="I757" s="79">
        <f t="shared" ca="1" si="385"/>
        <v>0</v>
      </c>
      <c r="J757" s="79">
        <f t="shared" ca="1" si="386"/>
        <v>0</v>
      </c>
      <c r="K757" s="80">
        <f t="shared" ca="1" si="387"/>
        <v>0</v>
      </c>
      <c r="L757" s="80">
        <f t="shared" ca="1" si="388"/>
        <v>0</v>
      </c>
      <c r="M757" s="80">
        <f t="shared" ca="1" si="389"/>
        <v>0</v>
      </c>
      <c r="N757" s="80">
        <f t="shared" ca="1" si="390"/>
        <v>0</v>
      </c>
      <c r="O757" s="81">
        <f t="shared" ca="1" si="376"/>
        <v>0</v>
      </c>
      <c r="P757" s="79">
        <f t="shared" ca="1" si="377"/>
        <v>0</v>
      </c>
      <c r="R757">
        <f t="shared" ca="1" si="391"/>
        <v>754</v>
      </c>
      <c r="S757" s="78">
        <f t="shared" ca="1" si="392"/>
        <v>122.24</v>
      </c>
      <c r="T757" s="55">
        <f t="shared" ca="1" si="393"/>
        <v>0</v>
      </c>
      <c r="U757" s="78">
        <f t="shared" ca="1" si="394"/>
        <v>2.4366954920664725E-5</v>
      </c>
      <c r="V757" s="79">
        <f t="shared" ca="1" si="395"/>
        <v>38.983609327688434</v>
      </c>
      <c r="W757" s="79">
        <f t="shared" ca="1" si="378"/>
        <v>0.26592643241009162</v>
      </c>
      <c r="X757" s="80">
        <f t="shared" ca="1" si="379"/>
        <v>-4.8733909841329449E-4</v>
      </c>
      <c r="Y757" s="80">
        <f t="shared" ca="1" si="396"/>
        <v>-3.2486341106407031E-2</v>
      </c>
      <c r="Z757" s="80">
        <f t="shared" ca="1" si="380"/>
        <v>0</v>
      </c>
      <c r="AA757" s="80">
        <f t="shared" ca="1" si="397"/>
        <v>0</v>
      </c>
      <c r="AB757" s="81">
        <f t="shared" ca="1" si="381"/>
        <v>0</v>
      </c>
      <c r="AC757" s="79">
        <f t="shared" ca="1" si="382"/>
        <v>39.216562079893706</v>
      </c>
      <c r="AE757" s="35"/>
      <c r="AF757" s="35"/>
      <c r="AR757" s="69">
        <f t="shared" si="398"/>
        <v>63</v>
      </c>
      <c r="AS757" s="70">
        <f t="shared" si="402"/>
        <v>754</v>
      </c>
      <c r="AT757" s="71">
        <f t="shared" si="403"/>
        <v>5.7357942730124145E-3</v>
      </c>
      <c r="AU757" s="72">
        <f t="shared" si="383"/>
        <v>6.8214933659622723E-3</v>
      </c>
      <c r="AV757" s="73">
        <f t="shared" si="399"/>
        <v>1.0068214933659623</v>
      </c>
      <c r="AW757" s="74">
        <f>PRODUCT(AV$4:AV757)</f>
        <v>168.33272319624899</v>
      </c>
    </row>
    <row r="758" spans="5:49">
      <c r="E758">
        <f t="shared" si="400"/>
        <v>755</v>
      </c>
      <c r="F758" s="64">
        <f t="shared" si="401"/>
        <v>124.83333333332993</v>
      </c>
      <c r="G758" s="55">
        <f t="shared" si="384"/>
        <v>0</v>
      </c>
      <c r="H758" s="78">
        <f t="shared" si="404"/>
        <v>3.8718965653088936E-5</v>
      </c>
      <c r="I758" s="79">
        <f t="shared" ca="1" si="385"/>
        <v>0</v>
      </c>
      <c r="J758" s="79">
        <f t="shared" ca="1" si="386"/>
        <v>0</v>
      </c>
      <c r="K758" s="80">
        <f t="shared" ca="1" si="387"/>
        <v>0</v>
      </c>
      <c r="L758" s="80">
        <f t="shared" ca="1" si="388"/>
        <v>0</v>
      </c>
      <c r="M758" s="80">
        <f t="shared" ca="1" si="389"/>
        <v>0</v>
      </c>
      <c r="N758" s="80">
        <f t="shared" ca="1" si="390"/>
        <v>0</v>
      </c>
      <c r="O758" s="81">
        <f t="shared" ca="1" si="376"/>
        <v>0</v>
      </c>
      <c r="P758" s="79">
        <f t="shared" ca="1" si="377"/>
        <v>0</v>
      </c>
      <c r="R758">
        <f t="shared" ca="1" si="391"/>
        <v>755</v>
      </c>
      <c r="S758" s="78">
        <f t="shared" ca="1" si="392"/>
        <v>122.32</v>
      </c>
      <c r="T758" s="55">
        <f t="shared" ca="1" si="393"/>
        <v>0</v>
      </c>
      <c r="U758" s="78">
        <f t="shared" ca="1" si="394"/>
        <v>2.4366954920664725E-5</v>
      </c>
      <c r="V758" s="79">
        <f t="shared" ca="1" si="395"/>
        <v>39.216562079893706</v>
      </c>
      <c r="W758" s="79">
        <f t="shared" ca="1" si="378"/>
        <v>0.26751551806384255</v>
      </c>
      <c r="X758" s="80">
        <f t="shared" ca="1" si="379"/>
        <v>-4.8733909841329449E-4</v>
      </c>
      <c r="Y758" s="80">
        <f t="shared" ca="1" si="396"/>
        <v>-3.2680468399911421E-2</v>
      </c>
      <c r="Z758" s="80">
        <f t="shared" ca="1" si="380"/>
        <v>0</v>
      </c>
      <c r="AA758" s="80">
        <f t="shared" ca="1" si="397"/>
        <v>0</v>
      </c>
      <c r="AB758" s="81">
        <f t="shared" ca="1" si="381"/>
        <v>0</v>
      </c>
      <c r="AC758" s="79">
        <f t="shared" ca="1" si="382"/>
        <v>39.450909790459228</v>
      </c>
      <c r="AE758" s="35"/>
      <c r="AF758" s="35"/>
      <c r="AR758" s="69">
        <f t="shared" si="398"/>
        <v>63</v>
      </c>
      <c r="AS758" s="70">
        <f t="shared" si="402"/>
        <v>755</v>
      </c>
      <c r="AT758" s="71">
        <f t="shared" si="403"/>
        <v>5.6966675904305359E-3</v>
      </c>
      <c r="AU758" s="72">
        <f t="shared" si="383"/>
        <v>6.8214933659622723E-3</v>
      </c>
      <c r="AV758" s="73">
        <f t="shared" si="399"/>
        <v>1.0068214933659623</v>
      </c>
      <c r="AW758" s="74">
        <f>PRODUCT(AV$4:AV758)</f>
        <v>169.48100375080656</v>
      </c>
    </row>
    <row r="759" spans="5:49">
      <c r="E759">
        <f t="shared" si="400"/>
        <v>756</v>
      </c>
      <c r="F759" s="64">
        <f t="shared" si="401"/>
        <v>124.91666666666326</v>
      </c>
      <c r="G759" s="55">
        <f t="shared" si="384"/>
        <v>0</v>
      </c>
      <c r="H759" s="78">
        <f t="shared" si="404"/>
        <v>3.8718965653088936E-5</v>
      </c>
      <c r="I759" s="79">
        <f t="shared" ca="1" si="385"/>
        <v>0</v>
      </c>
      <c r="J759" s="79">
        <f t="shared" ca="1" si="386"/>
        <v>0</v>
      </c>
      <c r="K759" s="80">
        <f t="shared" ca="1" si="387"/>
        <v>0</v>
      </c>
      <c r="L759" s="80">
        <f t="shared" ca="1" si="388"/>
        <v>0</v>
      </c>
      <c r="M759" s="80">
        <f t="shared" ca="1" si="389"/>
        <v>0</v>
      </c>
      <c r="N759" s="80">
        <f t="shared" ca="1" si="390"/>
        <v>0</v>
      </c>
      <c r="O759" s="81">
        <f t="shared" ca="1" si="376"/>
        <v>0</v>
      </c>
      <c r="P759" s="79">
        <f t="shared" ca="1" si="377"/>
        <v>0</v>
      </c>
      <c r="R759">
        <f t="shared" ca="1" si="391"/>
        <v>756</v>
      </c>
      <c r="S759" s="78">
        <f t="shared" ca="1" si="392"/>
        <v>122.4</v>
      </c>
      <c r="T759" s="55">
        <f t="shared" ca="1" si="393"/>
        <v>0</v>
      </c>
      <c r="U759" s="78">
        <f t="shared" ca="1" si="394"/>
        <v>2.4366954920664725E-5</v>
      </c>
      <c r="V759" s="79">
        <f t="shared" ca="1" si="395"/>
        <v>39.450909790459228</v>
      </c>
      <c r="W759" s="79">
        <f t="shared" ca="1" si="378"/>
        <v>0.2691141194167937</v>
      </c>
      <c r="X759" s="80">
        <f t="shared" ca="1" si="379"/>
        <v>-4.8733909841329449E-4</v>
      </c>
      <c r="Y759" s="80">
        <f t="shared" ca="1" si="396"/>
        <v>-3.2875758158716024E-2</v>
      </c>
      <c r="Z759" s="80">
        <f t="shared" ca="1" si="380"/>
        <v>0</v>
      </c>
      <c r="AA759" s="80">
        <f t="shared" ca="1" si="397"/>
        <v>0</v>
      </c>
      <c r="AB759" s="81">
        <f t="shared" ca="1" si="381"/>
        <v>-3.2173993557949445</v>
      </c>
      <c r="AC759" s="79">
        <f t="shared" ca="1" si="382"/>
        <v>36.469261456823943</v>
      </c>
      <c r="AE759" s="35"/>
      <c r="AF759" s="35"/>
      <c r="AR759" s="69">
        <f t="shared" si="398"/>
        <v>63</v>
      </c>
      <c r="AS759" s="70">
        <f t="shared" si="402"/>
        <v>756</v>
      </c>
      <c r="AT759" s="71">
        <f t="shared" si="403"/>
        <v>5.6578078102543219E-3</v>
      </c>
      <c r="AU759" s="72">
        <f t="shared" si="383"/>
        <v>6.8214933659622723E-3</v>
      </c>
      <c r="AV759" s="73">
        <f t="shared" si="399"/>
        <v>1.0068214933659623</v>
      </c>
      <c r="AW759" s="74">
        <f>PRODUCT(AV$4:AV759)</f>
        <v>170.63711729354932</v>
      </c>
    </row>
    <row r="760" spans="5:49">
      <c r="E760">
        <f t="shared" si="400"/>
        <v>757</v>
      </c>
      <c r="F760" s="64">
        <f t="shared" si="401"/>
        <v>124.99999999999659</v>
      </c>
      <c r="G760" s="55">
        <f t="shared" si="384"/>
        <v>0</v>
      </c>
      <c r="H760" s="78">
        <f t="shared" si="404"/>
        <v>3.8718965653088936E-5</v>
      </c>
      <c r="I760" s="79">
        <f t="shared" ca="1" si="385"/>
        <v>0</v>
      </c>
      <c r="J760" s="79">
        <f t="shared" ca="1" si="386"/>
        <v>0</v>
      </c>
      <c r="K760" s="80">
        <f t="shared" ca="1" si="387"/>
        <v>0</v>
      </c>
      <c r="L760" s="80">
        <f t="shared" ca="1" si="388"/>
        <v>0</v>
      </c>
      <c r="M760" s="80">
        <f t="shared" ca="1" si="389"/>
        <v>0</v>
      </c>
      <c r="N760" s="80">
        <f t="shared" ca="1" si="390"/>
        <v>0</v>
      </c>
      <c r="O760" s="81">
        <f t="shared" ca="1" si="376"/>
        <v>0</v>
      </c>
      <c r="P760" s="79">
        <f t="shared" ca="1" si="377"/>
        <v>0</v>
      </c>
      <c r="R760">
        <f t="shared" ca="1" si="391"/>
        <v>757</v>
      </c>
      <c r="S760" s="78">
        <f t="shared" ca="1" si="392"/>
        <v>122.48</v>
      </c>
      <c r="T760" s="55">
        <f t="shared" ca="1" si="393"/>
        <v>0</v>
      </c>
      <c r="U760" s="78">
        <f t="shared" ca="1" si="394"/>
        <v>2.4366954920664725E-5</v>
      </c>
      <c r="V760" s="79">
        <f t="shared" ca="1" si="395"/>
        <v>36.469261456823943</v>
      </c>
      <c r="W760" s="79">
        <f t="shared" ca="1" si="378"/>
        <v>0.24877482508926813</v>
      </c>
      <c r="X760" s="80">
        <f t="shared" ca="1" si="379"/>
        <v>-4.8733909841329449E-4</v>
      </c>
      <c r="Y760" s="80">
        <f t="shared" ca="1" si="396"/>
        <v>-3.0391051214019953E-2</v>
      </c>
      <c r="Z760" s="80">
        <f t="shared" ca="1" si="380"/>
        <v>-0.27351946092617957</v>
      </c>
      <c r="AA760" s="80">
        <f t="shared" ca="1" si="397"/>
        <v>0</v>
      </c>
      <c r="AB760" s="81">
        <f t="shared" ca="1" si="381"/>
        <v>0</v>
      </c>
      <c r="AC760" s="79">
        <f t="shared" ca="1" si="382"/>
        <v>36.413638430674602</v>
      </c>
      <c r="AE760" s="35"/>
      <c r="AF760" s="35"/>
      <c r="AR760" s="69">
        <f t="shared" si="398"/>
        <v>64</v>
      </c>
      <c r="AS760" s="70">
        <f t="shared" si="402"/>
        <v>757</v>
      </c>
      <c r="AT760" s="71">
        <f t="shared" si="403"/>
        <v>5.6192131118107825E-3</v>
      </c>
      <c r="AU760" s="72">
        <f t="shared" si="383"/>
        <v>6.8214933659622723E-3</v>
      </c>
      <c r="AV760" s="73">
        <f t="shared" si="399"/>
        <v>1.0068214933659623</v>
      </c>
      <c r="AW760" s="74">
        <f>PRODUCT(AV$4:AV760)</f>
        <v>171.8011172571542</v>
      </c>
    </row>
    <row r="761" spans="5:49">
      <c r="E761">
        <f t="shared" si="400"/>
        <v>758</v>
      </c>
      <c r="F761" s="64">
        <f t="shared" si="401"/>
        <v>125.08333333332992</v>
      </c>
      <c r="G761" s="55">
        <f t="shared" si="384"/>
        <v>0</v>
      </c>
      <c r="H761" s="78">
        <f t="shared" si="404"/>
        <v>3.8718965653088936E-5</v>
      </c>
      <c r="I761" s="79">
        <f t="shared" ca="1" si="385"/>
        <v>0</v>
      </c>
      <c r="J761" s="79">
        <f t="shared" ca="1" si="386"/>
        <v>0</v>
      </c>
      <c r="K761" s="80">
        <f t="shared" ca="1" si="387"/>
        <v>0</v>
      </c>
      <c r="L761" s="80">
        <f t="shared" ca="1" si="388"/>
        <v>0</v>
      </c>
      <c r="M761" s="80">
        <f t="shared" ca="1" si="389"/>
        <v>0</v>
      </c>
      <c r="N761" s="80">
        <f t="shared" ca="1" si="390"/>
        <v>0</v>
      </c>
      <c r="O761" s="81">
        <f t="shared" ca="1" si="376"/>
        <v>0</v>
      </c>
      <c r="P761" s="79">
        <f t="shared" ca="1" si="377"/>
        <v>0</v>
      </c>
      <c r="R761">
        <f t="shared" ca="1" si="391"/>
        <v>758</v>
      </c>
      <c r="S761" s="78">
        <f t="shared" ca="1" si="392"/>
        <v>122.56</v>
      </c>
      <c r="T761" s="55">
        <f t="shared" ca="1" si="393"/>
        <v>0</v>
      </c>
      <c r="U761" s="78">
        <f t="shared" ca="1" si="394"/>
        <v>2.4366954920664725E-5</v>
      </c>
      <c r="V761" s="79">
        <f t="shared" ca="1" si="395"/>
        <v>36.413638430674602</v>
      </c>
      <c r="W761" s="79">
        <f t="shared" ca="1" si="378"/>
        <v>0.24839539298539565</v>
      </c>
      <c r="X761" s="80">
        <f t="shared" ca="1" si="379"/>
        <v>-4.8733909841329449E-4</v>
      </c>
      <c r="Y761" s="80">
        <f t="shared" ca="1" si="396"/>
        <v>-3.0344698692228837E-2</v>
      </c>
      <c r="Z761" s="80">
        <f t="shared" ca="1" si="380"/>
        <v>0</v>
      </c>
      <c r="AA761" s="80">
        <f t="shared" ca="1" si="397"/>
        <v>0</v>
      </c>
      <c r="AB761" s="81">
        <f t="shared" ca="1" si="381"/>
        <v>0</v>
      </c>
      <c r="AC761" s="79">
        <f t="shared" ca="1" si="382"/>
        <v>36.631201785869358</v>
      </c>
      <c r="AE761" s="35"/>
      <c r="AF761" s="35"/>
      <c r="AR761" s="69">
        <f t="shared" si="398"/>
        <v>64</v>
      </c>
      <c r="AS761" s="70">
        <f t="shared" si="402"/>
        <v>758</v>
      </c>
      <c r="AT761" s="71">
        <f t="shared" si="403"/>
        <v>5.5808816868466371E-3</v>
      </c>
      <c r="AU761" s="72">
        <f t="shared" si="383"/>
        <v>6.8214933659622723E-3</v>
      </c>
      <c r="AV761" s="73">
        <f t="shared" si="399"/>
        <v>1.0068214933659623</v>
      </c>
      <c r="AW761" s="74">
        <f>PRODUCT(AV$4:AV761)</f>
        <v>172.9730574387888</v>
      </c>
    </row>
    <row r="762" spans="5:49">
      <c r="E762">
        <f t="shared" si="400"/>
        <v>759</v>
      </c>
      <c r="F762" s="64">
        <f t="shared" si="401"/>
        <v>125.16666666666325</v>
      </c>
      <c r="G762" s="55">
        <f t="shared" si="384"/>
        <v>0</v>
      </c>
      <c r="H762" s="78">
        <f t="shared" si="404"/>
        <v>3.8718965653088936E-5</v>
      </c>
      <c r="I762" s="79">
        <f t="shared" ca="1" si="385"/>
        <v>0</v>
      </c>
      <c r="J762" s="79">
        <f t="shared" ca="1" si="386"/>
        <v>0</v>
      </c>
      <c r="K762" s="80">
        <f t="shared" ca="1" si="387"/>
        <v>0</v>
      </c>
      <c r="L762" s="80">
        <f t="shared" ca="1" si="388"/>
        <v>0</v>
      </c>
      <c r="M762" s="80">
        <f t="shared" ca="1" si="389"/>
        <v>0</v>
      </c>
      <c r="N762" s="80">
        <f t="shared" ca="1" si="390"/>
        <v>0</v>
      </c>
      <c r="O762" s="81">
        <f t="shared" ca="1" si="376"/>
        <v>0</v>
      </c>
      <c r="P762" s="79">
        <f t="shared" ca="1" si="377"/>
        <v>0</v>
      </c>
      <c r="R762">
        <f t="shared" ca="1" si="391"/>
        <v>759</v>
      </c>
      <c r="S762" s="78">
        <f t="shared" ca="1" si="392"/>
        <v>122.64</v>
      </c>
      <c r="T762" s="55">
        <f t="shared" ca="1" si="393"/>
        <v>0</v>
      </c>
      <c r="U762" s="78">
        <f t="shared" ca="1" si="394"/>
        <v>2.4366954920664725E-5</v>
      </c>
      <c r="V762" s="79">
        <f t="shared" ca="1" si="395"/>
        <v>36.631201785869358</v>
      </c>
      <c r="W762" s="79">
        <f t="shared" ca="1" si="378"/>
        <v>0.24987949996953315</v>
      </c>
      <c r="X762" s="80">
        <f t="shared" ca="1" si="379"/>
        <v>-4.8733909841329449E-4</v>
      </c>
      <c r="Y762" s="80">
        <f t="shared" ca="1" si="396"/>
        <v>-3.0526001488224468E-2</v>
      </c>
      <c r="Z762" s="80">
        <f t="shared" ca="1" si="380"/>
        <v>0</v>
      </c>
      <c r="AA762" s="80">
        <f t="shared" ca="1" si="397"/>
        <v>0</v>
      </c>
      <c r="AB762" s="81">
        <f t="shared" ca="1" si="381"/>
        <v>0</v>
      </c>
      <c r="AC762" s="79">
        <f t="shared" ca="1" si="382"/>
        <v>36.850067945252249</v>
      </c>
      <c r="AE762" s="35"/>
      <c r="AF762" s="35"/>
      <c r="AR762" s="69">
        <f t="shared" si="398"/>
        <v>64</v>
      </c>
      <c r="AS762" s="70">
        <f t="shared" si="402"/>
        <v>759</v>
      </c>
      <c r="AT762" s="71">
        <f t="shared" si="403"/>
        <v>5.5428117394435922E-3</v>
      </c>
      <c r="AU762" s="72">
        <f t="shared" si="383"/>
        <v>6.8214933659622723E-3</v>
      </c>
      <c r="AV762" s="73">
        <f t="shared" si="399"/>
        <v>1.0068214933659623</v>
      </c>
      <c r="AW762" s="74">
        <f>PRODUCT(AV$4:AV762)</f>
        <v>174.1529920025977</v>
      </c>
    </row>
    <row r="763" spans="5:49">
      <c r="E763">
        <f t="shared" si="400"/>
        <v>760</v>
      </c>
      <c r="F763" s="64">
        <f t="shared" si="401"/>
        <v>125.24999999999658</v>
      </c>
      <c r="G763" s="55">
        <f t="shared" si="384"/>
        <v>0</v>
      </c>
      <c r="H763" s="78">
        <f t="shared" si="404"/>
        <v>3.8718965653088936E-5</v>
      </c>
      <c r="I763" s="79">
        <f t="shared" ca="1" si="385"/>
        <v>0</v>
      </c>
      <c r="J763" s="79">
        <f t="shared" ca="1" si="386"/>
        <v>0</v>
      </c>
      <c r="K763" s="80">
        <f t="shared" ca="1" si="387"/>
        <v>0</v>
      </c>
      <c r="L763" s="80">
        <f t="shared" ca="1" si="388"/>
        <v>0</v>
      </c>
      <c r="M763" s="80">
        <f t="shared" ca="1" si="389"/>
        <v>0</v>
      </c>
      <c r="N763" s="80">
        <f t="shared" ca="1" si="390"/>
        <v>0</v>
      </c>
      <c r="O763" s="81">
        <f t="shared" ca="1" si="376"/>
        <v>0</v>
      </c>
      <c r="P763" s="79">
        <f t="shared" ca="1" si="377"/>
        <v>0</v>
      </c>
      <c r="R763">
        <f t="shared" ca="1" si="391"/>
        <v>760</v>
      </c>
      <c r="S763" s="78">
        <f t="shared" ca="1" si="392"/>
        <v>122.72</v>
      </c>
      <c r="T763" s="55">
        <f t="shared" ca="1" si="393"/>
        <v>0</v>
      </c>
      <c r="U763" s="78">
        <f t="shared" ca="1" si="394"/>
        <v>2.4366954920664725E-5</v>
      </c>
      <c r="V763" s="79">
        <f t="shared" ca="1" si="395"/>
        <v>36.850067945252249</v>
      </c>
      <c r="W763" s="79">
        <f t="shared" ca="1" si="378"/>
        <v>0.25137249402379719</v>
      </c>
      <c r="X763" s="80">
        <f t="shared" ca="1" si="379"/>
        <v>-4.8733909841329449E-4</v>
      </c>
      <c r="Y763" s="80">
        <f t="shared" ca="1" si="396"/>
        <v>-3.0708389954376875E-2</v>
      </c>
      <c r="Z763" s="80">
        <f t="shared" ca="1" si="380"/>
        <v>0</v>
      </c>
      <c r="AA763" s="80">
        <f t="shared" ca="1" si="397"/>
        <v>0</v>
      </c>
      <c r="AB763" s="81">
        <f t="shared" ca="1" si="381"/>
        <v>0</v>
      </c>
      <c r="AC763" s="79">
        <f t="shared" ca="1" si="382"/>
        <v>37.070244710223257</v>
      </c>
      <c r="AE763" s="35"/>
      <c r="AF763" s="35"/>
      <c r="AR763" s="69">
        <f t="shared" si="398"/>
        <v>64</v>
      </c>
      <c r="AS763" s="70">
        <f t="shared" si="402"/>
        <v>760</v>
      </c>
      <c r="AT763" s="71">
        <f t="shared" si="403"/>
        <v>5.5050014859341998E-3</v>
      </c>
      <c r="AU763" s="72">
        <f t="shared" si="383"/>
        <v>6.8214933659622723E-3</v>
      </c>
      <c r="AV763" s="73">
        <f t="shared" si="399"/>
        <v>1.0068214933659623</v>
      </c>
      <c r="AW763" s="74">
        <f>PRODUCT(AV$4:AV763)</f>
        <v>175.34097548220589</v>
      </c>
    </row>
    <row r="764" spans="5:49">
      <c r="E764">
        <f t="shared" si="400"/>
        <v>761</v>
      </c>
      <c r="F764" s="64">
        <f t="shared" si="401"/>
        <v>125.3333333333299</v>
      </c>
      <c r="G764" s="55">
        <f t="shared" si="384"/>
        <v>0</v>
      </c>
      <c r="H764" s="78">
        <f t="shared" si="404"/>
        <v>3.8718965653088936E-5</v>
      </c>
      <c r="I764" s="79">
        <f t="shared" ca="1" si="385"/>
        <v>0</v>
      </c>
      <c r="J764" s="79">
        <f t="shared" ca="1" si="386"/>
        <v>0</v>
      </c>
      <c r="K764" s="80">
        <f t="shared" ca="1" si="387"/>
        <v>0</v>
      </c>
      <c r="L764" s="80">
        <f t="shared" ca="1" si="388"/>
        <v>0</v>
      </c>
      <c r="M764" s="80">
        <f t="shared" ca="1" si="389"/>
        <v>0</v>
      </c>
      <c r="N764" s="80">
        <f t="shared" ca="1" si="390"/>
        <v>0</v>
      </c>
      <c r="O764" s="81">
        <f t="shared" ca="1" si="376"/>
        <v>0</v>
      </c>
      <c r="P764" s="79">
        <f t="shared" ca="1" si="377"/>
        <v>0</v>
      </c>
      <c r="R764">
        <f t="shared" ca="1" si="391"/>
        <v>761</v>
      </c>
      <c r="S764" s="78">
        <f t="shared" ca="1" si="392"/>
        <v>122.8</v>
      </c>
      <c r="T764" s="55">
        <f t="shared" ca="1" si="393"/>
        <v>0</v>
      </c>
      <c r="U764" s="78">
        <f t="shared" ca="1" si="394"/>
        <v>2.4366954920664725E-5</v>
      </c>
      <c r="V764" s="79">
        <f t="shared" ca="1" si="395"/>
        <v>37.070244710223257</v>
      </c>
      <c r="W764" s="79">
        <f t="shared" ca="1" si="378"/>
        <v>0.25287442836538598</v>
      </c>
      <c r="X764" s="80">
        <f t="shared" ca="1" si="379"/>
        <v>-4.8733909841329449E-4</v>
      </c>
      <c r="Y764" s="80">
        <f t="shared" ca="1" si="396"/>
        <v>-3.0891870591852715E-2</v>
      </c>
      <c r="Z764" s="80">
        <f t="shared" ca="1" si="380"/>
        <v>0</v>
      </c>
      <c r="AA764" s="80">
        <f t="shared" ca="1" si="397"/>
        <v>0</v>
      </c>
      <c r="AB764" s="81">
        <f t="shared" ca="1" si="381"/>
        <v>0</v>
      </c>
      <c r="AC764" s="79">
        <f t="shared" ca="1" si="382"/>
        <v>37.29173992889838</v>
      </c>
      <c r="AE764" s="35"/>
      <c r="AF764" s="35"/>
      <c r="AR764" s="69">
        <f t="shared" si="398"/>
        <v>64</v>
      </c>
      <c r="AS764" s="70">
        <f t="shared" si="402"/>
        <v>761</v>
      </c>
      <c r="AT764" s="71">
        <f t="shared" si="403"/>
        <v>5.4674491548182876E-3</v>
      </c>
      <c r="AU764" s="72">
        <f t="shared" si="383"/>
        <v>6.8214933659622723E-3</v>
      </c>
      <c r="AV764" s="73">
        <f t="shared" si="399"/>
        <v>1.0068214933659623</v>
      </c>
      <c r="AW764" s="74">
        <f>PRODUCT(AV$4:AV764)</f>
        <v>176.53706278323912</v>
      </c>
    </row>
    <row r="765" spans="5:49">
      <c r="E765">
        <f t="shared" si="400"/>
        <v>762</v>
      </c>
      <c r="F765" s="64">
        <f t="shared" si="401"/>
        <v>125.41666666666323</v>
      </c>
      <c r="G765" s="55">
        <f t="shared" si="384"/>
        <v>0</v>
      </c>
      <c r="H765" s="78">
        <f t="shared" si="404"/>
        <v>3.8718965653088936E-5</v>
      </c>
      <c r="I765" s="79">
        <f t="shared" ca="1" si="385"/>
        <v>0</v>
      </c>
      <c r="J765" s="79">
        <f t="shared" ca="1" si="386"/>
        <v>0</v>
      </c>
      <c r="K765" s="80">
        <f t="shared" ca="1" si="387"/>
        <v>0</v>
      </c>
      <c r="L765" s="80">
        <f t="shared" ca="1" si="388"/>
        <v>0</v>
      </c>
      <c r="M765" s="80">
        <f t="shared" ca="1" si="389"/>
        <v>0</v>
      </c>
      <c r="N765" s="80">
        <f t="shared" ca="1" si="390"/>
        <v>0</v>
      </c>
      <c r="O765" s="81">
        <f t="shared" ca="1" si="376"/>
        <v>0</v>
      </c>
      <c r="P765" s="79">
        <f t="shared" ca="1" si="377"/>
        <v>0</v>
      </c>
      <c r="R765">
        <f t="shared" ca="1" si="391"/>
        <v>762</v>
      </c>
      <c r="S765" s="78">
        <f t="shared" ca="1" si="392"/>
        <v>122.88</v>
      </c>
      <c r="T765" s="55">
        <f t="shared" ca="1" si="393"/>
        <v>0</v>
      </c>
      <c r="U765" s="78">
        <f t="shared" ca="1" si="394"/>
        <v>2.4366954920664725E-5</v>
      </c>
      <c r="V765" s="79">
        <f t="shared" ca="1" si="395"/>
        <v>37.29173992889838</v>
      </c>
      <c r="W765" s="79">
        <f t="shared" ca="1" si="378"/>
        <v>0.25438535653017069</v>
      </c>
      <c r="X765" s="80">
        <f t="shared" ca="1" si="379"/>
        <v>-4.8733909841329449E-4</v>
      </c>
      <c r="Y765" s="80">
        <f t="shared" ca="1" si="396"/>
        <v>-3.1076449940748652E-2</v>
      </c>
      <c r="Z765" s="80">
        <f t="shared" ca="1" si="380"/>
        <v>0</v>
      </c>
      <c r="AA765" s="80">
        <f t="shared" ca="1" si="397"/>
        <v>0</v>
      </c>
      <c r="AB765" s="81">
        <f t="shared" ca="1" si="381"/>
        <v>0</v>
      </c>
      <c r="AC765" s="79">
        <f t="shared" ca="1" si="382"/>
        <v>37.514561496389391</v>
      </c>
      <c r="AE765" s="35"/>
      <c r="AF765" s="35"/>
      <c r="AR765" s="69">
        <f t="shared" si="398"/>
        <v>64</v>
      </c>
      <c r="AS765" s="70">
        <f t="shared" si="402"/>
        <v>762</v>
      </c>
      <c r="AT765" s="71">
        <f t="shared" si="403"/>
        <v>5.4301529866799588E-3</v>
      </c>
      <c r="AU765" s="72">
        <f t="shared" si="383"/>
        <v>6.8214933659622723E-3</v>
      </c>
      <c r="AV765" s="73">
        <f t="shared" si="399"/>
        <v>1.0068214933659623</v>
      </c>
      <c r="AW765" s="74">
        <f>PRODUCT(AV$4:AV765)</f>
        <v>177.74130918586144</v>
      </c>
    </row>
    <row r="766" spans="5:49">
      <c r="E766">
        <f t="shared" si="400"/>
        <v>763</v>
      </c>
      <c r="F766" s="64">
        <f t="shared" si="401"/>
        <v>125.49999999999656</v>
      </c>
      <c r="G766" s="55">
        <f t="shared" si="384"/>
        <v>0</v>
      </c>
      <c r="H766" s="78">
        <f t="shared" si="404"/>
        <v>3.8718965653088936E-5</v>
      </c>
      <c r="I766" s="79">
        <f t="shared" ca="1" si="385"/>
        <v>0</v>
      </c>
      <c r="J766" s="79">
        <f t="shared" ca="1" si="386"/>
        <v>0</v>
      </c>
      <c r="K766" s="80">
        <f t="shared" ca="1" si="387"/>
        <v>0</v>
      </c>
      <c r="L766" s="80">
        <f t="shared" ca="1" si="388"/>
        <v>0</v>
      </c>
      <c r="M766" s="80">
        <f t="shared" ca="1" si="389"/>
        <v>0</v>
      </c>
      <c r="N766" s="80">
        <f t="shared" ca="1" si="390"/>
        <v>0</v>
      </c>
      <c r="O766" s="81">
        <f t="shared" ca="1" si="376"/>
        <v>0</v>
      </c>
      <c r="P766" s="79">
        <f t="shared" ca="1" si="377"/>
        <v>0</v>
      </c>
      <c r="R766">
        <f t="shared" ca="1" si="391"/>
        <v>763</v>
      </c>
      <c r="S766" s="78">
        <f t="shared" ca="1" si="392"/>
        <v>122.96</v>
      </c>
      <c r="T766" s="55">
        <f t="shared" ca="1" si="393"/>
        <v>0</v>
      </c>
      <c r="U766" s="78">
        <f t="shared" ca="1" si="394"/>
        <v>2.4366954920664725E-5</v>
      </c>
      <c r="V766" s="79">
        <f t="shared" ca="1" si="395"/>
        <v>37.514561496389391</v>
      </c>
      <c r="W766" s="79">
        <f t="shared" ca="1" si="378"/>
        <v>0.25590533237460394</v>
      </c>
      <c r="X766" s="80">
        <f t="shared" ca="1" si="379"/>
        <v>-4.8733909841329449E-4</v>
      </c>
      <c r="Y766" s="80">
        <f t="shared" ca="1" si="396"/>
        <v>-3.1262134580324494E-2</v>
      </c>
      <c r="Z766" s="80">
        <f t="shared" ca="1" si="380"/>
        <v>0</v>
      </c>
      <c r="AA766" s="80">
        <f t="shared" ca="1" si="397"/>
        <v>0</v>
      </c>
      <c r="AB766" s="81">
        <f t="shared" ca="1" si="381"/>
        <v>0</v>
      </c>
      <c r="AC766" s="79">
        <f t="shared" ca="1" si="382"/>
        <v>37.738717355085257</v>
      </c>
      <c r="AE766" s="35"/>
      <c r="AF766" s="35"/>
      <c r="AR766" s="69">
        <f t="shared" si="398"/>
        <v>64</v>
      </c>
      <c r="AS766" s="70">
        <f t="shared" si="402"/>
        <v>763</v>
      </c>
      <c r="AT766" s="71">
        <f t="shared" si="403"/>
        <v>5.3931112341051614E-3</v>
      </c>
      <c r="AU766" s="72">
        <f t="shared" si="383"/>
        <v>6.8214933659622723E-3</v>
      </c>
      <c r="AV766" s="73">
        <f t="shared" si="399"/>
        <v>1.0068214933659623</v>
      </c>
      <c r="AW766" s="74">
        <f>PRODUCT(AV$4:AV766)</f>
        <v>178.95377034733025</v>
      </c>
    </row>
    <row r="767" spans="5:49">
      <c r="E767">
        <f t="shared" si="400"/>
        <v>764</v>
      </c>
      <c r="F767" s="64">
        <f t="shared" si="401"/>
        <v>125.58333333332989</v>
      </c>
      <c r="G767" s="55">
        <f t="shared" si="384"/>
        <v>0</v>
      </c>
      <c r="H767" s="78">
        <f t="shared" si="404"/>
        <v>3.8718965653088936E-5</v>
      </c>
      <c r="I767" s="79">
        <f t="shared" ca="1" si="385"/>
        <v>0</v>
      </c>
      <c r="J767" s="79">
        <f t="shared" ca="1" si="386"/>
        <v>0</v>
      </c>
      <c r="K767" s="80">
        <f t="shared" ca="1" si="387"/>
        <v>0</v>
      </c>
      <c r="L767" s="80">
        <f t="shared" ca="1" si="388"/>
        <v>0</v>
      </c>
      <c r="M767" s="80">
        <f t="shared" ca="1" si="389"/>
        <v>0</v>
      </c>
      <c r="N767" s="80">
        <f t="shared" ca="1" si="390"/>
        <v>0</v>
      </c>
      <c r="O767" s="81">
        <f t="shared" ca="1" si="376"/>
        <v>0</v>
      </c>
      <c r="P767" s="79">
        <f t="shared" ca="1" si="377"/>
        <v>0</v>
      </c>
      <c r="R767">
        <f t="shared" ca="1" si="391"/>
        <v>764</v>
      </c>
      <c r="S767" s="78">
        <f t="shared" ca="1" si="392"/>
        <v>123.04</v>
      </c>
      <c r="T767" s="55">
        <f t="shared" ca="1" si="393"/>
        <v>0</v>
      </c>
      <c r="U767" s="78">
        <f t="shared" ca="1" si="394"/>
        <v>2.4366954920664725E-5</v>
      </c>
      <c r="V767" s="79">
        <f t="shared" ca="1" si="395"/>
        <v>37.738717355085257</v>
      </c>
      <c r="W767" s="79">
        <f t="shared" ca="1" si="378"/>
        <v>0.25743441007763934</v>
      </c>
      <c r="X767" s="80">
        <f t="shared" ca="1" si="379"/>
        <v>-4.8733909841329449E-4</v>
      </c>
      <c r="Y767" s="80">
        <f t="shared" ca="1" si="396"/>
        <v>-3.1448931129237717E-2</v>
      </c>
      <c r="Z767" s="80">
        <f t="shared" ca="1" si="380"/>
        <v>0</v>
      </c>
      <c r="AA767" s="80">
        <f t="shared" ca="1" si="397"/>
        <v>0</v>
      </c>
      <c r="AB767" s="81">
        <f t="shared" ca="1" si="381"/>
        <v>0</v>
      </c>
      <c r="AC767" s="79">
        <f t="shared" ca="1" si="382"/>
        <v>37.964215494935239</v>
      </c>
      <c r="AE767" s="35"/>
      <c r="AF767" s="35"/>
      <c r="AR767" s="69">
        <f t="shared" si="398"/>
        <v>64</v>
      </c>
      <c r="AS767" s="70">
        <f t="shared" si="402"/>
        <v>764</v>
      </c>
      <c r="AT767" s="71">
        <f t="shared" si="403"/>
        <v>5.3563221615998162E-3</v>
      </c>
      <c r="AU767" s="72">
        <f t="shared" si="383"/>
        <v>6.8214933659622723E-3</v>
      </c>
      <c r="AV767" s="73">
        <f t="shared" si="399"/>
        <v>1.0068214933659623</v>
      </c>
      <c r="AW767" s="74">
        <f>PRODUCT(AV$4:AV767)</f>
        <v>180.17450230456851</v>
      </c>
    </row>
    <row r="768" spans="5:49">
      <c r="E768">
        <f t="shared" si="400"/>
        <v>765</v>
      </c>
      <c r="F768" s="64">
        <f t="shared" si="401"/>
        <v>125.66666666666322</v>
      </c>
      <c r="G768" s="55">
        <f t="shared" si="384"/>
        <v>0</v>
      </c>
      <c r="H768" s="78">
        <f t="shared" si="404"/>
        <v>3.8718965653088936E-5</v>
      </c>
      <c r="I768" s="79">
        <f t="shared" ca="1" si="385"/>
        <v>0</v>
      </c>
      <c r="J768" s="79">
        <f t="shared" ca="1" si="386"/>
        <v>0</v>
      </c>
      <c r="K768" s="80">
        <f t="shared" ca="1" si="387"/>
        <v>0</v>
      </c>
      <c r="L768" s="80">
        <f t="shared" ca="1" si="388"/>
        <v>0</v>
      </c>
      <c r="M768" s="80">
        <f t="shared" ca="1" si="389"/>
        <v>0</v>
      </c>
      <c r="N768" s="80">
        <f t="shared" ca="1" si="390"/>
        <v>0</v>
      </c>
      <c r="O768" s="81">
        <f t="shared" ca="1" si="376"/>
        <v>0</v>
      </c>
      <c r="P768" s="79">
        <f t="shared" ca="1" si="377"/>
        <v>0</v>
      </c>
      <c r="R768">
        <f t="shared" ca="1" si="391"/>
        <v>765</v>
      </c>
      <c r="S768" s="78">
        <f t="shared" ca="1" si="392"/>
        <v>123.12</v>
      </c>
      <c r="T768" s="55">
        <f t="shared" ca="1" si="393"/>
        <v>0</v>
      </c>
      <c r="U768" s="78">
        <f t="shared" ca="1" si="394"/>
        <v>2.4366954920664725E-5</v>
      </c>
      <c r="V768" s="79">
        <f t="shared" ca="1" si="395"/>
        <v>37.964215494935239</v>
      </c>
      <c r="W768" s="79">
        <f t="shared" ca="1" si="378"/>
        <v>0.25897264414266286</v>
      </c>
      <c r="X768" s="80">
        <f t="shared" ca="1" si="379"/>
        <v>-4.8733909841329449E-4</v>
      </c>
      <c r="Y768" s="80">
        <f t="shared" ca="1" si="396"/>
        <v>-3.1636846245779365E-2</v>
      </c>
      <c r="Z768" s="80">
        <f t="shared" ca="1" si="380"/>
        <v>0</v>
      </c>
      <c r="AA768" s="80">
        <f t="shared" ca="1" si="397"/>
        <v>0</v>
      </c>
      <c r="AB768" s="81">
        <f t="shared" ca="1" si="381"/>
        <v>0</v>
      </c>
      <c r="AC768" s="79">
        <f t="shared" ca="1" si="382"/>
        <v>38.19106395373371</v>
      </c>
      <c r="AE768" s="35"/>
      <c r="AF768" s="35"/>
      <c r="AR768" s="69">
        <f t="shared" si="398"/>
        <v>64</v>
      </c>
      <c r="AS768" s="70">
        <f t="shared" si="402"/>
        <v>765</v>
      </c>
      <c r="AT768" s="71">
        <f t="shared" si="403"/>
        <v>5.319784045508506E-3</v>
      </c>
      <c r="AU768" s="72">
        <f t="shared" si="383"/>
        <v>6.8214933659622723E-3</v>
      </c>
      <c r="AV768" s="73">
        <f t="shared" si="399"/>
        <v>1.0068214933659623</v>
      </c>
      <c r="AW768" s="74">
        <f>PRODUCT(AV$4:AV768)</f>
        <v>181.40356147675467</v>
      </c>
    </row>
    <row r="769" spans="5:49">
      <c r="E769">
        <f t="shared" si="400"/>
        <v>766</v>
      </c>
      <c r="F769" s="64">
        <f t="shared" si="401"/>
        <v>125.74999999999655</v>
      </c>
      <c r="G769" s="55">
        <f t="shared" si="384"/>
        <v>0</v>
      </c>
      <c r="H769" s="78">
        <f t="shared" si="404"/>
        <v>3.8718965653088936E-5</v>
      </c>
      <c r="I769" s="79">
        <f t="shared" ca="1" si="385"/>
        <v>0</v>
      </c>
      <c r="J769" s="79">
        <f t="shared" ca="1" si="386"/>
        <v>0</v>
      </c>
      <c r="K769" s="80">
        <f t="shared" ca="1" si="387"/>
        <v>0</v>
      </c>
      <c r="L769" s="80">
        <f t="shared" ca="1" si="388"/>
        <v>0</v>
      </c>
      <c r="M769" s="80">
        <f t="shared" ca="1" si="389"/>
        <v>0</v>
      </c>
      <c r="N769" s="80">
        <f t="shared" ca="1" si="390"/>
        <v>0</v>
      </c>
      <c r="O769" s="81">
        <f t="shared" ca="1" si="376"/>
        <v>0</v>
      </c>
      <c r="P769" s="79">
        <f t="shared" ca="1" si="377"/>
        <v>0</v>
      </c>
      <c r="R769">
        <f t="shared" ca="1" si="391"/>
        <v>766</v>
      </c>
      <c r="S769" s="78">
        <f t="shared" ca="1" si="392"/>
        <v>123.2</v>
      </c>
      <c r="T769" s="55">
        <f t="shared" ca="1" si="393"/>
        <v>0</v>
      </c>
      <c r="U769" s="78">
        <f t="shared" ca="1" si="394"/>
        <v>2.4366954920664725E-5</v>
      </c>
      <c r="V769" s="79">
        <f t="shared" ca="1" si="395"/>
        <v>38.19106395373371</v>
      </c>
      <c r="W769" s="79">
        <f t="shared" ca="1" si="378"/>
        <v>0.26052008939943538</v>
      </c>
      <c r="X769" s="80">
        <f t="shared" ca="1" si="379"/>
        <v>-4.8733909841329449E-4</v>
      </c>
      <c r="Y769" s="80">
        <f t="shared" ca="1" si="396"/>
        <v>-3.1825886628111429E-2</v>
      </c>
      <c r="Z769" s="80">
        <f t="shared" ca="1" si="380"/>
        <v>0</v>
      </c>
      <c r="AA769" s="80">
        <f t="shared" ca="1" si="397"/>
        <v>0</v>
      </c>
      <c r="AB769" s="81">
        <f t="shared" ca="1" si="381"/>
        <v>0</v>
      </c>
      <c r="AC769" s="79">
        <f t="shared" ca="1" si="382"/>
        <v>38.41927081740662</v>
      </c>
      <c r="AE769" s="35"/>
      <c r="AF769" s="35"/>
      <c r="AR769" s="69">
        <f t="shared" si="398"/>
        <v>64</v>
      </c>
      <c r="AS769" s="70">
        <f t="shared" si="402"/>
        <v>766</v>
      </c>
      <c r="AT769" s="71">
        <f t="shared" si="403"/>
        <v>5.2834951739337182E-3</v>
      </c>
      <c r="AU769" s="72">
        <f t="shared" si="383"/>
        <v>6.8214933659622723E-3</v>
      </c>
      <c r="AV769" s="73">
        <f t="shared" si="399"/>
        <v>1.0068214933659623</v>
      </c>
      <c r="AW769" s="74">
        <f>PRODUCT(AV$4:AV769)</f>
        <v>182.64100466793028</v>
      </c>
    </row>
    <row r="770" spans="5:49">
      <c r="E770">
        <f t="shared" si="400"/>
        <v>767</v>
      </c>
      <c r="F770" s="64">
        <f t="shared" si="401"/>
        <v>125.83333333332988</v>
      </c>
      <c r="G770" s="55">
        <f t="shared" si="384"/>
        <v>0</v>
      </c>
      <c r="H770" s="78">
        <f t="shared" si="404"/>
        <v>3.8718965653088936E-5</v>
      </c>
      <c r="I770" s="79">
        <f t="shared" ca="1" si="385"/>
        <v>0</v>
      </c>
      <c r="J770" s="79">
        <f t="shared" ca="1" si="386"/>
        <v>0</v>
      </c>
      <c r="K770" s="80">
        <f t="shared" ca="1" si="387"/>
        <v>0</v>
      </c>
      <c r="L770" s="80">
        <f t="shared" ca="1" si="388"/>
        <v>0</v>
      </c>
      <c r="M770" s="80">
        <f t="shared" ca="1" si="389"/>
        <v>0</v>
      </c>
      <c r="N770" s="80">
        <f t="shared" ca="1" si="390"/>
        <v>0</v>
      </c>
      <c r="O770" s="81">
        <f t="shared" ca="1" si="376"/>
        <v>0</v>
      </c>
      <c r="P770" s="79">
        <f t="shared" ca="1" si="377"/>
        <v>0</v>
      </c>
      <c r="R770">
        <f t="shared" ca="1" si="391"/>
        <v>767</v>
      </c>
      <c r="S770" s="78">
        <f t="shared" ca="1" si="392"/>
        <v>123.28</v>
      </c>
      <c r="T770" s="55">
        <f t="shared" ca="1" si="393"/>
        <v>0</v>
      </c>
      <c r="U770" s="78">
        <f t="shared" ca="1" si="394"/>
        <v>2.4366954920664725E-5</v>
      </c>
      <c r="V770" s="79">
        <f t="shared" ca="1" si="395"/>
        <v>38.41927081740662</v>
      </c>
      <c r="W770" s="79">
        <f t="shared" ca="1" si="378"/>
        <v>0.26207680100604719</v>
      </c>
      <c r="X770" s="80">
        <f t="shared" ca="1" si="379"/>
        <v>-4.8733909841329449E-4</v>
      </c>
      <c r="Y770" s="80">
        <f t="shared" ca="1" si="396"/>
        <v>-3.2016059014505521E-2</v>
      </c>
      <c r="Z770" s="80">
        <f t="shared" ca="1" si="380"/>
        <v>0</v>
      </c>
      <c r="AA770" s="80">
        <f t="shared" ca="1" si="397"/>
        <v>0</v>
      </c>
      <c r="AB770" s="81">
        <f t="shared" ca="1" si="381"/>
        <v>0</v>
      </c>
      <c r="AC770" s="79">
        <f t="shared" ca="1" si="382"/>
        <v>38.64884422029975</v>
      </c>
      <c r="AE770" s="35"/>
      <c r="AF770" s="35"/>
      <c r="AR770" s="69">
        <f t="shared" si="398"/>
        <v>64</v>
      </c>
      <c r="AS770" s="70">
        <f t="shared" si="402"/>
        <v>767</v>
      </c>
      <c r="AT770" s="71">
        <f t="shared" si="403"/>
        <v>5.2474538466556354E-3</v>
      </c>
      <c r="AU770" s="72">
        <f t="shared" si="383"/>
        <v>6.8214933659622723E-3</v>
      </c>
      <c r="AV770" s="73">
        <f t="shared" si="399"/>
        <v>1.0068214933659623</v>
      </c>
      <c r="AW770" s="74">
        <f>PRODUCT(AV$4:AV770)</f>
        <v>183.88688906962525</v>
      </c>
    </row>
    <row r="771" spans="5:49">
      <c r="E771">
        <f t="shared" si="400"/>
        <v>768</v>
      </c>
      <c r="F771" s="64">
        <f t="shared" si="401"/>
        <v>125.9166666666632</v>
      </c>
      <c r="G771" s="55">
        <f t="shared" si="384"/>
        <v>0</v>
      </c>
      <c r="H771" s="78">
        <f t="shared" si="404"/>
        <v>3.8718965653088936E-5</v>
      </c>
      <c r="I771" s="79">
        <f t="shared" ca="1" si="385"/>
        <v>0</v>
      </c>
      <c r="J771" s="79">
        <f t="shared" ca="1" si="386"/>
        <v>0</v>
      </c>
      <c r="K771" s="80">
        <f t="shared" ca="1" si="387"/>
        <v>0</v>
      </c>
      <c r="L771" s="80">
        <f t="shared" ca="1" si="388"/>
        <v>0</v>
      </c>
      <c r="M771" s="80">
        <f t="shared" ca="1" si="389"/>
        <v>0</v>
      </c>
      <c r="N771" s="80">
        <f t="shared" ca="1" si="390"/>
        <v>0</v>
      </c>
      <c r="O771" s="81">
        <f t="shared" ca="1" si="376"/>
        <v>0</v>
      </c>
      <c r="P771" s="79">
        <f t="shared" ca="1" si="377"/>
        <v>0</v>
      </c>
      <c r="R771">
        <f t="shared" ca="1" si="391"/>
        <v>768</v>
      </c>
      <c r="S771" s="78">
        <f t="shared" ca="1" si="392"/>
        <v>123.36</v>
      </c>
      <c r="T771" s="55">
        <f t="shared" ca="1" si="393"/>
        <v>0</v>
      </c>
      <c r="U771" s="78">
        <f t="shared" ca="1" si="394"/>
        <v>2.4366954920664725E-5</v>
      </c>
      <c r="V771" s="79">
        <f t="shared" ca="1" si="395"/>
        <v>38.64884422029975</v>
      </c>
      <c r="W771" s="79">
        <f t="shared" ca="1" si="378"/>
        <v>0.26364283445088404</v>
      </c>
      <c r="X771" s="80">
        <f t="shared" ca="1" si="379"/>
        <v>-4.8733909841329449E-4</v>
      </c>
      <c r="Y771" s="80">
        <f t="shared" ca="1" si="396"/>
        <v>-3.2207370183583127E-2</v>
      </c>
      <c r="Z771" s="80">
        <f t="shared" ca="1" si="380"/>
        <v>0</v>
      </c>
      <c r="AA771" s="80">
        <f t="shared" ca="1" si="397"/>
        <v>0</v>
      </c>
      <c r="AB771" s="81">
        <f t="shared" ca="1" si="381"/>
        <v>-3.2173993557949445</v>
      </c>
      <c r="AC771" s="79">
        <f t="shared" ca="1" si="382"/>
        <v>35.662392989673691</v>
      </c>
      <c r="AE771" s="35"/>
      <c r="AF771" s="35"/>
      <c r="AR771" s="69">
        <f t="shared" si="398"/>
        <v>64</v>
      </c>
      <c r="AS771" s="70">
        <f t="shared" si="402"/>
        <v>768</v>
      </c>
      <c r="AT771" s="71">
        <f t="shared" si="403"/>
        <v>5.2116583750524805E-3</v>
      </c>
      <c r="AU771" s="72">
        <f t="shared" si="383"/>
        <v>6.8214933659622723E-3</v>
      </c>
      <c r="AV771" s="73">
        <f t="shared" si="399"/>
        <v>1.0068214933659623</v>
      </c>
      <c r="AW771" s="74">
        <f>PRODUCT(AV$4:AV771)</f>
        <v>185.14127226350115</v>
      </c>
    </row>
    <row r="772" spans="5:49">
      <c r="E772">
        <f t="shared" si="400"/>
        <v>769</v>
      </c>
      <c r="F772" s="64">
        <f t="shared" si="401"/>
        <v>125.99999999999653</v>
      </c>
      <c r="G772" s="55">
        <f t="shared" si="384"/>
        <v>0</v>
      </c>
      <c r="H772" s="78">
        <f t="shared" si="404"/>
        <v>3.8718965653088936E-5</v>
      </c>
      <c r="I772" s="79">
        <f t="shared" ca="1" si="385"/>
        <v>0</v>
      </c>
      <c r="J772" s="79">
        <f t="shared" ca="1" si="386"/>
        <v>0</v>
      </c>
      <c r="K772" s="80">
        <f t="shared" ca="1" si="387"/>
        <v>0</v>
      </c>
      <c r="L772" s="80">
        <f t="shared" ca="1" si="388"/>
        <v>0</v>
      </c>
      <c r="M772" s="80">
        <f t="shared" ca="1" si="389"/>
        <v>0</v>
      </c>
      <c r="N772" s="80">
        <f t="shared" ca="1" si="390"/>
        <v>0</v>
      </c>
      <c r="O772" s="81">
        <f t="shared" ref="O772:O784" ca="1" si="405">-MIN(IF(MOD(R772,IF($C$5="Annual",12,1))=0,1,0)*$C$33*U772/IF($C$5="Monthly",12,1),I772)</f>
        <v>0</v>
      </c>
      <c r="P772" s="79">
        <f t="shared" ref="P772:P784" ca="1" si="406">SUM(I772:O772)</f>
        <v>0</v>
      </c>
      <c r="R772">
        <f t="shared" ca="1" si="391"/>
        <v>769</v>
      </c>
      <c r="S772" s="78">
        <f t="shared" ca="1" si="392"/>
        <v>123.44</v>
      </c>
      <c r="T772" s="55">
        <f t="shared" ca="1" si="393"/>
        <v>0</v>
      </c>
      <c r="U772" s="78">
        <f t="shared" ca="1" si="394"/>
        <v>2.4366954920664725E-5</v>
      </c>
      <c r="V772" s="79">
        <f t="shared" ca="1" si="395"/>
        <v>35.662392989673691</v>
      </c>
      <c r="W772" s="79">
        <f t="shared" ref="W772:W784" ca="1" si="407">(V772)*$AU772</f>
        <v>0.24327077719339854</v>
      </c>
      <c r="X772" s="80">
        <f t="shared" ref="X772:X784" ca="1" si="408">IF(V772=0,0,-$C$19)*U772</f>
        <v>-4.8733909841329449E-4</v>
      </c>
      <c r="Y772" s="80">
        <f t="shared" ca="1" si="396"/>
        <v>-2.9718660824728078E-2</v>
      </c>
      <c r="Z772" s="80">
        <f t="shared" ref="Z772:Z784" ca="1" si="409">-IF(MOD(R772-1,12)=0,1,0)*V772*($C$17)</f>
        <v>-0.2674679474225527</v>
      </c>
      <c r="AA772" s="80">
        <f t="shared" ca="1" si="397"/>
        <v>0</v>
      </c>
      <c r="AB772" s="81">
        <f t="shared" ref="AB772:AB784" ca="1" si="410">-MIN(IF(MOD(R772,IF($C$5="Annual",12,1))=0,1,0)*$C$33*U772/IF($C$5="Monthly",12,1),V772)</f>
        <v>0</v>
      </c>
      <c r="AC772" s="79">
        <f t="shared" ref="AC772:AC784" ca="1" si="411">SUM(V772:AB772)</f>
        <v>35.6079898195214</v>
      </c>
      <c r="AE772" s="35"/>
      <c r="AF772" s="35"/>
      <c r="AR772" s="69">
        <f t="shared" si="398"/>
        <v>65</v>
      </c>
      <c r="AS772" s="70">
        <f t="shared" si="402"/>
        <v>769</v>
      </c>
      <c r="AT772" s="71">
        <f t="shared" si="403"/>
        <v>5.1761070820213985E-3</v>
      </c>
      <c r="AU772" s="72">
        <f t="shared" ref="AU772:AU835" si="412">((1+$AH$21)^(1/12))-1</f>
        <v>6.8214933659622723E-3</v>
      </c>
      <c r="AV772" s="73">
        <f t="shared" si="399"/>
        <v>1.0068214933659623</v>
      </c>
      <c r="AW772" s="74">
        <f>PRODUCT(AV$4:AV772)</f>
        <v>186.40421222401244</v>
      </c>
    </row>
    <row r="773" spans="5:49">
      <c r="E773">
        <f t="shared" si="400"/>
        <v>770</v>
      </c>
      <c r="F773" s="64">
        <f t="shared" si="401"/>
        <v>126.08333333332986</v>
      </c>
      <c r="G773" s="55">
        <f t="shared" ref="G773:G784" si="413">(1-(1-IF(F773&gt;$AJ$90,0,VLOOKUP(ROUND(F773,0),$AJ$4:$AK$90,2,FALSE)))^(1/12))</f>
        <v>0</v>
      </c>
      <c r="H773" s="78">
        <f t="shared" si="404"/>
        <v>3.8718965653088936E-5</v>
      </c>
      <c r="I773" s="79">
        <f t="shared" ref="I773:I784" ca="1" si="414">MAX(P772,0)*(1-G773)</f>
        <v>0</v>
      </c>
      <c r="J773" s="79">
        <f t="shared" ref="J773:J784" ca="1" si="415">(I773)*$AU773</f>
        <v>0</v>
      </c>
      <c r="K773" s="80">
        <f t="shared" ref="K773:K784" ca="1" si="416">IF(I773=0,0,-$C$19)*H773</f>
        <v>0</v>
      </c>
      <c r="L773" s="80">
        <f t="shared" ref="L773:L784" ca="1" si="417">IF(OR(I772+O772=0,K772=0),0,-I773*($C$16/12))</f>
        <v>0</v>
      </c>
      <c r="M773" s="80">
        <f t="shared" ref="M773:M784" ca="1" si="418">IF(OR(I772+O772=0,K772=0),0,-IF(MOD(E773-1,12)=0,1,0)*I773*($C$17))</f>
        <v>0</v>
      </c>
      <c r="N773" s="80">
        <f t="shared" ref="N773:N784" ca="1" si="419">IF(OR(I772+O772=0,K772=0),0,-I773*($C$18*(1+$C$20))/12)</f>
        <v>0</v>
      </c>
      <c r="O773" s="81">
        <f t="shared" ca="1" si="405"/>
        <v>0</v>
      </c>
      <c r="P773" s="79">
        <f t="shared" ca="1" si="406"/>
        <v>0</v>
      </c>
      <c r="R773">
        <f t="shared" ref="R773:R784" ca="1" si="420">R772+1</f>
        <v>770</v>
      </c>
      <c r="S773" s="78">
        <f t="shared" ref="S773:S784" ca="1" si="421">ROUND((R773-R772)/12+S772,2)</f>
        <v>123.52</v>
      </c>
      <c r="T773" s="55">
        <f t="shared" ref="T773:T784" ca="1" si="422">(1-(1-IF(S773&gt;$AJ$90,0,VLOOKUP(ROUND(S773,0),$AJ$4:$AK$90,2,FALSE)))^(1/12))</f>
        <v>0</v>
      </c>
      <c r="U773" s="78">
        <f t="shared" ref="U773:U784" ca="1" si="423">U772*(1-T773)</f>
        <v>2.4366954920664725E-5</v>
      </c>
      <c r="V773" s="79">
        <f t="shared" ref="V773:V784" ca="1" si="424">MAX(AC772,0)*(1-T773)</f>
        <v>35.6079898195214</v>
      </c>
      <c r="W773" s="79">
        <f t="shared" ca="1" si="407"/>
        <v>0.24289966632911736</v>
      </c>
      <c r="X773" s="80">
        <f t="shared" ca="1" si="408"/>
        <v>-4.8733909841329449E-4</v>
      </c>
      <c r="Y773" s="80">
        <f t="shared" ref="Y773:Y784" ca="1" si="425">IF(OR(V772+AB772=0,X772=0),0,-V773*($C$16/12))</f>
        <v>-2.9673324849601168E-2</v>
      </c>
      <c r="Z773" s="80">
        <f t="shared" ca="1" si="409"/>
        <v>0</v>
      </c>
      <c r="AA773" s="80">
        <f t="shared" ref="AA773:AA784" ca="1" si="426">IF(OR(V772+AB772=0,X772=0),0,-V773*($C$18*(1+$C$20))/12)</f>
        <v>0</v>
      </c>
      <c r="AB773" s="81">
        <f t="shared" ca="1" si="410"/>
        <v>0</v>
      </c>
      <c r="AC773" s="79">
        <f t="shared" ca="1" si="411"/>
        <v>35.820728821902499</v>
      </c>
      <c r="AE773" s="35"/>
      <c r="AF773" s="35"/>
      <c r="AR773" s="69">
        <f t="shared" ref="AR773:AR836" si="427">ROUNDDOWN((AS773-1)/12,0)+1</f>
        <v>65</v>
      </c>
      <c r="AS773" s="70">
        <f t="shared" si="402"/>
        <v>770</v>
      </c>
      <c r="AT773" s="71">
        <f t="shared" si="403"/>
        <v>5.1407983018998795E-3</v>
      </c>
      <c r="AU773" s="72">
        <f t="shared" si="412"/>
        <v>6.8214933659622723E-3</v>
      </c>
      <c r="AV773" s="73">
        <f t="shared" ref="AV773:AV836" si="428">(1+AU773)</f>
        <v>1.0068214933659623</v>
      </c>
      <c r="AW773" s="74">
        <f>PRODUCT(AV$4:AV773)</f>
        <v>187.67576732108597</v>
      </c>
    </row>
    <row r="774" spans="5:49">
      <c r="E774">
        <f t="shared" ref="E774:E784" si="429">E773+1</f>
        <v>771</v>
      </c>
      <c r="F774" s="64">
        <f t="shared" ref="F774:F784" si="430">(E774-E773)/12+F773</f>
        <v>126.16666666666319</v>
      </c>
      <c r="G774" s="55">
        <f t="shared" si="413"/>
        <v>0</v>
      </c>
      <c r="H774" s="78">
        <f t="shared" si="404"/>
        <v>3.8718965653088936E-5</v>
      </c>
      <c r="I774" s="79">
        <f t="shared" ca="1" si="414"/>
        <v>0</v>
      </c>
      <c r="J774" s="79">
        <f t="shared" ca="1" si="415"/>
        <v>0</v>
      </c>
      <c r="K774" s="80">
        <f t="shared" ca="1" si="416"/>
        <v>0</v>
      </c>
      <c r="L774" s="80">
        <f t="shared" ca="1" si="417"/>
        <v>0</v>
      </c>
      <c r="M774" s="80">
        <f t="shared" ca="1" si="418"/>
        <v>0</v>
      </c>
      <c r="N774" s="80">
        <f t="shared" ca="1" si="419"/>
        <v>0</v>
      </c>
      <c r="O774" s="81">
        <f t="shared" ca="1" si="405"/>
        <v>0</v>
      </c>
      <c r="P774" s="79">
        <f t="shared" ca="1" si="406"/>
        <v>0</v>
      </c>
      <c r="R774">
        <f t="shared" ca="1" si="420"/>
        <v>771</v>
      </c>
      <c r="S774" s="78">
        <f t="shared" ca="1" si="421"/>
        <v>123.6</v>
      </c>
      <c r="T774" s="55">
        <f t="shared" ca="1" si="422"/>
        <v>0</v>
      </c>
      <c r="U774" s="78">
        <f t="shared" ca="1" si="423"/>
        <v>2.4366954920664725E-5</v>
      </c>
      <c r="V774" s="79">
        <f t="shared" ca="1" si="424"/>
        <v>35.820728821902499</v>
      </c>
      <c r="W774" s="79">
        <f t="shared" ca="1" si="407"/>
        <v>0.24435086402254147</v>
      </c>
      <c r="X774" s="80">
        <f t="shared" ca="1" si="408"/>
        <v>-4.8733909841329449E-4</v>
      </c>
      <c r="Y774" s="80">
        <f t="shared" ca="1" si="425"/>
        <v>-2.9850607351585418E-2</v>
      </c>
      <c r="Z774" s="80">
        <f t="shared" ca="1" si="409"/>
        <v>0</v>
      </c>
      <c r="AA774" s="80">
        <f t="shared" ca="1" si="426"/>
        <v>0</v>
      </c>
      <c r="AB774" s="81">
        <f t="shared" ca="1" si="410"/>
        <v>0</v>
      </c>
      <c r="AC774" s="79">
        <f t="shared" ca="1" si="411"/>
        <v>36.034741739475045</v>
      </c>
      <c r="AE774" s="35"/>
      <c r="AF774" s="35"/>
      <c r="AR774" s="69">
        <f t="shared" si="427"/>
        <v>65</v>
      </c>
      <c r="AS774" s="70">
        <f t="shared" ref="AS774:AS837" si="431">AS773+1</f>
        <v>771</v>
      </c>
      <c r="AT774" s="71">
        <f t="shared" ref="AT774:AT837" si="432">(1-AU774)*AT773</f>
        <v>5.1057303803877198E-3</v>
      </c>
      <c r="AU774" s="72">
        <f t="shared" si="412"/>
        <v>6.8214933659622723E-3</v>
      </c>
      <c r="AV774" s="73">
        <f t="shared" si="428"/>
        <v>1.0068214933659623</v>
      </c>
      <c r="AW774" s="74">
        <f>PRODUCT(AV$4:AV774)</f>
        <v>188.95599632281863</v>
      </c>
    </row>
    <row r="775" spans="5:49">
      <c r="E775">
        <f t="shared" si="429"/>
        <v>772</v>
      </c>
      <c r="F775" s="64">
        <f t="shared" si="430"/>
        <v>126.24999999999652</v>
      </c>
      <c r="G775" s="55">
        <f t="shared" si="413"/>
        <v>0</v>
      </c>
      <c r="H775" s="78">
        <f t="shared" ref="H775:H784" si="433">H774*(1-G775)</f>
        <v>3.8718965653088936E-5</v>
      </c>
      <c r="I775" s="79">
        <f t="shared" ca="1" si="414"/>
        <v>0</v>
      </c>
      <c r="J775" s="79">
        <f t="shared" ca="1" si="415"/>
        <v>0</v>
      </c>
      <c r="K775" s="80">
        <f t="shared" ca="1" si="416"/>
        <v>0</v>
      </c>
      <c r="L775" s="80">
        <f t="shared" ca="1" si="417"/>
        <v>0</v>
      </c>
      <c r="M775" s="80">
        <f t="shared" ca="1" si="418"/>
        <v>0</v>
      </c>
      <c r="N775" s="80">
        <f t="shared" ca="1" si="419"/>
        <v>0</v>
      </c>
      <c r="O775" s="81">
        <f t="shared" ca="1" si="405"/>
        <v>0</v>
      </c>
      <c r="P775" s="79">
        <f t="shared" ca="1" si="406"/>
        <v>0</v>
      </c>
      <c r="R775">
        <f t="shared" ca="1" si="420"/>
        <v>772</v>
      </c>
      <c r="S775" s="78">
        <f t="shared" ca="1" si="421"/>
        <v>123.68</v>
      </c>
      <c r="T775" s="55">
        <f t="shared" ca="1" si="422"/>
        <v>0</v>
      </c>
      <c r="U775" s="78">
        <f t="shared" ca="1" si="423"/>
        <v>2.4366954920664725E-5</v>
      </c>
      <c r="V775" s="79">
        <f t="shared" ca="1" si="424"/>
        <v>36.034741739475045</v>
      </c>
      <c r="W775" s="79">
        <f t="shared" ca="1" si="407"/>
        <v>0.24581075171999281</v>
      </c>
      <c r="X775" s="80">
        <f t="shared" ca="1" si="408"/>
        <v>-4.8733909841329449E-4</v>
      </c>
      <c r="Y775" s="80">
        <f t="shared" ca="1" si="425"/>
        <v>-3.0028951449562538E-2</v>
      </c>
      <c r="Z775" s="80">
        <f t="shared" ca="1" si="409"/>
        <v>0</v>
      </c>
      <c r="AA775" s="80">
        <f t="shared" ca="1" si="426"/>
        <v>0</v>
      </c>
      <c r="AB775" s="81">
        <f t="shared" ca="1" si="410"/>
        <v>0</v>
      </c>
      <c r="AC775" s="79">
        <f t="shared" ca="1" si="411"/>
        <v>36.25003620064706</v>
      </c>
      <c r="AE775" s="35"/>
      <c r="AF775" s="35"/>
      <c r="AR775" s="69">
        <f t="shared" si="427"/>
        <v>65</v>
      </c>
      <c r="AS775" s="70">
        <f t="shared" si="431"/>
        <v>772</v>
      </c>
      <c r="AT775" s="71">
        <f t="shared" si="432"/>
        <v>5.0709016744695133E-3</v>
      </c>
      <c r="AU775" s="72">
        <f t="shared" si="412"/>
        <v>6.8214933659622723E-3</v>
      </c>
      <c r="AV775" s="73">
        <f t="shared" si="428"/>
        <v>1.0068214933659623</v>
      </c>
      <c r="AW775" s="74">
        <f>PRODUCT(AV$4:AV775)</f>
        <v>190.24495839819355</v>
      </c>
    </row>
    <row r="776" spans="5:49">
      <c r="E776">
        <f t="shared" si="429"/>
        <v>773</v>
      </c>
      <c r="F776" s="64">
        <f t="shared" si="430"/>
        <v>126.33333333332985</v>
      </c>
      <c r="G776" s="55">
        <f t="shared" si="413"/>
        <v>0</v>
      </c>
      <c r="H776" s="78">
        <f t="shared" si="433"/>
        <v>3.8718965653088936E-5</v>
      </c>
      <c r="I776" s="79">
        <f t="shared" ca="1" si="414"/>
        <v>0</v>
      </c>
      <c r="J776" s="79">
        <f t="shared" ca="1" si="415"/>
        <v>0</v>
      </c>
      <c r="K776" s="80">
        <f t="shared" ca="1" si="416"/>
        <v>0</v>
      </c>
      <c r="L776" s="80">
        <f t="shared" ca="1" si="417"/>
        <v>0</v>
      </c>
      <c r="M776" s="80">
        <f t="shared" ca="1" si="418"/>
        <v>0</v>
      </c>
      <c r="N776" s="80">
        <f t="shared" ca="1" si="419"/>
        <v>0</v>
      </c>
      <c r="O776" s="81">
        <f t="shared" ca="1" si="405"/>
        <v>0</v>
      </c>
      <c r="P776" s="79">
        <f t="shared" ca="1" si="406"/>
        <v>0</v>
      </c>
      <c r="R776">
        <f t="shared" ca="1" si="420"/>
        <v>773</v>
      </c>
      <c r="S776" s="78">
        <f t="shared" ca="1" si="421"/>
        <v>123.76</v>
      </c>
      <c r="T776" s="55">
        <f t="shared" ca="1" si="422"/>
        <v>0</v>
      </c>
      <c r="U776" s="78">
        <f t="shared" ca="1" si="423"/>
        <v>2.4366954920664725E-5</v>
      </c>
      <c r="V776" s="79">
        <f t="shared" ca="1" si="424"/>
        <v>36.25003620064706</v>
      </c>
      <c r="W776" s="79">
        <f t="shared" ca="1" si="407"/>
        <v>0.24727938145860612</v>
      </c>
      <c r="X776" s="80">
        <f t="shared" ca="1" si="408"/>
        <v>-4.8733909841329449E-4</v>
      </c>
      <c r="Y776" s="80">
        <f t="shared" ca="1" si="425"/>
        <v>-3.020836350053922E-2</v>
      </c>
      <c r="Z776" s="80">
        <f t="shared" ca="1" si="409"/>
        <v>0</v>
      </c>
      <c r="AA776" s="80">
        <f t="shared" ca="1" si="426"/>
        <v>0</v>
      </c>
      <c r="AB776" s="81">
        <f t="shared" ca="1" si="410"/>
        <v>0</v>
      </c>
      <c r="AC776" s="79">
        <f t="shared" ca="1" si="411"/>
        <v>36.466619879506709</v>
      </c>
      <c r="AE776" s="35"/>
      <c r="AF776" s="35"/>
      <c r="AR776" s="69">
        <f t="shared" si="427"/>
        <v>65</v>
      </c>
      <c r="AS776" s="70">
        <f t="shared" si="431"/>
        <v>773</v>
      </c>
      <c r="AT776" s="71">
        <f t="shared" si="432"/>
        <v>5.0363105523376726E-3</v>
      </c>
      <c r="AU776" s="72">
        <f t="shared" si="412"/>
        <v>6.8214933659622723E-3</v>
      </c>
      <c r="AV776" s="73">
        <f t="shared" si="428"/>
        <v>1.0068214933659623</v>
      </c>
      <c r="AW776" s="74">
        <f>PRODUCT(AV$4:AV776)</f>
        <v>191.54271311981458</v>
      </c>
    </row>
    <row r="777" spans="5:49">
      <c r="E777">
        <f t="shared" si="429"/>
        <v>774</v>
      </c>
      <c r="F777" s="64">
        <f t="shared" si="430"/>
        <v>126.41666666666318</v>
      </c>
      <c r="G777" s="55">
        <f t="shared" si="413"/>
        <v>0</v>
      </c>
      <c r="H777" s="78">
        <f t="shared" si="433"/>
        <v>3.8718965653088936E-5</v>
      </c>
      <c r="I777" s="79">
        <f t="shared" ca="1" si="414"/>
        <v>0</v>
      </c>
      <c r="J777" s="79">
        <f t="shared" ca="1" si="415"/>
        <v>0</v>
      </c>
      <c r="K777" s="80">
        <f t="shared" ca="1" si="416"/>
        <v>0</v>
      </c>
      <c r="L777" s="80">
        <f t="shared" ca="1" si="417"/>
        <v>0</v>
      </c>
      <c r="M777" s="80">
        <f t="shared" ca="1" si="418"/>
        <v>0</v>
      </c>
      <c r="N777" s="80">
        <f t="shared" ca="1" si="419"/>
        <v>0</v>
      </c>
      <c r="O777" s="81">
        <f t="shared" ca="1" si="405"/>
        <v>0</v>
      </c>
      <c r="P777" s="79">
        <f t="shared" ca="1" si="406"/>
        <v>0</v>
      </c>
      <c r="R777">
        <f t="shared" ca="1" si="420"/>
        <v>774</v>
      </c>
      <c r="S777" s="78">
        <f t="shared" ca="1" si="421"/>
        <v>123.84</v>
      </c>
      <c r="T777" s="55">
        <f t="shared" ca="1" si="422"/>
        <v>0</v>
      </c>
      <c r="U777" s="78">
        <f t="shared" ca="1" si="423"/>
        <v>2.4366954920664725E-5</v>
      </c>
      <c r="V777" s="79">
        <f t="shared" ca="1" si="424"/>
        <v>36.466619879506709</v>
      </c>
      <c r="W777" s="79">
        <f t="shared" ca="1" si="407"/>
        <v>0.24875680558712293</v>
      </c>
      <c r="X777" s="80">
        <f t="shared" ca="1" si="408"/>
        <v>-4.8733909841329449E-4</v>
      </c>
      <c r="Y777" s="80">
        <f t="shared" ca="1" si="425"/>
        <v>-3.0388849899588927E-2</v>
      </c>
      <c r="Z777" s="80">
        <f t="shared" ca="1" si="409"/>
        <v>0</v>
      </c>
      <c r="AA777" s="80">
        <f t="shared" ca="1" si="426"/>
        <v>0</v>
      </c>
      <c r="AB777" s="81">
        <f t="shared" ca="1" si="410"/>
        <v>0</v>
      </c>
      <c r="AC777" s="79">
        <f t="shared" ca="1" si="411"/>
        <v>36.684500496095829</v>
      </c>
      <c r="AE777" s="35"/>
      <c r="AF777" s="35"/>
      <c r="AR777" s="69">
        <f t="shared" si="427"/>
        <v>65</v>
      </c>
      <c r="AS777" s="70">
        <f t="shared" si="431"/>
        <v>774</v>
      </c>
      <c r="AT777" s="71">
        <f t="shared" si="432"/>
        <v>5.001955393315975E-3</v>
      </c>
      <c r="AU777" s="72">
        <f t="shared" si="412"/>
        <v>6.8214933659622723E-3</v>
      </c>
      <c r="AV777" s="73">
        <f t="shared" si="428"/>
        <v>1.0068214933659623</v>
      </c>
      <c r="AW777" s="74">
        <f>PRODUCT(AV$4:AV777)</f>
        <v>192.8493204666598</v>
      </c>
    </row>
    <row r="778" spans="5:49">
      <c r="E778">
        <f t="shared" si="429"/>
        <v>775</v>
      </c>
      <c r="F778" s="64">
        <f t="shared" si="430"/>
        <v>126.4999999999965</v>
      </c>
      <c r="G778" s="55">
        <f t="shared" si="413"/>
        <v>0</v>
      </c>
      <c r="H778" s="78">
        <f t="shared" si="433"/>
        <v>3.8718965653088936E-5</v>
      </c>
      <c r="I778" s="79">
        <f t="shared" ca="1" si="414"/>
        <v>0</v>
      </c>
      <c r="J778" s="79">
        <f t="shared" ca="1" si="415"/>
        <v>0</v>
      </c>
      <c r="K778" s="80">
        <f t="shared" ca="1" si="416"/>
        <v>0</v>
      </c>
      <c r="L778" s="80">
        <f t="shared" ca="1" si="417"/>
        <v>0</v>
      </c>
      <c r="M778" s="80">
        <f t="shared" ca="1" si="418"/>
        <v>0</v>
      </c>
      <c r="N778" s="80">
        <f t="shared" ca="1" si="419"/>
        <v>0</v>
      </c>
      <c r="O778" s="81">
        <f t="shared" ca="1" si="405"/>
        <v>0</v>
      </c>
      <c r="P778" s="79">
        <f t="shared" ca="1" si="406"/>
        <v>0</v>
      </c>
      <c r="R778">
        <f t="shared" ca="1" si="420"/>
        <v>775</v>
      </c>
      <c r="S778" s="78">
        <f t="shared" ca="1" si="421"/>
        <v>123.92</v>
      </c>
      <c r="T778" s="55">
        <f t="shared" ca="1" si="422"/>
        <v>0</v>
      </c>
      <c r="U778" s="78">
        <f t="shared" ca="1" si="423"/>
        <v>2.4366954920664725E-5</v>
      </c>
      <c r="V778" s="79">
        <f t="shared" ca="1" si="424"/>
        <v>36.684500496095829</v>
      </c>
      <c r="W778" s="79">
        <f t="shared" ca="1" si="407"/>
        <v>0.25024307676775737</v>
      </c>
      <c r="X778" s="80">
        <f t="shared" ca="1" si="408"/>
        <v>-4.8733909841329449E-4</v>
      </c>
      <c r="Y778" s="80">
        <f t="shared" ca="1" si="425"/>
        <v>-3.0570417080079858E-2</v>
      </c>
      <c r="Z778" s="80">
        <f t="shared" ca="1" si="409"/>
        <v>0</v>
      </c>
      <c r="AA778" s="80">
        <f t="shared" ca="1" si="426"/>
        <v>0</v>
      </c>
      <c r="AB778" s="81">
        <f t="shared" ca="1" si="410"/>
        <v>0</v>
      </c>
      <c r="AC778" s="79">
        <f t="shared" ca="1" si="411"/>
        <v>36.903685816685098</v>
      </c>
      <c r="AE778" s="35"/>
      <c r="AF778" s="35"/>
      <c r="AR778" s="69">
        <f t="shared" si="427"/>
        <v>65</v>
      </c>
      <c r="AS778" s="70">
        <f t="shared" si="431"/>
        <v>775</v>
      </c>
      <c r="AT778" s="71">
        <f t="shared" si="432"/>
        <v>4.9678345877836308E-3</v>
      </c>
      <c r="AU778" s="72">
        <f t="shared" si="412"/>
        <v>6.8214933659622723E-3</v>
      </c>
      <c r="AV778" s="73">
        <f t="shared" si="428"/>
        <v>1.0068214933659623</v>
      </c>
      <c r="AW778" s="74">
        <f>PRODUCT(AV$4:AV778)</f>
        <v>194.16484082685346</v>
      </c>
    </row>
    <row r="779" spans="5:49">
      <c r="E779">
        <f t="shared" si="429"/>
        <v>776</v>
      </c>
      <c r="F779" s="64">
        <f t="shared" si="430"/>
        <v>126.58333333332983</v>
      </c>
      <c r="G779" s="55">
        <f t="shared" si="413"/>
        <v>0</v>
      </c>
      <c r="H779" s="78">
        <f t="shared" si="433"/>
        <v>3.8718965653088936E-5</v>
      </c>
      <c r="I779" s="79">
        <f t="shared" ca="1" si="414"/>
        <v>0</v>
      </c>
      <c r="J779" s="79">
        <f t="shared" ca="1" si="415"/>
        <v>0</v>
      </c>
      <c r="K779" s="80">
        <f t="shared" ca="1" si="416"/>
        <v>0</v>
      </c>
      <c r="L779" s="80">
        <f t="shared" ca="1" si="417"/>
        <v>0</v>
      </c>
      <c r="M779" s="80">
        <f t="shared" ca="1" si="418"/>
        <v>0</v>
      </c>
      <c r="N779" s="80">
        <f t="shared" ca="1" si="419"/>
        <v>0</v>
      </c>
      <c r="O779" s="81">
        <f t="shared" ca="1" si="405"/>
        <v>0</v>
      </c>
      <c r="P779" s="79">
        <f t="shared" ca="1" si="406"/>
        <v>0</v>
      </c>
      <c r="R779">
        <f t="shared" ca="1" si="420"/>
        <v>776</v>
      </c>
      <c r="S779" s="78">
        <f t="shared" ca="1" si="421"/>
        <v>124</v>
      </c>
      <c r="T779" s="55">
        <f t="shared" ca="1" si="422"/>
        <v>0</v>
      </c>
      <c r="U779" s="78">
        <f t="shared" ca="1" si="423"/>
        <v>2.4366954920664725E-5</v>
      </c>
      <c r="V779" s="79">
        <f t="shared" ca="1" si="424"/>
        <v>36.903685816685098</v>
      </c>
      <c r="W779" s="79">
        <f t="shared" ca="1" si="407"/>
        <v>0.25173824797807337</v>
      </c>
      <c r="X779" s="80">
        <f t="shared" ca="1" si="408"/>
        <v>-4.8733909841329449E-4</v>
      </c>
      <c r="Y779" s="80">
        <f t="shared" ca="1" si="425"/>
        <v>-3.0753071513904249E-2</v>
      </c>
      <c r="Z779" s="80">
        <f t="shared" ca="1" si="409"/>
        <v>0</v>
      </c>
      <c r="AA779" s="80">
        <f t="shared" ca="1" si="426"/>
        <v>0</v>
      </c>
      <c r="AB779" s="81">
        <f t="shared" ca="1" si="410"/>
        <v>0</v>
      </c>
      <c r="AC779" s="79">
        <f t="shared" ca="1" si="411"/>
        <v>37.124183654050853</v>
      </c>
      <c r="AE779" s="35"/>
      <c r="AF779" s="35"/>
      <c r="AR779" s="69">
        <f t="shared" si="427"/>
        <v>65</v>
      </c>
      <c r="AS779" s="70">
        <f t="shared" si="431"/>
        <v>776</v>
      </c>
      <c r="AT779" s="71">
        <f t="shared" si="432"/>
        <v>4.933946537099867E-3</v>
      </c>
      <c r="AU779" s="72">
        <f t="shared" si="412"/>
        <v>6.8214933659622723E-3</v>
      </c>
      <c r="AV779" s="73">
        <f t="shared" si="428"/>
        <v>1.0068214933659623</v>
      </c>
      <c r="AW779" s="74">
        <f>PRODUCT(AV$4:AV779)</f>
        <v>195.48933500045698</v>
      </c>
    </row>
    <row r="780" spans="5:49">
      <c r="E780">
        <f t="shared" si="429"/>
        <v>777</v>
      </c>
      <c r="F780" s="64">
        <f t="shared" si="430"/>
        <v>126.66666666666316</v>
      </c>
      <c r="G780" s="55">
        <f t="shared" si="413"/>
        <v>0</v>
      </c>
      <c r="H780" s="78">
        <f t="shared" si="433"/>
        <v>3.8718965653088936E-5</v>
      </c>
      <c r="I780" s="79">
        <f t="shared" ca="1" si="414"/>
        <v>0</v>
      </c>
      <c r="J780" s="79">
        <f t="shared" ca="1" si="415"/>
        <v>0</v>
      </c>
      <c r="K780" s="80">
        <f t="shared" ca="1" si="416"/>
        <v>0</v>
      </c>
      <c r="L780" s="80">
        <f t="shared" ca="1" si="417"/>
        <v>0</v>
      </c>
      <c r="M780" s="80">
        <f t="shared" ca="1" si="418"/>
        <v>0</v>
      </c>
      <c r="N780" s="80">
        <f t="shared" ca="1" si="419"/>
        <v>0</v>
      </c>
      <c r="O780" s="81">
        <f t="shared" ca="1" si="405"/>
        <v>0</v>
      </c>
      <c r="P780" s="79">
        <f t="shared" ca="1" si="406"/>
        <v>0</v>
      </c>
      <c r="R780">
        <f t="shared" ca="1" si="420"/>
        <v>777</v>
      </c>
      <c r="S780" s="78">
        <f t="shared" ca="1" si="421"/>
        <v>124.08</v>
      </c>
      <c r="T780" s="55">
        <f t="shared" ca="1" si="422"/>
        <v>0</v>
      </c>
      <c r="U780" s="78">
        <f t="shared" ca="1" si="423"/>
        <v>2.4366954920664725E-5</v>
      </c>
      <c r="V780" s="79">
        <f t="shared" ca="1" si="424"/>
        <v>37.124183654050853</v>
      </c>
      <c r="W780" s="79">
        <f t="shared" ca="1" si="407"/>
        <v>0.2532423725128729</v>
      </c>
      <c r="X780" s="80">
        <f t="shared" ca="1" si="408"/>
        <v>-4.8733909841329449E-4</v>
      </c>
      <c r="Y780" s="80">
        <f t="shared" ca="1" si="425"/>
        <v>-3.0936819711709047E-2</v>
      </c>
      <c r="Z780" s="80">
        <f t="shared" ca="1" si="409"/>
        <v>0</v>
      </c>
      <c r="AA780" s="80">
        <f t="shared" ca="1" si="426"/>
        <v>0</v>
      </c>
      <c r="AB780" s="81">
        <f t="shared" ca="1" si="410"/>
        <v>0</v>
      </c>
      <c r="AC780" s="79">
        <f t="shared" ca="1" si="411"/>
        <v>37.3460018677536</v>
      </c>
      <c r="AE780" s="35"/>
      <c r="AF780" s="35"/>
      <c r="AR780" s="69">
        <f t="shared" si="427"/>
        <v>65</v>
      </c>
      <c r="AS780" s="70">
        <f t="shared" si="431"/>
        <v>777</v>
      </c>
      <c r="AT780" s="71">
        <f t="shared" si="432"/>
        <v>4.9002896535290281E-3</v>
      </c>
      <c r="AU780" s="72">
        <f t="shared" si="412"/>
        <v>6.8214933659622723E-3</v>
      </c>
      <c r="AV780" s="73">
        <f t="shared" si="428"/>
        <v>1.0068214933659623</v>
      </c>
      <c r="AW780" s="74">
        <f>PRODUCT(AV$4:AV780)</f>
        <v>196.82286420227896</v>
      </c>
    </row>
    <row r="781" spans="5:49">
      <c r="E781">
        <f t="shared" si="429"/>
        <v>778</v>
      </c>
      <c r="F781" s="64">
        <f t="shared" si="430"/>
        <v>126.74999999999649</v>
      </c>
      <c r="G781" s="55">
        <f t="shared" si="413"/>
        <v>0</v>
      </c>
      <c r="H781" s="78">
        <f t="shared" si="433"/>
        <v>3.8718965653088936E-5</v>
      </c>
      <c r="I781" s="79">
        <f t="shared" ca="1" si="414"/>
        <v>0</v>
      </c>
      <c r="J781" s="79">
        <f t="shared" ca="1" si="415"/>
        <v>0</v>
      </c>
      <c r="K781" s="80">
        <f t="shared" ca="1" si="416"/>
        <v>0</v>
      </c>
      <c r="L781" s="80">
        <f t="shared" ca="1" si="417"/>
        <v>0</v>
      </c>
      <c r="M781" s="80">
        <f t="shared" ca="1" si="418"/>
        <v>0</v>
      </c>
      <c r="N781" s="80">
        <f t="shared" ca="1" si="419"/>
        <v>0</v>
      </c>
      <c r="O781" s="81">
        <f t="shared" ca="1" si="405"/>
        <v>0</v>
      </c>
      <c r="P781" s="79">
        <f t="shared" ca="1" si="406"/>
        <v>0</v>
      </c>
      <c r="R781">
        <f t="shared" ca="1" si="420"/>
        <v>778</v>
      </c>
      <c r="S781" s="78">
        <f t="shared" ca="1" si="421"/>
        <v>124.16</v>
      </c>
      <c r="T781" s="55">
        <f t="shared" ca="1" si="422"/>
        <v>0</v>
      </c>
      <c r="U781" s="78">
        <f t="shared" ca="1" si="423"/>
        <v>2.4366954920664725E-5</v>
      </c>
      <c r="V781" s="79">
        <f t="shared" ca="1" si="424"/>
        <v>37.3460018677536</v>
      </c>
      <c r="W781" s="79">
        <f t="shared" ca="1" si="407"/>
        <v>0.25475550398609581</v>
      </c>
      <c r="X781" s="80">
        <f t="shared" ca="1" si="408"/>
        <v>-4.8733909841329449E-4</v>
      </c>
      <c r="Y781" s="80">
        <f t="shared" ca="1" si="425"/>
        <v>-3.1121668223128E-2</v>
      </c>
      <c r="Z781" s="80">
        <f t="shared" ca="1" si="409"/>
        <v>0</v>
      </c>
      <c r="AA781" s="80">
        <f t="shared" ca="1" si="426"/>
        <v>0</v>
      </c>
      <c r="AB781" s="81">
        <f t="shared" ca="1" si="410"/>
        <v>0</v>
      </c>
      <c r="AC781" s="79">
        <f t="shared" ca="1" si="411"/>
        <v>37.569148364418155</v>
      </c>
      <c r="AE781" s="35"/>
      <c r="AF781" s="35"/>
      <c r="AR781" s="69">
        <f t="shared" si="427"/>
        <v>65</v>
      </c>
      <c r="AS781" s="70">
        <f t="shared" si="431"/>
        <v>778</v>
      </c>
      <c r="AT781" s="71">
        <f t="shared" si="432"/>
        <v>4.8668623601661864E-3</v>
      </c>
      <c r="AU781" s="72">
        <f t="shared" si="412"/>
        <v>6.8214933659622723E-3</v>
      </c>
      <c r="AV781" s="73">
        <f t="shared" si="428"/>
        <v>1.0068214933659623</v>
      </c>
      <c r="AW781" s="74">
        <f>PRODUCT(AV$4:AV781)</f>
        <v>198.1654900647045</v>
      </c>
    </row>
    <row r="782" spans="5:49">
      <c r="E782">
        <f t="shared" si="429"/>
        <v>779</v>
      </c>
      <c r="F782" s="64">
        <f t="shared" si="430"/>
        <v>126.83333333332982</v>
      </c>
      <c r="G782" s="55">
        <f t="shared" si="413"/>
        <v>0</v>
      </c>
      <c r="H782" s="78">
        <f t="shared" si="433"/>
        <v>3.8718965653088936E-5</v>
      </c>
      <c r="I782" s="79">
        <f t="shared" ca="1" si="414"/>
        <v>0</v>
      </c>
      <c r="J782" s="79">
        <f t="shared" ca="1" si="415"/>
        <v>0</v>
      </c>
      <c r="K782" s="80">
        <f t="shared" ca="1" si="416"/>
        <v>0</v>
      </c>
      <c r="L782" s="80">
        <f t="shared" ca="1" si="417"/>
        <v>0</v>
      </c>
      <c r="M782" s="80">
        <f t="shared" ca="1" si="418"/>
        <v>0</v>
      </c>
      <c r="N782" s="80">
        <f t="shared" ca="1" si="419"/>
        <v>0</v>
      </c>
      <c r="O782" s="81">
        <f t="shared" ca="1" si="405"/>
        <v>0</v>
      </c>
      <c r="P782" s="79">
        <f t="shared" ca="1" si="406"/>
        <v>0</v>
      </c>
      <c r="R782">
        <f t="shared" ca="1" si="420"/>
        <v>779</v>
      </c>
      <c r="S782" s="78">
        <f t="shared" ca="1" si="421"/>
        <v>124.24</v>
      </c>
      <c r="T782" s="55">
        <f t="shared" ca="1" si="422"/>
        <v>0</v>
      </c>
      <c r="U782" s="78">
        <f t="shared" ca="1" si="423"/>
        <v>2.4366954920664725E-5</v>
      </c>
      <c r="V782" s="79">
        <f t="shared" ca="1" si="424"/>
        <v>37.569148364418155</v>
      </c>
      <c r="W782" s="79">
        <f t="shared" ca="1" si="407"/>
        <v>0.25627769633273079</v>
      </c>
      <c r="X782" s="80">
        <f t="shared" ca="1" si="408"/>
        <v>-4.8733909841329449E-4</v>
      </c>
      <c r="Y782" s="80">
        <f t="shared" ca="1" si="425"/>
        <v>-3.1307623637015128E-2</v>
      </c>
      <c r="Z782" s="80">
        <f t="shared" ca="1" si="409"/>
        <v>0</v>
      </c>
      <c r="AA782" s="80">
        <f t="shared" ca="1" si="426"/>
        <v>0</v>
      </c>
      <c r="AB782" s="81">
        <f t="shared" ca="1" si="410"/>
        <v>0</v>
      </c>
      <c r="AC782" s="79">
        <f t="shared" ca="1" si="411"/>
        <v>37.79363109801546</v>
      </c>
      <c r="AE782" s="35"/>
      <c r="AF782" s="35"/>
      <c r="AR782" s="69">
        <f t="shared" si="427"/>
        <v>65</v>
      </c>
      <c r="AS782" s="70">
        <f t="shared" si="431"/>
        <v>779</v>
      </c>
      <c r="AT782" s="71">
        <f t="shared" si="432"/>
        <v>4.8336630908632616E-3</v>
      </c>
      <c r="AU782" s="72">
        <f t="shared" si="412"/>
        <v>6.8214933659622723E-3</v>
      </c>
      <c r="AV782" s="73">
        <f t="shared" si="428"/>
        <v>1.0068214933659623</v>
      </c>
      <c r="AW782" s="74">
        <f>PRODUCT(AV$4:AV782)</f>
        <v>199.51727464054355</v>
      </c>
    </row>
    <row r="783" spans="5:49">
      <c r="E783">
        <f t="shared" si="429"/>
        <v>780</v>
      </c>
      <c r="F783" s="64">
        <f t="shared" si="430"/>
        <v>126.91666666666315</v>
      </c>
      <c r="G783" s="55">
        <f t="shared" si="413"/>
        <v>0</v>
      </c>
      <c r="H783" s="78">
        <f t="shared" si="433"/>
        <v>3.8718965653088936E-5</v>
      </c>
      <c r="I783" s="79">
        <f t="shared" ca="1" si="414"/>
        <v>0</v>
      </c>
      <c r="J783" s="79">
        <f t="shared" ca="1" si="415"/>
        <v>0</v>
      </c>
      <c r="K783" s="80">
        <f t="shared" ca="1" si="416"/>
        <v>0</v>
      </c>
      <c r="L783" s="80">
        <f t="shared" ca="1" si="417"/>
        <v>0</v>
      </c>
      <c r="M783" s="80">
        <f t="shared" ca="1" si="418"/>
        <v>0</v>
      </c>
      <c r="N783" s="80">
        <f t="shared" ca="1" si="419"/>
        <v>0</v>
      </c>
      <c r="O783" s="81">
        <f t="shared" ca="1" si="405"/>
        <v>0</v>
      </c>
      <c r="P783" s="79">
        <f t="shared" ca="1" si="406"/>
        <v>0</v>
      </c>
      <c r="R783">
        <f t="shared" ca="1" si="420"/>
        <v>780</v>
      </c>
      <c r="S783" s="78">
        <f t="shared" ca="1" si="421"/>
        <v>124.32</v>
      </c>
      <c r="T783" s="55">
        <f t="shared" ca="1" si="422"/>
        <v>0</v>
      </c>
      <c r="U783" s="78">
        <f t="shared" ca="1" si="423"/>
        <v>2.4366954920664725E-5</v>
      </c>
      <c r="V783" s="79">
        <f t="shared" ca="1" si="424"/>
        <v>37.79363109801546</v>
      </c>
      <c r="W783" s="79">
        <f t="shared" ca="1" si="407"/>
        <v>0.2578090038107379</v>
      </c>
      <c r="X783" s="80">
        <f t="shared" ca="1" si="408"/>
        <v>-4.8733909841329449E-4</v>
      </c>
      <c r="Y783" s="80">
        <f t="shared" ca="1" si="425"/>
        <v>-3.1494692581679549E-2</v>
      </c>
      <c r="Z783" s="80">
        <f t="shared" ca="1" si="409"/>
        <v>0</v>
      </c>
      <c r="AA783" s="80">
        <f t="shared" ca="1" si="426"/>
        <v>0</v>
      </c>
      <c r="AB783" s="81">
        <f t="shared" ca="1" si="410"/>
        <v>-3.2173993557949445</v>
      </c>
      <c r="AC783" s="79">
        <f t="shared" ca="1" si="411"/>
        <v>34.802058714351155</v>
      </c>
      <c r="AE783" s="35"/>
      <c r="AF783" s="35"/>
      <c r="AR783" s="69">
        <f t="shared" si="427"/>
        <v>65</v>
      </c>
      <c r="AS783" s="70">
        <f t="shared" si="431"/>
        <v>780</v>
      </c>
      <c r="AT783" s="71">
        <f t="shared" si="432"/>
        <v>4.8006902901556415E-3</v>
      </c>
      <c r="AU783" s="72">
        <f t="shared" si="412"/>
        <v>6.8214933659622723E-3</v>
      </c>
      <c r="AV783" s="73">
        <f t="shared" si="428"/>
        <v>1.0068214933659623</v>
      </c>
      <c r="AW783" s="74">
        <f>PRODUCT(AV$4:AV783)</f>
        <v>200.87828040589889</v>
      </c>
    </row>
    <row r="784" spans="5:49">
      <c r="E784">
        <f t="shared" si="429"/>
        <v>781</v>
      </c>
      <c r="F784" s="64">
        <f t="shared" si="430"/>
        <v>126.99999999999648</v>
      </c>
      <c r="G784" s="55">
        <f t="shared" si="413"/>
        <v>0</v>
      </c>
      <c r="H784" s="78">
        <f t="shared" si="433"/>
        <v>3.8718965653088936E-5</v>
      </c>
      <c r="I784" s="79">
        <f t="shared" ca="1" si="414"/>
        <v>0</v>
      </c>
      <c r="J784" s="79">
        <f t="shared" ca="1" si="415"/>
        <v>0</v>
      </c>
      <c r="K784" s="80">
        <f t="shared" ca="1" si="416"/>
        <v>0</v>
      </c>
      <c r="L784" s="80">
        <f t="shared" ca="1" si="417"/>
        <v>0</v>
      </c>
      <c r="M784" s="80">
        <f t="shared" ca="1" si="418"/>
        <v>0</v>
      </c>
      <c r="N784" s="80">
        <f t="shared" ca="1" si="419"/>
        <v>0</v>
      </c>
      <c r="O784" s="81">
        <f t="shared" ca="1" si="405"/>
        <v>0</v>
      </c>
      <c r="P784" s="79">
        <f t="shared" ca="1" si="406"/>
        <v>0</v>
      </c>
      <c r="R784">
        <f t="shared" ca="1" si="420"/>
        <v>781</v>
      </c>
      <c r="S784" s="78">
        <f t="shared" ca="1" si="421"/>
        <v>124.4</v>
      </c>
      <c r="T784" s="55">
        <f t="shared" ca="1" si="422"/>
        <v>0</v>
      </c>
      <c r="U784" s="78">
        <f t="shared" ca="1" si="423"/>
        <v>2.4366954920664725E-5</v>
      </c>
      <c r="V784" s="79">
        <f t="shared" ca="1" si="424"/>
        <v>34.802058714351155</v>
      </c>
      <c r="W784" s="79">
        <f t="shared" ca="1" si="407"/>
        <v>0.23740201264177588</v>
      </c>
      <c r="X784" s="80">
        <f t="shared" ca="1" si="408"/>
        <v>-4.8733909841329449E-4</v>
      </c>
      <c r="Y784" s="80">
        <f t="shared" ca="1" si="425"/>
        <v>-2.9001715595292632E-2</v>
      </c>
      <c r="Z784" s="80">
        <f t="shared" ca="1" si="409"/>
        <v>-0.26101544035763363</v>
      </c>
      <c r="AA784" s="80">
        <f t="shared" ca="1" si="426"/>
        <v>0</v>
      </c>
      <c r="AB784" s="81">
        <f t="shared" ca="1" si="410"/>
        <v>0</v>
      </c>
      <c r="AC784" s="79">
        <f t="shared" ca="1" si="411"/>
        <v>34.748956231941591</v>
      </c>
      <c r="AE784" s="35"/>
      <c r="AF784" s="35"/>
      <c r="AR784" s="69">
        <f t="shared" si="427"/>
        <v>66</v>
      </c>
      <c r="AS784" s="70">
        <f t="shared" si="431"/>
        <v>781</v>
      </c>
      <c r="AT784" s="71">
        <f t="shared" si="432"/>
        <v>4.7679424131893055E-3</v>
      </c>
      <c r="AU784" s="72">
        <f t="shared" si="412"/>
        <v>6.8214933659622723E-3</v>
      </c>
      <c r="AV784" s="73">
        <f t="shared" si="428"/>
        <v>1.0068214933659623</v>
      </c>
      <c r="AW784" s="74">
        <f>PRODUCT(AV$4:AV784)</f>
        <v>202.24857026305364</v>
      </c>
    </row>
    <row r="785" spans="44:49">
      <c r="AR785" s="69">
        <f t="shared" si="427"/>
        <v>66</v>
      </c>
      <c r="AS785" s="70">
        <f t="shared" si="431"/>
        <v>782</v>
      </c>
      <c r="AT785" s="71">
        <f t="shared" si="432"/>
        <v>4.7354179256484446E-3</v>
      </c>
      <c r="AU785" s="72">
        <f t="shared" si="412"/>
        <v>6.8214933659622723E-3</v>
      </c>
      <c r="AV785" s="73">
        <f t="shared" si="428"/>
        <v>1.0068214933659623</v>
      </c>
      <c r="AW785" s="74">
        <f>PRODUCT(AV$4:AV785)</f>
        <v>203.62820754337841</v>
      </c>
    </row>
    <row r="786" spans="44:49">
      <c r="AR786" s="69">
        <f t="shared" si="427"/>
        <v>66</v>
      </c>
      <c r="AS786" s="70">
        <f t="shared" si="431"/>
        <v>783</v>
      </c>
      <c r="AT786" s="71">
        <f t="shared" si="432"/>
        <v>4.7031153036835747E-3</v>
      </c>
      <c r="AU786" s="72">
        <f t="shared" si="412"/>
        <v>6.8214933659622723E-3</v>
      </c>
      <c r="AV786" s="73">
        <f t="shared" si="428"/>
        <v>1.0068214933659623</v>
      </c>
      <c r="AW786" s="74">
        <f>PRODUCT(AV$4:AV786)</f>
        <v>205.01725601025836</v>
      </c>
    </row>
    <row r="787" spans="44:49">
      <c r="AR787" s="69">
        <f t="shared" si="427"/>
        <v>66</v>
      </c>
      <c r="AS787" s="70">
        <f t="shared" si="431"/>
        <v>784</v>
      </c>
      <c r="AT787" s="71">
        <f t="shared" si="432"/>
        <v>4.6710330338401414E-3</v>
      </c>
      <c r="AU787" s="72">
        <f t="shared" si="412"/>
        <v>6.8214933659622723E-3</v>
      </c>
      <c r="AV787" s="73">
        <f t="shared" si="428"/>
        <v>1.0068214933659623</v>
      </c>
      <c r="AW787" s="74">
        <f>PRODUCT(AV$4:AV787)</f>
        <v>206.41577986204013</v>
      </c>
    </row>
    <row r="788" spans="44:49">
      <c r="AR788" s="69">
        <f t="shared" si="427"/>
        <v>66</v>
      </c>
      <c r="AS788" s="70">
        <f t="shared" si="431"/>
        <v>785</v>
      </c>
      <c r="AT788" s="71">
        <f t="shared" si="432"/>
        <v>4.6391696129876106E-3</v>
      </c>
      <c r="AU788" s="72">
        <f t="shared" si="412"/>
        <v>6.8214933659622723E-3</v>
      </c>
      <c r="AV788" s="73">
        <f t="shared" si="428"/>
        <v>1.0068214933659623</v>
      </c>
      <c r="AW788" s="74">
        <f>PRODUCT(AV$4:AV788)</f>
        <v>207.82384373499897</v>
      </c>
    </row>
    <row r="789" spans="44:49">
      <c r="AR789" s="69">
        <f t="shared" si="427"/>
        <v>66</v>
      </c>
      <c r="AS789" s="70">
        <f t="shared" si="431"/>
        <v>786</v>
      </c>
      <c r="AT789" s="71">
        <f t="shared" si="432"/>
        <v>4.6075235482490422E-3</v>
      </c>
      <c r="AU789" s="72">
        <f t="shared" si="412"/>
        <v>6.8214933659622723E-3</v>
      </c>
      <c r="AV789" s="73">
        <f t="shared" si="428"/>
        <v>1.0068214933659623</v>
      </c>
      <c r="AW789" s="74">
        <f>PRODUCT(AV$4:AV789)</f>
        <v>209.24151270632606</v>
      </c>
    </row>
    <row r="790" spans="44:49">
      <c r="AR790" s="69">
        <f t="shared" si="427"/>
        <v>66</v>
      </c>
      <c r="AS790" s="70">
        <f t="shared" si="431"/>
        <v>787</v>
      </c>
      <c r="AT790" s="71">
        <f t="shared" si="432"/>
        <v>4.5760933569311468E-3</v>
      </c>
      <c r="AU790" s="72">
        <f t="shared" si="412"/>
        <v>6.8214933659622723E-3</v>
      </c>
      <c r="AV790" s="73">
        <f t="shared" si="428"/>
        <v>1.0068214933659623</v>
      </c>
      <c r="AW790" s="74">
        <f>PRODUCT(AV$4:AV790)</f>
        <v>210.66885229713617</v>
      </c>
    </row>
    <row r="791" spans="44:49">
      <c r="AR791" s="69">
        <f t="shared" si="427"/>
        <v>66</v>
      </c>
      <c r="AS791" s="70">
        <f t="shared" si="431"/>
        <v>788</v>
      </c>
      <c r="AT791" s="71">
        <f t="shared" si="432"/>
        <v>4.5448775664548172E-3</v>
      </c>
      <c r="AU791" s="72">
        <f t="shared" si="412"/>
        <v>6.8214933659622723E-3</v>
      </c>
      <c r="AV791" s="73">
        <f t="shared" si="428"/>
        <v>1.0068214933659623</v>
      </c>
      <c r="AW791" s="74">
        <f>PRODUCT(AV$4:AV791)</f>
        <v>212.10592847549597</v>
      </c>
    </row>
    <row r="792" spans="44:49">
      <c r="AR792" s="69">
        <f t="shared" si="427"/>
        <v>66</v>
      </c>
      <c r="AS792" s="70">
        <f t="shared" si="431"/>
        <v>789</v>
      </c>
      <c r="AT792" s="71">
        <f t="shared" si="432"/>
        <v>4.5138747142861348E-3</v>
      </c>
      <c r="AU792" s="72">
        <f t="shared" si="412"/>
        <v>6.8214933659622723E-3</v>
      </c>
      <c r="AV792" s="73">
        <f t="shared" si="428"/>
        <v>1.0068214933659623</v>
      </c>
      <c r="AW792" s="74">
        <f>PRODUCT(AV$4:AV792)</f>
        <v>213.55280765947285</v>
      </c>
    </row>
    <row r="793" spans="44:49">
      <c r="AR793" s="69">
        <f t="shared" si="427"/>
        <v>66</v>
      </c>
      <c r="AS793" s="70">
        <f t="shared" si="431"/>
        <v>790</v>
      </c>
      <c r="AT793" s="71">
        <f t="shared" si="432"/>
        <v>4.4830833478678471E-3</v>
      </c>
      <c r="AU793" s="72">
        <f t="shared" si="412"/>
        <v>6.8214933659622723E-3</v>
      </c>
      <c r="AV793" s="73">
        <f t="shared" si="428"/>
        <v>1.0068214933659623</v>
      </c>
      <c r="AW793" s="74">
        <f>PRODUCT(AV$4:AV793)</f>
        <v>215.00955672020456</v>
      </c>
    </row>
    <row r="794" spans="44:49">
      <c r="AR794" s="69">
        <f t="shared" si="427"/>
        <v>66</v>
      </c>
      <c r="AS794" s="70">
        <f t="shared" si="431"/>
        <v>791</v>
      </c>
      <c r="AT794" s="71">
        <f t="shared" si="432"/>
        <v>4.4525020245513103E-3</v>
      </c>
      <c r="AU794" s="72">
        <f t="shared" si="412"/>
        <v>6.8214933659622723E-3</v>
      </c>
      <c r="AV794" s="73">
        <f t="shared" si="428"/>
        <v>1.0068214933659623</v>
      </c>
      <c r="AW794" s="74">
        <f>PRODUCT(AV$4:AV794)</f>
        <v>216.47624298498991</v>
      </c>
    </row>
    <row r="795" spans="44:49">
      <c r="AR795" s="69">
        <f t="shared" si="427"/>
        <v>66</v>
      </c>
      <c r="AS795" s="70">
        <f t="shared" si="431"/>
        <v>792</v>
      </c>
      <c r="AT795" s="71">
        <f t="shared" si="432"/>
        <v>4.4221293115289002E-3</v>
      </c>
      <c r="AU795" s="72">
        <f t="shared" si="412"/>
        <v>6.8214933659622723E-3</v>
      </c>
      <c r="AV795" s="73">
        <f t="shared" si="428"/>
        <v>1.0068214933659623</v>
      </c>
      <c r="AW795" s="74">
        <f>PRODUCT(AV$4:AV795)</f>
        <v>217.95293424040045</v>
      </c>
    </row>
    <row r="796" spans="44:49">
      <c r="AR796" s="69">
        <f t="shared" si="427"/>
        <v>67</v>
      </c>
      <c r="AS796" s="70">
        <f t="shared" si="431"/>
        <v>793</v>
      </c>
      <c r="AT796" s="71">
        <f t="shared" si="432"/>
        <v>4.3919637857668782E-3</v>
      </c>
      <c r="AU796" s="72">
        <f t="shared" si="412"/>
        <v>6.8214933659622723E-3</v>
      </c>
      <c r="AV796" s="73">
        <f t="shared" si="428"/>
        <v>1.0068214933659623</v>
      </c>
      <c r="AW796" s="74">
        <f>PRODUCT(AV$4:AV796)</f>
        <v>219.43969873541334</v>
      </c>
    </row>
    <row r="797" spans="44:49">
      <c r="AR797" s="69">
        <f t="shared" si="427"/>
        <v>67</v>
      </c>
      <c r="AS797" s="70">
        <f t="shared" si="431"/>
        <v>794</v>
      </c>
      <c r="AT797" s="71">
        <f t="shared" si="432"/>
        <v>4.3620040339387225E-3</v>
      </c>
      <c r="AU797" s="72">
        <f t="shared" si="412"/>
        <v>6.8214933659622723E-3</v>
      </c>
      <c r="AV797" s="73">
        <f t="shared" si="428"/>
        <v>1.0068214933659623</v>
      </c>
      <c r="AW797" s="74">
        <f>PRODUCT(AV$4:AV797)</f>
        <v>220.93660518456574</v>
      </c>
    </row>
    <row r="798" spans="44:49">
      <c r="AR798" s="69">
        <f t="shared" si="427"/>
        <v>67</v>
      </c>
      <c r="AS798" s="70">
        <f t="shared" si="431"/>
        <v>795</v>
      </c>
      <c r="AT798" s="71">
        <f t="shared" si="432"/>
        <v>4.3322486523589086E-3</v>
      </c>
      <c r="AU798" s="72">
        <f t="shared" si="412"/>
        <v>6.8214933659622723E-3</v>
      </c>
      <c r="AV798" s="73">
        <f t="shared" si="428"/>
        <v>1.0068214933659623</v>
      </c>
      <c r="AW798" s="74">
        <f>PRODUCT(AV$4:AV798)</f>
        <v>222.44372277113047</v>
      </c>
    </row>
    <row r="799" spans="44:49">
      <c r="AR799" s="69">
        <f t="shared" si="427"/>
        <v>67</v>
      </c>
      <c r="AS799" s="70">
        <f t="shared" si="431"/>
        <v>796</v>
      </c>
      <c r="AT799" s="71">
        <f t="shared" si="432"/>
        <v>4.3026962469171429E-3</v>
      </c>
      <c r="AU799" s="72">
        <f t="shared" si="412"/>
        <v>6.8214933659622723E-3</v>
      </c>
      <c r="AV799" s="73">
        <f t="shared" si="428"/>
        <v>1.0068214933659623</v>
      </c>
      <c r="AW799" s="74">
        <f>PRODUCT(AV$4:AV799)</f>
        <v>223.96112115031369</v>
      </c>
    </row>
    <row r="800" spans="44:49">
      <c r="AR800" s="69">
        <f t="shared" si="427"/>
        <v>67</v>
      </c>
      <c r="AS800" s="70">
        <f t="shared" si="431"/>
        <v>797</v>
      </c>
      <c r="AT800" s="71">
        <f t="shared" si="432"/>
        <v>4.2733454330130469E-3</v>
      </c>
      <c r="AU800" s="72">
        <f t="shared" si="412"/>
        <v>6.8214933659622723E-3</v>
      </c>
      <c r="AV800" s="73">
        <f t="shared" si="428"/>
        <v>1.0068214933659623</v>
      </c>
      <c r="AW800" s="74">
        <f>PRODUCT(AV$4:AV800)</f>
        <v>225.48887045247403</v>
      </c>
    </row>
    <row r="801" spans="44:49">
      <c r="AR801" s="69">
        <f t="shared" si="427"/>
        <v>67</v>
      </c>
      <c r="AS801" s="70">
        <f t="shared" si="431"/>
        <v>798</v>
      </c>
      <c r="AT801" s="71">
        <f t="shared" si="432"/>
        <v>4.2441948354912835E-3</v>
      </c>
      <c r="AU801" s="72">
        <f t="shared" si="412"/>
        <v>6.8214933659622723E-3</v>
      </c>
      <c r="AV801" s="73">
        <f t="shared" si="428"/>
        <v>1.0068214933659623</v>
      </c>
      <c r="AW801" s="74">
        <f>PRODUCT(AV$4:AV801)</f>
        <v>227.0270412863639</v>
      </c>
    </row>
    <row r="802" spans="44:49">
      <c r="AR802" s="69">
        <f t="shared" si="427"/>
        <v>67</v>
      </c>
      <c r="AS802" s="70">
        <f t="shared" si="431"/>
        <v>799</v>
      </c>
      <c r="AT802" s="71">
        <f t="shared" si="432"/>
        <v>4.2152430885771287E-3</v>
      </c>
      <c r="AU802" s="72">
        <f t="shared" si="412"/>
        <v>6.8214933659622723E-3</v>
      </c>
      <c r="AV802" s="73">
        <f t="shared" si="428"/>
        <v>1.0068214933659623</v>
      </c>
      <c r="AW802" s="74">
        <f>PRODUCT(AV$4:AV802)</f>
        <v>228.57570474239287</v>
      </c>
    </row>
    <row r="803" spans="44:49">
      <c r="AR803" s="69">
        <f t="shared" si="427"/>
        <v>67</v>
      </c>
      <c r="AS803" s="70">
        <f t="shared" si="431"/>
        <v>800</v>
      </c>
      <c r="AT803" s="71">
        <f t="shared" si="432"/>
        <v>4.1864888358124812E-3</v>
      </c>
      <c r="AU803" s="72">
        <f t="shared" si="412"/>
        <v>6.8214933659622723E-3</v>
      </c>
      <c r="AV803" s="73">
        <f t="shared" si="428"/>
        <v>1.0068214933659623</v>
      </c>
      <c r="AW803" s="74">
        <f>PRODUCT(AV$4:AV803)</f>
        <v>230.13493239591327</v>
      </c>
    </row>
    <row r="804" spans="44:49">
      <c r="AR804" s="69">
        <f t="shared" si="427"/>
        <v>67</v>
      </c>
      <c r="AS804" s="70">
        <f t="shared" si="431"/>
        <v>801</v>
      </c>
      <c r="AT804" s="71">
        <f t="shared" si="432"/>
        <v>4.1579307299923112E-3</v>
      </c>
      <c r="AU804" s="72">
        <f t="shared" si="412"/>
        <v>6.8214933659622723E-3</v>
      </c>
      <c r="AV804" s="73">
        <f t="shared" si="428"/>
        <v>1.0068214933659623</v>
      </c>
      <c r="AW804" s="74">
        <f>PRODUCT(AV$4:AV804)</f>
        <v>231.70479631052817</v>
      </c>
    </row>
    <row r="805" spans="44:49">
      <c r="AR805" s="69">
        <f t="shared" si="427"/>
        <v>67</v>
      </c>
      <c r="AS805" s="70">
        <f t="shared" si="431"/>
        <v>802</v>
      </c>
      <c r="AT805" s="71">
        <f t="shared" si="432"/>
        <v>4.1295674331015379E-3</v>
      </c>
      <c r="AU805" s="72">
        <f t="shared" si="412"/>
        <v>6.8214933659622723E-3</v>
      </c>
      <c r="AV805" s="73">
        <f t="shared" si="428"/>
        <v>1.0068214933659623</v>
      </c>
      <c r="AW805" s="74">
        <f>PRODUCT(AV$4:AV805)</f>
        <v>233.28536904142209</v>
      </c>
    </row>
    <row r="806" spans="44:49">
      <c r="AR806" s="69">
        <f t="shared" si="427"/>
        <v>67</v>
      </c>
      <c r="AS806" s="70">
        <f t="shared" si="431"/>
        <v>803</v>
      </c>
      <c r="AT806" s="71">
        <f t="shared" si="432"/>
        <v>4.1013976162523422E-3</v>
      </c>
      <c r="AU806" s="72">
        <f t="shared" si="412"/>
        <v>6.8214933659622723E-3</v>
      </c>
      <c r="AV806" s="73">
        <f t="shared" si="428"/>
        <v>1.0068214933659623</v>
      </c>
      <c r="AW806" s="74">
        <f>PRODUCT(AV$4:AV806)</f>
        <v>234.8767236387142</v>
      </c>
    </row>
    <row r="807" spans="44:49">
      <c r="AR807" s="69">
        <f t="shared" si="427"/>
        <v>67</v>
      </c>
      <c r="AS807" s="70">
        <f t="shared" si="431"/>
        <v>804</v>
      </c>
      <c r="AT807" s="71">
        <f t="shared" si="432"/>
        <v>4.0734199596219036E-3</v>
      </c>
      <c r="AU807" s="72">
        <f t="shared" si="412"/>
        <v>6.8214933659622723E-3</v>
      </c>
      <c r="AV807" s="73">
        <f t="shared" si="428"/>
        <v>1.0068214933659623</v>
      </c>
      <c r="AW807" s="74">
        <f>PRODUCT(AV$4:AV807)</f>
        <v>236.47893365083465</v>
      </c>
    </row>
    <row r="808" spans="44:49">
      <c r="AR808" s="69">
        <f t="shared" si="427"/>
        <v>68</v>
      </c>
      <c r="AS808" s="70">
        <f t="shared" si="431"/>
        <v>805</v>
      </c>
      <c r="AT808" s="71">
        <f t="shared" si="432"/>
        <v>4.0456331523905644E-3</v>
      </c>
      <c r="AU808" s="72">
        <f t="shared" si="412"/>
        <v>6.8214933659622723E-3</v>
      </c>
      <c r="AV808" s="73">
        <f t="shared" si="428"/>
        <v>1.0068214933659623</v>
      </c>
      <c r="AW808" s="74">
        <f>PRODUCT(AV$4:AV808)</f>
        <v>238.09207312792364</v>
      </c>
    </row>
    <row r="809" spans="44:49">
      <c r="AR809" s="69">
        <f t="shared" si="427"/>
        <v>68</v>
      </c>
      <c r="AS809" s="70">
        <f t="shared" si="431"/>
        <v>806</v>
      </c>
      <c r="AT809" s="71">
        <f t="shared" si="432"/>
        <v>4.0180358926804154E-3</v>
      </c>
      <c r="AU809" s="72">
        <f t="shared" si="412"/>
        <v>6.8214933659622723E-3</v>
      </c>
      <c r="AV809" s="73">
        <f t="shared" si="428"/>
        <v>1.0068214933659623</v>
      </c>
      <c r="AW809" s="74">
        <f>PRODUCT(AV$4:AV809)</f>
        <v>239.71621662525396</v>
      </c>
    </row>
    <row r="810" spans="44:49">
      <c r="AR810" s="69">
        <f t="shared" si="427"/>
        <v>68</v>
      </c>
      <c r="AS810" s="70">
        <f t="shared" si="431"/>
        <v>807</v>
      </c>
      <c r="AT810" s="71">
        <f t="shared" si="432"/>
        <v>3.9906268874942974E-3</v>
      </c>
      <c r="AU810" s="72">
        <f t="shared" si="412"/>
        <v>6.8214933659622723E-3</v>
      </c>
      <c r="AV810" s="73">
        <f t="shared" si="428"/>
        <v>1.0068214933659623</v>
      </c>
      <c r="AW810" s="74">
        <f>PRODUCT(AV$4:AV810)</f>
        <v>241.3514392066767</v>
      </c>
    </row>
    <row r="811" spans="44:49">
      <c r="AR811" s="69">
        <f t="shared" si="427"/>
        <v>68</v>
      </c>
      <c r="AS811" s="70">
        <f t="shared" si="431"/>
        <v>808</v>
      </c>
      <c r="AT811" s="71">
        <f t="shared" si="432"/>
        <v>3.9634048526552244E-3</v>
      </c>
      <c r="AU811" s="72">
        <f t="shared" si="412"/>
        <v>6.8214933659622723E-3</v>
      </c>
      <c r="AV811" s="73">
        <f t="shared" si="428"/>
        <v>1.0068214933659623</v>
      </c>
      <c r="AW811" s="74">
        <f>PRODUCT(AV$4:AV811)</f>
        <v>242.9978164480905</v>
      </c>
    </row>
    <row r="812" spans="44:49">
      <c r="AR812" s="69">
        <f t="shared" si="427"/>
        <v>68</v>
      </c>
      <c r="AS812" s="70">
        <f t="shared" si="431"/>
        <v>809</v>
      </c>
      <c r="AT812" s="71">
        <f t="shared" si="432"/>
        <v>3.9363685127462144E-3</v>
      </c>
      <c r="AU812" s="72">
        <f t="shared" si="412"/>
        <v>6.8214933659622723E-3</v>
      </c>
      <c r="AV812" s="73">
        <f t="shared" si="428"/>
        <v>1.0068214933659623</v>
      </c>
      <c r="AW812" s="74">
        <f>PRODUCT(AV$4:AV812)</f>
        <v>244.65542444093447</v>
      </c>
    </row>
    <row r="813" spans="44:49">
      <c r="AR813" s="69">
        <f t="shared" si="427"/>
        <v>68</v>
      </c>
      <c r="AS813" s="70">
        <f t="shared" si="431"/>
        <v>810</v>
      </c>
      <c r="AT813" s="71">
        <f t="shared" si="432"/>
        <v>3.9095166010505332E-3</v>
      </c>
      <c r="AU813" s="72">
        <f t="shared" si="412"/>
        <v>6.8214933659622723E-3</v>
      </c>
      <c r="AV813" s="73">
        <f t="shared" si="428"/>
        <v>1.0068214933659623</v>
      </c>
      <c r="AW813" s="74">
        <f>PRODUCT(AV$4:AV813)</f>
        <v>246.32433979570499</v>
      </c>
    </row>
    <row r="814" spans="44:49">
      <c r="AR814" s="69">
        <f t="shared" si="427"/>
        <v>68</v>
      </c>
      <c r="AS814" s="70">
        <f t="shared" si="431"/>
        <v>811</v>
      </c>
      <c r="AT814" s="71">
        <f t="shared" si="432"/>
        <v>3.8828478594923476E-3</v>
      </c>
      <c r="AU814" s="72">
        <f t="shared" si="412"/>
        <v>6.8214933659622723E-3</v>
      </c>
      <c r="AV814" s="73">
        <f t="shared" si="428"/>
        <v>1.0068214933659623</v>
      </c>
      <c r="AW814" s="74">
        <f>PRODUCT(AV$4:AV814)</f>
        <v>248.00463964549641</v>
      </c>
    </row>
    <row r="815" spans="44:49">
      <c r="AR815" s="69">
        <f t="shared" si="427"/>
        <v>68</v>
      </c>
      <c r="AS815" s="70">
        <f t="shared" si="431"/>
        <v>812</v>
      </c>
      <c r="AT815" s="71">
        <f t="shared" si="432"/>
        <v>3.8563610385777798E-3</v>
      </c>
      <c r="AU815" s="72">
        <f t="shared" si="412"/>
        <v>6.8214933659622723E-3</v>
      </c>
      <c r="AV815" s="73">
        <f t="shared" si="428"/>
        <v>1.0068214933659623</v>
      </c>
      <c r="AW815" s="74">
        <f>PRODUCT(AV$4:AV815)</f>
        <v>249.69640164956604</v>
      </c>
    </row>
    <row r="816" spans="44:49">
      <c r="AR816" s="69">
        <f t="shared" si="427"/>
        <v>68</v>
      </c>
      <c r="AS816" s="70">
        <f t="shared" si="431"/>
        <v>813</v>
      </c>
      <c r="AT816" s="71">
        <f t="shared" si="432"/>
        <v>3.8300548973363661E-3</v>
      </c>
      <c r="AU816" s="72">
        <f t="shared" si="412"/>
        <v>6.8214933659622723E-3</v>
      </c>
      <c r="AV816" s="73">
        <f t="shared" si="428"/>
        <v>1.0068214933659623</v>
      </c>
      <c r="AW816" s="74">
        <f>PRODUCT(AV$4:AV816)</f>
        <v>251.39970399692319</v>
      </c>
    </row>
    <row r="817" spans="44:49">
      <c r="AR817" s="69">
        <f t="shared" si="427"/>
        <v>68</v>
      </c>
      <c r="AS817" s="70">
        <f t="shared" si="431"/>
        <v>814</v>
      </c>
      <c r="AT817" s="71">
        <f t="shared" si="432"/>
        <v>3.8039282032629146E-3</v>
      </c>
      <c r="AU817" s="72">
        <f t="shared" si="412"/>
        <v>6.8214933659622723E-3</v>
      </c>
      <c r="AV817" s="73">
        <f t="shared" si="428"/>
        <v>1.0068214933659623</v>
      </c>
      <c r="AW817" s="74">
        <f>PRODUCT(AV$4:AV817)</f>
        <v>253.11462540994307</v>
      </c>
    </row>
    <row r="818" spans="44:49">
      <c r="AR818" s="69">
        <f t="shared" si="427"/>
        <v>68</v>
      </c>
      <c r="AS818" s="70">
        <f t="shared" si="431"/>
        <v>815</v>
      </c>
      <c r="AT818" s="71">
        <f t="shared" si="432"/>
        <v>3.7779797322597597E-3</v>
      </c>
      <c r="AU818" s="72">
        <f t="shared" si="412"/>
        <v>6.8214933659622723E-3</v>
      </c>
      <c r="AV818" s="73">
        <f t="shared" si="428"/>
        <v>1.0068214933659623</v>
      </c>
      <c r="AW818" s="74">
        <f>PRODUCT(AV$4:AV818)</f>
        <v>254.84124514800502</v>
      </c>
    </row>
    <row r="819" spans="44:49">
      <c r="AR819" s="69">
        <f t="shared" si="427"/>
        <v>68</v>
      </c>
      <c r="AS819" s="70">
        <f t="shared" si="431"/>
        <v>816</v>
      </c>
      <c r="AT819" s="71">
        <f t="shared" si="432"/>
        <v>3.7522082685794099E-3</v>
      </c>
      <c r="AU819" s="72">
        <f t="shared" si="412"/>
        <v>6.8214933659622723E-3</v>
      </c>
      <c r="AV819" s="73">
        <f t="shared" si="428"/>
        <v>1.0068214933659623</v>
      </c>
      <c r="AW819" s="74">
        <f>PRODUCT(AV$4:AV819)</f>
        <v>256.57964301115572</v>
      </c>
    </row>
    <row r="820" spans="44:49">
      <c r="AR820" s="69">
        <f t="shared" si="427"/>
        <v>69</v>
      </c>
      <c r="AS820" s="70">
        <f t="shared" si="431"/>
        <v>817</v>
      </c>
      <c r="AT820" s="71">
        <f t="shared" si="432"/>
        <v>3.7266126047675865E-3</v>
      </c>
      <c r="AU820" s="72">
        <f t="shared" si="412"/>
        <v>6.8214933659622723E-3</v>
      </c>
      <c r="AV820" s="73">
        <f t="shared" si="428"/>
        <v>1.0068214933659623</v>
      </c>
      <c r="AW820" s="74">
        <f>PRODUCT(AV$4:AV820)</f>
        <v>258.32989934379731</v>
      </c>
    </row>
    <row r="821" spans="44:49">
      <c r="AR821" s="69">
        <f t="shared" si="427"/>
        <v>69</v>
      </c>
      <c r="AS821" s="70">
        <f t="shared" si="431"/>
        <v>818</v>
      </c>
      <c r="AT821" s="71">
        <f t="shared" si="432"/>
        <v>3.7011915416066531E-3</v>
      </c>
      <c r="AU821" s="72">
        <f t="shared" si="412"/>
        <v>6.8214933659622723E-3</v>
      </c>
      <c r="AV821" s="73">
        <f t="shared" si="428"/>
        <v>1.0068214933659623</v>
      </c>
      <c r="AW821" s="74">
        <f>PRODUCT(AV$4:AV821)</f>
        <v>260.09209503840071</v>
      </c>
    </row>
    <row r="822" spans="44:49">
      <c r="AR822" s="69">
        <f t="shared" si="427"/>
        <v>69</v>
      </c>
      <c r="AS822" s="70">
        <f t="shared" si="431"/>
        <v>819</v>
      </c>
      <c r="AT822" s="71">
        <f t="shared" si="432"/>
        <v>3.6759438880594277E-3</v>
      </c>
      <c r="AU822" s="72">
        <f t="shared" si="412"/>
        <v>6.8214933659622723E-3</v>
      </c>
      <c r="AV822" s="73">
        <f t="shared" si="428"/>
        <v>1.0068214933659623</v>
      </c>
      <c r="AW822" s="74">
        <f>PRODUCT(AV$4:AV822)</f>
        <v>261.86631153924441</v>
      </c>
    </row>
    <row r="823" spans="44:49">
      <c r="AR823" s="69">
        <f t="shared" si="427"/>
        <v>69</v>
      </c>
      <c r="AS823" s="70">
        <f t="shared" si="431"/>
        <v>820</v>
      </c>
      <c r="AT823" s="71">
        <f t="shared" si="432"/>
        <v>3.6508684612133807E-3</v>
      </c>
      <c r="AU823" s="72">
        <f t="shared" si="412"/>
        <v>6.8214933659622723E-3</v>
      </c>
      <c r="AV823" s="73">
        <f t="shared" si="428"/>
        <v>1.0068214933659623</v>
      </c>
      <c r="AW823" s="74">
        <f>PRODUCT(AV$4:AV823)</f>
        <v>263.6526308461784</v>
      </c>
    </row>
    <row r="824" spans="44:49">
      <c r="AR824" s="69">
        <f t="shared" si="427"/>
        <v>69</v>
      </c>
      <c r="AS824" s="70">
        <f t="shared" si="431"/>
        <v>821</v>
      </c>
      <c r="AT824" s="71">
        <f t="shared" si="432"/>
        <v>3.6259640862252129E-3</v>
      </c>
      <c r="AU824" s="72">
        <f t="shared" si="412"/>
        <v>6.8214933659622723E-3</v>
      </c>
      <c r="AV824" s="73">
        <f t="shared" si="428"/>
        <v>1.0068214933659623</v>
      </c>
      <c r="AW824" s="74">
        <f>PRODUCT(AV$4:AV824)</f>
        <v>265.45113551841411</v>
      </c>
    </row>
    <row r="825" spans="44:49">
      <c r="AR825" s="69">
        <f t="shared" si="427"/>
        <v>69</v>
      </c>
      <c r="AS825" s="70">
        <f t="shared" si="431"/>
        <v>822</v>
      </c>
      <c r="AT825" s="71">
        <f t="shared" si="432"/>
        <v>3.6012295962658102E-3</v>
      </c>
      <c r="AU825" s="72">
        <f t="shared" si="412"/>
        <v>6.8214933659622723E-3</v>
      </c>
      <c r="AV825" s="73">
        <f t="shared" si="428"/>
        <v>1.0068214933659623</v>
      </c>
      <c r="AW825" s="74">
        <f>PRODUCT(AV$4:AV825)</f>
        <v>267.26190867834009</v>
      </c>
    </row>
    <row r="826" spans="44:49">
      <c r="AR826" s="69">
        <f t="shared" si="427"/>
        <v>69</v>
      </c>
      <c r="AS826" s="70">
        <f t="shared" si="431"/>
        <v>823</v>
      </c>
      <c r="AT826" s="71">
        <f t="shared" si="432"/>
        <v>3.576663832465576E-3</v>
      </c>
      <c r="AU826" s="72">
        <f t="shared" si="412"/>
        <v>6.8214933659622723E-3</v>
      </c>
      <c r="AV826" s="73">
        <f t="shared" si="428"/>
        <v>1.0068214933659623</v>
      </c>
      <c r="AW826" s="74">
        <f>PRODUCT(AV$4:AV826)</f>
        <v>269.08503401536382</v>
      </c>
    </row>
    <row r="827" spans="44:49">
      <c r="AR827" s="69">
        <f t="shared" si="427"/>
        <v>69</v>
      </c>
      <c r="AS827" s="70">
        <f t="shared" si="431"/>
        <v>824</v>
      </c>
      <c r="AT827" s="71">
        <f t="shared" si="432"/>
        <v>3.5522656438601347E-3</v>
      </c>
      <c r="AU827" s="72">
        <f t="shared" si="412"/>
        <v>6.8214933659622723E-3</v>
      </c>
      <c r="AV827" s="73">
        <f t="shared" si="428"/>
        <v>1.0068214933659623</v>
      </c>
      <c r="AW827" s="74">
        <f>PRODUCT(AV$4:AV827)</f>
        <v>270.92059578977933</v>
      </c>
    </row>
    <row r="828" spans="44:49">
      <c r="AR828" s="69">
        <f t="shared" si="427"/>
        <v>69</v>
      </c>
      <c r="AS828" s="70">
        <f t="shared" si="431"/>
        <v>825</v>
      </c>
      <c r="AT828" s="71">
        <f t="shared" si="432"/>
        <v>3.5280338873364069E-3</v>
      </c>
      <c r="AU828" s="72">
        <f t="shared" si="412"/>
        <v>6.8214933659622723E-3</v>
      </c>
      <c r="AV828" s="73">
        <f t="shared" si="428"/>
        <v>1.0068214933659623</v>
      </c>
      <c r="AW828" s="74">
        <f>PRODUCT(AV$4:AV828)</f>
        <v>272.76867883666188</v>
      </c>
    </row>
    <row r="829" spans="44:49">
      <c r="AR829" s="69">
        <f t="shared" si="427"/>
        <v>69</v>
      </c>
      <c r="AS829" s="70">
        <f t="shared" si="431"/>
        <v>826</v>
      </c>
      <c r="AT829" s="71">
        <f t="shared" si="432"/>
        <v>3.5039674275790514E-3</v>
      </c>
      <c r="AU829" s="72">
        <f t="shared" si="412"/>
        <v>6.8214933659622723E-3</v>
      </c>
      <c r="AV829" s="73">
        <f t="shared" si="428"/>
        <v>1.0068214933659623</v>
      </c>
      <c r="AW829" s="74">
        <f>PRODUCT(AV$4:AV829)</f>
        <v>274.62936856978848</v>
      </c>
    </row>
    <row r="830" spans="44:49">
      <c r="AR830" s="69">
        <f t="shared" si="427"/>
        <v>69</v>
      </c>
      <c r="AS830" s="70">
        <f t="shared" si="431"/>
        <v>827</v>
      </c>
      <c r="AT830" s="71">
        <f t="shared" si="432"/>
        <v>3.480065137017273E-3</v>
      </c>
      <c r="AU830" s="72">
        <f t="shared" si="412"/>
        <v>6.8214933659622723E-3</v>
      </c>
      <c r="AV830" s="73">
        <f t="shared" si="428"/>
        <v>1.0068214933659623</v>
      </c>
      <c r="AW830" s="74">
        <f>PRODUCT(AV$4:AV830)</f>
        <v>276.50275098558569</v>
      </c>
    </row>
    <row r="831" spans="44:49">
      <c r="AR831" s="69">
        <f t="shared" si="427"/>
        <v>69</v>
      </c>
      <c r="AS831" s="70">
        <f t="shared" si="431"/>
        <v>828</v>
      </c>
      <c r="AT831" s="71">
        <f t="shared" si="432"/>
        <v>3.4563258957719931E-3</v>
      </c>
      <c r="AU831" s="72">
        <f t="shared" si="412"/>
        <v>6.8214933659622723E-3</v>
      </c>
      <c r="AV831" s="73">
        <f t="shared" si="428"/>
        <v>1.0068214933659623</v>
      </c>
      <c r="AW831" s="74">
        <f>PRODUCT(AV$4:AV831)</f>
        <v>278.38891266710419</v>
      </c>
    </row>
    <row r="832" spans="44:49">
      <c r="AR832" s="69">
        <f t="shared" si="427"/>
        <v>70</v>
      </c>
      <c r="AS832" s="70">
        <f t="shared" si="431"/>
        <v>829</v>
      </c>
      <c r="AT832" s="71">
        <f t="shared" si="432"/>
        <v>3.4327485916033811E-3</v>
      </c>
      <c r="AU832" s="72">
        <f t="shared" si="412"/>
        <v>6.8214933659622723E-3</v>
      </c>
      <c r="AV832" s="73">
        <f t="shared" si="428"/>
        <v>1.0068214933659623</v>
      </c>
      <c r="AW832" s="74">
        <f>PRODUCT(AV$4:AV832)</f>
        <v>280.28794078802031</v>
      </c>
    </row>
    <row r="833" spans="44:49">
      <c r="AR833" s="69">
        <f t="shared" si="427"/>
        <v>70</v>
      </c>
      <c r="AS833" s="70">
        <f t="shared" si="431"/>
        <v>830</v>
      </c>
      <c r="AT833" s="71">
        <f t="shared" si="432"/>
        <v>3.4093321198587424E-3</v>
      </c>
      <c r="AU833" s="72">
        <f t="shared" si="412"/>
        <v>6.8214933659622723E-3</v>
      </c>
      <c r="AV833" s="73">
        <f t="shared" si="428"/>
        <v>1.0068214933659623</v>
      </c>
      <c r="AW833" s="74">
        <f>PRODUCT(AV$4:AV833)</f>
        <v>282.19992311666499</v>
      </c>
    </row>
    <row r="834" spans="44:49">
      <c r="AR834" s="69">
        <f t="shared" si="427"/>
        <v>70</v>
      </c>
      <c r="AS834" s="70">
        <f t="shared" si="431"/>
        <v>831</v>
      </c>
      <c r="AT834" s="71">
        <f t="shared" si="432"/>
        <v>3.386075383420764E-3</v>
      </c>
      <c r="AU834" s="72">
        <f t="shared" si="412"/>
        <v>6.8214933659622723E-3</v>
      </c>
      <c r="AV834" s="73">
        <f t="shared" si="428"/>
        <v>1.0068214933659623</v>
      </c>
      <c r="AW834" s="74">
        <f>PRODUCT(AV$4:AV834)</f>
        <v>284.12494802008041</v>
      </c>
    </row>
    <row r="835" spans="44:49">
      <c r="AR835" s="69">
        <f t="shared" si="427"/>
        <v>70</v>
      </c>
      <c r="AS835" s="70">
        <f t="shared" si="431"/>
        <v>832</v>
      </c>
      <c r="AT835" s="71">
        <f t="shared" si="432"/>
        <v>3.3629772926561112E-3</v>
      </c>
      <c r="AU835" s="72">
        <f t="shared" si="412"/>
        <v>6.8214933659622723E-3</v>
      </c>
      <c r="AV835" s="73">
        <f t="shared" si="428"/>
        <v>1.0068214933659623</v>
      </c>
      <c r="AW835" s="74">
        <f>PRODUCT(AV$4:AV835)</f>
        <v>286.06310446810375</v>
      </c>
    </row>
    <row r="836" spans="44:49">
      <c r="AR836" s="69">
        <f t="shared" si="427"/>
        <v>70</v>
      </c>
      <c r="AS836" s="70">
        <f t="shared" si="431"/>
        <v>833</v>
      </c>
      <c r="AT836" s="71">
        <f t="shared" si="432"/>
        <v>3.3400367653643758E-3</v>
      </c>
      <c r="AU836" s="72">
        <f t="shared" ref="AU836:AU899" si="434">((1+$AH$21)^(1/12))-1</f>
        <v>6.8214933659622723E-3</v>
      </c>
      <c r="AV836" s="73">
        <f t="shared" si="428"/>
        <v>1.0068214933659623</v>
      </c>
      <c r="AW836" s="74">
        <f>PRODUCT(AV$4:AV836)</f>
        <v>288.01448203747947</v>
      </c>
    </row>
    <row r="837" spans="44:49">
      <c r="AR837" s="69">
        <f t="shared" ref="AR837:AR900" si="435">ROUNDDOWN((AS837-1)/12,0)+1</f>
        <v>70</v>
      </c>
      <c r="AS837" s="70">
        <f t="shared" si="431"/>
        <v>834</v>
      </c>
      <c r="AT837" s="71">
        <f t="shared" si="432"/>
        <v>3.3172527267273729E-3</v>
      </c>
      <c r="AU837" s="72">
        <f t="shared" si="434"/>
        <v>6.8214933659622723E-3</v>
      </c>
      <c r="AV837" s="73">
        <f t="shared" ref="AV837:AV900" si="436">(1+AU837)</f>
        <v>1.0068214933659623</v>
      </c>
      <c r="AW837" s="74">
        <f>PRODUCT(AV$4:AV837)</f>
        <v>289.97917091599919</v>
      </c>
    </row>
    <row r="838" spans="44:49">
      <c r="AR838" s="69">
        <f t="shared" si="435"/>
        <v>70</v>
      </c>
      <c r="AS838" s="70">
        <f t="shared" ref="AS838:AS901" si="437">AS837+1</f>
        <v>835</v>
      </c>
      <c r="AT838" s="71">
        <f t="shared" ref="AT838:AT901" si="438">(1-AU838)*AT837</f>
        <v>3.2946241092587816E-3</v>
      </c>
      <c r="AU838" s="72">
        <f t="shared" si="434"/>
        <v>6.8214933659622723E-3</v>
      </c>
      <c r="AV838" s="73">
        <f t="shared" si="436"/>
        <v>1.0068214933659623</v>
      </c>
      <c r="AW838" s="74">
        <f>PRODUCT(AV$4:AV838)</f>
        <v>291.95726190666994</v>
      </c>
    </row>
    <row r="839" spans="44:49">
      <c r="AR839" s="69">
        <f t="shared" si="435"/>
        <v>70</v>
      </c>
      <c r="AS839" s="70">
        <f t="shared" si="437"/>
        <v>836</v>
      </c>
      <c r="AT839" s="71">
        <f t="shared" si="438"/>
        <v>3.2721498527541336E-3</v>
      </c>
      <c r="AU839" s="72">
        <f t="shared" si="434"/>
        <v>6.8214933659622723E-3</v>
      </c>
      <c r="AV839" s="73">
        <f t="shared" si="436"/>
        <v>1.0068214933659623</v>
      </c>
      <c r="AW839" s="74">
        <f>PRODUCT(AV$4:AV839)</f>
        <v>293.94884643191079</v>
      </c>
    </row>
    <row r="840" spans="44:49">
      <c r="AR840" s="69">
        <f t="shared" si="435"/>
        <v>70</v>
      </c>
      <c r="AS840" s="70">
        <f t="shared" si="437"/>
        <v>837</v>
      </c>
      <c r="AT840" s="71">
        <f t="shared" si="438"/>
        <v>3.249828904241137E-3</v>
      </c>
      <c r="AU840" s="72">
        <f t="shared" si="434"/>
        <v>6.8214933659622723E-3</v>
      </c>
      <c r="AV840" s="73">
        <f t="shared" si="436"/>
        <v>1.0068214933659623</v>
      </c>
      <c r="AW840" s="74">
        <f>PRODUCT(AV$4:AV840)</f>
        <v>295.95401653777833</v>
      </c>
    </row>
    <row r="841" spans="44:49">
      <c r="AR841" s="69">
        <f t="shared" si="435"/>
        <v>70</v>
      </c>
      <c r="AS841" s="70">
        <f t="shared" si="437"/>
        <v>838</v>
      </c>
      <c r="AT841" s="71">
        <f t="shared" si="438"/>
        <v>3.2276602179303437E-3</v>
      </c>
      <c r="AU841" s="72">
        <f t="shared" si="434"/>
        <v>6.8214933659622723E-3</v>
      </c>
      <c r="AV841" s="73">
        <f t="shared" si="436"/>
        <v>1.0068214933659623</v>
      </c>
      <c r="AW841" s="74">
        <f>PRODUCT(AV$4:AV841)</f>
        <v>297.97286489822068</v>
      </c>
    </row>
    <row r="842" spans="44:49">
      <c r="AR842" s="69">
        <f t="shared" si="435"/>
        <v>70</v>
      </c>
      <c r="AS842" s="70">
        <f t="shared" si="437"/>
        <v>839</v>
      </c>
      <c r="AT842" s="71">
        <f t="shared" si="438"/>
        <v>3.2056427551661517E-3</v>
      </c>
      <c r="AU842" s="72">
        <f t="shared" si="434"/>
        <v>6.8214933659622723E-3</v>
      </c>
      <c r="AV842" s="73">
        <f t="shared" si="436"/>
        <v>1.0068214933659623</v>
      </c>
      <c r="AW842" s="74">
        <f>PRODUCT(AV$4:AV842)</f>
        <v>300.00548481936067</v>
      </c>
    </row>
    <row r="843" spans="44:49">
      <c r="AR843" s="69">
        <f t="shared" si="435"/>
        <v>70</v>
      </c>
      <c r="AS843" s="70">
        <f t="shared" si="437"/>
        <v>840</v>
      </c>
      <c r="AT843" s="71">
        <f t="shared" si="438"/>
        <v>3.1837754843781407E-3</v>
      </c>
      <c r="AU843" s="72">
        <f t="shared" si="434"/>
        <v>6.8214933659622723E-3</v>
      </c>
      <c r="AV843" s="73">
        <f t="shared" si="436"/>
        <v>1.0068214933659623</v>
      </c>
      <c r="AW843" s="74">
        <f>PRODUCT(AV$4:AV843)</f>
        <v>302.05197024380823</v>
      </c>
    </row>
    <row r="844" spans="44:49">
      <c r="AR844" s="69">
        <f t="shared" si="435"/>
        <v>71</v>
      </c>
      <c r="AS844" s="70">
        <f t="shared" si="437"/>
        <v>841</v>
      </c>
      <c r="AT844" s="71">
        <f t="shared" si="438"/>
        <v>3.1620573810327421E-3</v>
      </c>
      <c r="AU844" s="72">
        <f t="shared" si="434"/>
        <v>6.8214933659622723E-3</v>
      </c>
      <c r="AV844" s="73">
        <f t="shared" si="436"/>
        <v>1.0068214933659623</v>
      </c>
      <c r="AW844" s="74">
        <f>PRODUCT(AV$4:AV844)</f>
        <v>304.11241575500219</v>
      </c>
    </row>
    <row r="845" spans="44:49">
      <c r="AR845" s="69">
        <f t="shared" si="435"/>
        <v>71</v>
      </c>
      <c r="AS845" s="70">
        <f t="shared" si="437"/>
        <v>842</v>
      </c>
      <c r="AT845" s="71">
        <f t="shared" si="438"/>
        <v>3.140487427585235E-3</v>
      </c>
      <c r="AU845" s="72">
        <f t="shared" si="434"/>
        <v>6.8214933659622723E-3</v>
      </c>
      <c r="AV845" s="73">
        <f t="shared" si="436"/>
        <v>1.0068214933659623</v>
      </c>
      <c r="AW845" s="74">
        <f>PRODUCT(AV$4:AV845)</f>
        <v>306.18691658158167</v>
      </c>
    </row>
    <row r="846" spans="44:49">
      <c r="AR846" s="69">
        <f t="shared" si="435"/>
        <v>71</v>
      </c>
      <c r="AS846" s="70">
        <f t="shared" si="437"/>
        <v>843</v>
      </c>
      <c r="AT846" s="71">
        <f t="shared" si="438"/>
        <v>3.1190646134320742E-3</v>
      </c>
      <c r="AU846" s="72">
        <f t="shared" si="434"/>
        <v>6.8214933659622723E-3</v>
      </c>
      <c r="AV846" s="73">
        <f t="shared" si="436"/>
        <v>1.0068214933659623</v>
      </c>
      <c r="AW846" s="74">
        <f>PRODUCT(AV$4:AV846)</f>
        <v>308.27556860178737</v>
      </c>
    </row>
    <row r="847" spans="44:49">
      <c r="AR847" s="69">
        <f t="shared" si="435"/>
        <v>71</v>
      </c>
      <c r="AS847" s="70">
        <f t="shared" si="437"/>
        <v>844</v>
      </c>
      <c r="AT847" s="71">
        <f t="shared" si="438"/>
        <v>3.0977879348635397E-3</v>
      </c>
      <c r="AU847" s="72">
        <f t="shared" si="434"/>
        <v>6.8214933659622723E-3</v>
      </c>
      <c r="AV847" s="73">
        <f t="shared" si="436"/>
        <v>1.0068214933659623</v>
      </c>
      <c r="AW847" s="74">
        <f>PRODUCT(AV$4:AV847)</f>
        <v>310.37846834789269</v>
      </c>
    </row>
    <row r="848" spans="44:49">
      <c r="AR848" s="69">
        <f t="shared" si="435"/>
        <v>71</v>
      </c>
      <c r="AS848" s="70">
        <f t="shared" si="437"/>
        <v>845</v>
      </c>
      <c r="AT848" s="71">
        <f t="shared" si="438"/>
        <v>3.07665639501671E-3</v>
      </c>
      <c r="AU848" s="72">
        <f t="shared" si="434"/>
        <v>6.8214933659622723E-3</v>
      </c>
      <c r="AV848" s="73">
        <f t="shared" si="436"/>
        <v>1.0068214933659623</v>
      </c>
      <c r="AW848" s="74">
        <f>PRODUCT(AV$4:AV848)</f>
        <v>312.49571301066538</v>
      </c>
    </row>
    <row r="849" spans="44:49">
      <c r="AR849" s="69">
        <f t="shared" si="435"/>
        <v>71</v>
      </c>
      <c r="AS849" s="70">
        <f t="shared" si="437"/>
        <v>846</v>
      </c>
      <c r="AT849" s="71">
        <f t="shared" si="438"/>
        <v>3.0556690038287581E-3</v>
      </c>
      <c r="AU849" s="72">
        <f t="shared" si="434"/>
        <v>6.8214933659622723E-3</v>
      </c>
      <c r="AV849" s="73">
        <f t="shared" si="436"/>
        <v>1.0068214933659623</v>
      </c>
      <c r="AW849" s="74">
        <f>PRODUCT(AV$4:AV849)</f>
        <v>314.6274004438593</v>
      </c>
    </row>
    <row r="850" spans="44:49">
      <c r="AR850" s="69">
        <f t="shared" si="435"/>
        <v>71</v>
      </c>
      <c r="AS850" s="70">
        <f t="shared" si="437"/>
        <v>847</v>
      </c>
      <c r="AT850" s="71">
        <f t="shared" si="438"/>
        <v>3.0348247779905637E-3</v>
      </c>
      <c r="AU850" s="72">
        <f t="shared" si="434"/>
        <v>6.8214933659622723E-3</v>
      </c>
      <c r="AV850" s="73">
        <f t="shared" si="436"/>
        <v>1.0068214933659623</v>
      </c>
      <c r="AW850" s="74">
        <f>PRODUCT(AV$4:AV850)</f>
        <v>316.77362916873705</v>
      </c>
    </row>
    <row r="851" spans="44:49">
      <c r="AR851" s="69">
        <f t="shared" si="435"/>
        <v>71</v>
      </c>
      <c r="AS851" s="70">
        <f t="shared" si="437"/>
        <v>848</v>
      </c>
      <c r="AT851" s="71">
        <f t="shared" si="438"/>
        <v>3.0141227409006431E-3</v>
      </c>
      <c r="AU851" s="72">
        <f t="shared" si="434"/>
        <v>6.8214933659622723E-3</v>
      </c>
      <c r="AV851" s="73">
        <f t="shared" si="436"/>
        <v>1.0068214933659623</v>
      </c>
      <c r="AW851" s="74">
        <f>PRODUCT(AV$4:AV851)</f>
        <v>318.9344983786234</v>
      </c>
    </row>
    <row r="852" spans="44:49">
      <c r="AR852" s="69">
        <f t="shared" si="435"/>
        <v>71</v>
      </c>
      <c r="AS852" s="70">
        <f t="shared" si="437"/>
        <v>849</v>
      </c>
      <c r="AT852" s="71">
        <f t="shared" si="438"/>
        <v>2.9935619226193933E-3</v>
      </c>
      <c r="AU852" s="72">
        <f t="shared" si="434"/>
        <v>6.8214933659622723E-3</v>
      </c>
      <c r="AV852" s="73">
        <f t="shared" si="436"/>
        <v>1.0068214933659623</v>
      </c>
      <c r="AW852" s="74">
        <f>PRODUCT(AV$4:AV852)</f>
        <v>321.11010794348971</v>
      </c>
    </row>
    <row r="853" spans="44:49">
      <c r="AR853" s="69">
        <f t="shared" si="435"/>
        <v>71</v>
      </c>
      <c r="AS853" s="70">
        <f t="shared" si="437"/>
        <v>850</v>
      </c>
      <c r="AT853" s="71">
        <f t="shared" si="438"/>
        <v>2.9731413598236478E-3</v>
      </c>
      <c r="AU853" s="72">
        <f t="shared" si="434"/>
        <v>6.8214933659622723E-3</v>
      </c>
      <c r="AV853" s="73">
        <f t="shared" si="436"/>
        <v>1.0068214933659623</v>
      </c>
      <c r="AW853" s="74">
        <f>PRODUCT(AV$4:AV853)</f>
        <v>323.30055841456965</v>
      </c>
    </row>
    <row r="854" spans="44:49">
      <c r="AR854" s="69">
        <f t="shared" si="435"/>
        <v>71</v>
      </c>
      <c r="AS854" s="70">
        <f t="shared" si="437"/>
        <v>851</v>
      </c>
      <c r="AT854" s="71">
        <f t="shared" si="438"/>
        <v>2.9528600957615427E-3</v>
      </c>
      <c r="AU854" s="72">
        <f t="shared" si="434"/>
        <v>6.8214933659622723E-3</v>
      </c>
      <c r="AV854" s="73">
        <f t="shared" si="436"/>
        <v>1.0068214933659623</v>
      </c>
      <c r="AW854" s="74">
        <f>PRODUCT(AV$4:AV854)</f>
        <v>325.50595102900655</v>
      </c>
    </row>
    <row r="855" spans="44:49">
      <c r="AR855" s="69">
        <f t="shared" si="435"/>
        <v>71</v>
      </c>
      <c r="AS855" s="70">
        <f t="shared" si="437"/>
        <v>852</v>
      </c>
      <c r="AT855" s="71">
        <f t="shared" si="438"/>
        <v>2.9327171802076904E-3</v>
      </c>
      <c r="AU855" s="72">
        <f t="shared" si="434"/>
        <v>6.8214933659622723E-3</v>
      </c>
      <c r="AV855" s="73">
        <f t="shared" si="436"/>
        <v>1.0068214933659623</v>
      </c>
      <c r="AW855" s="74">
        <f>PRODUCT(AV$4:AV855)</f>
        <v>327.72638771453217</v>
      </c>
    </row>
    <row r="856" spans="44:49">
      <c r="AR856" s="69">
        <f t="shared" si="435"/>
        <v>72</v>
      </c>
      <c r="AS856" s="70">
        <f t="shared" si="437"/>
        <v>853</v>
      </c>
      <c r="AT856" s="71">
        <f t="shared" si="438"/>
        <v>2.9127116694186599E-3</v>
      </c>
      <c r="AU856" s="72">
        <f t="shared" si="434"/>
        <v>6.8214933659622723E-3</v>
      </c>
      <c r="AV856" s="73">
        <f t="shared" si="436"/>
        <v>1.0068214933659623</v>
      </c>
      <c r="AW856" s="74">
        <f>PRODUCT(AV$4:AV856)</f>
        <v>329.96197109417761</v>
      </c>
    </row>
    <row r="857" spans="44:49">
      <c r="AR857" s="69">
        <f t="shared" si="435"/>
        <v>72</v>
      </c>
      <c r="AS857" s="70">
        <f t="shared" si="437"/>
        <v>854</v>
      </c>
      <c r="AT857" s="71">
        <f t="shared" si="438"/>
        <v>2.8928426260887595E-3</v>
      </c>
      <c r="AU857" s="72">
        <f t="shared" si="434"/>
        <v>6.8214933659622723E-3</v>
      </c>
      <c r="AV857" s="73">
        <f t="shared" si="436"/>
        <v>1.0068214933659623</v>
      </c>
      <c r="AW857" s="74">
        <f>PRODUCT(AV$4:AV857)</f>
        <v>332.21280449101636</v>
      </c>
    </row>
    <row r="858" spans="44:49">
      <c r="AR858" s="69">
        <f t="shared" si="435"/>
        <v>72</v>
      </c>
      <c r="AS858" s="70">
        <f t="shared" si="437"/>
        <v>855</v>
      </c>
      <c r="AT858" s="71">
        <f t="shared" si="438"/>
        <v>2.8731091193061223E-3</v>
      </c>
      <c r="AU858" s="72">
        <f t="shared" si="434"/>
        <v>6.8214933659622723E-3</v>
      </c>
      <c r="AV858" s="73">
        <f t="shared" si="436"/>
        <v>1.0068214933659623</v>
      </c>
      <c r="AW858" s="74">
        <f>PRODUCT(AV$4:AV858)</f>
        <v>334.47899193293955</v>
      </c>
    </row>
    <row r="859" spans="44:49">
      <c r="AR859" s="69">
        <f t="shared" si="435"/>
        <v>72</v>
      </c>
      <c r="AS859" s="70">
        <f t="shared" si="437"/>
        <v>856</v>
      </c>
      <c r="AT859" s="71">
        <f t="shared" si="438"/>
        <v>2.8535102245090898E-3</v>
      </c>
      <c r="AU859" s="72">
        <f t="shared" si="434"/>
        <v>6.8214933659622723E-3</v>
      </c>
      <c r="AV859" s="73">
        <f t="shared" si="436"/>
        <v>1.0068214933659623</v>
      </c>
      <c r="AW859" s="74">
        <f>PRODUCT(AV$4:AV859)</f>
        <v>336.76063815746386</v>
      </c>
    </row>
    <row r="860" spans="44:49">
      <c r="AR860" s="69">
        <f t="shared" si="435"/>
        <v>72</v>
      </c>
      <c r="AS860" s="70">
        <f t="shared" si="437"/>
        <v>857</v>
      </c>
      <c r="AT860" s="71">
        <f t="shared" si="438"/>
        <v>2.8340450234428955E-3</v>
      </c>
      <c r="AU860" s="72">
        <f t="shared" si="434"/>
        <v>6.8214933659622723E-3</v>
      </c>
      <c r="AV860" s="73">
        <f t="shared" si="436"/>
        <v>1.0068214933659623</v>
      </c>
      <c r="AW860" s="74">
        <f>PRODUCT(AV$4:AV860)</f>
        <v>339.05784861657224</v>
      </c>
    </row>
    <row r="861" spans="44:49">
      <c r="AR861" s="69">
        <f t="shared" si="435"/>
        <v>72</v>
      </c>
      <c r="AS861" s="70">
        <f t="shared" si="437"/>
        <v>858</v>
      </c>
      <c r="AT861" s="71">
        <f t="shared" si="438"/>
        <v>2.8147126041166413E-3</v>
      </c>
      <c r="AU861" s="72">
        <f t="shared" si="434"/>
        <v>6.8214933659622723E-3</v>
      </c>
      <c r="AV861" s="73">
        <f t="shared" si="436"/>
        <v>1.0068214933659623</v>
      </c>
      <c r="AW861" s="74">
        <f>PRODUCT(AV$4:AV861)</f>
        <v>341.37072948158766</v>
      </c>
    </row>
    <row r="862" spans="44:49">
      <c r="AR862" s="69">
        <f t="shared" si="435"/>
        <v>72</v>
      </c>
      <c r="AS862" s="70">
        <f t="shared" si="437"/>
        <v>859</v>
      </c>
      <c r="AT862" s="71">
        <f t="shared" si="438"/>
        <v>2.7955120607605693E-3</v>
      </c>
      <c r="AU862" s="72">
        <f t="shared" si="434"/>
        <v>6.8214933659622723E-3</v>
      </c>
      <c r="AV862" s="73">
        <f t="shared" si="436"/>
        <v>1.0068214933659623</v>
      </c>
      <c r="AW862" s="74">
        <f>PRODUCT(AV$4:AV862)</f>
        <v>343.69938764808001</v>
      </c>
    </row>
    <row r="863" spans="44:49">
      <c r="AR863" s="69">
        <f t="shared" si="435"/>
        <v>72</v>
      </c>
      <c r="AS863" s="70">
        <f t="shared" si="437"/>
        <v>860</v>
      </c>
      <c r="AT863" s="71">
        <f t="shared" si="438"/>
        <v>2.7764424937836234E-3</v>
      </c>
      <c r="AU863" s="72">
        <f t="shared" si="434"/>
        <v>6.8214933659622723E-3</v>
      </c>
      <c r="AV863" s="73">
        <f t="shared" si="436"/>
        <v>1.0068214933659623</v>
      </c>
      <c r="AW863" s="74">
        <f>PRODUCT(AV$4:AV863)</f>
        <v>346.04393074080667</v>
      </c>
    </row>
    <row r="864" spans="44:49">
      <c r="AR864" s="69">
        <f t="shared" si="435"/>
        <v>72</v>
      </c>
      <c r="AS864" s="70">
        <f t="shared" si="437"/>
        <v>861</v>
      </c>
      <c r="AT864" s="71">
        <f t="shared" si="438"/>
        <v>2.7575030097313027E-3</v>
      </c>
      <c r="AU864" s="72">
        <f t="shared" si="434"/>
        <v>6.8214933659622723E-3</v>
      </c>
      <c r="AV864" s="73">
        <f t="shared" si="436"/>
        <v>1.0068214933659623</v>
      </c>
      <c r="AW864" s="74">
        <f>PRODUCT(AV$4:AV864)</f>
        <v>348.40446711868657</v>
      </c>
    </row>
    <row r="865" spans="44:49">
      <c r="AR865" s="69">
        <f t="shared" si="435"/>
        <v>72</v>
      </c>
      <c r="AS865" s="70">
        <f t="shared" si="437"/>
        <v>862</v>
      </c>
      <c r="AT865" s="71">
        <f t="shared" si="438"/>
        <v>2.7386927212437995E-3</v>
      </c>
      <c r="AU865" s="72">
        <f t="shared" si="434"/>
        <v>6.8214933659622723E-3</v>
      </c>
      <c r="AV865" s="73">
        <f t="shared" si="436"/>
        <v>1.0068214933659623</v>
      </c>
      <c r="AW865" s="74">
        <f>PRODUCT(AV$4:AV865)</f>
        <v>350.78110587980831</v>
      </c>
    </row>
    <row r="866" spans="44:49">
      <c r="AR866" s="69">
        <f t="shared" si="435"/>
        <v>72</v>
      </c>
      <c r="AS866" s="70">
        <f t="shared" si="437"/>
        <v>863</v>
      </c>
      <c r="AT866" s="71">
        <f t="shared" si="438"/>
        <v>2.7200107470144257E-3</v>
      </c>
      <c r="AU866" s="72">
        <f t="shared" si="434"/>
        <v>6.8214933659622723E-3</v>
      </c>
      <c r="AV866" s="73">
        <f t="shared" si="436"/>
        <v>1.0068214933659623</v>
      </c>
      <c r="AW866" s="74">
        <f>PRODUCT(AV$4:AV866)</f>
        <v>353.17395686647234</v>
      </c>
    </row>
    <row r="867" spans="44:49">
      <c r="AR867" s="69">
        <f t="shared" si="435"/>
        <v>72</v>
      </c>
      <c r="AS867" s="70">
        <f t="shared" si="437"/>
        <v>864</v>
      </c>
      <c r="AT867" s="71">
        <f t="shared" si="438"/>
        <v>2.7014562117483208E-3</v>
      </c>
      <c r="AU867" s="72">
        <f t="shared" si="434"/>
        <v>6.8214933659622723E-3</v>
      </c>
      <c r="AV867" s="73">
        <f t="shared" si="436"/>
        <v>1.0068214933659623</v>
      </c>
      <c r="AW867" s="74">
        <f>PRODUCT(AV$4:AV867)</f>
        <v>355.58313067026762</v>
      </c>
    </row>
    <row r="868" spans="44:49">
      <c r="AR868" s="69">
        <f t="shared" si="435"/>
        <v>73</v>
      </c>
      <c r="AS868" s="70">
        <f t="shared" si="437"/>
        <v>865</v>
      </c>
      <c r="AT868" s="71">
        <f t="shared" si="438"/>
        <v>2.6830282461214419E-3</v>
      </c>
      <c r="AU868" s="72">
        <f t="shared" si="434"/>
        <v>6.8214933659622723E-3</v>
      </c>
      <c r="AV868" s="73">
        <f t="shared" si="436"/>
        <v>1.0068214933659623</v>
      </c>
      <c r="AW868" s="74">
        <f>PRODUCT(AV$4:AV868)</f>
        <v>358.00873863718294</v>
      </c>
    </row>
    <row r="869" spans="44:49">
      <c r="AR869" s="69">
        <f t="shared" si="435"/>
        <v>73</v>
      </c>
      <c r="AS869" s="70">
        <f t="shared" si="437"/>
        <v>866</v>
      </c>
      <c r="AT869" s="71">
        <f t="shared" si="438"/>
        <v>2.664725986739835E-3</v>
      </c>
      <c r="AU869" s="72">
        <f t="shared" si="434"/>
        <v>6.8214933659622723E-3</v>
      </c>
      <c r="AV869" s="73">
        <f t="shared" si="436"/>
        <v>1.0068214933659623</v>
      </c>
      <c r="AW869" s="74">
        <f>PRODUCT(AV$4:AV869)</f>
        <v>360.450892872753</v>
      </c>
    </row>
    <row r="870" spans="44:49">
      <c r="AR870" s="69">
        <f t="shared" si="435"/>
        <v>73</v>
      </c>
      <c r="AS870" s="70">
        <f t="shared" si="437"/>
        <v>867</v>
      </c>
      <c r="AT870" s="71">
        <f t="shared" si="438"/>
        <v>2.6465485760991821E-3</v>
      </c>
      <c r="AU870" s="72">
        <f t="shared" si="434"/>
        <v>6.8214933659622723E-3</v>
      </c>
      <c r="AV870" s="73">
        <f t="shared" si="436"/>
        <v>1.0068214933659623</v>
      </c>
      <c r="AW870" s="74">
        <f>PRODUCT(AV$4:AV870)</f>
        <v>362.90970624723968</v>
      </c>
    </row>
    <row r="871" spans="44:49">
      <c r="AR871" s="69">
        <f t="shared" si="435"/>
        <v>73</v>
      </c>
      <c r="AS871" s="70">
        <f t="shared" si="437"/>
        <v>868</v>
      </c>
      <c r="AT871" s="71">
        <f t="shared" si="438"/>
        <v>2.6284951625446247E-3</v>
      </c>
      <c r="AU871" s="72">
        <f t="shared" si="434"/>
        <v>6.8214933659622723E-3</v>
      </c>
      <c r="AV871" s="73">
        <f t="shared" si="436"/>
        <v>1.0068214933659623</v>
      </c>
      <c r="AW871" s="74">
        <f>PRODUCT(AV$4:AV871)</f>
        <v>365.38529240084853</v>
      </c>
    </row>
    <row r="872" spans="44:49">
      <c r="AR872" s="69">
        <f t="shared" si="435"/>
        <v>73</v>
      </c>
      <c r="AS872" s="70">
        <f t="shared" si="437"/>
        <v>869</v>
      </c>
      <c r="AT872" s="71">
        <f t="shared" si="438"/>
        <v>2.6105649002308626E-3</v>
      </c>
      <c r="AU872" s="72">
        <f t="shared" si="434"/>
        <v>6.8214933659622723E-3</v>
      </c>
      <c r="AV872" s="73">
        <f t="shared" si="436"/>
        <v>1.0068214933659623</v>
      </c>
      <c r="AW872" s="74">
        <f>PRODUCT(AV$4:AV872)</f>
        <v>367.87776574898112</v>
      </c>
    </row>
    <row r="873" spans="44:49">
      <c r="AR873" s="69">
        <f t="shared" si="435"/>
        <v>73</v>
      </c>
      <c r="AS873" s="70">
        <f t="shared" si="437"/>
        <v>870</v>
      </c>
      <c r="AT873" s="71">
        <f t="shared" si="438"/>
        <v>2.5927569490825238E-3</v>
      </c>
      <c r="AU873" s="72">
        <f t="shared" si="434"/>
        <v>6.8214933659622723E-3</v>
      </c>
      <c r="AV873" s="73">
        <f t="shared" si="436"/>
        <v>1.0068214933659623</v>
      </c>
      <c r="AW873" s="74">
        <f>PRODUCT(AV$4:AV873)</f>
        <v>370.38724148752283</v>
      </c>
    </row>
    <row r="874" spans="44:49">
      <c r="AR874" s="69">
        <f t="shared" si="435"/>
        <v>73</v>
      </c>
      <c r="AS874" s="70">
        <f t="shared" si="437"/>
        <v>871</v>
      </c>
      <c r="AT874" s="71">
        <f t="shared" si="438"/>
        <v>2.575070474754805E-3</v>
      </c>
      <c r="AU874" s="72">
        <f t="shared" si="434"/>
        <v>6.8214933659622723E-3</v>
      </c>
      <c r="AV874" s="73">
        <f t="shared" si="436"/>
        <v>1.0068214933659623</v>
      </c>
      <c r="AW874" s="74">
        <f>PRODUCT(AV$4:AV874)</f>
        <v>372.91383559816705</v>
      </c>
    </row>
    <row r="875" spans="44:49">
      <c r="AR875" s="69">
        <f t="shared" si="435"/>
        <v>73</v>
      </c>
      <c r="AS875" s="70">
        <f t="shared" si="437"/>
        <v>872</v>
      </c>
      <c r="AT875" s="71">
        <f t="shared" si="438"/>
        <v>2.5575046485943795E-3</v>
      </c>
      <c r="AU875" s="72">
        <f t="shared" si="434"/>
        <v>6.8214933659622723E-3</v>
      </c>
      <c r="AV875" s="73">
        <f t="shared" si="436"/>
        <v>1.0068214933659623</v>
      </c>
      <c r="AW875" s="74">
        <f>PRODUCT(AV$4:AV875)</f>
        <v>375.4576648537755</v>
      </c>
    </row>
    <row r="876" spans="44:49">
      <c r="AR876" s="69">
        <f t="shared" si="435"/>
        <v>73</v>
      </c>
      <c r="AS876" s="70">
        <f t="shared" si="437"/>
        <v>873</v>
      </c>
      <c r="AT876" s="71">
        <f t="shared" si="438"/>
        <v>2.5400586476005751E-3</v>
      </c>
      <c r="AU876" s="72">
        <f t="shared" si="434"/>
        <v>6.8214933659622723E-3</v>
      </c>
      <c r="AV876" s="73">
        <f t="shared" si="436"/>
        <v>1.0068214933659623</v>
      </c>
      <c r="AW876" s="74">
        <f>PRODUCT(AV$4:AV876)</f>
        <v>378.01884682377522</v>
      </c>
    </row>
    <row r="877" spans="44:49">
      <c r="AR877" s="69">
        <f t="shared" si="435"/>
        <v>73</v>
      </c>
      <c r="AS877" s="70">
        <f t="shared" si="437"/>
        <v>874</v>
      </c>
      <c r="AT877" s="71">
        <f t="shared" si="438"/>
        <v>2.5227316543868128E-3</v>
      </c>
      <c r="AU877" s="72">
        <f t="shared" si="434"/>
        <v>6.8214933659622723E-3</v>
      </c>
      <c r="AV877" s="73">
        <f t="shared" si="436"/>
        <v>1.0068214933659623</v>
      </c>
      <c r="AW877" s="74">
        <f>PRODUCT(AV$4:AV877)</f>
        <v>380.59749987959231</v>
      </c>
    </row>
    <row r="878" spans="44:49">
      <c r="AR878" s="69">
        <f t="shared" si="435"/>
        <v>73</v>
      </c>
      <c r="AS878" s="70">
        <f t="shared" si="437"/>
        <v>875</v>
      </c>
      <c r="AT878" s="71">
        <f t="shared" si="438"/>
        <v>2.5055228571423103E-3</v>
      </c>
      <c r="AU878" s="72">
        <f t="shared" si="434"/>
        <v>6.8214933659622723E-3</v>
      </c>
      <c r="AV878" s="73">
        <f t="shared" si="436"/>
        <v>1.0068214933659623</v>
      </c>
      <c r="AW878" s="74">
        <f>PRODUCT(AV$4:AV878)</f>
        <v>383.19374320012275</v>
      </c>
    </row>
    <row r="879" spans="44:49">
      <c r="AR879" s="69">
        <f t="shared" si="435"/>
        <v>73</v>
      </c>
      <c r="AS879" s="70">
        <f t="shared" si="437"/>
        <v>876</v>
      </c>
      <c r="AT879" s="71">
        <f t="shared" si="438"/>
        <v>2.488431449594047E-3</v>
      </c>
      <c r="AU879" s="72">
        <f t="shared" si="434"/>
        <v>6.8214933659622723E-3</v>
      </c>
      <c r="AV879" s="73">
        <f t="shared" si="436"/>
        <v>1.0068214933659623</v>
      </c>
      <c r="AW879" s="74">
        <f>PRODUCT(AV$4:AV879)</f>
        <v>385.80769677724066</v>
      </c>
    </row>
    <row r="880" spans="44:49">
      <c r="AR880" s="69">
        <f t="shared" si="435"/>
        <v>74</v>
      </c>
      <c r="AS880" s="70">
        <f t="shared" si="437"/>
        <v>877</v>
      </c>
      <c r="AT880" s="71">
        <f t="shared" si="438"/>
        <v>2.4714566309689892E-3</v>
      </c>
      <c r="AU880" s="72">
        <f t="shared" si="434"/>
        <v>6.8214933659622723E-3</v>
      </c>
      <c r="AV880" s="73">
        <f t="shared" si="436"/>
        <v>1.0068214933659623</v>
      </c>
      <c r="AW880" s="74">
        <f>PRODUCT(AV$4:AV880)</f>
        <v>388.43948142134377</v>
      </c>
    </row>
    <row r="881" spans="44:49">
      <c r="AR881" s="69">
        <f t="shared" si="435"/>
        <v>74</v>
      </c>
      <c r="AS881" s="70">
        <f t="shared" si="437"/>
        <v>878</v>
      </c>
      <c r="AT881" s="71">
        <f t="shared" si="438"/>
        <v>2.4545976059565707E-3</v>
      </c>
      <c r="AU881" s="72">
        <f t="shared" si="434"/>
        <v>6.8214933659622723E-3</v>
      </c>
      <c r="AV881" s="73">
        <f t="shared" si="436"/>
        <v>1.0068214933659623</v>
      </c>
      <c r="AW881" s="74">
        <f>PRODUCT(AV$4:AV881)</f>
        <v>391.08921876693728</v>
      </c>
    </row>
    <row r="882" spans="44:49">
      <c r="AR882" s="69">
        <f t="shared" si="435"/>
        <v>74</v>
      </c>
      <c r="AS882" s="70">
        <f t="shared" si="437"/>
        <v>879</v>
      </c>
      <c r="AT882" s="71">
        <f t="shared" si="438"/>
        <v>2.4378535846714313E-3</v>
      </c>
      <c r="AU882" s="72">
        <f t="shared" si="434"/>
        <v>6.8214933659622723E-3</v>
      </c>
      <c r="AV882" s="73">
        <f t="shared" si="436"/>
        <v>1.0068214933659623</v>
      </c>
      <c r="AW882" s="74">
        <f>PRODUCT(AV$4:AV882)</f>
        <v>393.75703127825528</v>
      </c>
    </row>
    <row r="883" spans="44:49">
      <c r="AR883" s="69">
        <f t="shared" si="435"/>
        <v>74</v>
      </c>
      <c r="AS883" s="70">
        <f t="shared" si="437"/>
        <v>880</v>
      </c>
      <c r="AT883" s="71">
        <f t="shared" si="438"/>
        <v>2.421223782616408E-3</v>
      </c>
      <c r="AU883" s="72">
        <f t="shared" si="434"/>
        <v>6.8214933659622723E-3</v>
      </c>
      <c r="AV883" s="73">
        <f t="shared" si="436"/>
        <v>1.0068214933659623</v>
      </c>
      <c r="AW883" s="74">
        <f>PRODUCT(AV$4:AV883)</f>
        <v>396.4430422549209</v>
      </c>
    </row>
    <row r="884" spans="44:49">
      <c r="AR884" s="69">
        <f t="shared" si="435"/>
        <v>74</v>
      </c>
      <c r="AS884" s="70">
        <f t="shared" si="437"/>
        <v>881</v>
      </c>
      <c r="AT884" s="71">
        <f t="shared" si="438"/>
        <v>2.4047074206457802E-3</v>
      </c>
      <c r="AU884" s="72">
        <f t="shared" si="434"/>
        <v>6.8214933659622723E-3</v>
      </c>
      <c r="AV884" s="73">
        <f t="shared" si="436"/>
        <v>1.0068214933659623</v>
      </c>
      <c r="AW884" s="74">
        <f>PRODUCT(AV$4:AV884)</f>
        <v>399.14737583764474</v>
      </c>
    </row>
    <row r="885" spans="44:49">
      <c r="AR885" s="69">
        <f t="shared" si="435"/>
        <v>74</v>
      </c>
      <c r="AS885" s="70">
        <f t="shared" si="437"/>
        <v>882</v>
      </c>
      <c r="AT885" s="71">
        <f t="shared" si="438"/>
        <v>2.3883037249287646E-3</v>
      </c>
      <c r="AU885" s="72">
        <f t="shared" si="434"/>
        <v>6.8214933659622723E-3</v>
      </c>
      <c r="AV885" s="73">
        <f t="shared" si="436"/>
        <v>1.0068214933659623</v>
      </c>
      <c r="AW885" s="74">
        <f>PRODUCT(AV$4:AV885)</f>
        <v>401.87015701396251</v>
      </c>
    </row>
    <row r="886" spans="44:49">
      <c r="AR886" s="69">
        <f t="shared" si="435"/>
        <v>74</v>
      </c>
      <c r="AS886" s="70">
        <f t="shared" si="437"/>
        <v>883</v>
      </c>
      <c r="AT886" s="71">
        <f t="shared" si="438"/>
        <v>2.3720119269132599E-3</v>
      </c>
      <c r="AU886" s="72">
        <f t="shared" si="434"/>
        <v>6.8214933659622723E-3</v>
      </c>
      <c r="AV886" s="73">
        <f t="shared" si="436"/>
        <v>1.0068214933659623</v>
      </c>
      <c r="AW886" s="74">
        <f>PRODUCT(AV$4:AV886)</f>
        <v>404.61151162401148</v>
      </c>
    </row>
    <row r="887" spans="44:49">
      <c r="AR887" s="69">
        <f t="shared" si="435"/>
        <v>74</v>
      </c>
      <c r="AS887" s="70">
        <f t="shared" si="437"/>
        <v>884</v>
      </c>
      <c r="AT887" s="71">
        <f t="shared" si="438"/>
        <v>2.3558312632898379E-3</v>
      </c>
      <c r="AU887" s="72">
        <f t="shared" si="434"/>
        <v>6.8214933659622723E-3</v>
      </c>
      <c r="AV887" s="73">
        <f t="shared" si="436"/>
        <v>1.0068214933659623</v>
      </c>
      <c r="AW887" s="74">
        <f>PRODUCT(AV$4:AV887)</f>
        <v>407.37156636634666</v>
      </c>
    </row>
    <row r="888" spans="44:49">
      <c r="AR888" s="69">
        <f t="shared" si="435"/>
        <v>74</v>
      </c>
      <c r="AS888" s="70">
        <f t="shared" si="437"/>
        <v>885</v>
      </c>
      <c r="AT888" s="71">
        <f t="shared" si="438"/>
        <v>2.3397609759559799E-3</v>
      </c>
      <c r="AU888" s="72">
        <f t="shared" si="434"/>
        <v>6.8214933659622723E-3</v>
      </c>
      <c r="AV888" s="73">
        <f t="shared" si="436"/>
        <v>1.0068214933659623</v>
      </c>
      <c r="AW888" s="74">
        <f>PRODUCT(AV$4:AV888)</f>
        <v>410.15044880379634</v>
      </c>
    </row>
    <row r="889" spans="44:49">
      <c r="AR889" s="69">
        <f t="shared" si="435"/>
        <v>74</v>
      </c>
      <c r="AS889" s="70">
        <f t="shared" si="437"/>
        <v>886</v>
      </c>
      <c r="AT889" s="71">
        <f t="shared" si="438"/>
        <v>2.3238003119805586E-3</v>
      </c>
      <c r="AU889" s="72">
        <f t="shared" si="434"/>
        <v>6.8214933659622723E-3</v>
      </c>
      <c r="AV889" s="73">
        <f t="shared" si="436"/>
        <v>1.0068214933659623</v>
      </c>
      <c r="AW889" s="74">
        <f>PRODUCT(AV$4:AV889)</f>
        <v>412.9482873693579</v>
      </c>
    </row>
    <row r="890" spans="44:49">
      <c r="AR890" s="69">
        <f t="shared" si="435"/>
        <v>74</v>
      </c>
      <c r="AS890" s="70">
        <f t="shared" si="437"/>
        <v>887</v>
      </c>
      <c r="AT890" s="71">
        <f t="shared" si="438"/>
        <v>2.307948523568562E-3</v>
      </c>
      <c r="AU890" s="72">
        <f t="shared" si="434"/>
        <v>6.8214933659622723E-3</v>
      </c>
      <c r="AV890" s="73">
        <f t="shared" si="436"/>
        <v>1.0068214933659623</v>
      </c>
      <c r="AW890" s="74">
        <f>PRODUCT(AV$4:AV890)</f>
        <v>415.76521137213348</v>
      </c>
    </row>
    <row r="891" spans="44:49">
      <c r="AR891" s="69">
        <f t="shared" si="435"/>
        <v>74</v>
      </c>
      <c r="AS891" s="70">
        <f t="shared" si="437"/>
        <v>888</v>
      </c>
      <c r="AT891" s="71">
        <f t="shared" si="438"/>
        <v>2.2922048680260568E-3</v>
      </c>
      <c r="AU891" s="72">
        <f t="shared" si="434"/>
        <v>6.8214933659622723E-3</v>
      </c>
      <c r="AV891" s="73">
        <f t="shared" si="436"/>
        <v>1.0068214933659623</v>
      </c>
      <c r="AW891" s="74">
        <f>PRODUCT(AV$4:AV891)</f>
        <v>418.60135100330638</v>
      </c>
    </row>
    <row r="892" spans="44:49">
      <c r="AR892" s="69">
        <f t="shared" si="435"/>
        <v>75</v>
      </c>
      <c r="AS892" s="70">
        <f t="shared" si="437"/>
        <v>889</v>
      </c>
      <c r="AT892" s="71">
        <f t="shared" si="438"/>
        <v>2.2765686077253905E-3</v>
      </c>
      <c r="AU892" s="72">
        <f t="shared" si="434"/>
        <v>6.8214933659622723E-3</v>
      </c>
      <c r="AV892" s="73">
        <f t="shared" si="436"/>
        <v>1.0068214933659623</v>
      </c>
      <c r="AW892" s="74">
        <f>PRODUCT(AV$4:AV892)</f>
        <v>421.45683734215828</v>
      </c>
    </row>
    <row r="893" spans="44:49">
      <c r="AR893" s="69">
        <f t="shared" si="435"/>
        <v>75</v>
      </c>
      <c r="AS893" s="70">
        <f t="shared" si="437"/>
        <v>890</v>
      </c>
      <c r="AT893" s="71">
        <f t="shared" si="438"/>
        <v>2.2610390100706338E-3</v>
      </c>
      <c r="AU893" s="72">
        <f t="shared" si="434"/>
        <v>6.8214933659622723E-3</v>
      </c>
      <c r="AV893" s="73">
        <f t="shared" si="436"/>
        <v>1.0068214933659623</v>
      </c>
      <c r="AW893" s="74">
        <f>PRODUCT(AV$4:AV893)</f>
        <v>424.33180236212723</v>
      </c>
    </row>
    <row r="894" spans="44:49">
      <c r="AR894" s="69">
        <f t="shared" si="435"/>
        <v>75</v>
      </c>
      <c r="AS894" s="70">
        <f t="shared" si="437"/>
        <v>891</v>
      </c>
      <c r="AT894" s="71">
        <f t="shared" si="438"/>
        <v>2.2456153474632551E-3</v>
      </c>
      <c r="AU894" s="72">
        <f t="shared" si="434"/>
        <v>6.8214933659622723E-3</v>
      </c>
      <c r="AV894" s="73">
        <f t="shared" si="436"/>
        <v>1.0068214933659623</v>
      </c>
      <c r="AW894" s="74">
        <f>PRODUCT(AV$4:AV894)</f>
        <v>427.22637893690728</v>
      </c>
    </row>
    <row r="895" spans="44:49">
      <c r="AR895" s="69">
        <f t="shared" si="435"/>
        <v>75</v>
      </c>
      <c r="AS895" s="70">
        <f t="shared" si="437"/>
        <v>892</v>
      </c>
      <c r="AT895" s="71">
        <f t="shared" si="438"/>
        <v>2.2302968972680312E-3</v>
      </c>
      <c r="AU895" s="72">
        <f t="shared" si="434"/>
        <v>6.8214933659622723E-3</v>
      </c>
      <c r="AV895" s="73">
        <f t="shared" si="436"/>
        <v>1.0068214933659623</v>
      </c>
      <c r="AW895" s="74">
        <f>PRODUCT(AV$4:AV895)</f>
        <v>430.14070084658948</v>
      </c>
    </row>
    <row r="896" spans="44:49">
      <c r="AR896" s="69">
        <f t="shared" si="435"/>
        <v>75</v>
      </c>
      <c r="AS896" s="70">
        <f t="shared" si="437"/>
        <v>893</v>
      </c>
      <c r="AT896" s="71">
        <f t="shared" si="438"/>
        <v>2.2150829417791913E-3</v>
      </c>
      <c r="AU896" s="72">
        <f t="shared" si="434"/>
        <v>6.8214933659622723E-3</v>
      </c>
      <c r="AV896" s="73">
        <f t="shared" si="436"/>
        <v>1.0068214933659623</v>
      </c>
      <c r="AW896" s="74">
        <f>PRODUCT(AV$4:AV896)</f>
        <v>433.07490278384483</v>
      </c>
    </row>
    <row r="897" spans="44:49">
      <c r="AR897" s="69">
        <f t="shared" si="435"/>
        <v>75</v>
      </c>
      <c r="AS897" s="70">
        <f t="shared" si="437"/>
        <v>894</v>
      </c>
      <c r="AT897" s="71">
        <f t="shared" si="438"/>
        <v>2.1999727681867882E-3</v>
      </c>
      <c r="AU897" s="72">
        <f t="shared" si="434"/>
        <v>6.8214933659622723E-3</v>
      </c>
      <c r="AV897" s="73">
        <f t="shared" si="436"/>
        <v>1.0068214933659623</v>
      </c>
      <c r="AW897" s="74">
        <f>PRODUCT(AV$4:AV897)</f>
        <v>436.02912036014959</v>
      </c>
    </row>
    <row r="898" spans="44:49">
      <c r="AR898" s="69">
        <f t="shared" si="435"/>
        <v>75</v>
      </c>
      <c r="AS898" s="70">
        <f t="shared" si="437"/>
        <v>895</v>
      </c>
      <c r="AT898" s="71">
        <f t="shared" si="438"/>
        <v>2.1849656685433041E-3</v>
      </c>
      <c r="AU898" s="72">
        <f t="shared" si="434"/>
        <v>6.8214933659622723E-3</v>
      </c>
      <c r="AV898" s="73">
        <f t="shared" si="436"/>
        <v>1.0068214933659623</v>
      </c>
      <c r="AW898" s="74">
        <f>PRODUCT(AV$4:AV898)</f>
        <v>439.0034901120527</v>
      </c>
    </row>
    <row r="899" spans="44:49">
      <c r="AR899" s="69">
        <f t="shared" si="435"/>
        <v>75</v>
      </c>
      <c r="AS899" s="70">
        <f t="shared" si="437"/>
        <v>896</v>
      </c>
      <c r="AT899" s="71">
        <f t="shared" si="438"/>
        <v>2.1700609397304806E-3</v>
      </c>
      <c r="AU899" s="72">
        <f t="shared" si="434"/>
        <v>6.8214933659622723E-3</v>
      </c>
      <c r="AV899" s="73">
        <f t="shared" si="436"/>
        <v>1.0068214933659623</v>
      </c>
      <c r="AW899" s="74">
        <f>PRODUCT(AV$4:AV899)</f>
        <v>441.99814950748635</v>
      </c>
    </row>
    <row r="900" spans="44:49">
      <c r="AR900" s="69">
        <f t="shared" si="435"/>
        <v>75</v>
      </c>
      <c r="AS900" s="70">
        <f t="shared" si="437"/>
        <v>897</v>
      </c>
      <c r="AT900" s="71">
        <f t="shared" si="438"/>
        <v>2.1552578834263753E-3</v>
      </c>
      <c r="AU900" s="72">
        <f t="shared" ref="AU900:AU963" si="439">((1+$AH$21)^(1/12))-1</f>
        <v>6.8214933659622723E-3</v>
      </c>
      <c r="AV900" s="73">
        <f t="shared" si="436"/>
        <v>1.0068214933659623</v>
      </c>
      <c r="AW900" s="74">
        <f>PRODUCT(AV$4:AV900)</f>
        <v>445.01323695211926</v>
      </c>
    </row>
    <row r="901" spans="44:49">
      <c r="AR901" s="69">
        <f t="shared" ref="AR901:AR964" si="440">ROUNDDOWN((AS901-1)/12,0)+1</f>
        <v>75</v>
      </c>
      <c r="AS901" s="70">
        <f t="shared" si="437"/>
        <v>898</v>
      </c>
      <c r="AT901" s="71">
        <f t="shared" si="438"/>
        <v>2.1405558060726445E-3</v>
      </c>
      <c r="AU901" s="72">
        <f t="shared" si="439"/>
        <v>6.8214933659622723E-3</v>
      </c>
      <c r="AV901" s="73">
        <f t="shared" ref="AV901:AV964" si="441">(1+AU901)</f>
        <v>1.0068214933659623</v>
      </c>
      <c r="AW901" s="74">
        <f>PRODUCT(AV$4:AV901)</f>
        <v>448.04889179575355</v>
      </c>
    </row>
    <row r="902" spans="44:49">
      <c r="AR902" s="69">
        <f t="shared" si="440"/>
        <v>75</v>
      </c>
      <c r="AS902" s="70">
        <f t="shared" ref="AS902:AS965" si="442">AS901+1</f>
        <v>899</v>
      </c>
      <c r="AT902" s="71">
        <f t="shared" ref="AT902:AT965" si="443">(1-AU902)*AT901</f>
        <v>2.1259540188420479E-3</v>
      </c>
      <c r="AU902" s="72">
        <f t="shared" si="439"/>
        <v>6.8214933659622723E-3</v>
      </c>
      <c r="AV902" s="73">
        <f t="shared" si="441"/>
        <v>1.0068214933659623</v>
      </c>
      <c r="AW902" s="74">
        <f>PRODUCT(AV$4:AV902)</f>
        <v>451.10525433876501</v>
      </c>
    </row>
    <row r="903" spans="44:49">
      <c r="AR903" s="69">
        <f t="shared" si="440"/>
        <v>75</v>
      </c>
      <c r="AS903" s="70">
        <f t="shared" si="442"/>
        <v>900</v>
      </c>
      <c r="AT903" s="71">
        <f t="shared" si="443"/>
        <v>2.1114518376061761E-3</v>
      </c>
      <c r="AU903" s="72">
        <f t="shared" si="439"/>
        <v>6.8214933659622723E-3</v>
      </c>
      <c r="AV903" s="73">
        <f t="shared" si="441"/>
        <v>1.0068214933659623</v>
      </c>
      <c r="AW903" s="74">
        <f>PRODUCT(AV$4:AV903)</f>
        <v>454.18246583858763</v>
      </c>
    </row>
    <row r="904" spans="44:49">
      <c r="AR904" s="69">
        <f t="shared" si="440"/>
        <v>76</v>
      </c>
      <c r="AS904" s="70">
        <f t="shared" si="442"/>
        <v>901</v>
      </c>
      <c r="AT904" s="71">
        <f t="shared" si="443"/>
        <v>2.0970485829033968E-3</v>
      </c>
      <c r="AU904" s="72">
        <f t="shared" si="439"/>
        <v>6.8214933659622723E-3</v>
      </c>
      <c r="AV904" s="73">
        <f t="shared" si="441"/>
        <v>1.0068214933659623</v>
      </c>
      <c r="AW904" s="74">
        <f>PRODUCT(AV$4:AV904)</f>
        <v>457.28066851624192</v>
      </c>
    </row>
    <row r="905" spans="44:49">
      <c r="AR905" s="69">
        <f t="shared" si="440"/>
        <v>76</v>
      </c>
      <c r="AS905" s="70">
        <f t="shared" si="442"/>
        <v>902</v>
      </c>
      <c r="AT905" s="71">
        <f t="shared" si="443"/>
        <v>2.0827435799070206E-3</v>
      </c>
      <c r="AU905" s="72">
        <f t="shared" si="439"/>
        <v>6.8214933659622723E-3</v>
      </c>
      <c r="AV905" s="73">
        <f t="shared" si="441"/>
        <v>1.0068214933659623</v>
      </c>
      <c r="AW905" s="74">
        <f>PRODUCT(AV$4:AV905)</f>
        <v>460.40000556290823</v>
      </c>
    </row>
    <row r="906" spans="44:49">
      <c r="AR906" s="69">
        <f t="shared" si="440"/>
        <v>76</v>
      </c>
      <c r="AS906" s="70">
        <f t="shared" si="442"/>
        <v>903</v>
      </c>
      <c r="AT906" s="71">
        <f t="shared" si="443"/>
        <v>2.0685361583936842E-3</v>
      </c>
      <c r="AU906" s="72">
        <f t="shared" si="439"/>
        <v>6.8214933659622723E-3</v>
      </c>
      <c r="AV906" s="73">
        <f t="shared" si="441"/>
        <v>1.0068214933659623</v>
      </c>
      <c r="AW906" s="74">
        <f>PRODUCT(AV$4:AV906)</f>
        <v>463.54062114654459</v>
      </c>
    </row>
    <row r="907" spans="44:49">
      <c r="AR907" s="69">
        <f t="shared" si="440"/>
        <v>76</v>
      </c>
      <c r="AS907" s="70">
        <f t="shared" si="442"/>
        <v>904</v>
      </c>
      <c r="AT907" s="71">
        <f t="shared" si="443"/>
        <v>2.0544256527119486E-3</v>
      </c>
      <c r="AU907" s="72">
        <f t="shared" si="439"/>
        <v>6.8214933659622723E-3</v>
      </c>
      <c r="AV907" s="73">
        <f t="shared" si="441"/>
        <v>1.0068214933659623</v>
      </c>
      <c r="AW907" s="74">
        <f>PRODUCT(AV$4:AV907)</f>
        <v>466.70266041854978</v>
      </c>
    </row>
    <row r="908" spans="44:49">
      <c r="AR908" s="69">
        <f t="shared" si="440"/>
        <v>76</v>
      </c>
      <c r="AS908" s="70">
        <f t="shared" si="442"/>
        <v>905</v>
      </c>
      <c r="AT908" s="71">
        <f t="shared" si="443"/>
        <v>2.0404114017511113E-3</v>
      </c>
      <c r="AU908" s="72">
        <f t="shared" si="439"/>
        <v>6.8214933659622723E-3</v>
      </c>
      <c r="AV908" s="73">
        <f t="shared" si="441"/>
        <v>1.0068214933659623</v>
      </c>
      <c r="AW908" s="74">
        <f>PRODUCT(AV$4:AV908)</f>
        <v>469.88626952047184</v>
      </c>
    </row>
    <row r="909" spans="44:49">
      <c r="AR909" s="69">
        <f t="shared" si="440"/>
        <v>76</v>
      </c>
      <c r="AS909" s="70">
        <f t="shared" si="442"/>
        <v>906</v>
      </c>
      <c r="AT909" s="71">
        <f t="shared" si="443"/>
        <v>2.0264927489102324E-3</v>
      </c>
      <c r="AU909" s="72">
        <f t="shared" si="439"/>
        <v>6.8214933659622723E-3</v>
      </c>
      <c r="AV909" s="73">
        <f t="shared" si="441"/>
        <v>1.0068214933659623</v>
      </c>
      <c r="AW909" s="74">
        <f>PRODUCT(AV$4:AV909)</f>
        <v>473.09159559076249</v>
      </c>
    </row>
    <row r="910" spans="44:49">
      <c r="AR910" s="69">
        <f t="shared" si="440"/>
        <v>76</v>
      </c>
      <c r="AS910" s="70">
        <f t="shared" si="442"/>
        <v>907</v>
      </c>
      <c r="AT910" s="71">
        <f t="shared" si="443"/>
        <v>2.0126690420673708E-3</v>
      </c>
      <c r="AU910" s="72">
        <f t="shared" si="439"/>
        <v>6.8214933659622723E-3</v>
      </c>
      <c r="AV910" s="73">
        <f t="shared" si="441"/>
        <v>1.0068214933659623</v>
      </c>
      <c r="AW910" s="74">
        <f>PRODUCT(AV$4:AV910)</f>
        <v>476.31878677157738</v>
      </c>
    </row>
    <row r="911" spans="44:49">
      <c r="AR911" s="69">
        <f t="shared" si="440"/>
        <v>76</v>
      </c>
      <c r="AS911" s="70">
        <f t="shared" si="442"/>
        <v>908</v>
      </c>
      <c r="AT911" s="71">
        <f t="shared" si="443"/>
        <v>1.9989396335490304E-3</v>
      </c>
      <c r="AU911" s="72">
        <f t="shared" si="439"/>
        <v>6.8214933659622723E-3</v>
      </c>
      <c r="AV911" s="73">
        <f t="shared" si="441"/>
        <v>1.0068214933659623</v>
      </c>
      <c r="AW911" s="74">
        <f>PRODUCT(AV$4:AV911)</f>
        <v>479.56799221562289</v>
      </c>
    </row>
    <row r="912" spans="44:49">
      <c r="AR912" s="69">
        <f t="shared" si="440"/>
        <v>76</v>
      </c>
      <c r="AS912" s="70">
        <f t="shared" si="442"/>
        <v>909</v>
      </c>
      <c r="AT912" s="71">
        <f t="shared" si="443"/>
        <v>1.9853038800998167E-3</v>
      </c>
      <c r="AU912" s="72">
        <f t="shared" si="439"/>
        <v>6.8214933659622723E-3</v>
      </c>
      <c r="AV912" s="73">
        <f t="shared" si="441"/>
        <v>1.0068214933659623</v>
      </c>
      <c r="AW912" s="74">
        <f>PRODUCT(AV$4:AV912)</f>
        <v>482.8393620930496</v>
      </c>
    </row>
    <row r="913" spans="44:49">
      <c r="AR913" s="69">
        <f t="shared" si="440"/>
        <v>76</v>
      </c>
      <c r="AS913" s="70">
        <f t="shared" si="442"/>
        <v>910</v>
      </c>
      <c r="AT913" s="71">
        <f t="shared" si="443"/>
        <v>1.9717611428522967E-3</v>
      </c>
      <c r="AU913" s="72">
        <f t="shared" si="439"/>
        <v>6.8214933659622723E-3</v>
      </c>
      <c r="AV913" s="73">
        <f t="shared" si="441"/>
        <v>1.0068214933659623</v>
      </c>
      <c r="AW913" s="74">
        <f>PRODUCT(AV$4:AV913)</f>
        <v>486.13304759839281</v>
      </c>
    </row>
    <row r="914" spans="44:49">
      <c r="AR914" s="69">
        <f t="shared" si="440"/>
        <v>76</v>
      </c>
      <c r="AS914" s="70">
        <f t="shared" si="442"/>
        <v>911</v>
      </c>
      <c r="AT914" s="71">
        <f t="shared" si="443"/>
        <v>1.9583107872970674E-3</v>
      </c>
      <c r="AU914" s="72">
        <f t="shared" si="439"/>
        <v>6.8214933659622723E-3</v>
      </c>
      <c r="AV914" s="73">
        <f t="shared" si="441"/>
        <v>1.0068214933659623</v>
      </c>
      <c r="AW914" s="74">
        <f>PRODUCT(AV$4:AV914)</f>
        <v>489.44920095756027</v>
      </c>
    </row>
    <row r="915" spans="44:49">
      <c r="AR915" s="69">
        <f t="shared" si="440"/>
        <v>76</v>
      </c>
      <c r="AS915" s="70">
        <f t="shared" si="442"/>
        <v>912</v>
      </c>
      <c r="AT915" s="71">
        <f t="shared" si="443"/>
        <v>1.944952183253028E-3</v>
      </c>
      <c r="AU915" s="72">
        <f t="shared" si="439"/>
        <v>6.8214933659622723E-3</v>
      </c>
      <c r="AV915" s="73">
        <f t="shared" si="441"/>
        <v>1.0068214933659623</v>
      </c>
      <c r="AW915" s="74">
        <f>PRODUCT(AV$4:AV915)</f>
        <v>492.7879754348678</v>
      </c>
    </row>
    <row r="916" spans="44:49">
      <c r="AR916" s="69">
        <f t="shared" si="440"/>
        <v>77</v>
      </c>
      <c r="AS916" s="70">
        <f t="shared" si="442"/>
        <v>913</v>
      </c>
      <c r="AT916" s="71">
        <f t="shared" si="443"/>
        <v>1.9316847048378536E-3</v>
      </c>
      <c r="AU916" s="72">
        <f t="shared" si="439"/>
        <v>6.8214933659622723E-3</v>
      </c>
      <c r="AV916" s="73">
        <f t="shared" si="441"/>
        <v>1.0068214933659623</v>
      </c>
      <c r="AW916" s="74">
        <f>PRODUCT(AV$4:AV916)</f>
        <v>496.14952534012275</v>
      </c>
    </row>
    <row r="917" spans="44:49">
      <c r="AR917" s="69">
        <f t="shared" si="440"/>
        <v>77</v>
      </c>
      <c r="AS917" s="70">
        <f t="shared" si="442"/>
        <v>914</v>
      </c>
      <c r="AT917" s="71">
        <f t="shared" si="443"/>
        <v>1.9185077304386714E-3</v>
      </c>
      <c r="AU917" s="72">
        <f t="shared" si="439"/>
        <v>6.8214933659622723E-3</v>
      </c>
      <c r="AV917" s="73">
        <f t="shared" si="441"/>
        <v>1.0068214933659623</v>
      </c>
      <c r="AW917" s="74">
        <f>PRODUCT(AV$4:AV917)</f>
        <v>499.53400603575574</v>
      </c>
    </row>
    <row r="918" spans="44:49">
      <c r="AR918" s="69">
        <f t="shared" si="440"/>
        <v>77</v>
      </c>
      <c r="AS918" s="70">
        <f t="shared" si="442"/>
        <v>915</v>
      </c>
      <c r="AT918" s="71">
        <f t="shared" si="443"/>
        <v>1.9054206426829367E-3</v>
      </c>
      <c r="AU918" s="72">
        <f t="shared" si="439"/>
        <v>6.8214933659622723E-3</v>
      </c>
      <c r="AV918" s="73">
        <f t="shared" si="441"/>
        <v>1.0068214933659623</v>
      </c>
      <c r="AW918" s="74">
        <f>PRODUCT(AV$4:AV918)</f>
        <v>502.94157394400122</v>
      </c>
    </row>
    <row r="919" spans="44:49">
      <c r="AR919" s="69">
        <f t="shared" si="440"/>
        <v>77</v>
      </c>
      <c r="AS919" s="70">
        <f t="shared" si="442"/>
        <v>916</v>
      </c>
      <c r="AT919" s="71">
        <f t="shared" si="443"/>
        <v>1.8924228284095076E-3</v>
      </c>
      <c r="AU919" s="72">
        <f t="shared" si="439"/>
        <v>6.8214933659622723E-3</v>
      </c>
      <c r="AV919" s="73">
        <f t="shared" si="441"/>
        <v>1.0068214933659623</v>
      </c>
      <c r="AW919" s="74">
        <f>PRODUCT(AV$4:AV919)</f>
        <v>506.37238655412688</v>
      </c>
    </row>
    <row r="920" spans="44:49">
      <c r="AR920" s="69">
        <f t="shared" si="440"/>
        <v>77</v>
      </c>
      <c r="AS920" s="70">
        <f t="shared" si="442"/>
        <v>917</v>
      </c>
      <c r="AT920" s="71">
        <f t="shared" si="443"/>
        <v>1.8795136786399166E-3</v>
      </c>
      <c r="AU920" s="72">
        <f t="shared" si="439"/>
        <v>6.8214933659622723E-3</v>
      </c>
      <c r="AV920" s="73">
        <f t="shared" si="441"/>
        <v>1.0068214933659623</v>
      </c>
      <c r="AW920" s="74">
        <f>PRODUCT(AV$4:AV920)</f>
        <v>509.82660242971235</v>
      </c>
    </row>
    <row r="921" spans="44:49">
      <c r="AR921" s="69">
        <f t="shared" si="440"/>
        <v>77</v>
      </c>
      <c r="AS921" s="70">
        <f t="shared" si="442"/>
        <v>918</v>
      </c>
      <c r="AT921" s="71">
        <f t="shared" si="443"/>
        <v>1.8666925885498389E-3</v>
      </c>
      <c r="AU921" s="72">
        <f t="shared" si="439"/>
        <v>6.8214933659622723E-3</v>
      </c>
      <c r="AV921" s="73">
        <f t="shared" si="441"/>
        <v>1.0068214933659623</v>
      </c>
      <c r="AW921" s="74">
        <f>PRODUCT(AV$4:AV921)</f>
        <v>513.30438121597774</v>
      </c>
    </row>
    <row r="922" spans="44:49">
      <c r="AR922" s="69">
        <f t="shared" si="440"/>
        <v>77</v>
      </c>
      <c r="AS922" s="70">
        <f t="shared" si="442"/>
        <v>919</v>
      </c>
      <c r="AT922" s="71">
        <f t="shared" si="443"/>
        <v>1.8539589574407553E-3</v>
      </c>
      <c r="AU922" s="72">
        <f t="shared" si="439"/>
        <v>6.8214933659622723E-3</v>
      </c>
      <c r="AV922" s="73">
        <f t="shared" si="441"/>
        <v>1.0068214933659623</v>
      </c>
      <c r="AW922" s="74">
        <f>PRODUCT(AV$4:AV922)</f>
        <v>516.80588364716186</v>
      </c>
    </row>
    <row r="923" spans="44:49">
      <c r="AR923" s="69">
        <f t="shared" si="440"/>
        <v>77</v>
      </c>
      <c r="AS923" s="70">
        <f t="shared" si="442"/>
        <v>920</v>
      </c>
      <c r="AT923" s="71">
        <f t="shared" si="443"/>
        <v>1.8413121887118069E-3</v>
      </c>
      <c r="AU923" s="72">
        <f t="shared" si="439"/>
        <v>6.8214933659622723E-3</v>
      </c>
      <c r="AV923" s="73">
        <f t="shared" si="441"/>
        <v>1.0068214933659623</v>
      </c>
      <c r="AW923" s="74">
        <f>PRODUCT(AV$4:AV923)</f>
        <v>520.3312715539513</v>
      </c>
    </row>
    <row r="924" spans="44:49">
      <c r="AR924" s="69">
        <f t="shared" si="440"/>
        <v>77</v>
      </c>
      <c r="AS924" s="70">
        <f t="shared" si="442"/>
        <v>921</v>
      </c>
      <c r="AT924" s="71">
        <f t="shared" si="443"/>
        <v>1.8287516898318438E-3</v>
      </c>
      <c r="AU924" s="72">
        <f t="shared" si="439"/>
        <v>6.8214933659622723E-3</v>
      </c>
      <c r="AV924" s="73">
        <f t="shared" si="441"/>
        <v>1.0068214933659623</v>
      </c>
      <c r="AW924" s="74">
        <f>PRODUCT(AV$4:AV924)</f>
        <v>523.88070787095933</v>
      </c>
    </row>
    <row r="925" spans="44:49">
      <c r="AR925" s="69">
        <f t="shared" si="440"/>
        <v>77</v>
      </c>
      <c r="AS925" s="70">
        <f t="shared" si="442"/>
        <v>922</v>
      </c>
      <c r="AT925" s="71">
        <f t="shared" si="443"/>
        <v>1.8162768723116636E-3</v>
      </c>
      <c r="AU925" s="72">
        <f t="shared" si="439"/>
        <v>6.8214933659622723E-3</v>
      </c>
      <c r="AV925" s="73">
        <f t="shared" si="441"/>
        <v>1.0068214933659623</v>
      </c>
      <c r="AW925" s="74">
        <f>PRODUCT(AV$4:AV925)</f>
        <v>527.45435664425668</v>
      </c>
    </row>
    <row r="926" spans="44:49">
      <c r="AR926" s="69">
        <f t="shared" si="440"/>
        <v>77</v>
      </c>
      <c r="AS926" s="70">
        <f t="shared" si="442"/>
        <v>923</v>
      </c>
      <c r="AT926" s="71">
        <f t="shared" si="443"/>
        <v>1.8038871516764389E-3</v>
      </c>
      <c r="AU926" s="72">
        <f t="shared" si="439"/>
        <v>6.8214933659622723E-3</v>
      </c>
      <c r="AV926" s="73">
        <f t="shared" si="441"/>
        <v>1.0068214933659623</v>
      </c>
      <c r="AW926" s="74">
        <f>PRODUCT(AV$4:AV926)</f>
        <v>531.05238303895339</v>
      </c>
    </row>
    <row r="927" spans="44:49">
      <c r="AR927" s="69">
        <f t="shared" si="440"/>
        <v>77</v>
      </c>
      <c r="AS927" s="70">
        <f t="shared" si="442"/>
        <v>924</v>
      </c>
      <c r="AT927" s="71">
        <f t="shared" si="443"/>
        <v>1.7915819474383335E-3</v>
      </c>
      <c r="AU927" s="72">
        <f t="shared" si="439"/>
        <v>6.8214933659622723E-3</v>
      </c>
      <c r="AV927" s="73">
        <f t="shared" si="441"/>
        <v>1.0068214933659623</v>
      </c>
      <c r="AW927" s="74">
        <f>PRODUCT(AV$4:AV927)</f>
        <v>534.67495334683213</v>
      </c>
    </row>
    <row r="928" spans="44:49">
      <c r="AR928" s="69">
        <f t="shared" si="440"/>
        <v>78</v>
      </c>
      <c r="AS928" s="70">
        <f t="shared" si="442"/>
        <v>925</v>
      </c>
      <c r="AT928" s="71">
        <f t="shared" si="443"/>
        <v>1.7793606830693051E-3</v>
      </c>
      <c r="AU928" s="72">
        <f t="shared" si="439"/>
        <v>6.8214933659622723E-3</v>
      </c>
      <c r="AV928" s="73">
        <f t="shared" si="441"/>
        <v>1.0068214933659623</v>
      </c>
      <c r="AW928" s="74">
        <f>PRODUCT(AV$4:AV928)</f>
        <v>538.32223499403369</v>
      </c>
    </row>
    <row r="929" spans="44:49">
      <c r="AR929" s="69">
        <f t="shared" si="440"/>
        <v>78</v>
      </c>
      <c r="AS929" s="70">
        <f t="shared" si="442"/>
        <v>926</v>
      </c>
      <c r="AT929" s="71">
        <f t="shared" si="443"/>
        <v>1.7672227859740937E-3</v>
      </c>
      <c r="AU929" s="72">
        <f t="shared" si="439"/>
        <v>6.8214933659622723E-3</v>
      </c>
      <c r="AV929" s="73">
        <f t="shared" si="441"/>
        <v>1.0068214933659623</v>
      </c>
      <c r="AW929" s="74">
        <f>PRODUCT(AV$4:AV929)</f>
        <v>541.99439654879552</v>
      </c>
    </row>
    <row r="930" spans="44:49">
      <c r="AR930" s="69">
        <f t="shared" si="440"/>
        <v>78</v>
      </c>
      <c r="AS930" s="70">
        <f t="shared" si="442"/>
        <v>927</v>
      </c>
      <c r="AT930" s="71">
        <f t="shared" si="443"/>
        <v>1.7551676874633941E-3</v>
      </c>
      <c r="AU930" s="72">
        <f t="shared" si="439"/>
        <v>6.8214933659622723E-3</v>
      </c>
      <c r="AV930" s="73">
        <f t="shared" si="441"/>
        <v>1.0068214933659623</v>
      </c>
      <c r="AW930" s="74">
        <f>PRODUCT(AV$4:AV930)</f>
        <v>545.69160772924181</v>
      </c>
    </row>
    <row r="931" spans="44:49">
      <c r="AR931" s="69">
        <f t="shared" si="440"/>
        <v>78</v>
      </c>
      <c r="AS931" s="70">
        <f t="shared" si="442"/>
        <v>928</v>
      </c>
      <c r="AT931" s="71">
        <f t="shared" si="443"/>
        <v>1.7431948227272112E-3</v>
      </c>
      <c r="AU931" s="72">
        <f t="shared" si="439"/>
        <v>6.8214933659622723E-3</v>
      </c>
      <c r="AV931" s="73">
        <f t="shared" si="441"/>
        <v>1.0068214933659623</v>
      </c>
      <c r="AW931" s="74">
        <f>PRODUCT(AV$4:AV931)</f>
        <v>549.41403941122815</v>
      </c>
    </row>
    <row r="932" spans="44:49">
      <c r="AR932" s="69">
        <f t="shared" si="440"/>
        <v>78</v>
      </c>
      <c r="AS932" s="70">
        <f t="shared" si="442"/>
        <v>929</v>
      </c>
      <c r="AT932" s="71">
        <f t="shared" si="443"/>
        <v>1.7313036308083977E-3</v>
      </c>
      <c r="AU932" s="72">
        <f t="shared" si="439"/>
        <v>6.8214933659622723E-3</v>
      </c>
      <c r="AV932" s="73">
        <f t="shared" si="441"/>
        <v>1.0068214933659623</v>
      </c>
      <c r="AW932" s="74">
        <f>PRODUCT(AV$4:AV932)</f>
        <v>553.16186363623842</v>
      </c>
    </row>
    <row r="933" spans="44:49">
      <c r="AR933" s="69">
        <f t="shared" si="440"/>
        <v>78</v>
      </c>
      <c r="AS933" s="70">
        <f t="shared" si="442"/>
        <v>930</v>
      </c>
      <c r="AT933" s="71">
        <f t="shared" si="443"/>
        <v>1.7194935545763719E-3</v>
      </c>
      <c r="AU933" s="72">
        <f t="shared" si="439"/>
        <v>6.8214933659622723E-3</v>
      </c>
      <c r="AV933" s="73">
        <f t="shared" si="441"/>
        <v>1.0068214933659623</v>
      </c>
      <c r="AW933" s="74">
        <f>PRODUCT(AV$4:AV933)</f>
        <v>556.93525361933632</v>
      </c>
    </row>
    <row r="934" spans="44:49">
      <c r="AR934" s="69">
        <f t="shared" si="440"/>
        <v>78</v>
      </c>
      <c r="AS934" s="70">
        <f t="shared" si="442"/>
        <v>931</v>
      </c>
      <c r="AT934" s="71">
        <f t="shared" si="443"/>
        <v>1.7077640407010142E-3</v>
      </c>
      <c r="AU934" s="72">
        <f t="shared" si="439"/>
        <v>6.8214933659622723E-3</v>
      </c>
      <c r="AV934" s="73">
        <f t="shared" si="441"/>
        <v>1.0068214933659623</v>
      </c>
      <c r="AW934" s="74">
        <f>PRODUCT(AV$4:AV934)</f>
        <v>560.73438375717114</v>
      </c>
    </row>
    <row r="935" spans="44:49">
      <c r="AR935" s="69">
        <f t="shared" si="440"/>
        <v>78</v>
      </c>
      <c r="AS935" s="70">
        <f t="shared" si="442"/>
        <v>932</v>
      </c>
      <c r="AT935" s="71">
        <f t="shared" si="443"/>
        <v>1.6961145396267433E-3</v>
      </c>
      <c r="AU935" s="72">
        <f t="shared" si="439"/>
        <v>6.8214933659622723E-3</v>
      </c>
      <c r="AV935" s="73">
        <f t="shared" si="441"/>
        <v>1.0068214933659623</v>
      </c>
      <c r="AW935" s="74">
        <f>PRODUCT(AV$4:AV935)</f>
        <v>564.55942963603763</v>
      </c>
    </row>
    <row r="936" spans="44:49">
      <c r="AR936" s="69">
        <f t="shared" si="440"/>
        <v>78</v>
      </c>
      <c r="AS936" s="70">
        <f t="shared" si="442"/>
        <v>933</v>
      </c>
      <c r="AT936" s="71">
        <f t="shared" si="443"/>
        <v>1.6845445055467673E-3</v>
      </c>
      <c r="AU936" s="72">
        <f t="shared" si="439"/>
        <v>6.8214933659622723E-3</v>
      </c>
      <c r="AV936" s="73">
        <f t="shared" si="441"/>
        <v>1.0068214933659623</v>
      </c>
      <c r="AW936" s="74">
        <f>PRODUCT(AV$4:AV936)</f>
        <v>568.41056803999129</v>
      </c>
    </row>
    <row r="937" spans="44:49">
      <c r="AR937" s="69">
        <f t="shared" si="440"/>
        <v>78</v>
      </c>
      <c r="AS937" s="70">
        <f t="shared" si="442"/>
        <v>934</v>
      </c>
      <c r="AT937" s="71">
        <f t="shared" si="443"/>
        <v>1.6730533963775118E-3</v>
      </c>
      <c r="AU937" s="72">
        <f t="shared" si="439"/>
        <v>6.8214933659622723E-3</v>
      </c>
      <c r="AV937" s="73">
        <f t="shared" si="441"/>
        <v>1.0068214933659623</v>
      </c>
      <c r="AW937" s="74">
        <f>PRODUCT(AV$4:AV937)</f>
        <v>572.28797695901892</v>
      </c>
    </row>
    <row r="938" spans="44:49">
      <c r="AR938" s="69">
        <f t="shared" si="440"/>
        <v>78</v>
      </c>
      <c r="AS938" s="70">
        <f t="shared" si="442"/>
        <v>935</v>
      </c>
      <c r="AT938" s="71">
        <f t="shared" si="443"/>
        <v>1.661640673733222E-3</v>
      </c>
      <c r="AU938" s="72">
        <f t="shared" si="439"/>
        <v>6.8214933659622723E-3</v>
      </c>
      <c r="AV938" s="73">
        <f t="shared" si="441"/>
        <v>1.0068214933659623</v>
      </c>
      <c r="AW938" s="74">
        <f>PRODUCT(AV$4:AV938)</f>
        <v>576.1918355972648</v>
      </c>
    </row>
    <row r="939" spans="44:49">
      <c r="AR939" s="69">
        <f t="shared" si="440"/>
        <v>78</v>
      </c>
      <c r="AS939" s="70">
        <f t="shared" si="442"/>
        <v>936</v>
      </c>
      <c r="AT939" s="71">
        <f t="shared" si="443"/>
        <v>1.6503058029007378E-3</v>
      </c>
      <c r="AU939" s="72">
        <f t="shared" si="439"/>
        <v>6.8214933659622723E-3</v>
      </c>
      <c r="AV939" s="73">
        <f t="shared" si="441"/>
        <v>1.0068214933659623</v>
      </c>
      <c r="AW939" s="74">
        <f>PRODUCT(AV$4:AV939)</f>
        <v>580.12232438131321</v>
      </c>
    </row>
    <row r="940" spans="44:49">
      <c r="AR940" s="69">
        <f t="shared" si="440"/>
        <v>79</v>
      </c>
      <c r="AS940" s="70">
        <f t="shared" si="442"/>
        <v>937</v>
      </c>
      <c r="AT940" s="71">
        <f t="shared" si="443"/>
        <v>1.6390482528144414E-3</v>
      </c>
      <c r="AU940" s="72">
        <f t="shared" si="439"/>
        <v>6.8214933659622723E-3</v>
      </c>
      <c r="AV940" s="73">
        <f t="shared" si="441"/>
        <v>1.0068214933659623</v>
      </c>
      <c r="AW940" s="74">
        <f>PRODUCT(AV$4:AV940)</f>
        <v>584.0796249685269</v>
      </c>
    </row>
    <row r="941" spans="44:49">
      <c r="AR941" s="69">
        <f t="shared" si="440"/>
        <v>79</v>
      </c>
      <c r="AS941" s="70">
        <f t="shared" si="442"/>
        <v>938</v>
      </c>
      <c r="AT941" s="71">
        <f t="shared" si="443"/>
        <v>1.6278674960313756E-3</v>
      </c>
      <c r="AU941" s="72">
        <f t="shared" si="439"/>
        <v>6.8214933659622723E-3</v>
      </c>
      <c r="AV941" s="73">
        <f t="shared" si="441"/>
        <v>1.0068214933659623</v>
      </c>
      <c r="AW941" s="74">
        <f>PRODUCT(AV$4:AV941)</f>
        <v>588.06392025544346</v>
      </c>
    </row>
    <row r="942" spans="44:49">
      <c r="AR942" s="69">
        <f t="shared" si="440"/>
        <v>79</v>
      </c>
      <c r="AS942" s="70">
        <f t="shared" si="442"/>
        <v>939</v>
      </c>
      <c r="AT942" s="71">
        <f t="shared" si="443"/>
        <v>1.6167630087065318E-3</v>
      </c>
      <c r="AU942" s="72">
        <f t="shared" si="439"/>
        <v>6.8214933659622723E-3</v>
      </c>
      <c r="AV942" s="73">
        <f t="shared" si="441"/>
        <v>1.0068214933659623</v>
      </c>
      <c r="AW942" s="74">
        <f>PRODUCT(AV$4:AV942)</f>
        <v>592.07539438622769</v>
      </c>
    </row>
    <row r="943" spans="44:49">
      <c r="AR943" s="69">
        <f t="shared" si="440"/>
        <v>79</v>
      </c>
      <c r="AS943" s="70">
        <f t="shared" si="442"/>
        <v>940</v>
      </c>
      <c r="AT943" s="71">
        <f t="shared" si="443"/>
        <v>1.6057342705683071E-3</v>
      </c>
      <c r="AU943" s="72">
        <f t="shared" si="439"/>
        <v>6.8214933659622723E-3</v>
      </c>
      <c r="AV943" s="73">
        <f t="shared" si="441"/>
        <v>1.0068214933659623</v>
      </c>
      <c r="AW943" s="74">
        <f>PRODUCT(AV$4:AV943)</f>
        <v>596.11423276118285</v>
      </c>
    </row>
    <row r="944" spans="44:49">
      <c r="AR944" s="69">
        <f t="shared" si="440"/>
        <v>79</v>
      </c>
      <c r="AS944" s="70">
        <f t="shared" si="442"/>
        <v>941</v>
      </c>
      <c r="AT944" s="71">
        <f t="shared" si="443"/>
        <v>1.5947807648941271E-3</v>
      </c>
      <c r="AU944" s="72">
        <f t="shared" si="439"/>
        <v>6.8214933659622723E-3</v>
      </c>
      <c r="AV944" s="73">
        <f t="shared" si="441"/>
        <v>1.0068214933659623</v>
      </c>
      <c r="AW944" s="74">
        <f>PRODUCT(AV$4:AV944)</f>
        <v>600.18062204531896</v>
      </c>
    </row>
    <row r="945" spans="44:49">
      <c r="AR945" s="69">
        <f t="shared" si="440"/>
        <v>79</v>
      </c>
      <c r="AS945" s="70">
        <f t="shared" si="442"/>
        <v>942</v>
      </c>
      <c r="AT945" s="71">
        <f t="shared" si="443"/>
        <v>1.5839019784862375E-3</v>
      </c>
      <c r="AU945" s="72">
        <f t="shared" si="439"/>
        <v>6.8214933659622723E-3</v>
      </c>
      <c r="AV945" s="73">
        <f t="shared" si="441"/>
        <v>1.0068214933659623</v>
      </c>
      <c r="AW945" s="74">
        <f>PRODUCT(AV$4:AV945)</f>
        <v>604.27475017698021</v>
      </c>
    </row>
    <row r="946" spans="44:49">
      <c r="AR946" s="69">
        <f t="shared" si="440"/>
        <v>79</v>
      </c>
      <c r="AS946" s="70">
        <f t="shared" si="442"/>
        <v>943</v>
      </c>
      <c r="AT946" s="71">
        <f t="shared" si="443"/>
        <v>1.5730974016476592E-3</v>
      </c>
      <c r="AU946" s="72">
        <f t="shared" si="439"/>
        <v>6.8214933659622723E-3</v>
      </c>
      <c r="AV946" s="73">
        <f t="shared" si="441"/>
        <v>1.0068214933659623</v>
      </c>
      <c r="AW946" s="74">
        <f>PRODUCT(AV$4:AV946)</f>
        <v>608.396806376531</v>
      </c>
    </row>
    <row r="947" spans="44:49">
      <c r="AR947" s="69">
        <f t="shared" si="440"/>
        <v>79</v>
      </c>
      <c r="AS947" s="70">
        <f t="shared" si="442"/>
        <v>944</v>
      </c>
      <c r="AT947" s="71">
        <f t="shared" si="443"/>
        <v>1.5623665281583072E-3</v>
      </c>
      <c r="AU947" s="72">
        <f t="shared" si="439"/>
        <v>6.8214933659622723E-3</v>
      </c>
      <c r="AV947" s="73">
        <f t="shared" si="441"/>
        <v>1.0068214933659623</v>
      </c>
      <c r="AW947" s="74">
        <f>PRODUCT(AV$4:AV947)</f>
        <v>612.54698115510109</v>
      </c>
    </row>
    <row r="948" spans="44:49">
      <c r="AR948" s="69">
        <f t="shared" si="440"/>
        <v>79</v>
      </c>
      <c r="AS948" s="70">
        <f t="shared" si="442"/>
        <v>945</v>
      </c>
      <c r="AT948" s="71">
        <f t="shared" si="443"/>
        <v>1.5517088552512738E-3</v>
      </c>
      <c r="AU948" s="72">
        <f t="shared" si="439"/>
        <v>6.8214933659622723E-3</v>
      </c>
      <c r="AV948" s="73">
        <f t="shared" si="441"/>
        <v>1.0068214933659623</v>
      </c>
      <c r="AW948" s="74">
        <f>PRODUCT(AV$4:AV948)</f>
        <v>616.72546632339083</v>
      </c>
    </row>
    <row r="949" spans="44:49">
      <c r="AR949" s="69">
        <f t="shared" si="440"/>
        <v>79</v>
      </c>
      <c r="AS949" s="70">
        <f t="shared" si="442"/>
        <v>946</v>
      </c>
      <c r="AT949" s="71">
        <f t="shared" si="443"/>
        <v>1.5411238835892724E-3</v>
      </c>
      <c r="AU949" s="72">
        <f t="shared" si="439"/>
        <v>6.8214933659622723E-3</v>
      </c>
      <c r="AV949" s="73">
        <f t="shared" si="441"/>
        <v>1.0068214933659623</v>
      </c>
      <c r="AW949" s="74">
        <f>PRODUCT(AV$4:AV949)</f>
        <v>620.93245500053581</v>
      </c>
    </row>
    <row r="950" spans="44:49">
      <c r="AR950" s="69">
        <f t="shared" si="440"/>
        <v>79</v>
      </c>
      <c r="AS950" s="70">
        <f t="shared" si="442"/>
        <v>947</v>
      </c>
      <c r="AT950" s="71">
        <f t="shared" si="443"/>
        <v>1.5306111172412422E-3</v>
      </c>
      <c r="AU950" s="72">
        <f t="shared" si="439"/>
        <v>6.8214933659622723E-3</v>
      </c>
      <c r="AV950" s="73">
        <f t="shared" si="441"/>
        <v>1.0068214933659623</v>
      </c>
      <c r="AW950" s="74">
        <f>PRODUCT(AV$4:AV950)</f>
        <v>625.16814162303262</v>
      </c>
    </row>
    <row r="951" spans="44:49">
      <c r="AR951" s="69">
        <f t="shared" si="440"/>
        <v>79</v>
      </c>
      <c r="AS951" s="70">
        <f t="shared" si="442"/>
        <v>948</v>
      </c>
      <c r="AT951" s="71">
        <f t="shared" si="443"/>
        <v>1.5201700636591129E-3</v>
      </c>
      <c r="AU951" s="72">
        <f t="shared" si="439"/>
        <v>6.8214933659622723E-3</v>
      </c>
      <c r="AV951" s="73">
        <f t="shared" si="441"/>
        <v>1.0068214933659623</v>
      </c>
      <c r="AW951" s="74">
        <f>PRODUCT(AV$4:AV951)</f>
        <v>629.43272195372515</v>
      </c>
    </row>
    <row r="952" spans="44:49">
      <c r="AR952" s="69">
        <f t="shared" si="440"/>
        <v>80</v>
      </c>
      <c r="AS952" s="70">
        <f t="shared" si="442"/>
        <v>949</v>
      </c>
      <c r="AT952" s="71">
        <f t="shared" si="443"/>
        <v>1.5098002336547277E-3</v>
      </c>
      <c r="AU952" s="72">
        <f t="shared" si="439"/>
        <v>6.8214933659622723E-3</v>
      </c>
      <c r="AV952" s="73">
        <f t="shared" si="441"/>
        <v>1.0068214933659623</v>
      </c>
      <c r="AW952" s="74">
        <f>PRODUCT(AV$4:AV952)</f>
        <v>633.72639309085207</v>
      </c>
    </row>
    <row r="953" spans="44:49">
      <c r="AR953" s="69">
        <f t="shared" si="440"/>
        <v>80</v>
      </c>
      <c r="AS953" s="70">
        <f t="shared" si="442"/>
        <v>950</v>
      </c>
      <c r="AT953" s="71">
        <f t="shared" si="443"/>
        <v>1.4995011413769237E-3</v>
      </c>
      <c r="AU953" s="72">
        <f t="shared" si="439"/>
        <v>6.8214933659622723E-3</v>
      </c>
      <c r="AV953" s="73">
        <f t="shared" si="441"/>
        <v>1.0068214933659623</v>
      </c>
      <c r="AW953" s="74">
        <f>PRODUCT(AV$4:AV953)</f>
        <v>638.0493534771565</v>
      </c>
    </row>
    <row r="954" spans="44:49">
      <c r="AR954" s="69">
        <f t="shared" si="440"/>
        <v>80</v>
      </c>
      <c r="AS954" s="70">
        <f t="shared" si="442"/>
        <v>951</v>
      </c>
      <c r="AT954" s="71">
        <f t="shared" si="443"/>
        <v>1.4892723042887683E-3</v>
      </c>
      <c r="AU954" s="72">
        <f t="shared" si="439"/>
        <v>6.8214933659622723E-3</v>
      </c>
      <c r="AV954" s="73">
        <f t="shared" si="441"/>
        <v>1.0068214933659623</v>
      </c>
      <c r="AW954" s="74">
        <f>PRODUCT(AV$4:AV954)</f>
        <v>642.40180290905744</v>
      </c>
    </row>
    <row r="955" spans="44:49">
      <c r="AR955" s="69">
        <f t="shared" si="440"/>
        <v>80</v>
      </c>
      <c r="AS955" s="70">
        <f t="shared" si="442"/>
        <v>952</v>
      </c>
      <c r="AT955" s="71">
        <f t="shared" si="443"/>
        <v>1.479113243144951E-3</v>
      </c>
      <c r="AU955" s="72">
        <f t="shared" si="439"/>
        <v>6.8214933659622723E-3</v>
      </c>
      <c r="AV955" s="73">
        <f t="shared" si="441"/>
        <v>1.0068214933659623</v>
      </c>
      <c r="AW955" s="74">
        <f>PRODUCT(AV$4:AV955)</f>
        <v>646.78394254588375</v>
      </c>
    </row>
    <row r="956" spans="44:49">
      <c r="AR956" s="69">
        <f t="shared" si="440"/>
        <v>80</v>
      </c>
      <c r="AS956" s="70">
        <f t="shared" si="442"/>
        <v>953</v>
      </c>
      <c r="AT956" s="71">
        <f t="shared" si="443"/>
        <v>1.4690234819693308E-3</v>
      </c>
      <c r="AU956" s="72">
        <f t="shared" si="439"/>
        <v>6.8214933659622723E-3</v>
      </c>
      <c r="AV956" s="73">
        <f t="shared" si="441"/>
        <v>1.0068214933659623</v>
      </c>
      <c r="AW956" s="74">
        <f>PRODUCT(AV$4:AV956)</f>
        <v>651.19597491917136</v>
      </c>
    </row>
    <row r="957" spans="44:49">
      <c r="AR957" s="69">
        <f t="shared" si="440"/>
        <v>80</v>
      </c>
      <c r="AS957" s="70">
        <f t="shared" si="442"/>
        <v>954</v>
      </c>
      <c r="AT957" s="71">
        <f t="shared" si="443"/>
        <v>1.4590025480326343E-3</v>
      </c>
      <c r="AU957" s="72">
        <f t="shared" si="439"/>
        <v>6.8214933659622723E-3</v>
      </c>
      <c r="AV957" s="73">
        <f t="shared" si="441"/>
        <v>1.0068214933659623</v>
      </c>
      <c r="AW957" s="74">
        <f>PRODUCT(AV$4:AV957)</f>
        <v>655.6381039420238</v>
      </c>
    </row>
    <row r="958" spans="44:49">
      <c r="AR958" s="69">
        <f t="shared" si="440"/>
        <v>80</v>
      </c>
      <c r="AS958" s="70">
        <f t="shared" si="442"/>
        <v>955</v>
      </c>
      <c r="AT958" s="71">
        <f t="shared" si="443"/>
        <v>1.4490499718303076E-3</v>
      </c>
      <c r="AU958" s="72">
        <f t="shared" si="439"/>
        <v>6.8214933659622723E-3</v>
      </c>
      <c r="AV958" s="73">
        <f t="shared" si="441"/>
        <v>1.0068214933659623</v>
      </c>
      <c r="AW958" s="74">
        <f>PRODUCT(AV$4:AV958)</f>
        <v>660.11053491853636</v>
      </c>
    </row>
    <row r="959" spans="44:49">
      <c r="AR959" s="69">
        <f t="shared" si="440"/>
        <v>80</v>
      </c>
      <c r="AS959" s="70">
        <f t="shared" si="442"/>
        <v>956</v>
      </c>
      <c r="AT959" s="71">
        <f t="shared" si="443"/>
        <v>1.4391652870605193E-3</v>
      </c>
      <c r="AU959" s="72">
        <f t="shared" si="439"/>
        <v>6.8214933659622723E-3</v>
      </c>
      <c r="AV959" s="73">
        <f t="shared" si="441"/>
        <v>1.0068214933659623</v>
      </c>
      <c r="AW959" s="74">
        <f>PRODUCT(AV$4:AV959)</f>
        <v>664.61347455328496</v>
      </c>
    </row>
    <row r="960" spans="44:49">
      <c r="AR960" s="69">
        <f t="shared" si="440"/>
        <v>80</v>
      </c>
      <c r="AS960" s="70">
        <f t="shared" si="442"/>
        <v>957</v>
      </c>
      <c r="AT960" s="71">
        <f t="shared" si="443"/>
        <v>1.4293480306023128E-3</v>
      </c>
      <c r="AU960" s="72">
        <f t="shared" si="439"/>
        <v>6.8214933659622723E-3</v>
      </c>
      <c r="AV960" s="73">
        <f t="shared" si="441"/>
        <v>1.0068214933659623</v>
      </c>
      <c r="AW960" s="74">
        <f>PRODUCT(AV$4:AV960)</f>
        <v>669.14713096087928</v>
      </c>
    </row>
    <row r="961" spans="44:49">
      <c r="AR961" s="69">
        <f t="shared" si="440"/>
        <v>80</v>
      </c>
      <c r="AS961" s="70">
        <f t="shared" si="442"/>
        <v>958</v>
      </c>
      <c r="AT961" s="71">
        <f t="shared" si="443"/>
        <v>1.4195977424939078E-3</v>
      </c>
      <c r="AU961" s="72">
        <f t="shared" si="439"/>
        <v>6.8214933659622723E-3</v>
      </c>
      <c r="AV961" s="73">
        <f t="shared" si="441"/>
        <v>1.0068214933659623</v>
      </c>
      <c r="AW961" s="74">
        <f>PRODUCT(AV$4:AV961)</f>
        <v>673.71171367558156</v>
      </c>
    </row>
    <row r="962" spans="44:49">
      <c r="AR962" s="69">
        <f t="shared" si="440"/>
        <v>80</v>
      </c>
      <c r="AS962" s="70">
        <f t="shared" si="442"/>
        <v>959</v>
      </c>
      <c r="AT962" s="71">
        <f t="shared" si="443"/>
        <v>1.4099139659111506E-3</v>
      </c>
      <c r="AU962" s="72">
        <f t="shared" si="439"/>
        <v>6.8214933659622723E-3</v>
      </c>
      <c r="AV962" s="73">
        <f t="shared" si="441"/>
        <v>1.0068214933659623</v>
      </c>
      <c r="AW962" s="74">
        <f>PRODUCT(AV$4:AV962)</f>
        <v>678.30743366099057</v>
      </c>
    </row>
    <row r="963" spans="44:49">
      <c r="AR963" s="69">
        <f t="shared" si="440"/>
        <v>80</v>
      </c>
      <c r="AS963" s="70">
        <f t="shared" si="442"/>
        <v>960</v>
      </c>
      <c r="AT963" s="71">
        <f t="shared" si="443"/>
        <v>1.4002962471461101E-3</v>
      </c>
      <c r="AU963" s="72">
        <f t="shared" si="439"/>
        <v>6.8214933659622723E-3</v>
      </c>
      <c r="AV963" s="73">
        <f t="shared" si="441"/>
        <v>1.0068214933659623</v>
      </c>
      <c r="AW963" s="74">
        <f>PRODUCT(AV$4:AV963)</f>
        <v>682.93450331979193</v>
      </c>
    </row>
    <row r="964" spans="44:49">
      <c r="AR964" s="69">
        <f t="shared" si="440"/>
        <v>81</v>
      </c>
      <c r="AS964" s="70">
        <f t="shared" si="442"/>
        <v>961</v>
      </c>
      <c r="AT964" s="71">
        <f t="shared" si="443"/>
        <v>1.390744135585821E-3</v>
      </c>
      <c r="AU964" s="72">
        <f t="shared" ref="AU964:AU1027" si="444">((1+$AH$21)^(1/12))-1</f>
        <v>6.8214933659622723E-3</v>
      </c>
      <c r="AV964" s="73">
        <f t="shared" si="441"/>
        <v>1.0068214933659623</v>
      </c>
      <c r="AW964" s="74">
        <f>PRODUCT(AV$4:AV964)</f>
        <v>687.59313650357467</v>
      </c>
    </row>
    <row r="965" spans="44:49">
      <c r="AR965" s="69">
        <f t="shared" ref="AR965:AR1028" si="445">ROUNDDOWN((AS965-1)/12,0)+1</f>
        <v>81</v>
      </c>
      <c r="AS965" s="70">
        <f t="shared" si="442"/>
        <v>962</v>
      </c>
      <c r="AT965" s="71">
        <f t="shared" si="443"/>
        <v>1.3812571836911713E-3</v>
      </c>
      <c r="AU965" s="72">
        <f t="shared" si="444"/>
        <v>6.8214933659622723E-3</v>
      </c>
      <c r="AV965" s="73">
        <f t="shared" ref="AV965:AV1028" si="446">(1+AU965)</f>
        <v>1.0068214933659623</v>
      </c>
      <c r="AW965" s="74">
        <f>PRODUCT(AV$4:AV965)</f>
        <v>692.28354852271502</v>
      </c>
    </row>
    <row r="966" spans="44:49">
      <c r="AR966" s="69">
        <f t="shared" si="445"/>
        <v>81</v>
      </c>
      <c r="AS966" s="70">
        <f t="shared" ref="AS966:AS1029" si="447">AS965+1</f>
        <v>963</v>
      </c>
      <c r="AT966" s="71">
        <f t="shared" ref="AT966:AT1029" si="448">(1-AU966)*AT965</f>
        <v>1.3718349469759342E-3</v>
      </c>
      <c r="AU966" s="72">
        <f t="shared" si="444"/>
        <v>6.8214933659622723E-3</v>
      </c>
      <c r="AV966" s="73">
        <f t="shared" si="446"/>
        <v>1.0068214933659623</v>
      </c>
      <c r="AW966" s="74">
        <f>PRODUCT(AV$4:AV966)</f>
        <v>697.00595615632756</v>
      </c>
    </row>
    <row r="967" spans="44:49">
      <c r="AR967" s="69">
        <f t="shared" si="445"/>
        <v>81</v>
      </c>
      <c r="AS967" s="70">
        <f t="shared" si="447"/>
        <v>964</v>
      </c>
      <c r="AT967" s="71">
        <f t="shared" si="448"/>
        <v>1.3624769839859427E-3</v>
      </c>
      <c r="AU967" s="72">
        <f t="shared" si="444"/>
        <v>6.8214933659622723E-3</v>
      </c>
      <c r="AV967" s="73">
        <f t="shared" si="446"/>
        <v>1.0068214933659623</v>
      </c>
      <c r="AW967" s="74">
        <f>PRODUCT(AV$4:AV967)</f>
        <v>701.76057766228416</v>
      </c>
    </row>
    <row r="968" spans="44:49">
      <c r="AR968" s="69">
        <f t="shared" si="445"/>
        <v>81</v>
      </c>
      <c r="AS968" s="70">
        <f t="shared" si="447"/>
        <v>965</v>
      </c>
      <c r="AT968" s="71">
        <f t="shared" si="448"/>
        <v>1.3531828562784063E-3</v>
      </c>
      <c r="AU968" s="72">
        <f t="shared" si="444"/>
        <v>6.8214933659622723E-3</v>
      </c>
      <c r="AV968" s="73">
        <f t="shared" si="446"/>
        <v>1.0068214933659623</v>
      </c>
      <c r="AW968" s="74">
        <f>PRODUCT(AV$4:AV968)</f>
        <v>706.54763278730127</v>
      </c>
    </row>
    <row r="969" spans="44:49">
      <c r="AR969" s="69">
        <f t="shared" si="445"/>
        <v>81</v>
      </c>
      <c r="AS969" s="70">
        <f t="shared" si="447"/>
        <v>966</v>
      </c>
      <c r="AT969" s="71">
        <f t="shared" si="448"/>
        <v>1.3439521284013692E-3</v>
      </c>
      <c r="AU969" s="72">
        <f t="shared" si="444"/>
        <v>6.8214933659622723E-3</v>
      </c>
      <c r="AV969" s="73">
        <f t="shared" si="446"/>
        <v>1.0068214933659623</v>
      </c>
      <c r="AW969" s="74">
        <f>PRODUCT(AV$4:AV969)</f>
        <v>711.36734277709616</v>
      </c>
    </row>
    <row r="970" spans="44:49">
      <c r="AR970" s="69">
        <f t="shared" si="445"/>
        <v>81</v>
      </c>
      <c r="AS970" s="70">
        <f t="shared" si="447"/>
        <v>967</v>
      </c>
      <c r="AT970" s="71">
        <f t="shared" si="448"/>
        <v>1.3347843678733083E-3</v>
      </c>
      <c r="AU970" s="72">
        <f t="shared" si="444"/>
        <v>6.8214933659622723E-3</v>
      </c>
      <c r="AV970" s="73">
        <f t="shared" si="446"/>
        <v>1.0068214933659623</v>
      </c>
      <c r="AW970" s="74">
        <f>PRODUCT(AV$4:AV970)</f>
        <v>716.2199303866123</v>
      </c>
    </row>
    <row r="971" spans="44:49">
      <c r="AR971" s="69">
        <f t="shared" si="445"/>
        <v>81</v>
      </c>
      <c r="AS971" s="70">
        <f t="shared" si="447"/>
        <v>968</v>
      </c>
      <c r="AT971" s="71">
        <f t="shared" si="448"/>
        <v>1.3256791451628704E-3</v>
      </c>
      <c r="AU971" s="72">
        <f t="shared" si="444"/>
        <v>6.8214933659622723E-3</v>
      </c>
      <c r="AV971" s="73">
        <f t="shared" si="446"/>
        <v>1.0068214933659623</v>
      </c>
      <c r="AW971" s="74">
        <f>PRODUCT(AV$4:AV971)</f>
        <v>721.10561989031453</v>
      </c>
    </row>
    <row r="972" spans="44:49">
      <c r="AR972" s="69">
        <f t="shared" si="445"/>
        <v>81</v>
      </c>
      <c r="AS972" s="70">
        <f t="shared" si="447"/>
        <v>969</v>
      </c>
      <c r="AT972" s="71">
        <f t="shared" si="448"/>
        <v>1.3166360336687474E-3</v>
      </c>
      <c r="AU972" s="72">
        <f t="shared" si="444"/>
        <v>6.8214933659622723E-3</v>
      </c>
      <c r="AV972" s="73">
        <f t="shared" si="446"/>
        <v>1.0068214933659623</v>
      </c>
      <c r="AW972" s="74">
        <f>PRODUCT(AV$4:AV972)</f>
        <v>726.02463709255437</v>
      </c>
    </row>
    <row r="973" spans="44:49">
      <c r="AR973" s="69">
        <f t="shared" si="445"/>
        <v>81</v>
      </c>
      <c r="AS973" s="70">
        <f t="shared" si="447"/>
        <v>970</v>
      </c>
      <c r="AT973" s="71">
        <f t="shared" si="448"/>
        <v>1.3076546096996893E-3</v>
      </c>
      <c r="AU973" s="72">
        <f t="shared" si="444"/>
        <v>6.8214933659622723E-3</v>
      </c>
      <c r="AV973" s="73">
        <f t="shared" si="446"/>
        <v>1.0068214933659623</v>
      </c>
      <c r="AW973" s="74">
        <f>PRODUCT(AV$4:AV973)</f>
        <v>730.97720933800645</v>
      </c>
    </row>
    <row r="974" spans="44:49">
      <c r="AR974" s="69">
        <f t="shared" si="445"/>
        <v>81</v>
      </c>
      <c r="AS974" s="70">
        <f t="shared" si="447"/>
        <v>971</v>
      </c>
      <c r="AT974" s="71">
        <f t="shared" si="448"/>
        <v>1.2987344524546529E-3</v>
      </c>
      <c r="AU974" s="72">
        <f t="shared" si="444"/>
        <v>6.8214933659622723E-3</v>
      </c>
      <c r="AV974" s="73">
        <f t="shared" si="446"/>
        <v>1.0068214933659623</v>
      </c>
      <c r="AW974" s="74">
        <f>PRODUCT(AV$4:AV974)</f>
        <v>735.96356552217526</v>
      </c>
    </row>
    <row r="975" spans="44:49">
      <c r="AR975" s="69">
        <f t="shared" si="445"/>
        <v>81</v>
      </c>
      <c r="AS975" s="70">
        <f t="shared" si="447"/>
        <v>972</v>
      </c>
      <c r="AT975" s="71">
        <f t="shared" si="448"/>
        <v>1.2898751440030868E-3</v>
      </c>
      <c r="AU975" s="72">
        <f t="shared" si="444"/>
        <v>6.8214933659622723E-3</v>
      </c>
      <c r="AV975" s="73">
        <f t="shared" si="446"/>
        <v>1.0068214933659623</v>
      </c>
      <c r="AW975" s="74">
        <f>PRODUCT(AV$4:AV975)</f>
        <v>740.98393610197468</v>
      </c>
    </row>
    <row r="976" spans="44:49">
      <c r="AR976" s="69">
        <f t="shared" si="445"/>
        <v>82</v>
      </c>
      <c r="AS976" s="70">
        <f t="shared" si="447"/>
        <v>973</v>
      </c>
      <c r="AT976" s="71">
        <f t="shared" si="448"/>
        <v>1.2810762692653502E-3</v>
      </c>
      <c r="AU976" s="72">
        <f t="shared" si="444"/>
        <v>6.8214933659622723E-3</v>
      </c>
      <c r="AV976" s="73">
        <f t="shared" si="446"/>
        <v>1.0068214933659623</v>
      </c>
      <c r="AW976" s="74">
        <f>PRODUCT(AV$4:AV976)</f>
        <v>746.03855310637891</v>
      </c>
    </row>
    <row r="977" spans="44:49">
      <c r="AR977" s="69">
        <f t="shared" si="445"/>
        <v>82</v>
      </c>
      <c r="AS977" s="70">
        <f t="shared" si="447"/>
        <v>974</v>
      </c>
      <c r="AT977" s="71">
        <f t="shared" si="448"/>
        <v>1.2723374159932649E-3</v>
      </c>
      <c r="AU977" s="72">
        <f t="shared" si="444"/>
        <v>6.8214933659622723E-3</v>
      </c>
      <c r="AV977" s="73">
        <f t="shared" si="446"/>
        <v>1.0068214933659623</v>
      </c>
      <c r="AW977" s="74">
        <f>PRODUCT(AV$4:AV977)</f>
        <v>751.12765014714614</v>
      </c>
    </row>
    <row r="978" spans="44:49">
      <c r="AR978" s="69">
        <f t="shared" si="445"/>
        <v>82</v>
      </c>
      <c r="AS978" s="70">
        <f t="shared" si="447"/>
        <v>975</v>
      </c>
      <c r="AT978" s="71">
        <f t="shared" si="448"/>
        <v>1.2636581747508013E-3</v>
      </c>
      <c r="AU978" s="72">
        <f t="shared" si="444"/>
        <v>6.8214933659622723E-3</v>
      </c>
      <c r="AV978" s="73">
        <f t="shared" si="446"/>
        <v>1.0068214933659623</v>
      </c>
      <c r="AW978" s="74">
        <f>PRODUCT(AV$4:AV978)</f>
        <v>756.25146242961569</v>
      </c>
    </row>
    <row r="979" spans="44:49">
      <c r="AR979" s="69">
        <f t="shared" si="445"/>
        <v>82</v>
      </c>
      <c r="AS979" s="70">
        <f t="shared" si="447"/>
        <v>976</v>
      </c>
      <c r="AT979" s="71">
        <f t="shared" si="448"/>
        <v>1.2550381388948947E-3</v>
      </c>
      <c r="AU979" s="72">
        <f t="shared" si="444"/>
        <v>6.8214933659622723E-3</v>
      </c>
      <c r="AV979" s="73">
        <f t="shared" si="446"/>
        <v>1.0068214933659623</v>
      </c>
      <c r="AW979" s="74">
        <f>PRODUCT(AV$4:AV979)</f>
        <v>761.41022676357852</v>
      </c>
    </row>
    <row r="980" spans="44:49">
      <c r="AR980" s="69">
        <f t="shared" si="445"/>
        <v>82</v>
      </c>
      <c r="AS980" s="70">
        <f t="shared" si="447"/>
        <v>977</v>
      </c>
      <c r="AT980" s="71">
        <f t="shared" si="448"/>
        <v>1.2464769045563936E-3</v>
      </c>
      <c r="AU980" s="72">
        <f t="shared" si="444"/>
        <v>6.8214933659622723E-3</v>
      </c>
      <c r="AV980" s="73">
        <f t="shared" si="446"/>
        <v>1.0068214933659623</v>
      </c>
      <c r="AW980" s="74">
        <f>PRODUCT(AV$4:AV980)</f>
        <v>766.60418157422214</v>
      </c>
    </row>
    <row r="981" spans="44:49">
      <c r="AR981" s="69">
        <f t="shared" si="445"/>
        <v>82</v>
      </c>
      <c r="AS981" s="70">
        <f t="shared" si="447"/>
        <v>978</v>
      </c>
      <c r="AT981" s="71">
        <f t="shared" si="448"/>
        <v>1.237974070621137E-3</v>
      </c>
      <c r="AU981" s="72">
        <f t="shared" si="444"/>
        <v>6.8214933659622723E-3</v>
      </c>
      <c r="AV981" s="73">
        <f t="shared" si="446"/>
        <v>1.0068214933659623</v>
      </c>
      <c r="AW981" s="74">
        <f>PRODUCT(AV$4:AV981)</f>
        <v>771.83356691314964</v>
      </c>
    </row>
    <row r="982" spans="44:49">
      <c r="AR982" s="69">
        <f t="shared" si="445"/>
        <v>82</v>
      </c>
      <c r="AS982" s="70">
        <f t="shared" si="447"/>
        <v>979</v>
      </c>
      <c r="AT982" s="71">
        <f t="shared" si="448"/>
        <v>1.2295292387111616E-3</v>
      </c>
      <c r="AU982" s="72">
        <f t="shared" si="444"/>
        <v>6.8214933659622723E-3</v>
      </c>
      <c r="AV982" s="73">
        <f t="shared" si="446"/>
        <v>1.0068214933659623</v>
      </c>
      <c r="AW982" s="74">
        <f>PRODUCT(AV$4:AV982)</f>
        <v>777.09862446947466</v>
      </c>
    </row>
    <row r="983" spans="44:49">
      <c r="AR983" s="69">
        <f t="shared" si="445"/>
        <v>82</v>
      </c>
      <c r="AS983" s="70">
        <f t="shared" si="447"/>
        <v>980</v>
      </c>
      <c r="AT983" s="71">
        <f t="shared" si="448"/>
        <v>1.2211420131660368E-3</v>
      </c>
      <c r="AU983" s="72">
        <f t="shared" si="444"/>
        <v>6.8214933659622723E-3</v>
      </c>
      <c r="AV983" s="73">
        <f t="shared" si="446"/>
        <v>1.0068214933659623</v>
      </c>
      <c r="AW983" s="74">
        <f>PRODUCT(AV$4:AV983)</f>
        <v>782.39959758099155</v>
      </c>
    </row>
    <row r="984" spans="44:49">
      <c r="AR984" s="69">
        <f t="shared" si="445"/>
        <v>82</v>
      </c>
      <c r="AS984" s="70">
        <f t="shared" si="447"/>
        <v>981</v>
      </c>
      <c r="AT984" s="71">
        <f t="shared" si="448"/>
        <v>1.2128120010243269E-3</v>
      </c>
      <c r="AU984" s="72">
        <f t="shared" si="444"/>
        <v>6.8214933659622723E-3</v>
      </c>
      <c r="AV984" s="73">
        <f t="shared" si="446"/>
        <v>1.0068214933659623</v>
      </c>
      <c r="AW984" s="74">
        <f>PRODUCT(AV$4:AV984)</f>
        <v>787.73673124542188</v>
      </c>
    </row>
    <row r="985" spans="44:49">
      <c r="AR985" s="69">
        <f t="shared" si="445"/>
        <v>82</v>
      </c>
      <c r="AS985" s="70">
        <f t="shared" si="447"/>
        <v>982</v>
      </c>
      <c r="AT985" s="71">
        <f t="shared" si="448"/>
        <v>1.2045388120051799E-3</v>
      </c>
      <c r="AU985" s="72">
        <f t="shared" si="444"/>
        <v>6.8214933659622723E-3</v>
      </c>
      <c r="AV985" s="73">
        <f t="shared" si="446"/>
        <v>1.0068214933659623</v>
      </c>
      <c r="AW985" s="74">
        <f>PRODUCT(AV$4:AV985)</f>
        <v>793.11027213173736</v>
      </c>
    </row>
    <row r="986" spans="44:49">
      <c r="AR986" s="69">
        <f t="shared" si="445"/>
        <v>82</v>
      </c>
      <c r="AS986" s="70">
        <f t="shared" si="447"/>
        <v>983</v>
      </c>
      <c r="AT986" s="71">
        <f t="shared" si="448"/>
        <v>1.1963220584900426E-3</v>
      </c>
      <c r="AU986" s="72">
        <f t="shared" si="444"/>
        <v>6.8214933659622723E-3</v>
      </c>
      <c r="AV986" s="73">
        <f t="shared" si="446"/>
        <v>1.0068214933659623</v>
      </c>
      <c r="AW986" s="74">
        <f>PRODUCT(AV$4:AV986)</f>
        <v>798.52046859156053</v>
      </c>
    </row>
    <row r="987" spans="44:49">
      <c r="AR987" s="69">
        <f t="shared" si="445"/>
        <v>82</v>
      </c>
      <c r="AS987" s="70">
        <f t="shared" si="447"/>
        <v>984</v>
      </c>
      <c r="AT987" s="71">
        <f t="shared" si="448"/>
        <v>1.1881613555044983E-3</v>
      </c>
      <c r="AU987" s="72">
        <f t="shared" si="444"/>
        <v>6.8214933659622723E-3</v>
      </c>
      <c r="AV987" s="73">
        <f t="shared" si="446"/>
        <v>1.0068214933659623</v>
      </c>
      <c r="AW987" s="74">
        <f>PRODUCT(AV$4:AV987)</f>
        <v>803.967570670643</v>
      </c>
    </row>
    <row r="988" spans="44:49">
      <c r="AR988" s="69">
        <f t="shared" si="445"/>
        <v>83</v>
      </c>
      <c r="AS988" s="70">
        <f t="shared" si="447"/>
        <v>985</v>
      </c>
      <c r="AT988" s="71">
        <f t="shared" si="448"/>
        <v>1.1800563207002316E-3</v>
      </c>
      <c r="AU988" s="72">
        <f t="shared" si="444"/>
        <v>6.8214933659622723E-3</v>
      </c>
      <c r="AV988" s="73">
        <f t="shared" si="446"/>
        <v>1.0068214933659623</v>
      </c>
      <c r="AW988" s="74">
        <f>PRODUCT(AV$4:AV988)</f>
        <v>809.45183012042162</v>
      </c>
    </row>
    <row r="989" spans="44:49">
      <c r="AR989" s="69">
        <f t="shared" si="445"/>
        <v>83</v>
      </c>
      <c r="AS989" s="70">
        <f t="shared" si="447"/>
        <v>986</v>
      </c>
      <c r="AT989" s="71">
        <f t="shared" si="448"/>
        <v>1.1720065743371132E-3</v>
      </c>
      <c r="AU989" s="72">
        <f t="shared" si="444"/>
        <v>6.8214933659622723E-3</v>
      </c>
      <c r="AV989" s="73">
        <f t="shared" si="446"/>
        <v>1.0068214933659623</v>
      </c>
      <c r="AW989" s="74">
        <f>PRODUCT(AV$4:AV989)</f>
        <v>814.97350040965409</v>
      </c>
    </row>
    <row r="990" spans="44:49">
      <c r="AR990" s="69">
        <f t="shared" si="445"/>
        <v>83</v>
      </c>
      <c r="AS990" s="70">
        <f t="shared" si="447"/>
        <v>987</v>
      </c>
      <c r="AT990" s="71">
        <f t="shared" si="448"/>
        <v>1.1640117392654084E-3</v>
      </c>
      <c r="AU990" s="72">
        <f t="shared" si="444"/>
        <v>6.8214933659622723E-3</v>
      </c>
      <c r="AV990" s="73">
        <f t="shared" si="446"/>
        <v>1.0068214933659623</v>
      </c>
      <c r="AW990" s="74">
        <f>PRODUCT(AV$4:AV990)</f>
        <v>820.53283673613362</v>
      </c>
    </row>
    <row r="991" spans="44:49">
      <c r="AR991" s="69">
        <f t="shared" si="445"/>
        <v>83</v>
      </c>
      <c r="AS991" s="70">
        <f t="shared" si="447"/>
        <v>988</v>
      </c>
      <c r="AT991" s="71">
        <f t="shared" si="448"/>
        <v>1.1560714409081072E-3</v>
      </c>
      <c r="AU991" s="72">
        <f t="shared" si="444"/>
        <v>6.8214933659622723E-3</v>
      </c>
      <c r="AV991" s="73">
        <f t="shared" si="446"/>
        <v>1.0068214933659623</v>
      </c>
      <c r="AW991" s="74">
        <f>PRODUCT(AV$4:AV991)</f>
        <v>826.13009603848332</v>
      </c>
    </row>
    <row r="992" spans="44:49">
      <c r="AR992" s="69">
        <f t="shared" si="445"/>
        <v>83</v>
      </c>
      <c r="AS992" s="70">
        <f t="shared" si="447"/>
        <v>989</v>
      </c>
      <c r="AT992" s="71">
        <f t="shared" si="448"/>
        <v>1.1481853072433741E-3</v>
      </c>
      <c r="AU992" s="72">
        <f t="shared" si="444"/>
        <v>6.8214933659622723E-3</v>
      </c>
      <c r="AV992" s="73">
        <f t="shared" si="446"/>
        <v>1.0068214933659623</v>
      </c>
      <c r="AW992" s="74">
        <f>PRODUCT(AV$4:AV992)</f>
        <v>831.76553700803163</v>
      </c>
    </row>
    <row r="993" spans="44:49">
      <c r="AR993" s="69">
        <f t="shared" si="445"/>
        <v>83</v>
      </c>
      <c r="AS993" s="70">
        <f t="shared" si="447"/>
        <v>990</v>
      </c>
      <c r="AT993" s="71">
        <f t="shared" si="448"/>
        <v>1.1403529687871181E-3</v>
      </c>
      <c r="AU993" s="72">
        <f t="shared" si="444"/>
        <v>6.8214933659622723E-3</v>
      </c>
      <c r="AV993" s="73">
        <f t="shared" si="446"/>
        <v>1.0068214933659623</v>
      </c>
      <c r="AW993" s="74">
        <f>PRODUCT(AV$4:AV993)</f>
        <v>837.43942010076796</v>
      </c>
    </row>
    <row r="994" spans="44:49">
      <c r="AR994" s="69">
        <f t="shared" si="445"/>
        <v>83</v>
      </c>
      <c r="AS994" s="70">
        <f t="shared" si="447"/>
        <v>991</v>
      </c>
      <c r="AT994" s="71">
        <f t="shared" si="448"/>
        <v>1.1325740585756813E-3</v>
      </c>
      <c r="AU994" s="72">
        <f t="shared" si="444"/>
        <v>6.8214933659622723E-3</v>
      </c>
      <c r="AV994" s="73">
        <f t="shared" si="446"/>
        <v>1.0068214933659623</v>
      </c>
      <c r="AW994" s="74">
        <f>PRODUCT(AV$4:AV994)</f>
        <v>843.15200754938064</v>
      </c>
    </row>
    <row r="995" spans="44:49">
      <c r="AR995" s="69">
        <f t="shared" si="445"/>
        <v>83</v>
      </c>
      <c r="AS995" s="70">
        <f t="shared" si="447"/>
        <v>992</v>
      </c>
      <c r="AT995" s="71">
        <f t="shared" si="448"/>
        <v>1.1248482121486464E-3</v>
      </c>
      <c r="AU995" s="72">
        <f t="shared" si="444"/>
        <v>6.8214933659622723E-3</v>
      </c>
      <c r="AV995" s="73">
        <f t="shared" si="446"/>
        <v>1.0068214933659623</v>
      </c>
      <c r="AW995" s="74">
        <f>PRODUCT(AV$4:AV995)</f>
        <v>848.90356337537651</v>
      </c>
    </row>
    <row r="996" spans="44:49">
      <c r="AR996" s="69">
        <f t="shared" si="445"/>
        <v>83</v>
      </c>
      <c r="AS996" s="70">
        <f t="shared" si="447"/>
        <v>993</v>
      </c>
      <c r="AT996" s="71">
        <f t="shared" si="448"/>
        <v>1.1171750675317599E-3</v>
      </c>
      <c r="AU996" s="72">
        <f t="shared" si="444"/>
        <v>6.8214933659622723E-3</v>
      </c>
      <c r="AV996" s="73">
        <f t="shared" si="446"/>
        <v>1.0068214933659623</v>
      </c>
      <c r="AW996" s="74">
        <f>PRODUCT(AV$4:AV996)</f>
        <v>854.69435340128337</v>
      </c>
    </row>
    <row r="997" spans="44:49">
      <c r="AR997" s="69">
        <f t="shared" si="445"/>
        <v>83</v>
      </c>
      <c r="AS997" s="70">
        <f t="shared" si="447"/>
        <v>994</v>
      </c>
      <c r="AT997" s="71">
        <f t="shared" si="448"/>
        <v>1.1095542652199736E-3</v>
      </c>
      <c r="AU997" s="72">
        <f t="shared" si="444"/>
        <v>6.8214933659622723E-3</v>
      </c>
      <c r="AV997" s="73">
        <f t="shared" si="446"/>
        <v>1.0068214933659623</v>
      </c>
      <c r="AW997" s="74">
        <f>PRODUCT(AV$4:AV997)</f>
        <v>860.52464526293568</v>
      </c>
    </row>
    <row r="998" spans="44:49">
      <c r="AR998" s="69">
        <f t="shared" si="445"/>
        <v>83</v>
      </c>
      <c r="AS998" s="70">
        <f t="shared" si="447"/>
        <v>995</v>
      </c>
      <c r="AT998" s="71">
        <f t="shared" si="448"/>
        <v>1.1019854481606004E-3</v>
      </c>
      <c r="AU998" s="72">
        <f t="shared" si="444"/>
        <v>6.8214933659622723E-3</v>
      </c>
      <c r="AV998" s="73">
        <f t="shared" si="446"/>
        <v>1.0068214933659623</v>
      </c>
      <c r="AW998" s="74">
        <f>PRODUCT(AV$4:AV998)</f>
        <v>866.3947084218438</v>
      </c>
    </row>
    <row r="999" spans="44:49">
      <c r="AR999" s="69">
        <f t="shared" si="445"/>
        <v>83</v>
      </c>
      <c r="AS999" s="70">
        <f t="shared" si="447"/>
        <v>996</v>
      </c>
      <c r="AT999" s="71">
        <f t="shared" si="448"/>
        <v>1.0944682617365859E-3</v>
      </c>
      <c r="AU999" s="72">
        <f t="shared" si="444"/>
        <v>6.8214933659622723E-3</v>
      </c>
      <c r="AV999" s="73">
        <f t="shared" si="446"/>
        <v>1.0068214933659623</v>
      </c>
      <c r="AW999" s="74">
        <f>PRODUCT(AV$4:AV999)</f>
        <v>872.30481417764827</v>
      </c>
    </row>
    <row r="1000" spans="44:49">
      <c r="AR1000" s="69">
        <f t="shared" si="445"/>
        <v>84</v>
      </c>
      <c r="AS1000" s="70">
        <f t="shared" si="447"/>
        <v>997</v>
      </c>
      <c r="AT1000" s="71">
        <f t="shared" si="448"/>
        <v>1.0870023537498934E-3</v>
      </c>
      <c r="AU1000" s="72">
        <f t="shared" si="444"/>
        <v>6.8214933659622723E-3</v>
      </c>
      <c r="AV1000" s="73">
        <f t="shared" si="446"/>
        <v>1.0068214933659623</v>
      </c>
      <c r="AW1000" s="74">
        <f>PRODUCT(AV$4:AV1000)</f>
        <v>878.25523568065807</v>
      </c>
    </row>
    <row r="1001" spans="44:49">
      <c r="AR1001" s="69">
        <f t="shared" si="445"/>
        <v>84</v>
      </c>
      <c r="AS1001" s="70">
        <f t="shared" si="447"/>
        <v>998</v>
      </c>
      <c r="AT1001" s="71">
        <f t="shared" si="448"/>
        <v>1.0795873744050032E-3</v>
      </c>
      <c r="AU1001" s="72">
        <f t="shared" si="444"/>
        <v>6.8214933659622723E-3</v>
      </c>
      <c r="AV1001" s="73">
        <f t="shared" si="446"/>
        <v>1.0068214933659623</v>
      </c>
      <c r="AW1001" s="74">
        <f>PRODUCT(AV$4:AV1001)</f>
        <v>884.24624794447527</v>
      </c>
    </row>
    <row r="1002" spans="44:49">
      <c r="AR1002" s="69">
        <f t="shared" si="445"/>
        <v>84</v>
      </c>
      <c r="AS1002" s="70">
        <f t="shared" si="447"/>
        <v>999</v>
      </c>
      <c r="AT1002" s="71">
        <f t="shared" si="448"/>
        <v>1.0722229762925228E-3</v>
      </c>
      <c r="AU1002" s="72">
        <f t="shared" si="444"/>
        <v>6.8214933659622723E-3</v>
      </c>
      <c r="AV1002" s="73">
        <f t="shared" si="446"/>
        <v>1.0068214933659623</v>
      </c>
      <c r="AW1002" s="74">
        <f>PRODUCT(AV$4:AV1002)</f>
        <v>890.27812785870549</v>
      </c>
    </row>
    <row r="1003" spans="44:49">
      <c r="AR1003" s="69">
        <f t="shared" si="445"/>
        <v>84</v>
      </c>
      <c r="AS1003" s="70">
        <f t="shared" si="447"/>
        <v>1000</v>
      </c>
      <c r="AT1003" s="71">
        <f t="shared" si="448"/>
        <v>1.0649088143729109E-3</v>
      </c>
      <c r="AU1003" s="72">
        <f t="shared" si="444"/>
        <v>6.8214933659622723E-3</v>
      </c>
      <c r="AV1003" s="73">
        <f t="shared" si="446"/>
        <v>1.0068214933659623</v>
      </c>
      <c r="AW1003" s="74">
        <f>PRODUCT(AV$4:AV1003)</f>
        <v>896.35115420175498</v>
      </c>
    </row>
    <row r="1004" spans="44:49">
      <c r="AR1004" s="69">
        <f t="shared" si="445"/>
        <v>84</v>
      </c>
      <c r="AS1004" s="70">
        <f t="shared" si="447"/>
        <v>1001</v>
      </c>
      <c r="AT1004" s="71">
        <f t="shared" si="448"/>
        <v>1.0576445459603114E-3</v>
      </c>
      <c r="AU1004" s="72">
        <f t="shared" si="444"/>
        <v>6.8214933659622723E-3</v>
      </c>
      <c r="AV1004" s="73">
        <f t="shared" si="446"/>
        <v>1.0068214933659623</v>
      </c>
      <c r="AW1004" s="74">
        <f>PRODUCT(AV$4:AV1004)</f>
        <v>902.46560765371487</v>
      </c>
    </row>
    <row r="1005" spans="44:49">
      <c r="AR1005" s="69">
        <f t="shared" si="445"/>
        <v>84</v>
      </c>
      <c r="AS1005" s="70">
        <f t="shared" si="447"/>
        <v>1002</v>
      </c>
      <c r="AT1005" s="71">
        <f t="shared" si="448"/>
        <v>1.0504298307064969E-3</v>
      </c>
      <c r="AU1005" s="72">
        <f t="shared" si="444"/>
        <v>6.8214933659622723E-3</v>
      </c>
      <c r="AV1005" s="73">
        <f t="shared" si="446"/>
        <v>1.0068214933659623</v>
      </c>
      <c r="AW1005" s="74">
        <f>PRODUCT(AV$4:AV1005)</f>
        <v>908.62177080933384</v>
      </c>
    </row>
    <row r="1006" spans="44:49">
      <c r="AR1006" s="69">
        <f t="shared" si="445"/>
        <v>84</v>
      </c>
      <c r="AS1006" s="70">
        <f t="shared" si="447"/>
        <v>1003</v>
      </c>
      <c r="AT1006" s="71">
        <f t="shared" si="448"/>
        <v>1.0432643305849237E-3</v>
      </c>
      <c r="AU1006" s="72">
        <f t="shared" si="444"/>
        <v>6.8214933659622723E-3</v>
      </c>
      <c r="AV1006" s="73">
        <f t="shared" si="446"/>
        <v>1.0068214933659623</v>
      </c>
      <c r="AW1006" s="74">
        <f>PRODUCT(AV$4:AV1006)</f>
        <v>914.81992819107859</v>
      </c>
    </row>
    <row r="1007" spans="44:49">
      <c r="AR1007" s="69">
        <f t="shared" si="445"/>
        <v>84</v>
      </c>
      <c r="AS1007" s="70">
        <f t="shared" si="447"/>
        <v>1004</v>
      </c>
      <c r="AT1007" s="71">
        <f t="shared" si="448"/>
        <v>1.0361477098748935E-3</v>
      </c>
      <c r="AU1007" s="72">
        <f t="shared" si="444"/>
        <v>6.8214933659622723E-3</v>
      </c>
      <c r="AV1007" s="73">
        <f t="shared" si="446"/>
        <v>1.0068214933659623</v>
      </c>
      <c r="AW1007" s="74">
        <f>PRODUCT(AV$4:AV1007)</f>
        <v>921.06036626228411</v>
      </c>
    </row>
    <row r="1008" spans="44:49">
      <c r="AR1008" s="69">
        <f t="shared" si="445"/>
        <v>84</v>
      </c>
      <c r="AS1008" s="70">
        <f t="shared" si="447"/>
        <v>1005</v>
      </c>
      <c r="AT1008" s="71">
        <f t="shared" si="448"/>
        <v>1.0290796351458248E-3</v>
      </c>
      <c r="AU1008" s="72">
        <f t="shared" si="444"/>
        <v>6.8214933659622723E-3</v>
      </c>
      <c r="AV1008" s="73">
        <f t="shared" si="446"/>
        <v>1.0068214933659623</v>
      </c>
      <c r="AW1008" s="74">
        <f>PRODUCT(AV$4:AV1008)</f>
        <v>927.34337344039307</v>
      </c>
    </row>
    <row r="1009" spans="44:49">
      <c r="AR1009" s="69">
        <f t="shared" si="445"/>
        <v>84</v>
      </c>
      <c r="AS1009" s="70">
        <f t="shared" si="447"/>
        <v>1006</v>
      </c>
      <c r="AT1009" s="71">
        <f t="shared" si="448"/>
        <v>1.0220597752416307E-3</v>
      </c>
      <c r="AU1009" s="72">
        <f t="shared" si="444"/>
        <v>6.8214933659622723E-3</v>
      </c>
      <c r="AV1009" s="73">
        <f t="shared" si="446"/>
        <v>1.0068214933659623</v>
      </c>
      <c r="AW1009" s="74">
        <f>PRODUCT(AV$4:AV1009)</f>
        <v>933.66924011028573</v>
      </c>
    </row>
    <row r="1010" spans="44:49">
      <c r="AR1010" s="69">
        <f t="shared" si="445"/>
        <v>84</v>
      </c>
      <c r="AS1010" s="70">
        <f t="shared" si="447"/>
        <v>1007</v>
      </c>
      <c r="AT1010" s="71">
        <f t="shared" si="448"/>
        <v>1.0150878012652031E-3</v>
      </c>
      <c r="AU1010" s="72">
        <f t="shared" si="444"/>
        <v>6.8214933659622723E-3</v>
      </c>
      <c r="AV1010" s="73">
        <f t="shared" si="446"/>
        <v>1.0068214933659623</v>
      </c>
      <c r="AW1010" s="74">
        <f>PRODUCT(AV$4:AV1010)</f>
        <v>940.03825863770112</v>
      </c>
    </row>
    <row r="1011" spans="44:49">
      <c r="AR1011" s="69">
        <f t="shared" si="445"/>
        <v>84</v>
      </c>
      <c r="AS1011" s="70">
        <f t="shared" si="447"/>
        <v>1008</v>
      </c>
      <c r="AT1011" s="71">
        <f t="shared" si="448"/>
        <v>1.0081633865630032E-3</v>
      </c>
      <c r="AU1011" s="72">
        <f t="shared" si="444"/>
        <v>6.8214933659622723E-3</v>
      </c>
      <c r="AV1011" s="73">
        <f t="shared" si="446"/>
        <v>1.0068214933659623</v>
      </c>
      <c r="AW1011" s="74">
        <f>PRODUCT(AV$4:AV1011)</f>
        <v>946.45072338274895</v>
      </c>
    </row>
    <row r="1012" spans="44:49">
      <c r="AR1012" s="69">
        <f t="shared" si="445"/>
        <v>85</v>
      </c>
      <c r="AS1012" s="70">
        <f t="shared" si="447"/>
        <v>1009</v>
      </c>
      <c r="AT1012" s="71">
        <f t="shared" si="448"/>
        <v>1.0012862067097577E-3</v>
      </c>
      <c r="AU1012" s="72">
        <f t="shared" si="444"/>
        <v>6.8214933659622723E-3</v>
      </c>
      <c r="AV1012" s="73">
        <f t="shared" si="446"/>
        <v>1.0068214933659623</v>
      </c>
      <c r="AW1012" s="74">
        <f>PRODUCT(AV$4:AV1012)</f>
        <v>952.90693071351461</v>
      </c>
    </row>
    <row r="1013" spans="44:49">
      <c r="AR1013" s="69">
        <f t="shared" si="445"/>
        <v>85</v>
      </c>
      <c r="AS1013" s="70">
        <f t="shared" si="447"/>
        <v>1010</v>
      </c>
      <c r="AT1013" s="71">
        <f t="shared" si="448"/>
        <v>9.9445593949325749E-4</v>
      </c>
      <c r="AU1013" s="72">
        <f t="shared" si="444"/>
        <v>6.8214933659622723E-3</v>
      </c>
      <c r="AV1013" s="73">
        <f t="shared" si="446"/>
        <v>1.0068214933659623</v>
      </c>
      <c r="AW1013" s="74">
        <f>PRODUCT(AV$4:AV1013)</f>
        <v>959.40717901975631</v>
      </c>
    </row>
    <row r="1014" spans="44:49">
      <c r="AR1014" s="69">
        <f t="shared" si="445"/>
        <v>85</v>
      </c>
      <c r="AS1014" s="70">
        <f t="shared" si="447"/>
        <v>1011</v>
      </c>
      <c r="AT1014" s="71">
        <f t="shared" si="448"/>
        <v>9.8767226489926245E-4</v>
      </c>
      <c r="AU1014" s="72">
        <f t="shared" si="444"/>
        <v>6.8214933659622723E-3</v>
      </c>
      <c r="AV1014" s="73">
        <f t="shared" si="446"/>
        <v>1.0068214933659623</v>
      </c>
      <c r="AW1014" s="74">
        <f>PRODUCT(AV$4:AV1014)</f>
        <v>965.95176872669617</v>
      </c>
    </row>
    <row r="1015" spans="44:49">
      <c r="AR1015" s="69">
        <f t="shared" si="445"/>
        <v>85</v>
      </c>
      <c r="AS1015" s="70">
        <f t="shared" si="447"/>
        <v>1012</v>
      </c>
      <c r="AT1015" s="71">
        <f t="shared" si="448"/>
        <v>9.8093486509650716E-4</v>
      </c>
      <c r="AU1015" s="72">
        <f t="shared" si="444"/>
        <v>6.8214933659622723E-3</v>
      </c>
      <c r="AV1015" s="73">
        <f t="shared" si="446"/>
        <v>1.0068214933659623</v>
      </c>
      <c r="AW1015" s="74">
        <f>PRODUCT(AV$4:AV1015)</f>
        <v>972.54100230890481</v>
      </c>
    </row>
    <row r="1016" spans="44:49">
      <c r="AR1016" s="69">
        <f t="shared" si="445"/>
        <v>85</v>
      </c>
      <c r="AS1016" s="70">
        <f t="shared" si="447"/>
        <v>1013</v>
      </c>
      <c r="AT1016" s="71">
        <f t="shared" si="448"/>
        <v>9.7424342442181027E-4</v>
      </c>
      <c r="AU1016" s="72">
        <f t="shared" si="444"/>
        <v>6.8214933659622723E-3</v>
      </c>
      <c r="AV1016" s="73">
        <f t="shared" si="446"/>
        <v>1.0068214933659623</v>
      </c>
      <c r="AW1016" s="74">
        <f>PRODUCT(AV$4:AV1016)</f>
        <v>979.17518430428129</v>
      </c>
    </row>
    <row r="1017" spans="44:49">
      <c r="AR1017" s="69">
        <f t="shared" si="445"/>
        <v>85</v>
      </c>
      <c r="AS1017" s="70">
        <f t="shared" si="447"/>
        <v>1014</v>
      </c>
      <c r="AT1017" s="71">
        <f t="shared" si="448"/>
        <v>9.6759762936528455E-4</v>
      </c>
      <c r="AU1017" s="72">
        <f t="shared" si="444"/>
        <v>6.8214933659622723E-3</v>
      </c>
      <c r="AV1017" s="73">
        <f t="shared" si="446"/>
        <v>1.0068214933659623</v>
      </c>
      <c r="AW1017" s="74">
        <f>PRODUCT(AV$4:AV1017)</f>
        <v>985.85462132812779</v>
      </c>
    </row>
    <row r="1018" spans="44:49">
      <c r="AR1018" s="69">
        <f t="shared" si="445"/>
        <v>85</v>
      </c>
      <c r="AS1018" s="70">
        <f t="shared" si="447"/>
        <v>1015</v>
      </c>
      <c r="AT1018" s="71">
        <f t="shared" si="448"/>
        <v>9.6099716855564839E-4</v>
      </c>
      <c r="AU1018" s="72">
        <f t="shared" si="444"/>
        <v>6.8214933659622723E-3</v>
      </c>
      <c r="AV1018" s="73">
        <f t="shared" si="446"/>
        <v>1.0068214933659623</v>
      </c>
      <c r="AW1018" s="74">
        <f>PRODUCT(AV$4:AV1018)</f>
        <v>992.5796220873209</v>
      </c>
    </row>
    <row r="1019" spans="44:49">
      <c r="AR1019" s="69">
        <f t="shared" si="445"/>
        <v>85</v>
      </c>
      <c r="AS1019" s="70">
        <f t="shared" si="447"/>
        <v>1016</v>
      </c>
      <c r="AT1019" s="71">
        <f t="shared" si="448"/>
        <v>9.5444173274563749E-4</v>
      </c>
      <c r="AU1019" s="72">
        <f t="shared" si="444"/>
        <v>6.8214933659622723E-3</v>
      </c>
      <c r="AV1019" s="73">
        <f t="shared" si="446"/>
        <v>1.0068214933659623</v>
      </c>
      <c r="AW1019" s="74">
        <f>PRODUCT(AV$4:AV1019)</f>
        <v>999.35049739457895</v>
      </c>
    </row>
    <row r="1020" spans="44:49">
      <c r="AR1020" s="69">
        <f t="shared" si="445"/>
        <v>85</v>
      </c>
      <c r="AS1020" s="70">
        <f t="shared" si="447"/>
        <v>1017</v>
      </c>
      <c r="AT1020" s="71">
        <f t="shared" si="448"/>
        <v>9.4793101479751559E-4</v>
      </c>
      <c r="AU1020" s="72">
        <f t="shared" si="444"/>
        <v>6.8214933659622723E-3</v>
      </c>
      <c r="AV1020" s="73">
        <f t="shared" si="446"/>
        <v>1.0068214933659623</v>
      </c>
      <c r="AW1020" s="74">
        <f>PRODUCT(AV$4:AV1020)</f>
        <v>1006.1675601828272</v>
      </c>
    </row>
    <row r="1021" spans="44:49">
      <c r="AR1021" s="69">
        <f t="shared" si="445"/>
        <v>85</v>
      </c>
      <c r="AS1021" s="70">
        <f t="shared" si="447"/>
        <v>1018</v>
      </c>
      <c r="AT1021" s="71">
        <f t="shared" si="448"/>
        <v>9.4146470966868442E-4</v>
      </c>
      <c r="AU1021" s="72">
        <f t="shared" si="444"/>
        <v>6.8214933659622723E-3</v>
      </c>
      <c r="AV1021" s="73">
        <f t="shared" si="446"/>
        <v>1.0068214933659623</v>
      </c>
      <c r="AW1021" s="74">
        <f>PRODUCT(AV$4:AV1021)</f>
        <v>1013.0311255196608</v>
      </c>
    </row>
    <row r="1022" spans="44:49">
      <c r="AR1022" s="69">
        <f t="shared" si="445"/>
        <v>85</v>
      </c>
      <c r="AS1022" s="70">
        <f t="shared" si="447"/>
        <v>1019</v>
      </c>
      <c r="AT1022" s="71">
        <f t="shared" si="448"/>
        <v>9.3504251439739195E-4</v>
      </c>
      <c r="AU1022" s="72">
        <f t="shared" si="444"/>
        <v>6.8214933659622723E-3</v>
      </c>
      <c r="AV1022" s="73">
        <f t="shared" si="446"/>
        <v>1.0068214933659623</v>
      </c>
      <c r="AW1022" s="74">
        <f>PRODUCT(AV$4:AV1022)</f>
        <v>1019.9415106219064</v>
      </c>
    </row>
    <row r="1023" spans="44:49">
      <c r="AR1023" s="69">
        <f t="shared" si="445"/>
        <v>85</v>
      </c>
      <c r="AS1023" s="70">
        <f t="shared" si="447"/>
        <v>1020</v>
      </c>
      <c r="AT1023" s="71">
        <f t="shared" si="448"/>
        <v>9.2866412808853744E-4</v>
      </c>
      <c r="AU1023" s="72">
        <f t="shared" si="444"/>
        <v>6.8214933659622723E-3</v>
      </c>
      <c r="AV1023" s="73">
        <f t="shared" si="446"/>
        <v>1.0068214933659623</v>
      </c>
      <c r="AW1023" s="74">
        <f>PRODUCT(AV$4:AV1023)</f>
        <v>1026.8990348702832</v>
      </c>
    </row>
    <row r="1024" spans="44:49">
      <c r="AR1024" s="69">
        <f t="shared" si="445"/>
        <v>86</v>
      </c>
      <c r="AS1024" s="70">
        <f t="shared" si="447"/>
        <v>1021</v>
      </c>
      <c r="AT1024" s="71">
        <f t="shared" si="448"/>
        <v>9.2232925189957439E-4</v>
      </c>
      <c r="AU1024" s="72">
        <f t="shared" si="444"/>
        <v>6.8214933659622723E-3</v>
      </c>
      <c r="AV1024" s="73">
        <f t="shared" si="446"/>
        <v>1.0068214933659623</v>
      </c>
      <c r="AW1024" s="74">
        <f>PRODUCT(AV$4:AV1024)</f>
        <v>1033.9040198241639</v>
      </c>
    </row>
    <row r="1025" spans="44:49">
      <c r="AR1025" s="69">
        <f t="shared" si="445"/>
        <v>86</v>
      </c>
      <c r="AS1025" s="70">
        <f t="shared" si="447"/>
        <v>1022</v>
      </c>
      <c r="AT1025" s="71">
        <f t="shared" si="448"/>
        <v>9.1603758902650853E-4</v>
      </c>
      <c r="AU1025" s="72">
        <f t="shared" si="444"/>
        <v>6.8214933659622723E-3</v>
      </c>
      <c r="AV1025" s="73">
        <f t="shared" si="446"/>
        <v>1.0068214933659623</v>
      </c>
      <c r="AW1025" s="74">
        <f>PRODUCT(AV$4:AV1025)</f>
        <v>1040.9567892364362</v>
      </c>
    </row>
    <row r="1026" spans="44:49">
      <c r="AR1026" s="69">
        <f t="shared" si="445"/>
        <v>86</v>
      </c>
      <c r="AS1026" s="70">
        <f t="shared" si="447"/>
        <v>1023</v>
      </c>
      <c r="AT1026" s="71">
        <f t="shared" si="448"/>
        <v>9.0978884468999213E-4</v>
      </c>
      <c r="AU1026" s="72">
        <f t="shared" si="444"/>
        <v>6.8214933659622723E-3</v>
      </c>
      <c r="AV1026" s="73">
        <f t="shared" si="446"/>
        <v>1.0068214933659623</v>
      </c>
      <c r="AW1026" s="74">
        <f>PRODUCT(AV$4:AV1026)</f>
        <v>1048.0576690684659</v>
      </c>
    </row>
    <row r="1027" spans="44:49">
      <c r="AR1027" s="69">
        <f t="shared" si="445"/>
        <v>86</v>
      </c>
      <c r="AS1027" s="70">
        <f t="shared" si="447"/>
        <v>1024</v>
      </c>
      <c r="AT1027" s="71">
        <f t="shared" si="448"/>
        <v>9.0358272612151285E-4</v>
      </c>
      <c r="AU1027" s="72">
        <f t="shared" si="444"/>
        <v>6.8214933659622723E-3</v>
      </c>
      <c r="AV1027" s="73">
        <f t="shared" si="446"/>
        <v>1.0068214933659623</v>
      </c>
      <c r="AW1027" s="74">
        <f>PRODUCT(AV$4:AV1027)</f>
        <v>1055.2069875051623</v>
      </c>
    </row>
    <row r="1028" spans="44:49">
      <c r="AR1028" s="69">
        <f t="shared" si="445"/>
        <v>86</v>
      </c>
      <c r="AS1028" s="70">
        <f t="shared" si="447"/>
        <v>1025</v>
      </c>
      <c r="AT1028" s="71">
        <f t="shared" si="448"/>
        <v>8.9741894254967685E-4</v>
      </c>
      <c r="AU1028" s="72">
        <f t="shared" ref="AU1028:AU1091" si="449">((1+$AH$21)^(1/12))-1</f>
        <v>6.8214933659622723E-3</v>
      </c>
      <c r="AV1028" s="73">
        <f t="shared" si="446"/>
        <v>1.0068214933659623</v>
      </c>
      <c r="AW1028" s="74">
        <f>PRODUCT(AV$4:AV1028)</f>
        <v>1062.4050749701457</v>
      </c>
    </row>
    <row r="1029" spans="44:49">
      <c r="AR1029" s="69">
        <f t="shared" ref="AR1029:AR1092" si="450">ROUNDDOWN((AS1029-1)/12,0)+1</f>
        <v>86</v>
      </c>
      <c r="AS1029" s="70">
        <f t="shared" si="447"/>
        <v>1026</v>
      </c>
      <c r="AT1029" s="71">
        <f t="shared" si="448"/>
        <v>8.9129720518658538E-4</v>
      </c>
      <c r="AU1029" s="72">
        <f t="shared" si="449"/>
        <v>6.8214933659622723E-3</v>
      </c>
      <c r="AV1029" s="73">
        <f t="shared" ref="AV1029:AV1092" si="451">(1+AU1029)</f>
        <v>1.0068214933659623</v>
      </c>
      <c r="AW1029" s="74">
        <f>PRODUCT(AV$4:AV1029)</f>
        <v>1069.6522641410193</v>
      </c>
    </row>
    <row r="1030" spans="44:49">
      <c r="AR1030" s="69">
        <f t="shared" si="450"/>
        <v>86</v>
      </c>
      <c r="AS1030" s="70">
        <f t="shared" ref="AS1030:AS1093" si="452">AS1029+1</f>
        <v>1027</v>
      </c>
      <c r="AT1030" s="71">
        <f t="shared" ref="AT1030:AT1093" si="453">(1-AU1030)*AT1029</f>
        <v>8.8521722721430433E-4</v>
      </c>
      <c r="AU1030" s="72">
        <f t="shared" si="449"/>
        <v>6.8214933659622723E-3</v>
      </c>
      <c r="AV1030" s="73">
        <f t="shared" si="451"/>
        <v>1.0068214933659623</v>
      </c>
      <c r="AW1030" s="74">
        <f>PRODUCT(AV$4:AV1030)</f>
        <v>1076.9488899647438</v>
      </c>
    </row>
    <row r="1031" spans="44:49">
      <c r="AR1031" s="69">
        <f t="shared" si="450"/>
        <v>86</v>
      </c>
      <c r="AS1031" s="70">
        <f t="shared" si="452"/>
        <v>1028</v>
      </c>
      <c r="AT1031" s="71">
        <f t="shared" si="453"/>
        <v>8.7917872377142646E-4</v>
      </c>
      <c r="AU1031" s="72">
        <f t="shared" si="449"/>
        <v>6.8214933659622723E-3</v>
      </c>
      <c r="AV1031" s="73">
        <f t="shared" si="451"/>
        <v>1.0068214933659623</v>
      </c>
      <c r="AW1031" s="74">
        <f>PRODUCT(AV$4:AV1031)</f>
        <v>1084.2952896731188</v>
      </c>
    </row>
    <row r="1032" spans="44:49">
      <c r="AR1032" s="69">
        <f t="shared" si="450"/>
        <v>86</v>
      </c>
      <c r="AS1032" s="70">
        <f t="shared" si="452"/>
        <v>1029</v>
      </c>
      <c r="AT1032" s="71">
        <f t="shared" si="453"/>
        <v>8.7318141193972452E-4</v>
      </c>
      <c r="AU1032" s="72">
        <f t="shared" si="449"/>
        <v>6.8214933659622723E-3</v>
      </c>
      <c r="AV1032" s="73">
        <f t="shared" si="451"/>
        <v>1.0068214933659623</v>
      </c>
      <c r="AW1032" s="74">
        <f>PRODUCT(AV$4:AV1032)</f>
        <v>1091.6918027983681</v>
      </c>
    </row>
    <row r="1033" spans="44:49">
      <c r="AR1033" s="69">
        <f t="shared" si="450"/>
        <v>86</v>
      </c>
      <c r="AS1033" s="70">
        <f t="shared" si="452"/>
        <v>1030</v>
      </c>
      <c r="AT1033" s="71">
        <f t="shared" si="453"/>
        <v>8.672250107308961E-4</v>
      </c>
      <c r="AU1033" s="72">
        <f t="shared" si="449"/>
        <v>6.8214933659622723E-3</v>
      </c>
      <c r="AV1033" s="73">
        <f t="shared" si="451"/>
        <v>1.0068214933659623</v>
      </c>
      <c r="AW1033" s="74">
        <f>PRODUCT(AV$4:AV1033)</f>
        <v>1099.1387711888326</v>
      </c>
    </row>
    <row r="1034" spans="44:49">
      <c r="AR1034" s="69">
        <f t="shared" si="450"/>
        <v>86</v>
      </c>
      <c r="AS1034" s="70">
        <f t="shared" si="452"/>
        <v>1031</v>
      </c>
      <c r="AT1034" s="71">
        <f t="shared" si="453"/>
        <v>8.6130924107339875E-4</v>
      </c>
      <c r="AU1034" s="72">
        <f t="shared" si="449"/>
        <v>6.8214933659622723E-3</v>
      </c>
      <c r="AV1034" s="73">
        <f t="shared" si="451"/>
        <v>1.0068214933659623</v>
      </c>
      <c r="AW1034" s="74">
        <f>PRODUCT(AV$4:AV1034)</f>
        <v>1106.6365390247693</v>
      </c>
    </row>
    <row r="1035" spans="44:49">
      <c r="AR1035" s="69">
        <f t="shared" si="450"/>
        <v>86</v>
      </c>
      <c r="AS1035" s="70">
        <f t="shared" si="452"/>
        <v>1032</v>
      </c>
      <c r="AT1035" s="71">
        <f t="shared" si="453"/>
        <v>8.5543382579937458E-4</v>
      </c>
      <c r="AU1035" s="72">
        <f t="shared" si="449"/>
        <v>6.8214933659622723E-3</v>
      </c>
      <c r="AV1035" s="73">
        <f t="shared" si="451"/>
        <v>1.0068214933659623</v>
      </c>
      <c r="AW1035" s="74">
        <f>PRODUCT(AV$4:AV1035)</f>
        <v>1114.1854528342583</v>
      </c>
    </row>
    <row r="1036" spans="44:49">
      <c r="AR1036" s="69">
        <f t="shared" si="450"/>
        <v>87</v>
      </c>
      <c r="AS1036" s="70">
        <f t="shared" si="452"/>
        <v>1033</v>
      </c>
      <c r="AT1036" s="71">
        <f t="shared" si="453"/>
        <v>8.4959848963166444E-4</v>
      </c>
      <c r="AU1036" s="72">
        <f t="shared" si="449"/>
        <v>6.8214933659622723E-3</v>
      </c>
      <c r="AV1036" s="73">
        <f t="shared" si="451"/>
        <v>1.0068214933659623</v>
      </c>
      <c r="AW1036" s="74">
        <f>PRODUCT(AV$4:AV1036)</f>
        <v>1121.7858615092189</v>
      </c>
    </row>
    <row r="1037" spans="44:49">
      <c r="AR1037" s="69">
        <f t="shared" si="450"/>
        <v>87</v>
      </c>
      <c r="AS1037" s="70">
        <f t="shared" si="452"/>
        <v>1034</v>
      </c>
      <c r="AT1037" s="71">
        <f t="shared" si="453"/>
        <v>8.438029591709105E-4</v>
      </c>
      <c r="AU1037" s="72">
        <f t="shared" si="449"/>
        <v>6.8214933659622723E-3</v>
      </c>
      <c r="AV1037" s="73">
        <f t="shared" si="451"/>
        <v>1.0068214933659623</v>
      </c>
      <c r="AW1037" s="74">
        <f>PRODUCT(AV$4:AV1037)</f>
        <v>1129.4381163215344</v>
      </c>
    </row>
    <row r="1038" spans="44:49">
      <c r="AR1038" s="69">
        <f t="shared" si="450"/>
        <v>87</v>
      </c>
      <c r="AS1038" s="70">
        <f t="shared" si="452"/>
        <v>1035</v>
      </c>
      <c r="AT1038" s="71">
        <f t="shared" si="453"/>
        <v>8.3804696288274679E-4</v>
      </c>
      <c r="AU1038" s="72">
        <f t="shared" si="449"/>
        <v>6.8214933659622723E-3</v>
      </c>
      <c r="AV1038" s="73">
        <f t="shared" si="451"/>
        <v>1.0068214933659623</v>
      </c>
      <c r="AW1038" s="74">
        <f>PRODUCT(AV$4:AV1038)</f>
        <v>1137.1425709392865</v>
      </c>
    </row>
    <row r="1039" spans="44:49">
      <c r="AR1039" s="69">
        <f t="shared" si="450"/>
        <v>87</v>
      </c>
      <c r="AS1039" s="70">
        <f t="shared" si="452"/>
        <v>1036</v>
      </c>
      <c r="AT1039" s="71">
        <f t="shared" si="453"/>
        <v>8.3233023108507734E-4</v>
      </c>
      <c r="AU1039" s="72">
        <f t="shared" si="449"/>
        <v>6.8214933659622723E-3</v>
      </c>
      <c r="AV1039" s="73">
        <f t="shared" si="451"/>
        <v>1.0068214933659623</v>
      </c>
      <c r="AW1039" s="74">
        <f>PRODUCT(AV$4:AV1039)</f>
        <v>1144.8995814431021</v>
      </c>
    </row>
    <row r="1040" spans="44:49">
      <c r="AR1040" s="69">
        <f t="shared" si="450"/>
        <v>87</v>
      </c>
      <c r="AS1040" s="70">
        <f t="shared" si="452"/>
        <v>1037</v>
      </c>
      <c r="AT1040" s="71">
        <f t="shared" si="453"/>
        <v>8.2665249593544059E-4</v>
      </c>
      <c r="AU1040" s="72">
        <f t="shared" si="449"/>
        <v>6.8214933659622723E-3</v>
      </c>
      <c r="AV1040" s="73">
        <f t="shared" si="451"/>
        <v>1.0068214933659623</v>
      </c>
      <c r="AW1040" s="74">
        <f>PRODUCT(AV$4:AV1040)</f>
        <v>1152.7095063426091</v>
      </c>
    </row>
    <row r="1041" spans="44:49">
      <c r="AR1041" s="69">
        <f t="shared" si="450"/>
        <v>87</v>
      </c>
      <c r="AS1041" s="70">
        <f t="shared" si="452"/>
        <v>1038</v>
      </c>
      <c r="AT1041" s="71">
        <f t="shared" si="453"/>
        <v>8.2101349141846082E-4</v>
      </c>
      <c r="AU1041" s="72">
        <f t="shared" si="449"/>
        <v>6.8214933659622723E-3</v>
      </c>
      <c r="AV1041" s="73">
        <f t="shared" si="451"/>
        <v>1.0068214933659623</v>
      </c>
      <c r="AW1041" s="74">
        <f>PRODUCT(AV$4:AV1041)</f>
        <v>1160.5727065930068</v>
      </c>
    </row>
    <row r="1042" spans="44:49">
      <c r="AR1042" s="69">
        <f t="shared" si="450"/>
        <v>87</v>
      </c>
      <c r="AS1042" s="70">
        <f t="shared" si="452"/>
        <v>1039</v>
      </c>
      <c r="AT1042" s="71">
        <f t="shared" si="453"/>
        <v>8.154129533333843E-4</v>
      </c>
      <c r="AU1042" s="72">
        <f t="shared" si="449"/>
        <v>6.8214933659622723E-3</v>
      </c>
      <c r="AV1042" s="73">
        <f t="shared" si="451"/>
        <v>1.0068214933659623</v>
      </c>
      <c r="AW1042" s="74">
        <f>PRODUCT(AV$4:AV1042)</f>
        <v>1168.4895456117479</v>
      </c>
    </row>
    <row r="1043" spans="44:49">
      <c r="AR1043" s="69">
        <f t="shared" si="450"/>
        <v>87</v>
      </c>
      <c r="AS1043" s="70">
        <f t="shared" si="452"/>
        <v>1040</v>
      </c>
      <c r="AT1043" s="71">
        <f t="shared" si="453"/>
        <v>8.0985061928170088E-4</v>
      </c>
      <c r="AU1043" s="72">
        <f t="shared" si="449"/>
        <v>6.8214933659622723E-3</v>
      </c>
      <c r="AV1043" s="73">
        <f t="shared" si="451"/>
        <v>1.0068214933659623</v>
      </c>
      <c r="AW1043" s="74">
        <f>PRODUCT(AV$4:AV1043)</f>
        <v>1176.4603892953346</v>
      </c>
    </row>
    <row r="1044" spans="44:49">
      <c r="AR1044" s="69">
        <f t="shared" si="450"/>
        <v>87</v>
      </c>
      <c r="AS1044" s="70">
        <f t="shared" si="452"/>
        <v>1041</v>
      </c>
      <c r="AT1044" s="71">
        <f t="shared" si="453"/>
        <v>8.0432622865485033E-4</v>
      </c>
      <c r="AU1044" s="72">
        <f t="shared" si="449"/>
        <v>6.8214933659622723E-3</v>
      </c>
      <c r="AV1044" s="73">
        <f t="shared" si="451"/>
        <v>1.0068214933659623</v>
      </c>
      <c r="AW1044" s="74">
        <f>PRODUCT(AV$4:AV1044)</f>
        <v>1184.4856060362301</v>
      </c>
    </row>
    <row r="1045" spans="44:49">
      <c r="AR1045" s="69">
        <f t="shared" si="450"/>
        <v>87</v>
      </c>
      <c r="AS1045" s="70">
        <f t="shared" si="452"/>
        <v>1042</v>
      </c>
      <c r="AT1045" s="71">
        <f t="shared" si="453"/>
        <v>7.9883952262201183E-4</v>
      </c>
      <c r="AU1045" s="72">
        <f t="shared" si="449"/>
        <v>6.8214933659622723E-3</v>
      </c>
      <c r="AV1045" s="73">
        <f t="shared" si="451"/>
        <v>1.0068214933659623</v>
      </c>
      <c r="AW1045" s="74">
        <f>PRODUCT(AV$4:AV1045)</f>
        <v>1192.5655667398842</v>
      </c>
    </row>
    <row r="1046" spans="44:49">
      <c r="AR1046" s="69">
        <f t="shared" si="450"/>
        <v>87</v>
      </c>
      <c r="AS1046" s="70">
        <f t="shared" si="452"/>
        <v>1043</v>
      </c>
      <c r="AT1046" s="71">
        <f t="shared" si="453"/>
        <v>7.9339024411797729E-4</v>
      </c>
      <c r="AU1046" s="72">
        <f t="shared" si="449"/>
        <v>6.8214933659622723E-3</v>
      </c>
      <c r="AV1046" s="73">
        <f t="shared" si="451"/>
        <v>1.0068214933659623</v>
      </c>
      <c r="AW1046" s="74">
        <f>PRODUCT(AV$4:AV1046)</f>
        <v>1200.7006448418754</v>
      </c>
    </row>
    <row r="1047" spans="44:49">
      <c r="AR1047" s="69">
        <f t="shared" si="450"/>
        <v>87</v>
      </c>
      <c r="AS1047" s="70">
        <f t="shared" si="452"/>
        <v>1044</v>
      </c>
      <c r="AT1047" s="71">
        <f t="shared" si="453"/>
        <v>7.8797813783110736E-4</v>
      </c>
      <c r="AU1047" s="72">
        <f t="shared" si="449"/>
        <v>6.8214933659622723E-3</v>
      </c>
      <c r="AV1047" s="73">
        <f t="shared" si="451"/>
        <v>1.0068214933659623</v>
      </c>
      <c r="AW1047" s="74">
        <f>PRODUCT(AV$4:AV1047)</f>
        <v>1208.8912163251709</v>
      </c>
    </row>
    <row r="1048" spans="44:49">
      <c r="AR1048" s="69">
        <f t="shared" si="450"/>
        <v>88</v>
      </c>
      <c r="AS1048" s="70">
        <f t="shared" si="452"/>
        <v>1045</v>
      </c>
      <c r="AT1048" s="71">
        <f t="shared" si="453"/>
        <v>7.8260295019136914E-4</v>
      </c>
      <c r="AU1048" s="72">
        <f t="shared" si="449"/>
        <v>6.8214933659622723E-3</v>
      </c>
      <c r="AV1048" s="73">
        <f t="shared" si="451"/>
        <v>1.0068214933659623</v>
      </c>
      <c r="AW1048" s="74">
        <f>PRODUCT(AV$4:AV1048)</f>
        <v>1217.1376597375031</v>
      </c>
    </row>
    <row r="1049" spans="44:49">
      <c r="AR1049" s="69">
        <f t="shared" si="450"/>
        <v>88</v>
      </c>
      <c r="AS1049" s="70">
        <f t="shared" si="452"/>
        <v>1046</v>
      </c>
      <c r="AT1049" s="71">
        <f t="shared" si="453"/>
        <v>7.7726442935845618E-4</v>
      </c>
      <c r="AU1049" s="72">
        <f t="shared" si="449"/>
        <v>6.8214933659622723E-3</v>
      </c>
      <c r="AV1049" s="73">
        <f t="shared" si="451"/>
        <v>1.0068214933659623</v>
      </c>
      <c r="AW1049" s="74">
        <f>PRODUCT(AV$4:AV1049)</f>
        <v>1225.4403562088653</v>
      </c>
    </row>
    <row r="1050" spans="44:49">
      <c r="AR1050" s="69">
        <f t="shared" si="450"/>
        <v>88</v>
      </c>
      <c r="AS1050" s="70">
        <f t="shared" si="452"/>
        <v>1047</v>
      </c>
      <c r="AT1050" s="71">
        <f t="shared" si="453"/>
        <v>7.7196232520998899E-4</v>
      </c>
      <c r="AU1050" s="72">
        <f t="shared" si="449"/>
        <v>6.8214933659622723E-3</v>
      </c>
      <c r="AV1050" s="73">
        <f t="shared" si="451"/>
        <v>1.0068214933659623</v>
      </c>
      <c r="AW1050" s="74">
        <f>PRODUCT(AV$4:AV1050)</f>
        <v>1233.7996894691264</v>
      </c>
    </row>
    <row r="1051" spans="44:49">
      <c r="AR1051" s="69">
        <f t="shared" si="450"/>
        <v>88</v>
      </c>
      <c r="AS1051" s="70">
        <f t="shared" si="452"/>
        <v>1048</v>
      </c>
      <c r="AT1051" s="71">
        <f t="shared" si="453"/>
        <v>7.6669638932979625E-4</v>
      </c>
      <c r="AU1051" s="72">
        <f t="shared" si="449"/>
        <v>6.8214933659622723E-3</v>
      </c>
      <c r="AV1051" s="73">
        <f t="shared" si="451"/>
        <v>1.0068214933659623</v>
      </c>
      <c r="AW1051" s="74">
        <f>PRODUCT(AV$4:AV1051)</f>
        <v>1242.2160458657663</v>
      </c>
    </row>
    <row r="1052" spans="44:49">
      <c r="AR1052" s="69">
        <f t="shared" si="450"/>
        <v>88</v>
      </c>
      <c r="AS1052" s="70">
        <f t="shared" si="452"/>
        <v>1049</v>
      </c>
      <c r="AT1052" s="71">
        <f t="shared" si="453"/>
        <v>7.6146637499627582E-4</v>
      </c>
      <c r="AU1052" s="72">
        <f t="shared" si="449"/>
        <v>6.8214933659622723E-3</v>
      </c>
      <c r="AV1052" s="73">
        <f t="shared" si="451"/>
        <v>1.0068214933659623</v>
      </c>
      <c r="AW1052" s="74">
        <f>PRODUCT(AV$4:AV1052)</f>
        <v>1250.6898143817316</v>
      </c>
    </row>
    <row r="1053" spans="44:49">
      <c r="AR1053" s="69">
        <f t="shared" si="450"/>
        <v>88</v>
      </c>
      <c r="AS1053" s="70">
        <f t="shared" si="452"/>
        <v>1050</v>
      </c>
      <c r="AT1053" s="71">
        <f t="shared" si="453"/>
        <v>7.5627203717083542E-4</v>
      </c>
      <c r="AU1053" s="72">
        <f t="shared" si="449"/>
        <v>6.8214933659622723E-3</v>
      </c>
      <c r="AV1053" s="73">
        <f t="shared" si="451"/>
        <v>1.0068214933659623</v>
      </c>
      <c r="AW1053" s="74">
        <f>PRODUCT(AV$4:AV1053)</f>
        <v>1259.2213866534132</v>
      </c>
    </row>
    <row r="1054" spans="44:49">
      <c r="AR1054" s="69">
        <f t="shared" si="450"/>
        <v>88</v>
      </c>
      <c r="AS1054" s="70">
        <f t="shared" si="452"/>
        <v>1051</v>
      </c>
      <c r="AT1054" s="71">
        <f t="shared" si="453"/>
        <v>7.5111313248641179E-4</v>
      </c>
      <c r="AU1054" s="72">
        <f t="shared" si="449"/>
        <v>6.8214933659622723E-3</v>
      </c>
      <c r="AV1054" s="73">
        <f t="shared" si="451"/>
        <v>1.0068214933659623</v>
      </c>
      <c r="AW1054" s="74">
        <f>PRODUCT(AV$4:AV1054)</f>
        <v>1267.8111569887474</v>
      </c>
    </row>
    <row r="1055" spans="44:49">
      <c r="AR1055" s="69">
        <f t="shared" si="450"/>
        <v>88</v>
      </c>
      <c r="AS1055" s="70">
        <f t="shared" si="452"/>
        <v>1052</v>
      </c>
      <c r="AT1055" s="71">
        <f t="shared" si="453"/>
        <v>7.4598941923606857E-4</v>
      </c>
      <c r="AU1055" s="72">
        <f t="shared" si="449"/>
        <v>6.8214933659622723E-3</v>
      </c>
      <c r="AV1055" s="73">
        <f t="shared" si="451"/>
        <v>1.0068214933659623</v>
      </c>
      <c r="AW1055" s="74">
        <f>PRODUCT(AV$4:AV1055)</f>
        <v>1276.459522385439</v>
      </c>
    </row>
    <row r="1056" spans="44:49">
      <c r="AR1056" s="69">
        <f t="shared" si="450"/>
        <v>88</v>
      </c>
      <c r="AS1056" s="70">
        <f t="shared" si="452"/>
        <v>1053</v>
      </c>
      <c r="AT1056" s="71">
        <f t="shared" si="453"/>
        <v>7.4090065736167167E-4</v>
      </c>
      <c r="AU1056" s="72">
        <f t="shared" si="449"/>
        <v>6.8214933659622723E-3</v>
      </c>
      <c r="AV1056" s="73">
        <f t="shared" si="451"/>
        <v>1.0068214933659623</v>
      </c>
      <c r="AW1056" s="74">
        <f>PRODUCT(AV$4:AV1056)</f>
        <v>1285.1668825493107</v>
      </c>
    </row>
    <row r="1057" spans="44:49">
      <c r="AR1057" s="69">
        <f t="shared" si="450"/>
        <v>88</v>
      </c>
      <c r="AS1057" s="70">
        <f t="shared" si="452"/>
        <v>1054</v>
      </c>
      <c r="AT1057" s="71">
        <f t="shared" si="453"/>
        <v>7.3584660844264193E-4</v>
      </c>
      <c r="AU1057" s="72">
        <f t="shared" si="449"/>
        <v>6.8214933659622723E-3</v>
      </c>
      <c r="AV1057" s="73">
        <f t="shared" si="451"/>
        <v>1.0068214933659623</v>
      </c>
      <c r="AW1057" s="74">
        <f>PRODUCT(AV$4:AV1057)</f>
        <v>1293.9336399127753</v>
      </c>
    </row>
    <row r="1058" spans="44:49">
      <c r="AR1058" s="69">
        <f t="shared" si="450"/>
        <v>88</v>
      </c>
      <c r="AS1058" s="70">
        <f t="shared" si="452"/>
        <v>1055</v>
      </c>
      <c r="AT1058" s="71">
        <f t="shared" si="453"/>
        <v>7.3082703568478464E-4</v>
      </c>
      <c r="AU1058" s="72">
        <f t="shared" si="449"/>
        <v>6.8214933659622723E-3</v>
      </c>
      <c r="AV1058" s="73">
        <f t="shared" si="451"/>
        <v>1.0068214933659623</v>
      </c>
      <c r="AW1058" s="74">
        <f>PRODUCT(AV$4:AV1058)</f>
        <v>1302.7601996534358</v>
      </c>
    </row>
    <row r="1059" spans="44:49">
      <c r="AR1059" s="69">
        <f t="shared" si="450"/>
        <v>88</v>
      </c>
      <c r="AS1059" s="70">
        <f t="shared" si="452"/>
        <v>1056</v>
      </c>
      <c r="AT1059" s="71">
        <f t="shared" si="453"/>
        <v>7.25841703909195E-4</v>
      </c>
      <c r="AU1059" s="72">
        <f t="shared" si="449"/>
        <v>6.8214933659622723E-3</v>
      </c>
      <c r="AV1059" s="73">
        <f t="shared" si="451"/>
        <v>1.0068214933659623</v>
      </c>
      <c r="AW1059" s="74">
        <f>PRODUCT(AV$4:AV1059)</f>
        <v>1311.6469697128114</v>
      </c>
    </row>
    <row r="1060" spans="44:49">
      <c r="AR1060" s="69">
        <f t="shared" si="450"/>
        <v>89</v>
      </c>
      <c r="AS1060" s="70">
        <f t="shared" si="452"/>
        <v>1057</v>
      </c>
      <c r="AT1060" s="71">
        <f t="shared" si="453"/>
        <v>7.2089037954123966E-4</v>
      </c>
      <c r="AU1060" s="72">
        <f t="shared" si="449"/>
        <v>6.8214933659622723E-3</v>
      </c>
      <c r="AV1060" s="73">
        <f t="shared" si="451"/>
        <v>1.0068214933659623</v>
      </c>
      <c r="AW1060" s="74">
        <f>PRODUCT(AV$4:AV1060)</f>
        <v>1320.5943608151917</v>
      </c>
    </row>
    <row r="1061" spans="44:49">
      <c r="AR1061" s="69">
        <f t="shared" si="450"/>
        <v>89</v>
      </c>
      <c r="AS1061" s="70">
        <f t="shared" si="452"/>
        <v>1058</v>
      </c>
      <c r="AT1061" s="71">
        <f t="shared" si="453"/>
        <v>7.1597283059961312E-4</v>
      </c>
      <c r="AU1061" s="72">
        <f t="shared" si="449"/>
        <v>6.8214933659622723E-3</v>
      </c>
      <c r="AV1061" s="73">
        <f t="shared" si="451"/>
        <v>1.0068214933659623</v>
      </c>
      <c r="AW1061" s="74">
        <f>PRODUCT(AV$4:AV1061)</f>
        <v>1329.6027864866198</v>
      </c>
    </row>
    <row r="1062" spans="44:49">
      <c r="AR1062" s="69">
        <f t="shared" si="450"/>
        <v>89</v>
      </c>
      <c r="AS1062" s="70">
        <f t="shared" si="452"/>
        <v>1059</v>
      </c>
      <c r="AT1062" s="71">
        <f t="shared" si="453"/>
        <v>7.1108882668546858E-4</v>
      </c>
      <c r="AU1062" s="72">
        <f t="shared" si="449"/>
        <v>6.8214933659622723E-3</v>
      </c>
      <c r="AV1062" s="73">
        <f t="shared" si="451"/>
        <v>1.0068214933659623</v>
      </c>
      <c r="AW1062" s="74">
        <f>PRODUCT(AV$4:AV1062)</f>
        <v>1338.6726630740034</v>
      </c>
    </row>
    <row r="1063" spans="44:49">
      <c r="AR1063" s="69">
        <f t="shared" si="450"/>
        <v>89</v>
      </c>
      <c r="AS1063" s="70">
        <f t="shared" si="452"/>
        <v>1060</v>
      </c>
      <c r="AT1063" s="71">
        <f t="shared" si="453"/>
        <v>7.062381389716238E-4</v>
      </c>
      <c r="AU1063" s="72">
        <f t="shared" si="449"/>
        <v>6.8214933659622723E-3</v>
      </c>
      <c r="AV1063" s="73">
        <f t="shared" si="451"/>
        <v>1.0068214933659623</v>
      </c>
      <c r="AW1063" s="74">
        <f>PRODUCT(AV$4:AV1063)</f>
        <v>1347.8044097643578</v>
      </c>
    </row>
    <row r="1064" spans="44:49">
      <c r="AR1064" s="69">
        <f t="shared" si="450"/>
        <v>89</v>
      </c>
      <c r="AS1064" s="70">
        <f t="shared" si="452"/>
        <v>1061</v>
      </c>
      <c r="AT1064" s="71">
        <f t="shared" si="453"/>
        <v>7.014205401918393E-4</v>
      </c>
      <c r="AU1064" s="72">
        <f t="shared" si="449"/>
        <v>6.8214933659622723E-3</v>
      </c>
      <c r="AV1064" s="73">
        <f t="shared" si="451"/>
        <v>1.0068214933659623</v>
      </c>
      <c r="AW1064" s="74">
        <f>PRODUCT(AV$4:AV1064)</f>
        <v>1356.9984486041801</v>
      </c>
    </row>
    <row r="1065" spans="44:49">
      <c r="AR1065" s="69">
        <f t="shared" si="450"/>
        <v>89</v>
      </c>
      <c r="AS1065" s="70">
        <f t="shared" si="452"/>
        <v>1062</v>
      </c>
      <c r="AT1065" s="71">
        <f t="shared" si="453"/>
        <v>6.96635804630171E-4</v>
      </c>
      <c r="AU1065" s="72">
        <f t="shared" si="449"/>
        <v>6.8214933659622723E-3</v>
      </c>
      <c r="AV1065" s="73">
        <f t="shared" si="451"/>
        <v>1.0068214933659623</v>
      </c>
      <c r="AW1065" s="74">
        <f>PRODUCT(AV$4:AV1065)</f>
        <v>1366.2552045189545</v>
      </c>
    </row>
    <row r="1066" spans="44:49">
      <c r="AR1066" s="69">
        <f t="shared" si="450"/>
        <v>89</v>
      </c>
      <c r="AS1066" s="70">
        <f t="shared" si="452"/>
        <v>1063</v>
      </c>
      <c r="AT1066" s="71">
        <f t="shared" si="453"/>
        <v>6.9188370811039456E-4</v>
      </c>
      <c r="AU1066" s="72">
        <f t="shared" si="449"/>
        <v>6.8214933659622723E-3</v>
      </c>
      <c r="AV1066" s="73">
        <f t="shared" si="451"/>
        <v>1.0068214933659623</v>
      </c>
      <c r="AW1066" s="74">
        <f>PRODUCT(AV$4:AV1066)</f>
        <v>1375.575105332792</v>
      </c>
    </row>
    <row r="1067" spans="44:49">
      <c r="AR1067" s="69">
        <f t="shared" si="450"/>
        <v>89</v>
      </c>
      <c r="AS1067" s="70">
        <f t="shared" si="452"/>
        <v>1064</v>
      </c>
      <c r="AT1067" s="71">
        <f t="shared" si="453"/>
        <v>6.8716402798550214E-4</v>
      </c>
      <c r="AU1067" s="72">
        <f t="shared" si="449"/>
        <v>6.8214933659622723E-3</v>
      </c>
      <c r="AV1067" s="73">
        <f t="shared" si="451"/>
        <v>1.0068214933659623</v>
      </c>
      <c r="AW1067" s="74">
        <f>PRODUCT(AV$4:AV1067)</f>
        <v>1384.9585817882025</v>
      </c>
    </row>
    <row r="1068" spans="44:49">
      <c r="AR1068" s="69">
        <f t="shared" si="450"/>
        <v>89</v>
      </c>
      <c r="AS1068" s="70">
        <f t="shared" si="452"/>
        <v>1065</v>
      </c>
      <c r="AT1068" s="71">
        <f t="shared" si="453"/>
        <v>6.8247654312727113E-4</v>
      </c>
      <c r="AU1068" s="72">
        <f t="shared" si="449"/>
        <v>6.8214933659622723E-3</v>
      </c>
      <c r="AV1068" s="73">
        <f t="shared" si="451"/>
        <v>1.0068214933659623</v>
      </c>
      <c r="AW1068" s="74">
        <f>PRODUCT(AV$4:AV1068)</f>
        <v>1394.4060675660032</v>
      </c>
    </row>
    <row r="1069" spans="44:49">
      <c r="AR1069" s="69">
        <f t="shared" si="450"/>
        <v>89</v>
      </c>
      <c r="AS1069" s="70">
        <f t="shared" si="452"/>
        <v>1066</v>
      </c>
      <c r="AT1069" s="71">
        <f t="shared" si="453"/>
        <v>6.7782103391590361E-4</v>
      </c>
      <c r="AU1069" s="72">
        <f t="shared" si="449"/>
        <v>6.8214933659622723E-3</v>
      </c>
      <c r="AV1069" s="73">
        <f t="shared" si="451"/>
        <v>1.0068214933659623</v>
      </c>
      <c r="AW1069" s="74">
        <f>PRODUCT(AV$4:AV1069)</f>
        <v>1403.9179993053622</v>
      </c>
    </row>
    <row r="1070" spans="44:49">
      <c r="AR1070" s="69">
        <f t="shared" si="450"/>
        <v>89</v>
      </c>
      <c r="AS1070" s="70">
        <f t="shared" si="452"/>
        <v>1067</v>
      </c>
      <c r="AT1070" s="71">
        <f t="shared" si="453"/>
        <v>6.731972822297366E-4</v>
      </c>
      <c r="AU1070" s="72">
        <f t="shared" si="449"/>
        <v>6.8214933659622723E-3</v>
      </c>
      <c r="AV1070" s="73">
        <f t="shared" si="451"/>
        <v>1.0068214933659623</v>
      </c>
      <c r="AW1070" s="74">
        <f>PRODUCT(AV$4:AV1070)</f>
        <v>1413.4948166239787</v>
      </c>
    </row>
    <row r="1071" spans="44:49">
      <c r="AR1071" s="69">
        <f t="shared" si="450"/>
        <v>89</v>
      </c>
      <c r="AS1071" s="70">
        <f t="shared" si="452"/>
        <v>1068</v>
      </c>
      <c r="AT1071" s="71">
        <f t="shared" si="453"/>
        <v>6.6860507143502257E-4</v>
      </c>
      <c r="AU1071" s="72">
        <f t="shared" si="449"/>
        <v>6.8214933659622723E-3</v>
      </c>
      <c r="AV1071" s="73">
        <f t="shared" si="451"/>
        <v>1.0068214933659623</v>
      </c>
      <c r="AW1071" s="74">
        <f>PRODUCT(AV$4:AV1071)</f>
        <v>1423.1369621384013</v>
      </c>
    </row>
    <row r="1072" spans="44:49">
      <c r="AR1072" s="69">
        <f t="shared" si="450"/>
        <v>90</v>
      </c>
      <c r="AS1072" s="70">
        <f t="shared" si="452"/>
        <v>1069</v>
      </c>
      <c r="AT1072" s="71">
        <f t="shared" si="453"/>
        <v>6.6404418637577985E-4</v>
      </c>
      <c r="AU1072" s="72">
        <f t="shared" si="449"/>
        <v>6.8214933659622723E-3</v>
      </c>
      <c r="AV1072" s="73">
        <f t="shared" si="451"/>
        <v>1.0068214933659623</v>
      </c>
      <c r="AW1072" s="74">
        <f>PRODUCT(AV$4:AV1072)</f>
        <v>1432.8448814844842</v>
      </c>
    </row>
    <row r="1073" spans="44:49">
      <c r="AR1073" s="69">
        <f t="shared" si="450"/>
        <v>90</v>
      </c>
      <c r="AS1073" s="70">
        <f t="shared" si="452"/>
        <v>1070</v>
      </c>
      <c r="AT1073" s="71">
        <f t="shared" si="453"/>
        <v>6.5951441336371168E-4</v>
      </c>
      <c r="AU1073" s="72">
        <f t="shared" si="449"/>
        <v>6.8214933659622723E-3</v>
      </c>
      <c r="AV1073" s="73">
        <f t="shared" si="451"/>
        <v>1.0068214933659623</v>
      </c>
      <c r="AW1073" s="74">
        <f>PRODUCT(AV$4:AV1073)</f>
        <v>1442.6190233379837</v>
      </c>
    </row>
    <row r="1074" spans="44:49">
      <c r="AR1074" s="69">
        <f t="shared" si="450"/>
        <v>90</v>
      </c>
      <c r="AS1074" s="70">
        <f t="shared" si="452"/>
        <v>1071</v>
      </c>
      <c r="AT1074" s="71">
        <f t="shared" si="453"/>
        <v>6.5501554016819457E-4</v>
      </c>
      <c r="AU1074" s="72">
        <f t="shared" si="449"/>
        <v>6.8214933659622723E-3</v>
      </c>
      <c r="AV1074" s="73">
        <f t="shared" si="451"/>
        <v>1.0068214933659623</v>
      </c>
      <c r="AW1074" s="74">
        <f>PRODUCT(AV$4:AV1074)</f>
        <v>1452.4598394352947</v>
      </c>
    </row>
    <row r="1075" spans="44:49">
      <c r="AR1075" s="69">
        <f t="shared" si="450"/>
        <v>90</v>
      </c>
      <c r="AS1075" s="70">
        <f t="shared" si="452"/>
        <v>1072</v>
      </c>
      <c r="AT1075" s="71">
        <f t="shared" si="453"/>
        <v>6.50547356006335E-4</v>
      </c>
      <c r="AU1075" s="72">
        <f t="shared" si="449"/>
        <v>6.8214933659622723E-3</v>
      </c>
      <c r="AV1075" s="73">
        <f t="shared" si="451"/>
        <v>1.0068214933659623</v>
      </c>
      <c r="AW1075" s="74">
        <f>PRODUCT(AV$4:AV1075)</f>
        <v>1462.3677845943291</v>
      </c>
    </row>
    <row r="1076" spans="44:49">
      <c r="AR1076" s="69">
        <f t="shared" si="450"/>
        <v>90</v>
      </c>
      <c r="AS1076" s="70">
        <f t="shared" si="452"/>
        <v>1073</v>
      </c>
      <c r="AT1076" s="71">
        <f t="shared" si="453"/>
        <v>6.461096515330935E-4</v>
      </c>
      <c r="AU1076" s="72">
        <f t="shared" si="449"/>
        <v>6.8214933659622723E-3</v>
      </c>
      <c r="AV1076" s="73">
        <f t="shared" si="451"/>
        <v>1.0068214933659623</v>
      </c>
      <c r="AW1076" s="74">
        <f>PRODUCT(AV$4:AV1076)</f>
        <v>1472.3433167355363</v>
      </c>
    </row>
    <row r="1077" spans="44:49">
      <c r="AR1077" s="69">
        <f t="shared" si="450"/>
        <v>90</v>
      </c>
      <c r="AS1077" s="70">
        <f t="shared" si="452"/>
        <v>1074</v>
      </c>
      <c r="AT1077" s="71">
        <f t="shared" si="453"/>
        <v>6.4170221883147634E-4</v>
      </c>
      <c r="AU1077" s="72">
        <f t="shared" si="449"/>
        <v>6.8214933659622723E-3</v>
      </c>
      <c r="AV1077" s="73">
        <f t="shared" si="451"/>
        <v>1.0068214933659623</v>
      </c>
      <c r="AW1077" s="74">
        <f>PRODUCT(AV$4:AV1077)</f>
        <v>1482.3868969030666</v>
      </c>
    </row>
    <row r="1078" spans="44:49">
      <c r="AR1078" s="69">
        <f t="shared" si="450"/>
        <v>90</v>
      </c>
      <c r="AS1078" s="70">
        <f t="shared" si="452"/>
        <v>1075</v>
      </c>
      <c r="AT1078" s="71">
        <f t="shared" si="453"/>
        <v>6.3732485140279417E-4</v>
      </c>
      <c r="AU1078" s="72">
        <f t="shared" si="449"/>
        <v>6.8214933659622723E-3</v>
      </c>
      <c r="AV1078" s="73">
        <f t="shared" si="451"/>
        <v>1.0068214933659623</v>
      </c>
      <c r="AW1078" s="74">
        <f>PRODUCT(AV$4:AV1078)</f>
        <v>1492.4989892860804</v>
      </c>
    </row>
    <row r="1079" spans="44:49">
      <c r="AR1079" s="69">
        <f t="shared" si="450"/>
        <v>90</v>
      </c>
      <c r="AS1079" s="70">
        <f t="shared" si="452"/>
        <v>1076</v>
      </c>
      <c r="AT1079" s="71">
        <f t="shared" si="453"/>
        <v>6.3297734415698715E-4</v>
      </c>
      <c r="AU1079" s="72">
        <f t="shared" si="449"/>
        <v>6.8214933659622723E-3</v>
      </c>
      <c r="AV1079" s="73">
        <f t="shared" si="451"/>
        <v>1.0068214933659623</v>
      </c>
      <c r="AW1079" s="74">
        <f>PRODUCT(AV$4:AV1079)</f>
        <v>1502.6800612402008</v>
      </c>
    </row>
    <row r="1080" spans="44:49">
      <c r="AR1080" s="69">
        <f t="shared" si="450"/>
        <v>90</v>
      </c>
      <c r="AS1080" s="70">
        <f t="shared" si="452"/>
        <v>1077</v>
      </c>
      <c r="AT1080" s="71">
        <f t="shared" si="453"/>
        <v>6.2865949340301587E-4</v>
      </c>
      <c r="AU1080" s="72">
        <f t="shared" si="449"/>
        <v>6.8214933659622723E-3</v>
      </c>
      <c r="AV1080" s="73">
        <f t="shared" si="451"/>
        <v>1.0068214933659623</v>
      </c>
      <c r="AW1080" s="74">
        <f>PRODUCT(AV$4:AV1080)</f>
        <v>1512.9305833091146</v>
      </c>
    </row>
    <row r="1081" spans="44:49">
      <c r="AR1081" s="69">
        <f t="shared" si="450"/>
        <v>90</v>
      </c>
      <c r="AS1081" s="70">
        <f t="shared" si="452"/>
        <v>1078</v>
      </c>
      <c r="AT1081" s="71">
        <f t="shared" si="453"/>
        <v>6.2437109683931801E-4</v>
      </c>
      <c r="AU1081" s="72">
        <f t="shared" si="449"/>
        <v>6.8214933659622723E-3</v>
      </c>
      <c r="AV1081" s="73">
        <f t="shared" si="451"/>
        <v>1.0068214933659623</v>
      </c>
      <c r="AW1081" s="74">
        <f>PRODUCT(AV$4:AV1081)</f>
        <v>1523.2510292463191</v>
      </c>
    </row>
    <row r="1082" spans="44:49">
      <c r="AR1082" s="69">
        <f t="shared" si="450"/>
        <v>90</v>
      </c>
      <c r="AS1082" s="70">
        <f t="shared" si="452"/>
        <v>1079</v>
      </c>
      <c r="AT1082" s="71">
        <f t="shared" si="453"/>
        <v>6.2011195354432999E-4</v>
      </c>
      <c r="AU1082" s="72">
        <f t="shared" si="449"/>
        <v>6.8214933659622723E-3</v>
      </c>
      <c r="AV1082" s="73">
        <f t="shared" si="451"/>
        <v>1.0068214933659623</v>
      </c>
      <c r="AW1082" s="74">
        <f>PRODUCT(AV$4:AV1082)</f>
        <v>1533.6418760370182</v>
      </c>
    </row>
    <row r="1083" spans="44:49">
      <c r="AR1083" s="69">
        <f t="shared" si="450"/>
        <v>90</v>
      </c>
      <c r="AS1083" s="70">
        <f t="shared" si="452"/>
        <v>1080</v>
      </c>
      <c r="AT1083" s="71">
        <f t="shared" si="453"/>
        <v>6.1588186396707343E-4</v>
      </c>
      <c r="AU1083" s="72">
        <f t="shared" si="449"/>
        <v>6.8214933659622723E-3</v>
      </c>
      <c r="AV1083" s="73">
        <f t="shared" si="451"/>
        <v>1.0068214933659623</v>
      </c>
      <c r="AW1083" s="74">
        <f>PRODUCT(AV$4:AV1083)</f>
        <v>1544.1036039201665</v>
      </c>
    </row>
    <row r="1084" spans="44:49">
      <c r="AR1084" s="69">
        <f t="shared" si="450"/>
        <v>91</v>
      </c>
      <c r="AS1084" s="70">
        <f t="shared" si="452"/>
        <v>1081</v>
      </c>
      <c r="AT1084" s="71">
        <f t="shared" si="453"/>
        <v>6.116806299178056E-4</v>
      </c>
      <c r="AU1084" s="72">
        <f t="shared" si="449"/>
        <v>6.8214933659622723E-3</v>
      </c>
      <c r="AV1084" s="73">
        <f t="shared" si="451"/>
        <v>1.0068214933659623</v>
      </c>
      <c r="AW1084" s="74">
        <f>PRODUCT(AV$4:AV1084)</f>
        <v>1554.6366964106664</v>
      </c>
    </row>
    <row r="1085" spans="44:49">
      <c r="AR1085" s="69">
        <f t="shared" si="450"/>
        <v>91</v>
      </c>
      <c r="AS1085" s="70">
        <f t="shared" si="452"/>
        <v>1082</v>
      </c>
      <c r="AT1085" s="71">
        <f t="shared" si="453"/>
        <v>6.0750805455873371E-4</v>
      </c>
      <c r="AU1085" s="72">
        <f t="shared" si="449"/>
        <v>6.8214933659622723E-3</v>
      </c>
      <c r="AV1085" s="73">
        <f t="shared" si="451"/>
        <v>1.0068214933659623</v>
      </c>
      <c r="AW1085" s="74">
        <f>PRODUCT(AV$4:AV1085)</f>
        <v>1565.2416403217132</v>
      </c>
    </row>
    <row r="1086" spans="44:49">
      <c r="AR1086" s="69">
        <f t="shared" si="450"/>
        <v>91</v>
      </c>
      <c r="AS1086" s="70">
        <f t="shared" si="452"/>
        <v>1083</v>
      </c>
      <c r="AT1086" s="71">
        <f t="shared" si="453"/>
        <v>6.0336394239479262E-4</v>
      </c>
      <c r="AU1086" s="72">
        <f t="shared" si="449"/>
        <v>6.8214933659622723E-3</v>
      </c>
      <c r="AV1086" s="73">
        <f t="shared" si="451"/>
        <v>1.0068214933659623</v>
      </c>
      <c r="AW1086" s="74">
        <f>PRODUCT(AV$4:AV1086)</f>
        <v>1575.9189257872956</v>
      </c>
    </row>
    <row r="1087" spans="44:49">
      <c r="AR1087" s="69">
        <f t="shared" si="450"/>
        <v>91</v>
      </c>
      <c r="AS1087" s="70">
        <f t="shared" si="452"/>
        <v>1084</v>
      </c>
      <c r="AT1087" s="71">
        <f t="shared" si="453"/>
        <v>5.9924809926448566E-4</v>
      </c>
      <c r="AU1087" s="72">
        <f t="shared" si="449"/>
        <v>6.8214933659622723E-3</v>
      </c>
      <c r="AV1087" s="73">
        <f t="shared" si="451"/>
        <v>1.0068214933659623</v>
      </c>
      <c r="AW1087" s="74">
        <f>PRODUCT(AV$4:AV1087)</f>
        <v>1586.669046284848</v>
      </c>
    </row>
    <row r="1088" spans="44:49">
      <c r="AR1088" s="69">
        <f t="shared" si="450"/>
        <v>91</v>
      </c>
      <c r="AS1088" s="70">
        <f t="shared" si="452"/>
        <v>1085</v>
      </c>
      <c r="AT1088" s="71">
        <f t="shared" si="453"/>
        <v>5.9516033233078752E-4</v>
      </c>
      <c r="AU1088" s="72">
        <f t="shared" si="449"/>
        <v>6.8214933659622723E-3</v>
      </c>
      <c r="AV1088" s="73">
        <f t="shared" si="451"/>
        <v>1.0068214933659623</v>
      </c>
      <c r="AW1088" s="74">
        <f>PRODUCT(AV$4:AV1088)</f>
        <v>1597.4924986580579</v>
      </c>
    </row>
    <row r="1089" spans="44:49">
      <c r="AR1089" s="69">
        <f t="shared" si="450"/>
        <v>91</v>
      </c>
      <c r="AS1089" s="70">
        <f t="shared" si="452"/>
        <v>1086</v>
      </c>
      <c r="AT1089" s="71">
        <f t="shared" si="453"/>
        <v>5.9110045007210914E-4</v>
      </c>
      <c r="AU1089" s="72">
        <f t="shared" si="449"/>
        <v>6.8214933659622723E-3</v>
      </c>
      <c r="AV1089" s="73">
        <f t="shared" si="451"/>
        <v>1.0068214933659623</v>
      </c>
      <c r="AW1089" s="74">
        <f>PRODUCT(AV$4:AV1089)</f>
        <v>1608.3897831398283</v>
      </c>
    </row>
    <row r="1090" spans="44:49">
      <c r="AR1090" s="69">
        <f t="shared" si="450"/>
        <v>91</v>
      </c>
      <c r="AS1090" s="70">
        <f t="shared" si="452"/>
        <v>1087</v>
      </c>
      <c r="AT1090" s="71">
        <f t="shared" si="453"/>
        <v>5.8706826227332496E-4</v>
      </c>
      <c r="AU1090" s="72">
        <f t="shared" si="449"/>
        <v>6.8214933659622723E-3</v>
      </c>
      <c r="AV1090" s="73">
        <f t="shared" si="451"/>
        <v>1.0068214933659623</v>
      </c>
      <c r="AW1090" s="74">
        <f>PRODUCT(AV$4:AV1090)</f>
        <v>1619.3614033753981</v>
      </c>
    </row>
    <row r="1091" spans="44:49">
      <c r="AR1091" s="69">
        <f t="shared" si="450"/>
        <v>91</v>
      </c>
      <c r="AS1091" s="70">
        <f t="shared" si="452"/>
        <v>1088</v>
      </c>
      <c r="AT1091" s="71">
        <f t="shared" si="453"/>
        <v>5.8306358001686048E-4</v>
      </c>
      <c r="AU1091" s="72">
        <f t="shared" si="449"/>
        <v>6.8214933659622723E-3</v>
      </c>
      <c r="AV1091" s="73">
        <f t="shared" si="451"/>
        <v>1.0068214933659623</v>
      </c>
      <c r="AW1091" s="74">
        <f>PRODUCT(AV$4:AV1091)</f>
        <v>1630.4078664456188</v>
      </c>
    </row>
    <row r="1092" spans="44:49">
      <c r="AR1092" s="69">
        <f t="shared" si="450"/>
        <v>91</v>
      </c>
      <c r="AS1092" s="70">
        <f t="shared" si="452"/>
        <v>1089</v>
      </c>
      <c r="AT1092" s="71">
        <f t="shared" si="453"/>
        <v>5.7908621567384123E-4</v>
      </c>
      <c r="AU1092" s="72">
        <f t="shared" ref="AU1092:AU1155" si="454">((1+$AH$21)^(1/12))-1</f>
        <v>6.8214933659622723E-3</v>
      </c>
      <c r="AV1092" s="73">
        <f t="shared" si="451"/>
        <v>1.0068214933659623</v>
      </c>
      <c r="AW1092" s="74">
        <f>PRODUCT(AV$4:AV1092)</f>
        <v>1641.5296828903902</v>
      </c>
    </row>
    <row r="1093" spans="44:49">
      <c r="AR1093" s="69">
        <f t="shared" ref="AR1093:AR1156" si="455">ROUNDDOWN((AS1093-1)/12,0)+1</f>
        <v>91</v>
      </c>
      <c r="AS1093" s="70">
        <f t="shared" si="452"/>
        <v>1090</v>
      </c>
      <c r="AT1093" s="71">
        <f t="shared" si="453"/>
        <v>5.7513598289530188E-4</v>
      </c>
      <c r="AU1093" s="72">
        <f t="shared" si="454"/>
        <v>6.8214933659622723E-3</v>
      </c>
      <c r="AV1093" s="73">
        <f t="shared" ref="AV1093:AV1156" si="456">(1+AU1093)</f>
        <v>1.0068214933659623</v>
      </c>
      <c r="AW1093" s="74">
        <f>PRODUCT(AV$4:AV1093)</f>
        <v>1652.7273667322572</v>
      </c>
    </row>
    <row r="1094" spans="44:49">
      <c r="AR1094" s="69">
        <f t="shared" si="455"/>
        <v>91</v>
      </c>
      <c r="AS1094" s="70">
        <f t="shared" ref="AS1094:AS1157" si="457">AS1093+1</f>
        <v>1091</v>
      </c>
      <c r="AT1094" s="71">
        <f t="shared" ref="AT1094:AT1157" si="458">(1-AU1094)*AT1093</f>
        <v>5.7121269660345534E-4</v>
      </c>
      <c r="AU1094" s="72">
        <f t="shared" si="454"/>
        <v>6.8214933659622723E-3</v>
      </c>
      <c r="AV1094" s="73">
        <f t="shared" si="456"/>
        <v>1.0068214933659623</v>
      </c>
      <c r="AW1094" s="74">
        <f>PRODUCT(AV$4:AV1094)</f>
        <v>1664.0014355001656</v>
      </c>
    </row>
    <row r="1095" spans="44:49">
      <c r="AR1095" s="69">
        <f t="shared" si="455"/>
        <v>91</v>
      </c>
      <c r="AS1095" s="70">
        <f t="shared" si="457"/>
        <v>1092</v>
      </c>
      <c r="AT1095" s="71">
        <f t="shared" si="458"/>
        <v>5.6731617298302146E-4</v>
      </c>
      <c r="AU1095" s="72">
        <f t="shared" si="454"/>
        <v>6.8214933659622723E-3</v>
      </c>
      <c r="AV1095" s="73">
        <f t="shared" si="456"/>
        <v>1.0068214933659623</v>
      </c>
      <c r="AW1095" s="74">
        <f>PRODUCT(AV$4:AV1095)</f>
        <v>1675.3524102533818</v>
      </c>
    </row>
    <row r="1096" spans="44:49">
      <c r="AR1096" s="69">
        <f t="shared" si="455"/>
        <v>92</v>
      </c>
      <c r="AS1096" s="70">
        <f t="shared" si="457"/>
        <v>1093</v>
      </c>
      <c r="AT1096" s="71">
        <f t="shared" si="458"/>
        <v>5.6344622947261463E-4</v>
      </c>
      <c r="AU1096" s="72">
        <f t="shared" si="454"/>
        <v>6.8214933659622723E-3</v>
      </c>
      <c r="AV1096" s="73">
        <f t="shared" si="456"/>
        <v>1.0068214933659623</v>
      </c>
      <c r="AW1096" s="74">
        <f>PRODUCT(AV$4:AV1096)</f>
        <v>1686.7808156055742</v>
      </c>
    </row>
    <row r="1097" spans="44:49">
      <c r="AR1097" s="69">
        <f t="shared" si="455"/>
        <v>92</v>
      </c>
      <c r="AS1097" s="70">
        <f t="shared" si="457"/>
        <v>1094</v>
      </c>
      <c r="AT1097" s="71">
        <f t="shared" si="458"/>
        <v>5.5960268475619074E-4</v>
      </c>
      <c r="AU1097" s="72">
        <f t="shared" si="454"/>
        <v>6.8214933659622723E-3</v>
      </c>
      <c r="AV1097" s="73">
        <f t="shared" si="456"/>
        <v>1.0068214933659623</v>
      </c>
      <c r="AW1097" s="74">
        <f>PRODUCT(AV$4:AV1097)</f>
        <v>1698.28717974906</v>
      </c>
    </row>
    <row r="1098" spans="44:49">
      <c r="AR1098" s="69">
        <f t="shared" si="455"/>
        <v>92</v>
      </c>
      <c r="AS1098" s="70">
        <f t="shared" si="457"/>
        <v>1095</v>
      </c>
      <c r="AT1098" s="71">
        <f t="shared" si="458"/>
        <v>5.5578535875455172E-4</v>
      </c>
      <c r="AU1098" s="72">
        <f t="shared" si="454"/>
        <v>6.8214933659622723E-3</v>
      </c>
      <c r="AV1098" s="73">
        <f t="shared" si="456"/>
        <v>1.0068214933659623</v>
      </c>
      <c r="AW1098" s="74">
        <f>PRODUCT(AV$4:AV1098)</f>
        <v>1709.8720344792171</v>
      </c>
    </row>
    <row r="1099" spans="44:49">
      <c r="AR1099" s="69">
        <f t="shared" si="455"/>
        <v>92</v>
      </c>
      <c r="AS1099" s="70">
        <f t="shared" si="457"/>
        <v>1096</v>
      </c>
      <c r="AT1099" s="71">
        <f t="shared" si="458"/>
        <v>5.5199407261690857E-4</v>
      </c>
      <c r="AU1099" s="72">
        <f t="shared" si="454"/>
        <v>6.8214933659622723E-3</v>
      </c>
      <c r="AV1099" s="73">
        <f t="shared" si="456"/>
        <v>1.0068214933659623</v>
      </c>
      <c r="AW1099" s="74">
        <f>PRODUCT(AV$4:AV1099)</f>
        <v>1721.5359152190615</v>
      </c>
    </row>
    <row r="1100" spans="44:49">
      <c r="AR1100" s="69">
        <f t="shared" si="455"/>
        <v>92</v>
      </c>
      <c r="AS1100" s="70">
        <f t="shared" si="457"/>
        <v>1097</v>
      </c>
      <c r="AT1100" s="71">
        <f t="shared" si="458"/>
        <v>5.4822864871250179E-4</v>
      </c>
      <c r="AU1100" s="72">
        <f t="shared" si="454"/>
        <v>6.8214933659622723E-3</v>
      </c>
      <c r="AV1100" s="73">
        <f t="shared" si="456"/>
        <v>1.0068214933659623</v>
      </c>
      <c r="AW1100" s="74">
        <f>PRODUCT(AV$4:AV1100)</f>
        <v>1733.2793610439942</v>
      </c>
    </row>
    <row r="1101" spans="44:49">
      <c r="AR1101" s="69">
        <f t="shared" si="455"/>
        <v>92</v>
      </c>
      <c r="AS1101" s="70">
        <f t="shared" si="457"/>
        <v>1098</v>
      </c>
      <c r="AT1101" s="71">
        <f t="shared" si="458"/>
        <v>5.4448891062227895E-4</v>
      </c>
      <c r="AU1101" s="72">
        <f t="shared" si="454"/>
        <v>6.8214933659622723E-3</v>
      </c>
      <c r="AV1101" s="73">
        <f t="shared" si="456"/>
        <v>1.0068214933659623</v>
      </c>
      <c r="AW1101" s="74">
        <f>PRODUCT(AV$4:AV1101)</f>
        <v>1745.1029147067152</v>
      </c>
    </row>
    <row r="1102" spans="44:49">
      <c r="AR1102" s="69">
        <f t="shared" si="455"/>
        <v>92</v>
      </c>
      <c r="AS1102" s="70">
        <f t="shared" si="457"/>
        <v>1099</v>
      </c>
      <c r="AT1102" s="71">
        <f t="shared" si="458"/>
        <v>5.4077468313062905E-4</v>
      </c>
      <c r="AU1102" s="72">
        <f t="shared" si="454"/>
        <v>6.8214933659622723E-3</v>
      </c>
      <c r="AV1102" s="73">
        <f t="shared" si="456"/>
        <v>1.0068214933659623</v>
      </c>
      <c r="AW1102" s="74">
        <f>PRODUCT(AV$4:AV1102)</f>
        <v>1757.0071226623086</v>
      </c>
    </row>
    <row r="1103" spans="44:49">
      <c r="AR1103" s="69">
        <f t="shared" si="455"/>
        <v>92</v>
      </c>
      <c r="AS1103" s="70">
        <f t="shared" si="457"/>
        <v>1100</v>
      </c>
      <c r="AT1103" s="71">
        <f t="shared" si="458"/>
        <v>5.3708579221717313E-4</v>
      </c>
      <c r="AU1103" s="72">
        <f t="shared" si="454"/>
        <v>6.8214933659622723E-3</v>
      </c>
      <c r="AV1103" s="73">
        <f t="shared" si="456"/>
        <v>1.0068214933659623</v>
      </c>
      <c r="AW1103" s="74">
        <f>PRODUCT(AV$4:AV1103)</f>
        <v>1768.992535093498</v>
      </c>
    </row>
    <row r="1104" spans="44:49">
      <c r="AR1104" s="69">
        <f t="shared" si="455"/>
        <v>92</v>
      </c>
      <c r="AS1104" s="70">
        <f t="shared" si="457"/>
        <v>1101</v>
      </c>
      <c r="AT1104" s="71">
        <f t="shared" si="458"/>
        <v>5.3342206504861111E-4</v>
      </c>
      <c r="AU1104" s="72">
        <f t="shared" si="454"/>
        <v>6.8214933659622723E-3</v>
      </c>
      <c r="AV1104" s="73">
        <f t="shared" si="456"/>
        <v>1.0068214933659623</v>
      </c>
      <c r="AW1104" s="74">
        <f>PRODUCT(AV$4:AV1104)</f>
        <v>1781.059705936075</v>
      </c>
    </row>
    <row r="1105" spans="44:49">
      <c r="AR1105" s="69">
        <f t="shared" si="455"/>
        <v>92</v>
      </c>
      <c r="AS1105" s="70">
        <f t="shared" si="457"/>
        <v>1102</v>
      </c>
      <c r="AT1105" s="71">
        <f t="shared" si="458"/>
        <v>5.297833299706241E-4</v>
      </c>
      <c r="AU1105" s="72">
        <f t="shared" si="454"/>
        <v>6.8214933659622723E-3</v>
      </c>
      <c r="AV1105" s="73">
        <f t="shared" si="456"/>
        <v>1.0068214933659623</v>
      </c>
      <c r="AW1105" s="74">
        <f>PRODUCT(AV$4:AV1105)</f>
        <v>1793.2091929045007</v>
      </c>
    </row>
    <row r="1106" spans="44:49">
      <c r="AR1106" s="69">
        <f t="shared" si="455"/>
        <v>92</v>
      </c>
      <c r="AS1106" s="70">
        <f t="shared" si="457"/>
        <v>1103</v>
      </c>
      <c r="AT1106" s="71">
        <f t="shared" si="458"/>
        <v>5.2616941649983207E-4</v>
      </c>
      <c r="AU1106" s="72">
        <f t="shared" si="454"/>
        <v>6.8214933659622723E-3</v>
      </c>
      <c r="AV1106" s="73">
        <f t="shared" si="456"/>
        <v>1.0068214933659623</v>
      </c>
      <c r="AW1106" s="74">
        <f>PRODUCT(AV$4:AV1106)</f>
        <v>1805.4415575176813</v>
      </c>
    </row>
    <row r="1107" spans="44:49">
      <c r="AR1107" s="69">
        <f t="shared" si="455"/>
        <v>92</v>
      </c>
      <c r="AS1107" s="70">
        <f t="shared" si="457"/>
        <v>1104</v>
      </c>
      <c r="AT1107" s="71">
        <f t="shared" si="458"/>
        <v>5.2258015531580625E-4</v>
      </c>
      <c r="AU1107" s="72">
        <f t="shared" si="454"/>
        <v>6.8214933659622723E-3</v>
      </c>
      <c r="AV1107" s="73">
        <f t="shared" si="456"/>
        <v>1.0068214933659623</v>
      </c>
      <c r="AW1107" s="74">
        <f>PRODUCT(AV$4:AV1107)</f>
        <v>1817.7573651249209</v>
      </c>
    </row>
    <row r="1108" spans="44:49">
      <c r="AR1108" s="69">
        <f t="shared" si="455"/>
        <v>93</v>
      </c>
      <c r="AS1108" s="70">
        <f t="shared" si="457"/>
        <v>1105</v>
      </c>
      <c r="AT1108" s="71">
        <f t="shared" si="458"/>
        <v>5.190153782531359E-4</v>
      </c>
      <c r="AU1108" s="72">
        <f t="shared" si="454"/>
        <v>6.8214933659622723E-3</v>
      </c>
      <c r="AV1108" s="73">
        <f t="shared" si="456"/>
        <v>1.0068214933659623</v>
      </c>
      <c r="AW1108" s="74">
        <f>PRODUCT(AV$4:AV1108)</f>
        <v>1830.1571849320496</v>
      </c>
    </row>
    <row r="1109" spans="44:49">
      <c r="AR1109" s="69">
        <f t="shared" si="455"/>
        <v>93</v>
      </c>
      <c r="AS1109" s="70">
        <f t="shared" si="457"/>
        <v>1106</v>
      </c>
      <c r="AT1109" s="71">
        <f t="shared" si="458"/>
        <v>5.1547491829354974E-4</v>
      </c>
      <c r="AU1109" s="72">
        <f t="shared" si="454"/>
        <v>6.8214933659622723E-3</v>
      </c>
      <c r="AV1109" s="73">
        <f t="shared" si="456"/>
        <v>1.0068214933659623</v>
      </c>
      <c r="AW1109" s="74">
        <f>PRODUCT(AV$4:AV1109)</f>
        <v>1842.6415900277318</v>
      </c>
    </row>
    <row r="1110" spans="44:49">
      <c r="AR1110" s="69">
        <f t="shared" si="455"/>
        <v>93</v>
      </c>
      <c r="AS1110" s="70">
        <f t="shared" si="457"/>
        <v>1107</v>
      </c>
      <c r="AT1110" s="71">
        <f t="shared" si="458"/>
        <v>5.1195860955809038E-4</v>
      </c>
      <c r="AU1110" s="72">
        <f t="shared" si="454"/>
        <v>6.8214933659622723E-3</v>
      </c>
      <c r="AV1110" s="73">
        <f t="shared" si="456"/>
        <v>1.0068214933659623</v>
      </c>
      <c r="AW1110" s="74">
        <f>PRODUCT(AV$4:AV1110)</f>
        <v>1855.2111574099522</v>
      </c>
    </row>
    <row r="1111" spans="44:49">
      <c r="AR1111" s="69">
        <f t="shared" si="455"/>
        <v>93</v>
      </c>
      <c r="AS1111" s="70">
        <f t="shared" si="457"/>
        <v>1108</v>
      </c>
      <c r="AT1111" s="71">
        <f t="shared" si="458"/>
        <v>5.0846628729934258E-4</v>
      </c>
      <c r="AU1111" s="72">
        <f t="shared" si="454"/>
        <v>6.8214933659622723E-3</v>
      </c>
      <c r="AV1111" s="73">
        <f t="shared" si="456"/>
        <v>1.0068214933659623</v>
      </c>
      <c r="AW1111" s="74">
        <f>PRODUCT(AV$4:AV1111)</f>
        <v>1867.8664680126833</v>
      </c>
    </row>
    <row r="1112" spans="44:49">
      <c r="AR1112" s="69">
        <f t="shared" si="455"/>
        <v>93</v>
      </c>
      <c r="AS1112" s="70">
        <f t="shared" si="457"/>
        <v>1109</v>
      </c>
      <c r="AT1112" s="71">
        <f t="shared" si="458"/>
        <v>5.0499778789371466E-4</v>
      </c>
      <c r="AU1112" s="72">
        <f t="shared" si="454"/>
        <v>6.8214933659622723E-3</v>
      </c>
      <c r="AV1112" s="73">
        <f t="shared" si="456"/>
        <v>1.0068214933659623</v>
      </c>
      <c r="AW1112" s="74">
        <f>PRODUCT(AV$4:AV1112)</f>
        <v>1880.6081067327352</v>
      </c>
    </row>
    <row r="1113" spans="44:49">
      <c r="AR1113" s="69">
        <f t="shared" si="455"/>
        <v>93</v>
      </c>
      <c r="AS1113" s="70">
        <f t="shared" si="457"/>
        <v>1110</v>
      </c>
      <c r="AT1113" s="71">
        <f t="shared" si="458"/>
        <v>5.0155294883377202E-4</v>
      </c>
      <c r="AU1113" s="72">
        <f t="shared" si="454"/>
        <v>6.8214933659622723E-3</v>
      </c>
      <c r="AV1113" s="73">
        <f t="shared" si="456"/>
        <v>1.0068214933659623</v>
      </c>
      <c r="AW1113" s="74">
        <f>PRODUCT(AV$4:AV1113)</f>
        <v>1893.4366624567874</v>
      </c>
    </row>
    <row r="1114" spans="44:49">
      <c r="AR1114" s="69">
        <f t="shared" si="455"/>
        <v>93</v>
      </c>
      <c r="AS1114" s="70">
        <f t="shared" si="457"/>
        <v>1111</v>
      </c>
      <c r="AT1114" s="71">
        <f t="shared" si="458"/>
        <v>4.9813160872062368E-4</v>
      </c>
      <c r="AU1114" s="72">
        <f t="shared" si="454"/>
        <v>6.8214933659622723E-3</v>
      </c>
      <c r="AV1114" s="73">
        <f t="shared" si="456"/>
        <v>1.0068214933659623</v>
      </c>
      <c r="AW1114" s="74">
        <f>PRODUCT(AV$4:AV1114)</f>
        <v>1906.3527280886062</v>
      </c>
    </row>
    <row r="1115" spans="44:49">
      <c r="AR1115" s="69">
        <f t="shared" si="455"/>
        <v>93</v>
      </c>
      <c r="AS1115" s="70">
        <f t="shared" si="457"/>
        <v>1112</v>
      </c>
      <c r="AT1115" s="71">
        <f t="shared" si="458"/>
        <v>4.947336072563598E-4</v>
      </c>
      <c r="AU1115" s="72">
        <f t="shared" si="454"/>
        <v>6.8214933659622723E-3</v>
      </c>
      <c r="AV1115" s="73">
        <f t="shared" si="456"/>
        <v>1.0068214933659623</v>
      </c>
      <c r="AW1115" s="74">
        <f>PRODUCT(AV$4:AV1115)</f>
        <v>1919.3569005764468</v>
      </c>
    </row>
    <row r="1116" spans="44:49">
      <c r="AR1116" s="69">
        <f t="shared" si="455"/>
        <v>93</v>
      </c>
      <c r="AS1116" s="70">
        <f t="shared" si="457"/>
        <v>1113</v>
      </c>
      <c r="AT1116" s="71">
        <f t="shared" si="458"/>
        <v>4.9135878523654192E-4</v>
      </c>
      <c r="AU1116" s="72">
        <f t="shared" si="454"/>
        <v>6.8214933659622723E-3</v>
      </c>
      <c r="AV1116" s="73">
        <f t="shared" si="456"/>
        <v>1.0068214933659623</v>
      </c>
      <c r="AW1116" s="74">
        <f>PRODUCT(AV$4:AV1116)</f>
        <v>1932.449780940643</v>
      </c>
    </row>
    <row r="1117" spans="44:49">
      <c r="AR1117" s="69">
        <f t="shared" si="455"/>
        <v>93</v>
      </c>
      <c r="AS1117" s="70">
        <f t="shared" si="457"/>
        <v>1114</v>
      </c>
      <c r="AT1117" s="71">
        <f t="shared" si="458"/>
        <v>4.8800698454274359E-4</v>
      </c>
      <c r="AU1117" s="72">
        <f t="shared" si="454"/>
        <v>6.8214933659622723E-3</v>
      </c>
      <c r="AV1117" s="73">
        <f t="shared" si="456"/>
        <v>1.0068214933659623</v>
      </c>
      <c r="AW1117" s="74">
        <f>PRODUCT(AV$4:AV1117)</f>
        <v>1945.6319743013848</v>
      </c>
    </row>
    <row r="1118" spans="44:49">
      <c r="AR1118" s="69">
        <f t="shared" si="455"/>
        <v>93</v>
      </c>
      <c r="AS1118" s="70">
        <f t="shared" si="457"/>
        <v>1115</v>
      </c>
      <c r="AT1118" s="71">
        <f t="shared" si="458"/>
        <v>4.8467804813514203E-4</v>
      </c>
      <c r="AU1118" s="72">
        <f t="shared" si="454"/>
        <v>6.8214933659622723E-3</v>
      </c>
      <c r="AV1118" s="73">
        <f t="shared" si="456"/>
        <v>1.0068214933659623</v>
      </c>
      <c r="AW1118" s="74">
        <f>PRODUCT(AV$4:AV1118)</f>
        <v>1958.9040899066858</v>
      </c>
    </row>
    <row r="1119" spans="44:49">
      <c r="AR1119" s="69">
        <f t="shared" si="455"/>
        <v>93</v>
      </c>
      <c r="AS1119" s="70">
        <f t="shared" si="457"/>
        <v>1116</v>
      </c>
      <c r="AT1119" s="71">
        <f t="shared" si="458"/>
        <v>4.813718200451606E-4</v>
      </c>
      <c r="AU1119" s="72">
        <f t="shared" si="454"/>
        <v>6.8214933659622723E-3</v>
      </c>
      <c r="AV1119" s="73">
        <f t="shared" si="456"/>
        <v>1.0068214933659623</v>
      </c>
      <c r="AW1119" s="74">
        <f>PRODUCT(AV$4:AV1119)</f>
        <v>1972.2667411605407</v>
      </c>
    </row>
    <row r="1120" spans="44:49">
      <c r="AR1120" s="69">
        <f t="shared" si="455"/>
        <v>94</v>
      </c>
      <c r="AS1120" s="70">
        <f t="shared" si="457"/>
        <v>1117</v>
      </c>
      <c r="AT1120" s="71">
        <f t="shared" si="458"/>
        <v>4.7808814536816135E-4</v>
      </c>
      <c r="AU1120" s="72">
        <f t="shared" si="454"/>
        <v>6.8214933659622723E-3</v>
      </c>
      <c r="AV1120" s="73">
        <f t="shared" si="456"/>
        <v>1.0068214933659623</v>
      </c>
      <c r="AW1120" s="74">
        <f>PRODUCT(AV$4:AV1120)</f>
        <v>1985.7205456512754</v>
      </c>
    </row>
    <row r="1121" spans="44:49">
      <c r="AR1121" s="69">
        <f t="shared" si="455"/>
        <v>94</v>
      </c>
      <c r="AS1121" s="70">
        <f t="shared" si="457"/>
        <v>1118</v>
      </c>
      <c r="AT1121" s="71">
        <f t="shared" si="458"/>
        <v>4.7482687025618723E-4</v>
      </c>
      <c r="AU1121" s="72">
        <f t="shared" si="454"/>
        <v>6.8214933659622723E-3</v>
      </c>
      <c r="AV1121" s="73">
        <f t="shared" si="456"/>
        <v>1.0068214933659623</v>
      </c>
      <c r="AW1121" s="74">
        <f>PRODUCT(AV$4:AV1121)</f>
        <v>1999.2661251800905</v>
      </c>
    </row>
    <row r="1122" spans="44:49">
      <c r="AR1122" s="69">
        <f t="shared" si="455"/>
        <v>94</v>
      </c>
      <c r="AS1122" s="70">
        <f t="shared" si="457"/>
        <v>1119</v>
      </c>
      <c r="AT1122" s="71">
        <f t="shared" si="458"/>
        <v>4.7158784191075404E-4</v>
      </c>
      <c r="AU1122" s="72">
        <f t="shared" si="454"/>
        <v>6.8214933659622723E-3</v>
      </c>
      <c r="AV1122" s="73">
        <f t="shared" si="456"/>
        <v>1.0068214933659623</v>
      </c>
      <c r="AW1122" s="74">
        <f>PRODUCT(AV$4:AV1122)</f>
        <v>2012.9041057897996</v>
      </c>
    </row>
    <row r="1123" spans="44:49">
      <c r="AR1123" s="69">
        <f t="shared" si="455"/>
        <v>94</v>
      </c>
      <c r="AS1123" s="70">
        <f t="shared" si="457"/>
        <v>1120</v>
      </c>
      <c r="AT1123" s="71">
        <f t="shared" si="458"/>
        <v>4.6837090857569137E-4</v>
      </c>
      <c r="AU1123" s="72">
        <f t="shared" si="454"/>
        <v>6.8214933659622723E-3</v>
      </c>
      <c r="AV1123" s="73">
        <f t="shared" si="456"/>
        <v>1.0068214933659623</v>
      </c>
      <c r="AW1123" s="74">
        <f>PRODUCT(AV$4:AV1123)</f>
        <v>2026.6351177937629</v>
      </c>
    </row>
    <row r="1124" spans="44:49">
      <c r="AR1124" s="69">
        <f t="shared" si="455"/>
        <v>94</v>
      </c>
      <c r="AS1124" s="70">
        <f t="shared" si="457"/>
        <v>1121</v>
      </c>
      <c r="AT1124" s="71">
        <f t="shared" si="458"/>
        <v>4.6517591953003259E-4</v>
      </c>
      <c r="AU1124" s="72">
        <f t="shared" si="454"/>
        <v>6.8214933659622723E-3</v>
      </c>
      <c r="AV1124" s="73">
        <f t="shared" si="456"/>
        <v>1.0068214933659623</v>
      </c>
      <c r="AW1124" s="74">
        <f>PRODUCT(AV$4:AV1124)</f>
        <v>2040.4597958050192</v>
      </c>
    </row>
    <row r="1125" spans="44:49">
      <c r="AR1125" s="69">
        <f t="shared" si="455"/>
        <v>94</v>
      </c>
      <c r="AS1125" s="70">
        <f t="shared" si="457"/>
        <v>1122</v>
      </c>
      <c r="AT1125" s="71">
        <f t="shared" si="458"/>
        <v>4.6200272508095306E-4</v>
      </c>
      <c r="AU1125" s="72">
        <f t="shared" si="454"/>
        <v>6.8214933659622723E-3</v>
      </c>
      <c r="AV1125" s="73">
        <f t="shared" si="456"/>
        <v>1.0068214933659623</v>
      </c>
      <c r="AW1125" s="74">
        <f>PRODUCT(AV$4:AV1125)</f>
        <v>2054.3787787656161</v>
      </c>
    </row>
    <row r="1126" spans="44:49">
      <c r="AR1126" s="69">
        <f t="shared" si="455"/>
        <v>94</v>
      </c>
      <c r="AS1126" s="70">
        <f t="shared" si="457"/>
        <v>1123</v>
      </c>
      <c r="AT1126" s="71">
        <f t="shared" si="458"/>
        <v>4.5885117655675682E-4</v>
      </c>
      <c r="AU1126" s="72">
        <f t="shared" si="454"/>
        <v>6.8214933659622723E-3</v>
      </c>
      <c r="AV1126" s="73">
        <f t="shared" si="456"/>
        <v>1.0068214933659623</v>
      </c>
      <c r="AW1126" s="74">
        <f>PRODUCT(AV$4:AV1126)</f>
        <v>2068.3927099761395</v>
      </c>
    </row>
    <row r="1127" spans="44:49">
      <c r="AR1127" s="69">
        <f t="shared" si="455"/>
        <v>94</v>
      </c>
      <c r="AS1127" s="70">
        <f t="shared" si="457"/>
        <v>1124</v>
      </c>
      <c r="AT1127" s="71">
        <f t="shared" si="458"/>
        <v>4.5572112629991093E-4</v>
      </c>
      <c r="AU1127" s="72">
        <f t="shared" si="454"/>
        <v>6.8214933659622723E-3</v>
      </c>
      <c r="AV1127" s="73">
        <f t="shared" si="456"/>
        <v>1.0068214933659623</v>
      </c>
      <c r="AW1127" s="74">
        <f>PRODUCT(AV$4:AV1127)</f>
        <v>2082.5022371254463</v>
      </c>
    </row>
    <row r="1128" spans="44:49">
      <c r="AR1128" s="69">
        <f t="shared" si="455"/>
        <v>94</v>
      </c>
      <c r="AS1128" s="70">
        <f t="shared" si="457"/>
        <v>1125</v>
      </c>
      <c r="AT1128" s="71">
        <f t="shared" si="458"/>
        <v>4.5261242766012722E-4</v>
      </c>
      <c r="AU1128" s="72">
        <f t="shared" si="454"/>
        <v>6.8214933659622723E-3</v>
      </c>
      <c r="AV1128" s="73">
        <f t="shared" si="456"/>
        <v>1.0068214933659623</v>
      </c>
      <c r="AW1128" s="74">
        <f>PRODUCT(AV$4:AV1128)</f>
        <v>2096.7080123205992</v>
      </c>
    </row>
    <row r="1129" spans="44:49">
      <c r="AR1129" s="69">
        <f t="shared" si="455"/>
        <v>94</v>
      </c>
      <c r="AS1129" s="70">
        <f t="shared" si="457"/>
        <v>1126</v>
      </c>
      <c r="AT1129" s="71">
        <f t="shared" si="458"/>
        <v>4.4952493498749159E-4</v>
      </c>
      <c r="AU1129" s="72">
        <f t="shared" si="454"/>
        <v>6.8214933659622723E-3</v>
      </c>
      <c r="AV1129" s="73">
        <f t="shared" si="456"/>
        <v>1.0068214933659623</v>
      </c>
      <c r="AW1129" s="74">
        <f>PRODUCT(AV$4:AV1129)</f>
        <v>2111.0106921170041</v>
      </c>
    </row>
    <row r="1130" spans="44:49">
      <c r="AR1130" s="69">
        <f t="shared" si="455"/>
        <v>94</v>
      </c>
      <c r="AS1130" s="70">
        <f t="shared" si="457"/>
        <v>1127</v>
      </c>
      <c r="AT1130" s="71">
        <f t="shared" si="458"/>
        <v>4.4645850362563978E-4</v>
      </c>
      <c r="AU1130" s="72">
        <f t="shared" si="454"/>
        <v>6.8214933659622723E-3</v>
      </c>
      <c r="AV1130" s="73">
        <f t="shared" si="456"/>
        <v>1.0068214933659623</v>
      </c>
      <c r="AW1130" s="74">
        <f>PRODUCT(AV$4:AV1130)</f>
        <v>2125.4109375487556</v>
      </c>
    </row>
    <row r="1131" spans="44:49">
      <c r="AR1131" s="69">
        <f t="shared" si="455"/>
        <v>94</v>
      </c>
      <c r="AS1131" s="70">
        <f t="shared" si="457"/>
        <v>1128</v>
      </c>
      <c r="AT1131" s="71">
        <f t="shared" si="458"/>
        <v>4.4341298990498005E-4</v>
      </c>
      <c r="AU1131" s="72">
        <f t="shared" si="454"/>
        <v>6.8214933659622723E-3</v>
      </c>
      <c r="AV1131" s="73">
        <f t="shared" si="456"/>
        <v>1.0068214933659623</v>
      </c>
      <c r="AW1131" s="74">
        <f>PRODUCT(AV$4:AV1131)</f>
        <v>2139.9094141591881</v>
      </c>
    </row>
    <row r="1132" spans="44:49">
      <c r="AR1132" s="69">
        <f t="shared" si="455"/>
        <v>95</v>
      </c>
      <c r="AS1132" s="70">
        <f t="shared" si="457"/>
        <v>1129</v>
      </c>
      <c r="AT1132" s="71">
        <f t="shared" si="458"/>
        <v>4.4038825113596174E-4</v>
      </c>
      <c r="AU1132" s="72">
        <f t="shared" si="454"/>
        <v>6.8214933659622723E-3</v>
      </c>
      <c r="AV1132" s="73">
        <f t="shared" si="456"/>
        <v>1.0068214933659623</v>
      </c>
      <c r="AW1132" s="74">
        <f>PRODUCT(AV$4:AV1132)</f>
        <v>2154.5067920316351</v>
      </c>
    </row>
    <row r="1133" spans="44:49">
      <c r="AR1133" s="69">
        <f t="shared" si="455"/>
        <v>95</v>
      </c>
      <c r="AS1133" s="70">
        <f t="shared" si="457"/>
        <v>1130</v>
      </c>
      <c r="AT1133" s="71">
        <f t="shared" si="458"/>
        <v>4.3738414560239003E-4</v>
      </c>
      <c r="AU1133" s="72">
        <f t="shared" si="454"/>
        <v>6.8214933659622723E-3</v>
      </c>
      <c r="AV1133" s="73">
        <f t="shared" si="456"/>
        <v>1.0068214933659623</v>
      </c>
      <c r="AW1133" s="74">
        <f>PRODUCT(AV$4:AV1133)</f>
        <v>2169.2037458203995</v>
      </c>
    </row>
    <row r="1134" spans="44:49">
      <c r="AR1134" s="69">
        <f t="shared" si="455"/>
        <v>95</v>
      </c>
      <c r="AS1134" s="70">
        <f t="shared" si="457"/>
        <v>1131</v>
      </c>
      <c r="AT1134" s="71">
        <f t="shared" si="458"/>
        <v>4.3440053255478623E-4</v>
      </c>
      <c r="AU1134" s="72">
        <f t="shared" si="454"/>
        <v>6.8214933659622723E-3</v>
      </c>
      <c r="AV1134" s="73">
        <f t="shared" si="456"/>
        <v>1.0068214933659623</v>
      </c>
      <c r="AW1134" s="74">
        <f>PRODUCT(AV$4:AV1134)</f>
        <v>2184.0009547819341</v>
      </c>
    </row>
    <row r="1135" spans="44:49">
      <c r="AR1135" s="69">
        <f t="shared" si="455"/>
        <v>95</v>
      </c>
      <c r="AS1135" s="70">
        <f t="shared" si="457"/>
        <v>1132</v>
      </c>
      <c r="AT1135" s="71">
        <f t="shared" si="458"/>
        <v>4.3143727220379326E-4</v>
      </c>
      <c r="AU1135" s="72">
        <f t="shared" si="454"/>
        <v>6.8214933659622723E-3</v>
      </c>
      <c r="AV1135" s="73">
        <f t="shared" si="456"/>
        <v>1.0068214933659623</v>
      </c>
      <c r="AW1135" s="74">
        <f>PRODUCT(AV$4:AV1135)</f>
        <v>2198.8991028062342</v>
      </c>
    </row>
    <row r="1136" spans="44:49">
      <c r="AR1136" s="69">
        <f t="shared" si="455"/>
        <v>95</v>
      </c>
      <c r="AS1136" s="70">
        <f t="shared" si="457"/>
        <v>1133</v>
      </c>
      <c r="AT1136" s="71">
        <f t="shared" si="458"/>
        <v>4.2849422571362625E-4</v>
      </c>
      <c r="AU1136" s="72">
        <f t="shared" si="454"/>
        <v>6.8214933659622723E-3</v>
      </c>
      <c r="AV1136" s="73">
        <f t="shared" si="456"/>
        <v>1.0068214933659623</v>
      </c>
      <c r="AW1136" s="74">
        <f>PRODUCT(AV$4:AV1136)</f>
        <v>2213.8988784484472</v>
      </c>
    </row>
    <row r="1137" spans="44:49">
      <c r="AR1137" s="69">
        <f t="shared" si="455"/>
        <v>95</v>
      </c>
      <c r="AS1137" s="70">
        <f t="shared" si="457"/>
        <v>1134</v>
      </c>
      <c r="AT1137" s="71">
        <f t="shared" si="458"/>
        <v>4.2557125519556761E-4</v>
      </c>
      <c r="AU1137" s="72">
        <f t="shared" si="454"/>
        <v>6.8214933659622723E-3</v>
      </c>
      <c r="AV1137" s="73">
        <f t="shared" si="456"/>
        <v>1.0068214933659623</v>
      </c>
      <c r="AW1137" s="74">
        <f>PRODUCT(AV$4:AV1137)</f>
        <v>2229.0009749606947</v>
      </c>
    </row>
    <row r="1138" spans="44:49">
      <c r="AR1138" s="69">
        <f t="shared" si="455"/>
        <v>95</v>
      </c>
      <c r="AS1138" s="70">
        <f t="shared" si="457"/>
        <v>1135</v>
      </c>
      <c r="AT1138" s="71">
        <f t="shared" si="458"/>
        <v>4.2266822370150682E-4</v>
      </c>
      <c r="AU1138" s="72">
        <f t="shared" si="454"/>
        <v>6.8214933659622723E-3</v>
      </c>
      <c r="AV1138" s="73">
        <f t="shared" si="456"/>
        <v>1.0068214933659623</v>
      </c>
      <c r="AW1138" s="74">
        <f>PRODUCT(AV$4:AV1138)</f>
        <v>2244.2060903241127</v>
      </c>
    </row>
    <row r="1139" spans="44:49">
      <c r="AR1139" s="69">
        <f t="shared" si="455"/>
        <v>95</v>
      </c>
      <c r="AS1139" s="70">
        <f t="shared" si="457"/>
        <v>1136</v>
      </c>
      <c r="AT1139" s="71">
        <f t="shared" si="458"/>
        <v>4.1978499521752393E-4</v>
      </c>
      <c r="AU1139" s="72">
        <f t="shared" si="454"/>
        <v>6.8214933659622723E-3</v>
      </c>
      <c r="AV1139" s="73">
        <f t="shared" si="456"/>
        <v>1.0068214933659623</v>
      </c>
      <c r="AW1139" s="74">
        <f>PRODUCT(AV$4:AV1139)</f>
        <v>2259.5149272811109</v>
      </c>
    </row>
    <row r="1140" spans="44:49">
      <c r="AR1140" s="69">
        <f t="shared" si="455"/>
        <v>95</v>
      </c>
      <c r="AS1140" s="70">
        <f t="shared" si="457"/>
        <v>1137</v>
      </c>
      <c r="AT1140" s="71">
        <f t="shared" si="458"/>
        <v>4.1692143465751707E-4</v>
      </c>
      <c r="AU1140" s="72">
        <f t="shared" si="454"/>
        <v>6.8214933659622723E-3</v>
      </c>
      <c r="AV1140" s="73">
        <f t="shared" si="456"/>
        <v>1.0068214933659623</v>
      </c>
      <c r="AW1140" s="74">
        <f>PRODUCT(AV$4:AV1140)</f>
        <v>2274.9281933678517</v>
      </c>
    </row>
    <row r="1141" spans="44:49">
      <c r="AR1141" s="69">
        <f t="shared" si="455"/>
        <v>95</v>
      </c>
      <c r="AS1141" s="70">
        <f t="shared" si="457"/>
        <v>1138</v>
      </c>
      <c r="AT1141" s="71">
        <f t="shared" si="458"/>
        <v>4.1407740785687333E-4</v>
      </c>
      <c r="AU1141" s="72">
        <f t="shared" si="454"/>
        <v>6.8214933659622723E-3</v>
      </c>
      <c r="AV1141" s="73">
        <f t="shared" si="456"/>
        <v>1.0068214933659623</v>
      </c>
      <c r="AW1141" s="74">
        <f>PRODUCT(AV$4:AV1141)</f>
        <v>2290.4466009469511</v>
      </c>
    </row>
    <row r="1142" spans="44:49">
      <c r="AR1142" s="69">
        <f t="shared" si="455"/>
        <v>95</v>
      </c>
      <c r="AS1142" s="70">
        <f t="shared" si="457"/>
        <v>1139</v>
      </c>
      <c r="AT1142" s="71">
        <f t="shared" si="458"/>
        <v>4.1125278156618284E-4</v>
      </c>
      <c r="AU1142" s="72">
        <f t="shared" si="454"/>
        <v>6.8214933659622723E-3</v>
      </c>
      <c r="AV1142" s="73">
        <f t="shared" si="456"/>
        <v>1.0068214933659623</v>
      </c>
      <c r="AW1142" s="74">
        <f>PRODUCT(AV$4:AV1142)</f>
        <v>2306.0708672404016</v>
      </c>
    </row>
    <row r="1143" spans="44:49">
      <c r="AR1143" s="69">
        <f t="shared" si="455"/>
        <v>95</v>
      </c>
      <c r="AS1143" s="70">
        <f t="shared" si="457"/>
        <v>1140</v>
      </c>
      <c r="AT1143" s="71">
        <f t="shared" si="458"/>
        <v>4.0844742344499558E-4</v>
      </c>
      <c r="AU1143" s="72">
        <f t="shared" si="454"/>
        <v>6.8214933659622723E-3</v>
      </c>
      <c r="AV1143" s="73">
        <f t="shared" si="456"/>
        <v>1.0068214933659623</v>
      </c>
      <c r="AW1143" s="74">
        <f>PRODUCT(AV$4:AV1143)</f>
        <v>2321.8017143627208</v>
      </c>
    </row>
    <row r="1144" spans="44:49">
      <c r="AR1144" s="69">
        <f t="shared" si="455"/>
        <v>96</v>
      </c>
      <c r="AS1144" s="70">
        <f t="shared" si="457"/>
        <v>1141</v>
      </c>
      <c r="AT1144" s="71">
        <f t="shared" si="458"/>
        <v>4.0566120205562118E-4</v>
      </c>
      <c r="AU1144" s="72">
        <f t="shared" si="454"/>
        <v>6.8214933659622723E-3</v>
      </c>
      <c r="AV1144" s="73">
        <f t="shared" si="456"/>
        <v>1.0068214933659623</v>
      </c>
      <c r="AW1144" s="74">
        <f>PRODUCT(AV$4:AV1144)</f>
        <v>2337.639869354326</v>
      </c>
    </row>
    <row r="1145" spans="44:49">
      <c r="AR1145" s="69">
        <f t="shared" si="455"/>
        <v>96</v>
      </c>
      <c r="AS1145" s="70">
        <f t="shared" si="457"/>
        <v>1142</v>
      </c>
      <c r="AT1145" s="71">
        <f t="shared" si="458"/>
        <v>4.0289398685697047E-4</v>
      </c>
      <c r="AU1145" s="72">
        <f t="shared" si="454"/>
        <v>6.8214933659622723E-3</v>
      </c>
      <c r="AV1145" s="73">
        <f t="shared" si="456"/>
        <v>1.0068214933659623</v>
      </c>
      <c r="AW1145" s="74">
        <f>PRODUCT(AV$4:AV1145)</f>
        <v>2353.5860642151356</v>
      </c>
    </row>
    <row r="1146" spans="44:49">
      <c r="AR1146" s="69">
        <f t="shared" si="455"/>
        <v>96</v>
      </c>
      <c r="AS1146" s="70">
        <f t="shared" si="457"/>
        <v>1143</v>
      </c>
      <c r="AT1146" s="71">
        <f t="shared" si="458"/>
        <v>4.0014564819843956E-4</v>
      </c>
      <c r="AU1146" s="72">
        <f t="shared" si="454"/>
        <v>6.8214933659622723E-3</v>
      </c>
      <c r="AV1146" s="73">
        <f t="shared" si="456"/>
        <v>1.0068214933659623</v>
      </c>
      <c r="AW1146" s="74">
        <f>PRODUCT(AV$4:AV1146)</f>
        <v>2369.6410359384004</v>
      </c>
    </row>
    <row r="1147" spans="44:49">
      <c r="AR1147" s="69">
        <f t="shared" si="455"/>
        <v>96</v>
      </c>
      <c r="AS1147" s="70">
        <f t="shared" si="457"/>
        <v>1144</v>
      </c>
      <c r="AT1147" s="71">
        <f t="shared" si="458"/>
        <v>3.974160573138352E-4</v>
      </c>
      <c r="AU1147" s="72">
        <f t="shared" si="454"/>
        <v>6.8214933659622723E-3</v>
      </c>
      <c r="AV1147" s="73">
        <f t="shared" si="456"/>
        <v>1.0068214933659623</v>
      </c>
      <c r="AW1147" s="74">
        <f>PRODUCT(AV$4:AV1147)</f>
        <v>2385.8055265447661</v>
      </c>
    </row>
    <row r="1148" spans="44:49">
      <c r="AR1148" s="69">
        <f t="shared" si="455"/>
        <v>96</v>
      </c>
      <c r="AS1148" s="70">
        <f t="shared" si="457"/>
        <v>1145</v>
      </c>
      <c r="AT1148" s="71">
        <f t="shared" si="458"/>
        <v>3.94705086315342E-4</v>
      </c>
      <c r="AU1148" s="72">
        <f t="shared" si="454"/>
        <v>6.8214933659622723E-3</v>
      </c>
      <c r="AV1148" s="73">
        <f t="shared" si="456"/>
        <v>1.0068214933659623</v>
      </c>
      <c r="AW1148" s="74">
        <f>PRODUCT(AV$4:AV1148)</f>
        <v>2402.0802831165674</v>
      </c>
    </row>
    <row r="1149" spans="44:49">
      <c r="AR1149" s="69">
        <f t="shared" si="455"/>
        <v>96</v>
      </c>
      <c r="AS1149" s="70">
        <f t="shared" si="457"/>
        <v>1146</v>
      </c>
      <c r="AT1149" s="71">
        <f t="shared" si="458"/>
        <v>3.920126081875303E-4</v>
      </c>
      <c r="AU1149" s="72">
        <f t="shared" si="454"/>
        <v>6.8214933659622723E-3</v>
      </c>
      <c r="AV1149" s="73">
        <f t="shared" si="456"/>
        <v>1.0068214933659623</v>
      </c>
      <c r="AW1149" s="74">
        <f>PRODUCT(AV$4:AV1149)</f>
        <v>2418.466057832356</v>
      </c>
    </row>
    <row r="1150" spans="44:49">
      <c r="AR1150" s="69">
        <f t="shared" si="455"/>
        <v>96</v>
      </c>
      <c r="AS1150" s="70">
        <f t="shared" si="457"/>
        <v>1147</v>
      </c>
      <c r="AT1150" s="71">
        <f t="shared" si="458"/>
        <v>3.8933849678140549E-4</v>
      </c>
      <c r="AU1150" s="72">
        <f t="shared" si="454"/>
        <v>6.8214933659622723E-3</v>
      </c>
      <c r="AV1150" s="73">
        <f t="shared" si="456"/>
        <v>1.0068214933659623</v>
      </c>
      <c r="AW1150" s="74">
        <f>PRODUCT(AV$4:AV1150)</f>
        <v>2434.9636080016644</v>
      </c>
    </row>
    <row r="1151" spans="44:49">
      <c r="AR1151" s="69">
        <f t="shared" si="455"/>
        <v>96</v>
      </c>
      <c r="AS1151" s="70">
        <f t="shared" si="457"/>
        <v>1148</v>
      </c>
      <c r="AT1151" s="71">
        <f t="shared" si="458"/>
        <v>3.8668262680849742E-4</v>
      </c>
      <c r="AU1151" s="72">
        <f t="shared" si="454"/>
        <v>6.8214933659622723E-3</v>
      </c>
      <c r="AV1151" s="73">
        <f t="shared" si="456"/>
        <v>1.0068214933659623</v>
      </c>
      <c r="AW1151" s="74">
        <f>PRODUCT(AV$4:AV1151)</f>
        <v>2451.5736961000075</v>
      </c>
    </row>
    <row r="1152" spans="44:49">
      <c r="AR1152" s="69">
        <f t="shared" si="455"/>
        <v>96</v>
      </c>
      <c r="AS1152" s="70">
        <f t="shared" si="457"/>
        <v>1149</v>
      </c>
      <c r="AT1152" s="71">
        <f t="shared" si="458"/>
        <v>3.8404487383499037E-4</v>
      </c>
      <c r="AU1152" s="72">
        <f t="shared" si="454"/>
        <v>6.8214933659622723E-3</v>
      </c>
      <c r="AV1152" s="73">
        <f t="shared" si="456"/>
        <v>1.0068214933659623</v>
      </c>
      <c r="AW1152" s="74">
        <f>PRODUCT(AV$4:AV1152)</f>
        <v>2468.2970898041212</v>
      </c>
    </row>
    <row r="1153" spans="44:49">
      <c r="AR1153" s="69">
        <f t="shared" si="455"/>
        <v>96</v>
      </c>
      <c r="AS1153" s="70">
        <f t="shared" si="457"/>
        <v>1150</v>
      </c>
      <c r="AT1153" s="71">
        <f t="shared" si="458"/>
        <v>3.8142511427589318E-4</v>
      </c>
      <c r="AU1153" s="72">
        <f t="shared" si="454"/>
        <v>6.8214933659622723E-3</v>
      </c>
      <c r="AV1153" s="73">
        <f t="shared" si="456"/>
        <v>1.0068214933659623</v>
      </c>
      <c r="AW1153" s="74">
        <f>PRODUCT(AV$4:AV1153)</f>
        <v>2485.1345620274442</v>
      </c>
    </row>
    <row r="1154" spans="44:49">
      <c r="AR1154" s="69">
        <f t="shared" si="455"/>
        <v>96</v>
      </c>
      <c r="AS1154" s="70">
        <f t="shared" si="457"/>
        <v>1151</v>
      </c>
      <c r="AT1154" s="71">
        <f t="shared" si="458"/>
        <v>3.788232253892488E-4</v>
      </c>
      <c r="AU1154" s="72">
        <f t="shared" si="454"/>
        <v>6.8214933659622723E-3</v>
      </c>
      <c r="AV1154" s="73">
        <f t="shared" si="456"/>
        <v>1.0068214933659623</v>
      </c>
      <c r="AW1154" s="74">
        <f>PRODUCT(AV$4:AV1154)</f>
        <v>2502.086890955838</v>
      </c>
    </row>
    <row r="1155" spans="44:49">
      <c r="AR1155" s="69">
        <f t="shared" si="455"/>
        <v>96</v>
      </c>
      <c r="AS1155" s="70">
        <f t="shared" si="457"/>
        <v>1152</v>
      </c>
      <c r="AT1155" s="71">
        <f t="shared" si="458"/>
        <v>3.7623908527038358E-4</v>
      </c>
      <c r="AU1155" s="72">
        <f t="shared" si="454"/>
        <v>6.8214933659622723E-3</v>
      </c>
      <c r="AV1155" s="73">
        <f t="shared" si="456"/>
        <v>1.0068214933659623</v>
      </c>
      <c r="AW1155" s="74">
        <f>PRODUCT(AV$4:AV1155)</f>
        <v>2519.1548600835545</v>
      </c>
    </row>
    <row r="1156" spans="44:49">
      <c r="AR1156" s="69">
        <f t="shared" si="455"/>
        <v>97</v>
      </c>
      <c r="AS1156" s="70">
        <f t="shared" si="457"/>
        <v>1153</v>
      </c>
      <c r="AT1156" s="71">
        <f t="shared" si="458"/>
        <v>3.7367257284619596E-4</v>
      </c>
      <c r="AU1156" s="72">
        <f t="shared" ref="AU1156:AU1219" si="459">((1+$AH$21)^(1/12))-1</f>
        <v>6.8214933659622723E-3</v>
      </c>
      <c r="AV1156" s="73">
        <f t="shared" si="456"/>
        <v>1.0068214933659623</v>
      </c>
      <c r="AW1156" s="74">
        <f>PRODUCT(AV$4:AV1156)</f>
        <v>2536.3392582494462</v>
      </c>
    </row>
    <row r="1157" spans="44:49">
      <c r="AR1157" s="69">
        <f t="shared" ref="AR1157:AR1220" si="460">ROUNDDOWN((AS1157-1)/12,0)+1</f>
        <v>97</v>
      </c>
      <c r="AS1157" s="70">
        <f t="shared" si="457"/>
        <v>1154</v>
      </c>
      <c r="AT1157" s="71">
        <f t="shared" si="458"/>
        <v>3.7112356786948359E-4</v>
      </c>
      <c r="AU1157" s="72">
        <f t="shared" si="459"/>
        <v>6.8214933659622723E-3</v>
      </c>
      <c r="AV1157" s="73">
        <f t="shared" ref="AV1157:AV1220" si="461">(1+AU1157)</f>
        <v>1.0068214933659623</v>
      </c>
      <c r="AW1157" s="74">
        <f>PRODUCT(AV$4:AV1157)</f>
        <v>2553.6408796734245</v>
      </c>
    </row>
    <row r="1158" spans="44:49">
      <c r="AR1158" s="69">
        <f t="shared" si="460"/>
        <v>97</v>
      </c>
      <c r="AS1158" s="70">
        <f t="shared" ref="AS1158:AS1221" si="462">AS1157+1</f>
        <v>1155</v>
      </c>
      <c r="AT1158" s="71">
        <f t="shared" ref="AT1158:AT1221" si="463">(1-AU1158)*AT1157</f>
        <v>3.6859195091330966E-4</v>
      </c>
      <c r="AU1158" s="72">
        <f t="shared" si="459"/>
        <v>6.8214933659622723E-3</v>
      </c>
      <c r="AV1158" s="73">
        <f t="shared" si="461"/>
        <v>1.0068214933659623</v>
      </c>
      <c r="AW1158" s="74">
        <f>PRODUCT(AV$4:AV1158)</f>
        <v>2571.060523993167</v>
      </c>
    </row>
    <row r="1159" spans="44:49">
      <c r="AR1159" s="69">
        <f t="shared" si="460"/>
        <v>97</v>
      </c>
      <c r="AS1159" s="70">
        <f t="shared" si="462"/>
        <v>1156</v>
      </c>
      <c r="AT1159" s="71">
        <f t="shared" si="463"/>
        <v>3.6607760336540741E-4</v>
      </c>
      <c r="AU1159" s="72">
        <f t="shared" si="459"/>
        <v>6.8214933659622723E-3</v>
      </c>
      <c r="AV1159" s="73">
        <f t="shared" si="461"/>
        <v>1.0068214933659623</v>
      </c>
      <c r="AW1159" s="74">
        <f>PRODUCT(AV$4:AV1159)</f>
        <v>2588.5989963010738</v>
      </c>
    </row>
    <row r="1160" spans="44:49">
      <c r="AR1160" s="69">
        <f t="shared" si="460"/>
        <v>97</v>
      </c>
      <c r="AS1160" s="70">
        <f t="shared" si="462"/>
        <v>1157</v>
      </c>
      <c r="AT1160" s="71">
        <f t="shared" si="463"/>
        <v>3.6358040742262294E-4</v>
      </c>
      <c r="AU1160" s="72">
        <f t="shared" si="459"/>
        <v>6.8214933659622723E-3</v>
      </c>
      <c r="AV1160" s="73">
        <f t="shared" si="461"/>
        <v>1.0068214933659623</v>
      </c>
      <c r="AW1160" s="74">
        <f>PRODUCT(AV$4:AV1160)</f>
        <v>2606.2571071814782</v>
      </c>
    </row>
    <row r="1161" spans="44:49">
      <c r="AR1161" s="69">
        <f t="shared" si="460"/>
        <v>97</v>
      </c>
      <c r="AS1161" s="70">
        <f t="shared" si="462"/>
        <v>1158</v>
      </c>
      <c r="AT1161" s="71">
        <f t="shared" si="463"/>
        <v>3.6110024608539565E-4</v>
      </c>
      <c r="AU1161" s="72">
        <f t="shared" si="459"/>
        <v>6.8214933659622723E-3</v>
      </c>
      <c r="AV1161" s="73">
        <f t="shared" si="461"/>
        <v>1.0068214933659623</v>
      </c>
      <c r="AW1161" s="74">
        <f>PRODUCT(AV$4:AV1161)</f>
        <v>2624.0356727481085</v>
      </c>
    </row>
    <row r="1162" spans="44:49">
      <c r="AR1162" s="69">
        <f t="shared" si="460"/>
        <v>97</v>
      </c>
      <c r="AS1162" s="70">
        <f t="shared" si="462"/>
        <v>1159</v>
      </c>
      <c r="AT1162" s="71">
        <f t="shared" si="463"/>
        <v>3.5863700315227681E-4</v>
      </c>
      <c r="AU1162" s="72">
        <f t="shared" si="459"/>
        <v>6.8214933659622723E-3</v>
      </c>
      <c r="AV1162" s="73">
        <f t="shared" si="461"/>
        <v>1.0068214933659623</v>
      </c>
      <c r="AW1162" s="74">
        <f>PRODUCT(AV$4:AV1162)</f>
        <v>2641.9355146818079</v>
      </c>
    </row>
    <row r="1163" spans="44:49">
      <c r="AR1163" s="69">
        <f t="shared" si="460"/>
        <v>97</v>
      </c>
      <c r="AS1163" s="70">
        <f t="shared" si="462"/>
        <v>1160</v>
      </c>
      <c r="AT1163" s="71">
        <f t="shared" si="463"/>
        <v>3.5619056321448497E-4</v>
      </c>
      <c r="AU1163" s="72">
        <f t="shared" si="459"/>
        <v>6.8214933659622723E-3</v>
      </c>
      <c r="AV1163" s="73">
        <f t="shared" si="461"/>
        <v>1.0068214933659623</v>
      </c>
      <c r="AW1163" s="74">
        <f>PRODUCT(AV$4:AV1163)</f>
        <v>2659.9574602685102</v>
      </c>
    </row>
    <row r="1164" spans="44:49">
      <c r="AR1164" s="69">
        <f t="shared" si="460"/>
        <v>97</v>
      </c>
      <c r="AS1164" s="70">
        <f t="shared" si="462"/>
        <v>1161</v>
      </c>
      <c r="AT1164" s="71">
        <f t="shared" si="463"/>
        <v>3.5376081165049898E-4</v>
      </c>
      <c r="AU1164" s="72">
        <f t="shared" si="459"/>
        <v>6.8214933659622723E-3</v>
      </c>
      <c r="AV1164" s="73">
        <f t="shared" si="461"/>
        <v>1.0068214933659623</v>
      </c>
      <c r="AW1164" s="74">
        <f>PRODUCT(AV$4:AV1164)</f>
        <v>2678.1023424374739</v>
      </c>
    </row>
    <row r="1165" spans="44:49">
      <c r="AR1165" s="69">
        <f t="shared" si="460"/>
        <v>97</v>
      </c>
      <c r="AS1165" s="70">
        <f t="shared" si="462"/>
        <v>1162</v>
      </c>
      <c r="AT1165" s="71">
        <f t="shared" si="463"/>
        <v>3.5134763462068766E-4</v>
      </c>
      <c r="AU1165" s="72">
        <f t="shared" si="459"/>
        <v>6.8214933659622723E-3</v>
      </c>
      <c r="AV1165" s="73">
        <f t="shared" si="461"/>
        <v>1.0068214933659623</v>
      </c>
      <c r="AW1165" s="74">
        <f>PRODUCT(AV$4:AV1165)</f>
        <v>2696.3709997997794</v>
      </c>
    </row>
    <row r="1166" spans="44:49">
      <c r="AR1166" s="69">
        <f t="shared" si="460"/>
        <v>97</v>
      </c>
      <c r="AS1166" s="70">
        <f t="shared" si="462"/>
        <v>1163</v>
      </c>
      <c r="AT1166" s="71">
        <f t="shared" si="463"/>
        <v>3.489509190619761E-4</v>
      </c>
      <c r="AU1166" s="72">
        <f t="shared" si="459"/>
        <v>6.8214933659622723E-3</v>
      </c>
      <c r="AV1166" s="73">
        <f t="shared" si="461"/>
        <v>1.0068214933659623</v>
      </c>
      <c r="AW1166" s="74">
        <f>PRODUCT(AV$4:AV1166)</f>
        <v>2714.7642766870867</v>
      </c>
    </row>
    <row r="1167" spans="44:49">
      <c r="AR1167" s="69">
        <f t="shared" si="460"/>
        <v>97</v>
      </c>
      <c r="AS1167" s="70">
        <f t="shared" si="462"/>
        <v>1164</v>
      </c>
      <c r="AT1167" s="71">
        <f t="shared" si="463"/>
        <v>3.4657055268254837E-4</v>
      </c>
      <c r="AU1167" s="72">
        <f t="shared" si="459"/>
        <v>6.8214933659622723E-3</v>
      </c>
      <c r="AV1167" s="73">
        <f t="shared" si="461"/>
        <v>1.0068214933659623</v>
      </c>
      <c r="AW1167" s="74">
        <f>PRODUCT(AV$4:AV1167)</f>
        <v>2733.2830231906592</v>
      </c>
    </row>
    <row r="1168" spans="44:49">
      <c r="AR1168" s="69">
        <f t="shared" si="460"/>
        <v>98</v>
      </c>
      <c r="AS1168" s="70">
        <f t="shared" si="462"/>
        <v>1165</v>
      </c>
      <c r="AT1168" s="71">
        <f t="shared" si="463"/>
        <v>3.4420642395658648E-4</v>
      </c>
      <c r="AU1168" s="72">
        <f t="shared" si="459"/>
        <v>6.8214933659622723E-3</v>
      </c>
      <c r="AV1168" s="73">
        <f t="shared" si="461"/>
        <v>1.0068214933659623</v>
      </c>
      <c r="AW1168" s="74">
        <f>PRODUCT(AV$4:AV1168)</f>
        <v>2751.9280952006516</v>
      </c>
    </row>
    <row r="1169" spans="44:49">
      <c r="AR1169" s="69">
        <f t="shared" si="460"/>
        <v>98</v>
      </c>
      <c r="AS1169" s="70">
        <f t="shared" si="462"/>
        <v>1166</v>
      </c>
      <c r="AT1169" s="71">
        <f t="shared" si="463"/>
        <v>3.4185842211904502E-4</v>
      </c>
      <c r="AU1169" s="72">
        <f t="shared" si="459"/>
        <v>6.8214933659622723E-3</v>
      </c>
      <c r="AV1169" s="73">
        <f t="shared" si="461"/>
        <v>1.0068214933659623</v>
      </c>
      <c r="AW1169" s="74">
        <f>PRODUCT(AV$4:AV1169)</f>
        <v>2770.7003544456679</v>
      </c>
    </row>
    <row r="1170" spans="44:49">
      <c r="AR1170" s="69">
        <f t="shared" si="460"/>
        <v>98</v>
      </c>
      <c r="AS1170" s="70">
        <f t="shared" si="462"/>
        <v>1167</v>
      </c>
      <c r="AT1170" s="71">
        <f t="shared" si="463"/>
        <v>3.3952643716046163E-4</v>
      </c>
      <c r="AU1170" s="72">
        <f t="shared" si="459"/>
        <v>6.8214933659622723E-3</v>
      </c>
      <c r="AV1170" s="73">
        <f t="shared" si="461"/>
        <v>1.0068214933659623</v>
      </c>
      <c r="AW1170" s="74">
        <f>PRODUCT(AV$4:AV1170)</f>
        <v>2789.6006685325883</v>
      </c>
    </row>
    <row r="1171" spans="44:49">
      <c r="AR1171" s="69">
        <f t="shared" si="460"/>
        <v>98</v>
      </c>
      <c r="AS1171" s="70">
        <f t="shared" si="462"/>
        <v>1168</v>
      </c>
      <c r="AT1171" s="71">
        <f t="shared" si="463"/>
        <v>3.3721035982180273E-4</v>
      </c>
      <c r="AU1171" s="72">
        <f t="shared" si="459"/>
        <v>6.8214933659622723E-3</v>
      </c>
      <c r="AV1171" s="73">
        <f t="shared" si="461"/>
        <v>1.0068214933659623</v>
      </c>
      <c r="AW1171" s="74">
        <f>PRODUCT(AV$4:AV1171)</f>
        <v>2808.6299109866673</v>
      </c>
    </row>
    <row r="1172" spans="44:49">
      <c r="AR1172" s="69">
        <f t="shared" si="460"/>
        <v>98</v>
      </c>
      <c r="AS1172" s="70">
        <f t="shared" si="462"/>
        <v>1169</v>
      </c>
      <c r="AT1172" s="71">
        <f t="shared" si="463"/>
        <v>3.3491008158934455E-4</v>
      </c>
      <c r="AU1172" s="72">
        <f t="shared" si="459"/>
        <v>6.8214933659622723E-3</v>
      </c>
      <c r="AV1172" s="73">
        <f t="shared" si="461"/>
        <v>1.0068214933659623</v>
      </c>
      <c r="AW1172" s="74">
        <f>PRODUCT(AV$4:AV1172)</f>
        <v>2827.7889612919062</v>
      </c>
    </row>
    <row r="1173" spans="44:49">
      <c r="AR1173" s="69">
        <f t="shared" si="460"/>
        <v>98</v>
      </c>
      <c r="AS1173" s="70">
        <f t="shared" si="462"/>
        <v>1170</v>
      </c>
      <c r="AT1173" s="71">
        <f t="shared" si="463"/>
        <v>3.3262549468958896E-4</v>
      </c>
      <c r="AU1173" s="72">
        <f t="shared" si="459"/>
        <v>6.8214933659622723E-3</v>
      </c>
      <c r="AV1173" s="73">
        <f t="shared" si="461"/>
        <v>1.0068214933659623</v>
      </c>
      <c r="AW1173" s="74">
        <f>PRODUCT(AV$4:AV1173)</f>
        <v>2847.0787049317</v>
      </c>
    </row>
    <row r="1174" spans="44:49">
      <c r="AR1174" s="69">
        <f t="shared" si="460"/>
        <v>98</v>
      </c>
      <c r="AS1174" s="70">
        <f t="shared" si="462"/>
        <v>1171</v>
      </c>
      <c r="AT1174" s="71">
        <f t="shared" si="463"/>
        <v>3.30356492084214E-4</v>
      </c>
      <c r="AU1174" s="72">
        <f t="shared" si="459"/>
        <v>6.8214933659622723E-3</v>
      </c>
      <c r="AV1174" s="73">
        <f t="shared" si="461"/>
        <v>1.0068214933659623</v>
      </c>
      <c r="AW1174" s="74">
        <f>PRODUCT(AV$4:AV1174)</f>
        <v>2866.5000334297642</v>
      </c>
    </row>
    <row r="1175" spans="44:49">
      <c r="AR1175" s="69">
        <f t="shared" si="460"/>
        <v>98</v>
      </c>
      <c r="AS1175" s="70">
        <f t="shared" si="462"/>
        <v>1172</v>
      </c>
      <c r="AT1175" s="71">
        <f t="shared" si="463"/>
        <v>3.2810296746505895E-4</v>
      </c>
      <c r="AU1175" s="72">
        <f t="shared" si="459"/>
        <v>6.8214933659622723E-3</v>
      </c>
      <c r="AV1175" s="73">
        <f t="shared" si="461"/>
        <v>1.0068214933659623</v>
      </c>
      <c r="AW1175" s="74">
        <f>PRODUCT(AV$4:AV1175)</f>
        <v>2886.053844391336</v>
      </c>
    </row>
    <row r="1176" spans="44:49">
      <c r="AR1176" s="69">
        <f t="shared" si="460"/>
        <v>98</v>
      </c>
      <c r="AS1176" s="70">
        <f t="shared" si="462"/>
        <v>1173</v>
      </c>
      <c r="AT1176" s="71">
        <f t="shared" si="463"/>
        <v>3.2586481524914351E-4</v>
      </c>
      <c r="AU1176" s="72">
        <f t="shared" si="459"/>
        <v>6.8214933659622723E-3</v>
      </c>
      <c r="AV1176" s="73">
        <f t="shared" si="461"/>
        <v>1.0068214933659623</v>
      </c>
      <c r="AW1176" s="74">
        <f>PRODUCT(AV$4:AV1176)</f>
        <v>2905.7410415446616</v>
      </c>
    </row>
    <row r="1177" spans="44:49">
      <c r="AR1177" s="69">
        <f t="shared" si="460"/>
        <v>98</v>
      </c>
      <c r="AS1177" s="70">
        <f t="shared" si="462"/>
        <v>1174</v>
      </c>
      <c r="AT1177" s="71">
        <f t="shared" si="463"/>
        <v>3.2364193057372095E-4</v>
      </c>
      <c r="AU1177" s="72">
        <f t="shared" si="459"/>
        <v>6.8214933659622723E-3</v>
      </c>
      <c r="AV1177" s="73">
        <f t="shared" si="461"/>
        <v>1.0068214933659623</v>
      </c>
      <c r="AW1177" s="74">
        <f>PRODUCT(AV$4:AV1177)</f>
        <v>2925.5625347827627</v>
      </c>
    </row>
    <row r="1178" spans="44:49">
      <c r="AR1178" s="69">
        <f t="shared" si="460"/>
        <v>98</v>
      </c>
      <c r="AS1178" s="70">
        <f t="shared" si="462"/>
        <v>1175</v>
      </c>
      <c r="AT1178" s="71">
        <f t="shared" si="463"/>
        <v>3.2143420929136511E-4</v>
      </c>
      <c r="AU1178" s="72">
        <f t="shared" si="459"/>
        <v>6.8214933659622723E-3</v>
      </c>
      <c r="AV1178" s="73">
        <f t="shared" si="461"/>
        <v>1.0068214933659623</v>
      </c>
      <c r="AW1178" s="74">
        <f>PRODUCT(AV$4:AV1178)</f>
        <v>2945.5192402054909</v>
      </c>
    </row>
    <row r="1179" spans="44:49">
      <c r="AR1179" s="69">
        <f t="shared" si="460"/>
        <v>98</v>
      </c>
      <c r="AS1179" s="70">
        <f t="shared" si="462"/>
        <v>1176</v>
      </c>
      <c r="AT1179" s="71">
        <f t="shared" si="463"/>
        <v>3.1924154796509073E-4</v>
      </c>
      <c r="AU1179" s="72">
        <f t="shared" si="459"/>
        <v>6.8214933659622723E-3</v>
      </c>
      <c r="AV1179" s="73">
        <f t="shared" si="461"/>
        <v>1.0068214933659623</v>
      </c>
      <c r="AW1179" s="74">
        <f>PRODUCT(AV$4:AV1179)</f>
        <v>2965.6120801618667</v>
      </c>
    </row>
    <row r="1180" spans="44:49">
      <c r="AR1180" s="69">
        <f t="shared" si="460"/>
        <v>99</v>
      </c>
      <c r="AS1180" s="70">
        <f t="shared" si="462"/>
        <v>1177</v>
      </c>
      <c r="AT1180" s="71">
        <f t="shared" si="463"/>
        <v>3.1706384386350736E-4</v>
      </c>
      <c r="AU1180" s="72">
        <f t="shared" si="459"/>
        <v>6.8214933659622723E-3</v>
      </c>
      <c r="AV1180" s="73">
        <f t="shared" si="461"/>
        <v>1.0068214933659623</v>
      </c>
      <c r="AW1180" s="74">
        <f>PRODUCT(AV$4:AV1180)</f>
        <v>2985.8419832927084</v>
      </c>
    </row>
    <row r="1181" spans="44:49">
      <c r="AR1181" s="69">
        <f t="shared" si="460"/>
        <v>99</v>
      </c>
      <c r="AS1181" s="70">
        <f t="shared" si="462"/>
        <v>1178</v>
      </c>
      <c r="AT1181" s="71">
        <f t="shared" si="463"/>
        <v>3.1490099495600594E-4</v>
      </c>
      <c r="AU1181" s="72">
        <f t="shared" si="459"/>
        <v>6.8214933659622723E-3</v>
      </c>
      <c r="AV1181" s="73">
        <f t="shared" si="461"/>
        <v>1.0068214933659623</v>
      </c>
      <c r="AW1181" s="74">
        <f>PRODUCT(AV$4:AV1181)</f>
        <v>3006.2098845735513</v>
      </c>
    </row>
    <row r="1182" spans="44:49">
      <c r="AR1182" s="69">
        <f t="shared" si="460"/>
        <v>99</v>
      </c>
      <c r="AS1182" s="70">
        <f t="shared" si="462"/>
        <v>1179</v>
      </c>
      <c r="AT1182" s="71">
        <f t="shared" si="463"/>
        <v>3.1275289990797861E-4</v>
      </c>
      <c r="AU1182" s="72">
        <f t="shared" si="459"/>
        <v>6.8214933659622723E-3</v>
      </c>
      <c r="AV1182" s="73">
        <f t="shared" si="461"/>
        <v>1.0068214933659623</v>
      </c>
      <c r="AW1182" s="74">
        <f>PRODUCT(AV$4:AV1182)</f>
        <v>3026.71672535786</v>
      </c>
    </row>
    <row r="1183" spans="44:49">
      <c r="AR1183" s="69">
        <f t="shared" si="460"/>
        <v>99</v>
      </c>
      <c r="AS1183" s="70">
        <f t="shared" si="462"/>
        <v>1180</v>
      </c>
      <c r="AT1183" s="71">
        <f t="shared" si="463"/>
        <v>3.1061945807607088E-4</v>
      </c>
      <c r="AU1183" s="72">
        <f t="shared" si="459"/>
        <v>6.8214933659622723E-3</v>
      </c>
      <c r="AV1183" s="73">
        <f t="shared" si="461"/>
        <v>1.0068214933659623</v>
      </c>
      <c r="AW1183" s="74">
        <f>PRODUCT(AV$4:AV1183)</f>
        <v>3047.3634534205357</v>
      </c>
    </row>
    <row r="1184" spans="44:49">
      <c r="AR1184" s="69">
        <f t="shared" si="460"/>
        <v>99</v>
      </c>
      <c r="AS1184" s="70">
        <f t="shared" si="462"/>
        <v>1181</v>
      </c>
      <c r="AT1184" s="71">
        <f t="shared" si="463"/>
        <v>3.0850056950346616E-4</v>
      </c>
      <c r="AU1184" s="72">
        <f t="shared" si="459"/>
        <v>6.8214933659622723E-3</v>
      </c>
      <c r="AV1184" s="73">
        <f t="shared" si="461"/>
        <v>1.0068214933659623</v>
      </c>
      <c r="AW1184" s="74">
        <f>PRODUCT(AV$4:AV1184)</f>
        <v>3068.1510230017198</v>
      </c>
    </row>
    <row r="1185" spans="44:49">
      <c r="AR1185" s="69">
        <f t="shared" si="460"/>
        <v>99</v>
      </c>
      <c r="AS1185" s="70">
        <f t="shared" si="462"/>
        <v>1182</v>
      </c>
      <c r="AT1185" s="71">
        <f t="shared" si="463"/>
        <v>3.0639613491520267E-4</v>
      </c>
      <c r="AU1185" s="72">
        <f t="shared" si="459"/>
        <v>6.8214933659622723E-3</v>
      </c>
      <c r="AV1185" s="73">
        <f t="shared" si="461"/>
        <v>1.0068214933659623</v>
      </c>
      <c r="AW1185" s="74">
        <f>PRODUCT(AV$4:AV1185)</f>
        <v>3089.0803948508965</v>
      </c>
    </row>
    <row r="1186" spans="44:49">
      <c r="AR1186" s="69">
        <f t="shared" si="460"/>
        <v>99</v>
      </c>
      <c r="AS1186" s="70">
        <f t="shared" si="462"/>
        <v>1183</v>
      </c>
      <c r="AT1186" s="71">
        <f t="shared" si="463"/>
        <v>3.0430605571352213E-4</v>
      </c>
      <c r="AU1186" s="72">
        <f t="shared" si="459"/>
        <v>6.8214933659622723E-3</v>
      </c>
      <c r="AV1186" s="73">
        <f t="shared" si="461"/>
        <v>1.0068214933659623</v>
      </c>
      <c r="AW1186" s="74">
        <f>PRODUCT(AV$4:AV1186)</f>
        <v>3110.152536271296</v>
      </c>
    </row>
    <row r="1187" spans="44:49">
      <c r="AR1187" s="69">
        <f t="shared" si="460"/>
        <v>99</v>
      </c>
      <c r="AS1187" s="70">
        <f t="shared" si="462"/>
        <v>1184</v>
      </c>
      <c r="AT1187" s="71">
        <f t="shared" si="463"/>
        <v>3.0223023397325018E-4</v>
      </c>
      <c r="AU1187" s="72">
        <f t="shared" si="459"/>
        <v>6.8214933659622723E-3</v>
      </c>
      <c r="AV1187" s="73">
        <f t="shared" si="461"/>
        <v>1.0068214933659623</v>
      </c>
      <c r="AW1187" s="74">
        <f>PRODUCT(AV$4:AV1187)</f>
        <v>3131.3684211646014</v>
      </c>
    </row>
    <row r="1188" spans="44:49">
      <c r="AR1188" s="69">
        <f t="shared" si="460"/>
        <v>99</v>
      </c>
      <c r="AS1188" s="70">
        <f t="shared" si="462"/>
        <v>1185</v>
      </c>
      <c r="AT1188" s="71">
        <f t="shared" si="463"/>
        <v>3.0016857243720844E-4</v>
      </c>
      <c r="AU1188" s="72">
        <f t="shared" si="459"/>
        <v>6.8214933659622723E-3</v>
      </c>
      <c r="AV1188" s="73">
        <f t="shared" si="461"/>
        <v>1.0068214933659623</v>
      </c>
      <c r="AW1188" s="74">
        <f>PRODUCT(AV$4:AV1188)</f>
        <v>3152.7290300759596</v>
      </c>
    </row>
    <row r="1189" spans="44:49">
      <c r="AR1189" s="69">
        <f t="shared" si="460"/>
        <v>99</v>
      </c>
      <c r="AS1189" s="70">
        <f t="shared" si="462"/>
        <v>1186</v>
      </c>
      <c r="AT1189" s="71">
        <f t="shared" si="463"/>
        <v>2.9812097451165765E-4</v>
      </c>
      <c r="AU1189" s="72">
        <f t="shared" si="459"/>
        <v>6.8214933659622723E-3</v>
      </c>
      <c r="AV1189" s="73">
        <f t="shared" si="461"/>
        <v>1.0068214933659623</v>
      </c>
      <c r="AW1189" s="74">
        <f>PRODUCT(AV$4:AV1189)</f>
        <v>3174.2353502392994</v>
      </c>
    </row>
    <row r="1190" spans="44:49">
      <c r="AR1190" s="69">
        <f t="shared" si="460"/>
        <v>99</v>
      </c>
      <c r="AS1190" s="70">
        <f t="shared" si="462"/>
        <v>1187</v>
      </c>
      <c r="AT1190" s="71">
        <f t="shared" si="463"/>
        <v>2.9608734426177219E-4</v>
      </c>
      <c r="AU1190" s="72">
        <f t="shared" si="459"/>
        <v>6.8214933659622723E-3</v>
      </c>
      <c r="AV1190" s="73">
        <f t="shared" si="461"/>
        <v>1.0068214933659623</v>
      </c>
      <c r="AW1190" s="74">
        <f>PRODUCT(AV$4:AV1190)</f>
        <v>3195.8883756229598</v>
      </c>
    </row>
    <row r="1191" spans="44:49">
      <c r="AR1191" s="69">
        <f t="shared" si="460"/>
        <v>99</v>
      </c>
      <c r="AS1191" s="70">
        <f t="shared" si="462"/>
        <v>1188</v>
      </c>
      <c r="AT1191" s="71">
        <f t="shared" si="463"/>
        <v>2.9406758640714513E-4</v>
      </c>
      <c r="AU1191" s="72">
        <f t="shared" si="459"/>
        <v>6.8214933659622723E-3</v>
      </c>
      <c r="AV1191" s="73">
        <f t="shared" si="461"/>
        <v>1.0068214933659623</v>
      </c>
      <c r="AW1191" s="74">
        <f>PRODUCT(AV$4:AV1191)</f>
        <v>3217.6891069756275</v>
      </c>
    </row>
    <row r="1192" spans="44:49">
      <c r="AR1192" s="69">
        <f t="shared" si="460"/>
        <v>100</v>
      </c>
      <c r="AS1192" s="70">
        <f t="shared" si="462"/>
        <v>1189</v>
      </c>
      <c r="AT1192" s="71">
        <f t="shared" si="463"/>
        <v>2.9206160631732424E-4</v>
      </c>
      <c r="AU1192" s="72">
        <f t="shared" si="459"/>
        <v>6.8214933659622723E-3</v>
      </c>
      <c r="AV1192" s="73">
        <f t="shared" si="461"/>
        <v>1.0068214933659623</v>
      </c>
      <c r="AW1192" s="74">
        <f>PRODUCT(AV$4:AV1192)</f>
        <v>3239.6385518725906</v>
      </c>
    </row>
    <row r="1193" spans="44:49">
      <c r="AR1193" s="69">
        <f t="shared" si="460"/>
        <v>100</v>
      </c>
      <c r="AS1193" s="70">
        <f t="shared" si="462"/>
        <v>1190</v>
      </c>
      <c r="AT1193" s="71">
        <f t="shared" si="463"/>
        <v>2.9006931000737833E-4</v>
      </c>
      <c r="AU1193" s="72">
        <f t="shared" si="459"/>
        <v>6.8214933659622723E-3</v>
      </c>
      <c r="AV1193" s="73">
        <f t="shared" si="461"/>
        <v>1.0068214933659623</v>
      </c>
      <c r="AW1193" s="74">
        <f>PRODUCT(AV$4:AV1193)</f>
        <v>3261.7377247623049</v>
      </c>
    </row>
    <row r="1194" spans="44:49">
      <c r="AR1194" s="69">
        <f t="shared" si="460"/>
        <v>100</v>
      </c>
      <c r="AS1194" s="70">
        <f t="shared" si="462"/>
        <v>1191</v>
      </c>
      <c r="AT1194" s="71">
        <f t="shared" si="463"/>
        <v>2.8809060413349373E-4</v>
      </c>
      <c r="AU1194" s="72">
        <f t="shared" si="459"/>
        <v>6.8214933659622723E-3</v>
      </c>
      <c r="AV1194" s="73">
        <f t="shared" si="461"/>
        <v>1.0068214933659623</v>
      </c>
      <c r="AW1194" s="74">
        <f>PRODUCT(AV$4:AV1194)</f>
        <v>3283.9876470132799</v>
      </c>
    </row>
    <row r="1195" spans="44:49">
      <c r="AR1195" s="69">
        <f t="shared" si="460"/>
        <v>100</v>
      </c>
      <c r="AS1195" s="70">
        <f t="shared" si="462"/>
        <v>1192</v>
      </c>
      <c r="AT1195" s="71">
        <f t="shared" si="463"/>
        <v>2.8612539598860104E-4</v>
      </c>
      <c r="AU1195" s="72">
        <f t="shared" si="459"/>
        <v>6.8214933659622723E-3</v>
      </c>
      <c r="AV1195" s="73">
        <f t="shared" si="461"/>
        <v>1.0068214933659623</v>
      </c>
      <c r="AW1195" s="74">
        <f>PRODUCT(AV$4:AV1195)</f>
        <v>3306.3893469612831</v>
      </c>
    </row>
    <row r="1196" spans="44:49">
      <c r="AR1196" s="69">
        <f t="shared" si="460"/>
        <v>100</v>
      </c>
      <c r="AS1196" s="70">
        <f t="shared" si="462"/>
        <v>1193</v>
      </c>
      <c r="AT1196" s="71">
        <f t="shared" si="463"/>
        <v>2.8417359349803146E-4</v>
      </c>
      <c r="AU1196" s="72">
        <f t="shared" si="459"/>
        <v>6.8214933659622723E-3</v>
      </c>
      <c r="AV1196" s="73">
        <f t="shared" si="461"/>
        <v>1.0068214933659623</v>
      </c>
      <c r="AW1196" s="74">
        <f>PRODUCT(AV$4:AV1196)</f>
        <v>3328.943859956868</v>
      </c>
    </row>
    <row r="1197" spans="44:49">
      <c r="AR1197" s="69">
        <f t="shared" si="460"/>
        <v>100</v>
      </c>
      <c r="AS1197" s="70">
        <f t="shared" si="462"/>
        <v>1194</v>
      </c>
      <c r="AT1197" s="71">
        <f t="shared" si="463"/>
        <v>2.8223510521520296E-4</v>
      </c>
      <c r="AU1197" s="72">
        <f t="shared" si="459"/>
        <v>6.8214933659622723E-3</v>
      </c>
      <c r="AV1197" s="73">
        <f t="shared" si="461"/>
        <v>1.0068214933659623</v>
      </c>
      <c r="AW1197" s="74">
        <f>PRODUCT(AV$4:AV1197)</f>
        <v>3351.6522284132247</v>
      </c>
    </row>
    <row r="1198" spans="44:49">
      <c r="AR1198" s="69">
        <f t="shared" si="460"/>
        <v>100</v>
      </c>
      <c r="AS1198" s="70">
        <f t="shared" si="462"/>
        <v>1195</v>
      </c>
      <c r="AT1198" s="71">
        <f t="shared" si="463"/>
        <v>2.803098403173358E-4</v>
      </c>
      <c r="AU1198" s="72">
        <f t="shared" si="459"/>
        <v>6.8214933659622723E-3</v>
      </c>
      <c r="AV1198" s="73">
        <f t="shared" si="461"/>
        <v>1.0068214933659623</v>
      </c>
      <c r="AW1198" s="74">
        <f>PRODUCT(AV$4:AV1198)</f>
        <v>3374.5155018543583</v>
      </c>
    </row>
    <row r="1199" spans="44:49">
      <c r="AR1199" s="69">
        <f t="shared" si="460"/>
        <v>100</v>
      </c>
      <c r="AS1199" s="70">
        <f t="shared" si="462"/>
        <v>1196</v>
      </c>
      <c r="AT1199" s="71">
        <f t="shared" si="463"/>
        <v>2.7839770860119714E-4</v>
      </c>
      <c r="AU1199" s="72">
        <f t="shared" si="459"/>
        <v>6.8214933659622723E-3</v>
      </c>
      <c r="AV1199" s="73">
        <f t="shared" si="461"/>
        <v>1.0068214933659623</v>
      </c>
      <c r="AW1199" s="74">
        <f>PRODUCT(AV$4:AV1199)</f>
        <v>3397.5347369635947</v>
      </c>
    </row>
    <row r="1200" spans="44:49">
      <c r="AR1200" s="69">
        <f t="shared" si="460"/>
        <v>100</v>
      </c>
      <c r="AS1200" s="70">
        <f t="shared" si="462"/>
        <v>1197</v>
      </c>
      <c r="AT1200" s="71">
        <f t="shared" si="463"/>
        <v>2.7649862047887495E-4</v>
      </c>
      <c r="AU1200" s="72">
        <f t="shared" si="459"/>
        <v>6.8214933659622723E-3</v>
      </c>
      <c r="AV1200" s="73">
        <f t="shared" si="461"/>
        <v>1.0068214933659623</v>
      </c>
      <c r="AW1200" s="74">
        <f>PRODUCT(AV$4:AV1200)</f>
        <v>3420.7109976324182</v>
      </c>
    </row>
    <row r="1201" spans="44:49">
      <c r="AR1201" s="69">
        <f t="shared" si="460"/>
        <v>100</v>
      </c>
      <c r="AS1201" s="70">
        <f t="shared" si="462"/>
        <v>1198</v>
      </c>
      <c r="AT1201" s="71">
        <f t="shared" si="463"/>
        <v>2.7461248697358058E-4</v>
      </c>
      <c r="AU1201" s="72">
        <f t="shared" si="459"/>
        <v>6.8214933659622723E-3</v>
      </c>
      <c r="AV1201" s="73">
        <f t="shared" si="461"/>
        <v>1.0068214933659623</v>
      </c>
      <c r="AW1201" s="74">
        <f>PRODUCT(AV$4:AV1201)</f>
        <v>3444.0453550096418</v>
      </c>
    </row>
    <row r="1202" spans="44:49">
      <c r="AR1202" s="69">
        <f t="shared" si="460"/>
        <v>100</v>
      </c>
      <c r="AS1202" s="70">
        <f t="shared" si="462"/>
        <v>1199</v>
      </c>
      <c r="AT1202" s="71">
        <f t="shared" si="463"/>
        <v>2.7273921971547989E-4</v>
      </c>
      <c r="AU1202" s="72">
        <f t="shared" si="459"/>
        <v>6.8214933659622723E-3</v>
      </c>
      <c r="AV1202" s="73">
        <f t="shared" si="461"/>
        <v>1.0068214933659623</v>
      </c>
      <c r="AW1202" s="74">
        <f>PRODUCT(AV$4:AV1202)</f>
        <v>3467.5388875509134</v>
      </c>
    </row>
    <row r="1203" spans="44:49">
      <c r="AR1203" s="69">
        <f t="shared" si="460"/>
        <v>100</v>
      </c>
      <c r="AS1203" s="70">
        <f t="shared" si="462"/>
        <v>1200</v>
      </c>
      <c r="AT1203" s="71">
        <f t="shared" si="463"/>
        <v>2.70878730937553E-4</v>
      </c>
      <c r="AU1203" s="72">
        <f t="shared" si="459"/>
        <v>6.8214933659622723E-3</v>
      </c>
      <c r="AV1203" s="73">
        <f t="shared" si="461"/>
        <v>1.0068214933659623</v>
      </c>
      <c r="AW1203" s="74">
        <f>PRODUCT(AV$4:AV1203)</f>
        <v>3491.1926810685582</v>
      </c>
    </row>
    <row r="1204" spans="44:49">
      <c r="AR1204" s="69">
        <f t="shared" si="460"/>
        <v>101</v>
      </c>
      <c r="AS1204" s="70">
        <f t="shared" si="462"/>
        <v>1201</v>
      </c>
      <c r="AT1204" s="71">
        <f t="shared" si="463"/>
        <v>2.690309334714822E-4</v>
      </c>
      <c r="AU1204" s="72">
        <f t="shared" si="459"/>
        <v>6.8214933659622723E-3</v>
      </c>
      <c r="AV1204" s="73">
        <f t="shared" si="461"/>
        <v>1.0068214933659623</v>
      </c>
      <c r="AW1204" s="74">
        <f>PRODUCT(AV$4:AV1204)</f>
        <v>3515.0078287817632</v>
      </c>
    </row>
    <row r="1205" spans="44:49">
      <c r="AR1205" s="69">
        <f t="shared" si="460"/>
        <v>101</v>
      </c>
      <c r="AS1205" s="70">
        <f t="shared" si="462"/>
        <v>1202</v>
      </c>
      <c r="AT1205" s="71">
        <f t="shared" si="463"/>
        <v>2.6719574074356785E-4</v>
      </c>
      <c r="AU1205" s="72">
        <f t="shared" si="459"/>
        <v>6.8214933659622723E-3</v>
      </c>
      <c r="AV1205" s="73">
        <f t="shared" si="461"/>
        <v>1.0068214933659623</v>
      </c>
      <c r="AW1205" s="74">
        <f>PRODUCT(AV$4:AV1205)</f>
        <v>3538.9854313671035</v>
      </c>
    </row>
    <row r="1206" spans="44:49">
      <c r="AR1206" s="69">
        <f t="shared" si="460"/>
        <v>101</v>
      </c>
      <c r="AS1206" s="70">
        <f t="shared" si="462"/>
        <v>1203</v>
      </c>
      <c r="AT1206" s="71">
        <f t="shared" si="463"/>
        <v>2.6537306677067222E-4</v>
      </c>
      <c r="AU1206" s="72">
        <f t="shared" si="459"/>
        <v>6.8214933659622723E-3</v>
      </c>
      <c r="AV1206" s="73">
        <f t="shared" si="461"/>
        <v>1.0068214933659623</v>
      </c>
      <c r="AW1206" s="74">
        <f>PRODUCT(AV$4:AV1206)</f>
        <v>3563.1265970094114</v>
      </c>
    </row>
    <row r="1207" spans="44:49">
      <c r="AR1207" s="69">
        <f t="shared" si="460"/>
        <v>101</v>
      </c>
      <c r="AS1207" s="70">
        <f t="shared" si="462"/>
        <v>1204</v>
      </c>
      <c r="AT1207" s="71">
        <f t="shared" si="463"/>
        <v>2.6356282615619105E-4</v>
      </c>
      <c r="AU1207" s="72">
        <f t="shared" si="459"/>
        <v>6.8214933659622723E-3</v>
      </c>
      <c r="AV1207" s="73">
        <f t="shared" si="461"/>
        <v>1.0068214933659623</v>
      </c>
      <c r="AW1207" s="74">
        <f>PRODUCT(AV$4:AV1207)</f>
        <v>3587.4324414529947</v>
      </c>
    </row>
    <row r="1208" spans="44:49">
      <c r="AR1208" s="69">
        <f t="shared" si="460"/>
        <v>101</v>
      </c>
      <c r="AS1208" s="70">
        <f t="shared" si="462"/>
        <v>1205</v>
      </c>
      <c r="AT1208" s="71">
        <f t="shared" si="463"/>
        <v>2.6176493408605232E-4</v>
      </c>
      <c r="AU1208" s="72">
        <f t="shared" si="459"/>
        <v>6.8214933659622723E-3</v>
      </c>
      <c r="AV1208" s="73">
        <f t="shared" si="461"/>
        <v>1.0068214933659623</v>
      </c>
      <c r="AW1208" s="74">
        <f>PRODUCT(AV$4:AV1208)</f>
        <v>3611.9040880532043</v>
      </c>
    </row>
    <row r="1209" spans="44:49">
      <c r="AR1209" s="69">
        <f t="shared" si="460"/>
        <v>101</v>
      </c>
      <c r="AS1209" s="70">
        <f t="shared" si="462"/>
        <v>1206</v>
      </c>
      <c r="AT1209" s="71">
        <f t="shared" si="463"/>
        <v>2.5997930632474278E-4</v>
      </c>
      <c r="AU1209" s="72">
        <f t="shared" si="459"/>
        <v>6.8214933659622723E-3</v>
      </c>
      <c r="AV1209" s="73">
        <f t="shared" si="461"/>
        <v>1.0068214933659623</v>
      </c>
      <c r="AW1209" s="74">
        <f>PRODUCT(AV$4:AV1209)</f>
        <v>3636.5426678283511</v>
      </c>
    </row>
    <row r="1210" spans="44:49">
      <c r="AR1210" s="69">
        <f t="shared" si="460"/>
        <v>101</v>
      </c>
      <c r="AS1210" s="70">
        <f t="shared" si="462"/>
        <v>1207</v>
      </c>
      <c r="AT1210" s="71">
        <f t="shared" si="463"/>
        <v>2.5820585921136109E-4</v>
      </c>
      <c r="AU1210" s="72">
        <f t="shared" si="459"/>
        <v>6.8214933659622723E-3</v>
      </c>
      <c r="AV1210" s="73">
        <f t="shared" si="461"/>
        <v>1.0068214933659623</v>
      </c>
      <c r="AW1210" s="74">
        <f>PRODUCT(AV$4:AV1210)</f>
        <v>3661.3493195119809</v>
      </c>
    </row>
    <row r="1211" spans="44:49">
      <c r="AR1211" s="69">
        <f t="shared" si="460"/>
        <v>101</v>
      </c>
      <c r="AS1211" s="70">
        <f t="shared" si="462"/>
        <v>1208</v>
      </c>
      <c r="AT1211" s="71">
        <f t="shared" si="463"/>
        <v>2.5644450965569822E-4</v>
      </c>
      <c r="AU1211" s="72">
        <f t="shared" si="459"/>
        <v>6.8214933659622723E-3</v>
      </c>
      <c r="AV1211" s="73">
        <f t="shared" si="461"/>
        <v>1.0068214933659623</v>
      </c>
      <c r="AW1211" s="74">
        <f>PRODUCT(AV$4:AV1211)</f>
        <v>3686.3251896055021</v>
      </c>
    </row>
    <row r="1212" spans="44:49">
      <c r="AR1212" s="69">
        <f t="shared" si="460"/>
        <v>101</v>
      </c>
      <c r="AS1212" s="70">
        <f t="shared" si="462"/>
        <v>1209</v>
      </c>
      <c r="AT1212" s="71">
        <f t="shared" si="463"/>
        <v>2.546951751343444E-4</v>
      </c>
      <c r="AU1212" s="72">
        <f t="shared" si="459"/>
        <v>6.8214933659622723E-3</v>
      </c>
      <c r="AV1212" s="73">
        <f t="shared" si="461"/>
        <v>1.0068214933659623</v>
      </c>
      <c r="AW1212" s="74">
        <f>PRODUCT(AV$4:AV1212)</f>
        <v>3711.4714324311758</v>
      </c>
    </row>
    <row r="1213" spans="44:49">
      <c r="AR1213" s="69">
        <f t="shared" si="460"/>
        <v>101</v>
      </c>
      <c r="AS1213" s="70">
        <f t="shared" si="462"/>
        <v>1210</v>
      </c>
      <c r="AT1213" s="71">
        <f t="shared" si="463"/>
        <v>2.5295777368682288E-4</v>
      </c>
      <c r="AU1213" s="72">
        <f t="shared" si="459"/>
        <v>6.8214933659622723E-3</v>
      </c>
      <c r="AV1213" s="73">
        <f t="shared" si="461"/>
        <v>1.0068214933659623</v>
      </c>
      <c r="AW1213" s="74">
        <f>PRODUCT(AV$4:AV1213)</f>
        <v>3736.7892101854636</v>
      </c>
    </row>
    <row r="1214" spans="44:49">
      <c r="AR1214" s="69">
        <f t="shared" si="460"/>
        <v>101</v>
      </c>
      <c r="AS1214" s="70">
        <f t="shared" si="462"/>
        <v>1211</v>
      </c>
      <c r="AT1214" s="71">
        <f t="shared" si="463"/>
        <v>2.5123222391174965E-4</v>
      </c>
      <c r="AU1214" s="72">
        <f t="shared" si="459"/>
        <v>6.8214933659622723E-3</v>
      </c>
      <c r="AV1214" s="73">
        <f t="shared" si="461"/>
        <v>1.0068214933659623</v>
      </c>
      <c r="AW1214" s="74">
        <f>PRODUCT(AV$4:AV1214)</f>
        <v>3762.2796929927431</v>
      </c>
    </row>
    <row r="1215" spans="44:49">
      <c r="AR1215" s="69">
        <f t="shared" si="460"/>
        <v>101</v>
      </c>
      <c r="AS1215" s="70">
        <f t="shared" si="462"/>
        <v>1212</v>
      </c>
      <c r="AT1215" s="71">
        <f t="shared" si="463"/>
        <v>2.4951844496301972E-4</v>
      </c>
      <c r="AU1215" s="72">
        <f t="shared" si="459"/>
        <v>6.8214933659622723E-3</v>
      </c>
      <c r="AV1215" s="73">
        <f t="shared" si="461"/>
        <v>1.0068214933659623</v>
      </c>
      <c r="AW1215" s="74">
        <f>PRODUCT(AV$4:AV1215)</f>
        <v>3787.9440589593878</v>
      </c>
    </row>
    <row r="1216" spans="44:49">
      <c r="AR1216" s="69">
        <f t="shared" si="460"/>
        <v>102</v>
      </c>
      <c r="AS1216" s="70">
        <f t="shared" si="462"/>
        <v>1213</v>
      </c>
      <c r="AT1216" s="71">
        <f t="shared" si="463"/>
        <v>2.4781635654601926E-4</v>
      </c>
      <c r="AU1216" s="72">
        <f t="shared" si="459"/>
        <v>6.8214933659622723E-3</v>
      </c>
      <c r="AV1216" s="73">
        <f t="shared" si="461"/>
        <v>1.0068214933659623</v>
      </c>
      <c r="AW1216" s="74">
        <f>PRODUCT(AV$4:AV1216)</f>
        <v>3813.7834942282157</v>
      </c>
    </row>
    <row r="1217" spans="44:49">
      <c r="AR1217" s="69">
        <f t="shared" si="460"/>
        <v>102</v>
      </c>
      <c r="AS1217" s="70">
        <f t="shared" si="462"/>
        <v>1214</v>
      </c>
      <c r="AT1217" s="71">
        <f t="shared" si="463"/>
        <v>2.4612587891386365E-4</v>
      </c>
      <c r="AU1217" s="72">
        <f t="shared" si="459"/>
        <v>6.8214933659622723E-3</v>
      </c>
      <c r="AV1217" s="73">
        <f t="shared" si="461"/>
        <v>1.0068214933659623</v>
      </c>
      <c r="AW1217" s="74">
        <f>PRODUCT(AV$4:AV1217)</f>
        <v>3839.7991930333096</v>
      </c>
    </row>
    <row r="1218" spans="44:49">
      <c r="AR1218" s="69">
        <f t="shared" si="460"/>
        <v>102</v>
      </c>
      <c r="AS1218" s="70">
        <f t="shared" si="462"/>
        <v>1215</v>
      </c>
      <c r="AT1218" s="71">
        <f t="shared" si="463"/>
        <v>2.444469328636611E-4</v>
      </c>
      <c r="AU1218" s="72">
        <f t="shared" si="459"/>
        <v>6.8214933659622723E-3</v>
      </c>
      <c r="AV1218" s="73">
        <f t="shared" si="461"/>
        <v>1.0068214933659623</v>
      </c>
      <c r="AW1218" s="74">
        <f>PRODUCT(AV$4:AV1218)</f>
        <v>3865.9923577552136</v>
      </c>
    </row>
    <row r="1219" spans="44:49">
      <c r="AR1219" s="69">
        <f t="shared" si="460"/>
        <v>102</v>
      </c>
      <c r="AS1219" s="70">
        <f t="shared" si="462"/>
        <v>1216</v>
      </c>
      <c r="AT1219" s="71">
        <f t="shared" si="463"/>
        <v>2.4277943973280181E-4</v>
      </c>
      <c r="AU1219" s="72">
        <f t="shared" si="459"/>
        <v>6.8214933659622723E-3</v>
      </c>
      <c r="AV1219" s="73">
        <f t="shared" si="461"/>
        <v>1.0068214933659623</v>
      </c>
      <c r="AW1219" s="74">
        <f>PRODUCT(AV$4:AV1219)</f>
        <v>3892.3641989765015</v>
      </c>
    </row>
    <row r="1220" spans="44:49">
      <c r="AR1220" s="69">
        <f t="shared" si="460"/>
        <v>102</v>
      </c>
      <c r="AS1220" s="70">
        <f t="shared" si="462"/>
        <v>1217</v>
      </c>
      <c r="AT1220" s="71">
        <f t="shared" si="463"/>
        <v>2.4112332139527247E-4</v>
      </c>
      <c r="AU1220" s="72">
        <f t="shared" ref="AU1220:AU1283" si="464">((1+$AH$21)^(1/12))-1</f>
        <v>6.8214933659622723E-3</v>
      </c>
      <c r="AV1220" s="73">
        <f t="shared" si="461"/>
        <v>1.0068214933659623</v>
      </c>
      <c r="AW1220" s="74">
        <f>PRODUCT(AV$4:AV1220)</f>
        <v>3918.9159355377287</v>
      </c>
    </row>
    <row r="1221" spans="44:49">
      <c r="AR1221" s="69">
        <f t="shared" ref="AR1221:AR1284" si="465">ROUNDDOWN((AS1221-1)/12,0)+1</f>
        <v>102</v>
      </c>
      <c r="AS1221" s="70">
        <f t="shared" si="462"/>
        <v>1218</v>
      </c>
      <c r="AT1221" s="71">
        <f t="shared" si="463"/>
        <v>2.3947850025799584E-4</v>
      </c>
      <c r="AU1221" s="72">
        <f t="shared" si="464"/>
        <v>6.8214933659622723E-3</v>
      </c>
      <c r="AV1221" s="73">
        <f t="shared" ref="AV1221:AV1284" si="466">(1+AU1221)</f>
        <v>1.0068214933659623</v>
      </c>
      <c r="AW1221" s="74">
        <f>PRODUCT(AV$4:AV1221)</f>
        <v>3945.6487945937633</v>
      </c>
    </row>
    <row r="1222" spans="44:49">
      <c r="AR1222" s="69">
        <f t="shared" si="465"/>
        <v>102</v>
      </c>
      <c r="AS1222" s="70">
        <f t="shared" ref="AS1222:AS1285" si="467">AS1221+1</f>
        <v>1219</v>
      </c>
      <c r="AT1222" s="71">
        <f t="shared" ref="AT1222:AT1285" si="468">(1-AU1222)*AT1221</f>
        <v>2.3784489925719531E-4</v>
      </c>
      <c r="AU1222" s="72">
        <f t="shared" si="464"/>
        <v>6.8214933659622723E-3</v>
      </c>
      <c r="AV1222" s="73">
        <f t="shared" si="466"/>
        <v>1.0068214933659623</v>
      </c>
      <c r="AW1222" s="74">
        <f>PRODUCT(AV$4:AV1222)</f>
        <v>3972.5640116705017</v>
      </c>
    </row>
    <row r="1223" spans="44:49">
      <c r="AR1223" s="69">
        <f t="shared" si="465"/>
        <v>102</v>
      </c>
      <c r="AS1223" s="70">
        <f t="shared" si="467"/>
        <v>1220</v>
      </c>
      <c r="AT1223" s="71">
        <f t="shared" si="468"/>
        <v>2.3622244185478439E-4</v>
      </c>
      <c r="AU1223" s="72">
        <f t="shared" si="464"/>
        <v>6.8214933659622723E-3</v>
      </c>
      <c r="AV1223" s="73">
        <f t="shared" si="466"/>
        <v>1.0068214933659623</v>
      </c>
      <c r="AW1223" s="74">
        <f>PRODUCT(AV$4:AV1223)</f>
        <v>3999.6628307219726</v>
      </c>
    </row>
    <row r="1224" spans="44:49">
      <c r="AR1224" s="69">
        <f t="shared" si="465"/>
        <v>102</v>
      </c>
      <c r="AS1224" s="70">
        <f t="shared" si="467"/>
        <v>1221</v>
      </c>
      <c r="AT1224" s="71">
        <f t="shared" si="468"/>
        <v>2.3461105203478056E-4</v>
      </c>
      <c r="AU1224" s="72">
        <f t="shared" si="464"/>
        <v>6.8214933659622723E-3</v>
      </c>
      <c r="AV1224" s="73">
        <f t="shared" si="466"/>
        <v>1.0068214933659623</v>
      </c>
      <c r="AW1224" s="74">
        <f>PRODUCT(AV$4:AV1224)</f>
        <v>4026.9465041878284</v>
      </c>
    </row>
    <row r="1225" spans="44:49">
      <c r="AR1225" s="69">
        <f t="shared" si="465"/>
        <v>102</v>
      </c>
      <c r="AS1225" s="70">
        <f t="shared" si="467"/>
        <v>1222</v>
      </c>
      <c r="AT1225" s="71">
        <f t="shared" si="468"/>
        <v>2.3301065429974388E-4</v>
      </c>
      <c r="AU1225" s="72">
        <f t="shared" si="464"/>
        <v>6.8214933659622723E-3</v>
      </c>
      <c r="AV1225" s="73">
        <f t="shared" si="466"/>
        <v>1.0068214933659623</v>
      </c>
      <c r="AW1225" s="74">
        <f>PRODUCT(AV$4:AV1225)</f>
        <v>4054.4162930512307</v>
      </c>
    </row>
    <row r="1226" spans="44:49">
      <c r="AR1226" s="69">
        <f t="shared" si="465"/>
        <v>102</v>
      </c>
      <c r="AS1226" s="70">
        <f t="shared" si="467"/>
        <v>1223</v>
      </c>
      <c r="AT1226" s="71">
        <f t="shared" si="468"/>
        <v>2.3142117366723965E-4</v>
      </c>
      <c r="AU1226" s="72">
        <f t="shared" si="464"/>
        <v>6.8214933659622723E-3</v>
      </c>
      <c r="AV1226" s="73">
        <f t="shared" si="466"/>
        <v>1.0068214933659623</v>
      </c>
      <c r="AW1226" s="74">
        <f>PRODUCT(AV$4:AV1226)</f>
        <v>4082.073466897129</v>
      </c>
    </row>
    <row r="1227" spans="44:49">
      <c r="AR1227" s="69">
        <f t="shared" si="465"/>
        <v>102</v>
      </c>
      <c r="AS1227" s="70">
        <f t="shared" si="467"/>
        <v>1224</v>
      </c>
      <c r="AT1227" s="71">
        <f t="shared" si="468"/>
        <v>2.2984253566632538E-4</v>
      </c>
      <c r="AU1227" s="72">
        <f t="shared" si="464"/>
        <v>6.8214933659622723E-3</v>
      </c>
      <c r="AV1227" s="73">
        <f t="shared" si="466"/>
        <v>1.0068214933659623</v>
      </c>
      <c r="AW1227" s="74">
        <f>PRODUCT(AV$4:AV1227)</f>
        <v>4109.919303970938</v>
      </c>
    </row>
    <row r="1228" spans="44:49">
      <c r="AR1228" s="69">
        <f t="shared" si="465"/>
        <v>103</v>
      </c>
      <c r="AS1228" s="70">
        <f t="shared" si="467"/>
        <v>1225</v>
      </c>
      <c r="AT1228" s="71">
        <f t="shared" si="468"/>
        <v>2.2827466633406159E-4</v>
      </c>
      <c r="AU1228" s="72">
        <f t="shared" si="464"/>
        <v>6.8214933659622723E-3</v>
      </c>
      <c r="AV1228" s="73">
        <f t="shared" si="466"/>
        <v>1.0068214933659623</v>
      </c>
      <c r="AW1228" s="74">
        <f>PRODUCT(AV$4:AV1228)</f>
        <v>4137.9550912376162</v>
      </c>
    </row>
    <row r="1229" spans="44:49">
      <c r="AR1229" s="69">
        <f t="shared" si="465"/>
        <v>103</v>
      </c>
      <c r="AS1229" s="70">
        <f t="shared" si="467"/>
        <v>1226</v>
      </c>
      <c r="AT1229" s="71">
        <f t="shared" si="468"/>
        <v>2.2671749221204654E-4</v>
      </c>
      <c r="AU1229" s="72">
        <f t="shared" si="464"/>
        <v>6.8214933659622723E-3</v>
      </c>
      <c r="AV1229" s="73">
        <f t="shared" si="466"/>
        <v>1.0068214933659623</v>
      </c>
      <c r="AW1229" s="74">
        <f>PRODUCT(AV$4:AV1229)</f>
        <v>4166.1821244411431</v>
      </c>
    </row>
    <row r="1230" spans="44:49">
      <c r="AR1230" s="69">
        <f t="shared" si="465"/>
        <v>103</v>
      </c>
      <c r="AS1230" s="70">
        <f t="shared" si="467"/>
        <v>1227</v>
      </c>
      <c r="AT1230" s="71">
        <f t="shared" si="468"/>
        <v>2.2517094034297445E-4</v>
      </c>
      <c r="AU1230" s="72">
        <f t="shared" si="464"/>
        <v>6.8214933659622723E-3</v>
      </c>
      <c r="AV1230" s="73">
        <f t="shared" si="466"/>
        <v>1.0068214933659623</v>
      </c>
      <c r="AW1230" s="74">
        <f>PRODUCT(AV$4:AV1230)</f>
        <v>4194.6017081644086</v>
      </c>
    </row>
    <row r="1231" spans="44:49">
      <c r="AR1231" s="69">
        <f t="shared" si="465"/>
        <v>103</v>
      </c>
      <c r="AS1231" s="70">
        <f t="shared" si="467"/>
        <v>1228</v>
      </c>
      <c r="AT1231" s="71">
        <f t="shared" si="468"/>
        <v>2.2363493826721737E-4</v>
      </c>
      <c r="AU1231" s="72">
        <f t="shared" si="464"/>
        <v>6.8214933659622723E-3</v>
      </c>
      <c r="AV1231" s="73">
        <f t="shared" si="466"/>
        <v>1.0068214933659623</v>
      </c>
      <c r="AW1231" s="74">
        <f>PRODUCT(AV$4:AV1231)</f>
        <v>4223.2151558895057</v>
      </c>
    </row>
    <row r="1232" spans="44:49">
      <c r="AR1232" s="69">
        <f t="shared" si="465"/>
        <v>103</v>
      </c>
      <c r="AS1232" s="70">
        <f t="shared" si="467"/>
        <v>1229</v>
      </c>
      <c r="AT1232" s="71">
        <f t="shared" si="468"/>
        <v>2.2210941401943016E-4</v>
      </c>
      <c r="AU1232" s="72">
        <f t="shared" si="464"/>
        <v>6.8214933659622723E-3</v>
      </c>
      <c r="AV1232" s="73">
        <f t="shared" si="466"/>
        <v>1.0068214933659623</v>
      </c>
      <c r="AW1232" s="74">
        <f>PRODUCT(AV$4:AV1232)</f>
        <v>4252.023790058437</v>
      </c>
    </row>
    <row r="1233" spans="44:49">
      <c r="AR1233" s="69">
        <f t="shared" si="465"/>
        <v>103</v>
      </c>
      <c r="AS1233" s="70">
        <f t="shared" si="467"/>
        <v>1230</v>
      </c>
      <c r="AT1233" s="71">
        <f t="shared" si="468"/>
        <v>2.2059429612517886E-4</v>
      </c>
      <c r="AU1233" s="72">
        <f t="shared" si="464"/>
        <v>6.8214933659622723E-3</v>
      </c>
      <c r="AV1233" s="73">
        <f t="shared" si="466"/>
        <v>1.0068214933659623</v>
      </c>
      <c r="AW1233" s="74">
        <f>PRODUCT(AV$4:AV1233)</f>
        <v>4281.0289421342341</v>
      </c>
    </row>
    <row r="1234" spans="44:49">
      <c r="AR1234" s="69">
        <f t="shared" si="465"/>
        <v>103</v>
      </c>
      <c r="AS1234" s="70">
        <f t="shared" si="467"/>
        <v>1231</v>
      </c>
      <c r="AT1234" s="71">
        <f t="shared" si="468"/>
        <v>2.1908951359759184E-4</v>
      </c>
      <c r="AU1234" s="72">
        <f t="shared" si="464"/>
        <v>6.8214933659622723E-3</v>
      </c>
      <c r="AV1234" s="73">
        <f t="shared" si="466"/>
        <v>1.0068214933659623</v>
      </c>
      <c r="AW1234" s="74">
        <f>PRODUCT(AV$4:AV1234)</f>
        <v>4310.2319526624951</v>
      </c>
    </row>
    <row r="1235" spans="44:49">
      <c r="AR1235" s="69">
        <f t="shared" si="465"/>
        <v>103</v>
      </c>
      <c r="AS1235" s="70">
        <f t="shared" si="467"/>
        <v>1232</v>
      </c>
      <c r="AT1235" s="71">
        <f t="shared" si="468"/>
        <v>2.1759499593403396E-4</v>
      </c>
      <c r="AU1235" s="72">
        <f t="shared" si="464"/>
        <v>6.8214933659622723E-3</v>
      </c>
      <c r="AV1235" s="73">
        <f t="shared" si="466"/>
        <v>1.0068214933659623</v>
      </c>
      <c r="AW1235" s="74">
        <f>PRODUCT(AV$4:AV1235)</f>
        <v>4339.6341713333413</v>
      </c>
    </row>
    <row r="1236" spans="44:49">
      <c r="AR1236" s="69">
        <f t="shared" si="465"/>
        <v>103</v>
      </c>
      <c r="AS1236" s="70">
        <f t="shared" si="467"/>
        <v>1233</v>
      </c>
      <c r="AT1236" s="71">
        <f t="shared" si="468"/>
        <v>2.1611067311280336E-4</v>
      </c>
      <c r="AU1236" s="72">
        <f t="shared" si="464"/>
        <v>6.8214933659622723E-3</v>
      </c>
      <c r="AV1236" s="73">
        <f t="shared" si="466"/>
        <v>1.0068214933659623</v>
      </c>
      <c r="AW1236" s="74">
        <f>PRODUCT(AV$4:AV1236)</f>
        <v>4369.236957043795</v>
      </c>
    </row>
    <row r="1237" spans="44:49">
      <c r="AR1237" s="69">
        <f t="shared" si="465"/>
        <v>103</v>
      </c>
      <c r="AS1237" s="70">
        <f t="shared" si="467"/>
        <v>1234</v>
      </c>
      <c r="AT1237" s="71">
        <f t="shared" si="468"/>
        <v>2.1463647558985074E-4</v>
      </c>
      <c r="AU1237" s="72">
        <f t="shared" si="464"/>
        <v>6.8214933659622723E-3</v>
      </c>
      <c r="AV1237" s="73">
        <f t="shared" si="466"/>
        <v>1.0068214933659623</v>
      </c>
      <c r="AW1237" s="74">
        <f>PRODUCT(AV$4:AV1237)</f>
        <v>4399.0416779605866</v>
      </c>
    </row>
    <row r="1238" spans="44:49">
      <c r="AR1238" s="69">
        <f t="shared" si="465"/>
        <v>103</v>
      </c>
      <c r="AS1238" s="70">
        <f t="shared" si="467"/>
        <v>1235</v>
      </c>
      <c r="AT1238" s="71">
        <f t="shared" si="468"/>
        <v>2.1317233429552106E-4</v>
      </c>
      <c r="AU1238" s="72">
        <f t="shared" si="464"/>
        <v>6.8214933659622723E-3</v>
      </c>
      <c r="AV1238" s="73">
        <f t="shared" si="466"/>
        <v>1.0068214933659623</v>
      </c>
      <c r="AW1238" s="74">
        <f>PRODUCT(AV$4:AV1238)</f>
        <v>4429.0497115833859</v>
      </c>
    </row>
    <row r="1239" spans="44:49">
      <c r="AR1239" s="69">
        <f t="shared" si="465"/>
        <v>103</v>
      </c>
      <c r="AS1239" s="70">
        <f t="shared" si="467"/>
        <v>1236</v>
      </c>
      <c r="AT1239" s="71">
        <f t="shared" si="468"/>
        <v>2.1171818063131747E-4</v>
      </c>
      <c r="AU1239" s="72">
        <f t="shared" si="464"/>
        <v>6.8214933659622723E-3</v>
      </c>
      <c r="AV1239" s="73">
        <f t="shared" si="466"/>
        <v>1.0068214933659623</v>
      </c>
      <c r="AW1239" s="74">
        <f>PRODUCT(AV$4:AV1239)</f>
        <v>4459.2624448084689</v>
      </c>
    </row>
    <row r="1240" spans="44:49">
      <c r="AR1240" s="69">
        <f t="shared" si="465"/>
        <v>104</v>
      </c>
      <c r="AS1240" s="70">
        <f t="shared" si="467"/>
        <v>1237</v>
      </c>
      <c r="AT1240" s="71">
        <f t="shared" si="468"/>
        <v>2.1027394646668733E-4</v>
      </c>
      <c r="AU1240" s="72">
        <f t="shared" si="464"/>
        <v>6.8214933659622723E-3</v>
      </c>
      <c r="AV1240" s="73">
        <f t="shared" si="466"/>
        <v>1.0068214933659623</v>
      </c>
      <c r="AW1240" s="74">
        <f>PRODUCT(AV$4:AV1240)</f>
        <v>4489.6812739928146</v>
      </c>
    </row>
    <row r="1241" spans="44:49">
      <c r="AR1241" s="69">
        <f t="shared" si="465"/>
        <v>104</v>
      </c>
      <c r="AS1241" s="70">
        <f t="shared" si="467"/>
        <v>1238</v>
      </c>
      <c r="AT1241" s="71">
        <f t="shared" si="468"/>
        <v>2.0883956413583012E-4</v>
      </c>
      <c r="AU1241" s="72">
        <f t="shared" si="464"/>
        <v>6.8214933659622723E-3</v>
      </c>
      <c r="AV1241" s="73">
        <f t="shared" si="466"/>
        <v>1.0068214933659623</v>
      </c>
      <c r="AW1241" s="74">
        <f>PRODUCT(AV$4:AV1241)</f>
        <v>4520.3076050186419</v>
      </c>
    </row>
    <row r="1242" spans="44:49">
      <c r="AR1242" s="69">
        <f t="shared" si="465"/>
        <v>104</v>
      </c>
      <c r="AS1242" s="70">
        <f t="shared" si="467"/>
        <v>1239</v>
      </c>
      <c r="AT1242" s="71">
        <f t="shared" si="468"/>
        <v>2.0741496643452711E-4</v>
      </c>
      <c r="AU1242" s="72">
        <f t="shared" si="464"/>
        <v>6.8214933659622723E-3</v>
      </c>
      <c r="AV1242" s="73">
        <f t="shared" si="466"/>
        <v>1.0068214933659623</v>
      </c>
      <c r="AW1242" s="74">
        <f>PRODUCT(AV$4:AV1242)</f>
        <v>4551.1428533583858</v>
      </c>
    </row>
    <row r="1243" spans="44:49">
      <c r="AR1243" s="69">
        <f t="shared" si="465"/>
        <v>104</v>
      </c>
      <c r="AS1243" s="70">
        <f t="shared" si="467"/>
        <v>1240</v>
      </c>
      <c r="AT1243" s="71">
        <f t="shared" si="468"/>
        <v>2.0600008661699271E-4</v>
      </c>
      <c r="AU1243" s="72">
        <f t="shared" si="464"/>
        <v>6.8214933659622723E-3</v>
      </c>
      <c r="AV1243" s="73">
        <f t="shared" si="466"/>
        <v>1.0068214933659623</v>
      </c>
      <c r="AW1243" s="74">
        <f>PRODUCT(AV$4:AV1243)</f>
        <v>4582.1884441401162</v>
      </c>
    </row>
    <row r="1244" spans="44:49">
      <c r="AR1244" s="69">
        <f t="shared" si="465"/>
        <v>104</v>
      </c>
      <c r="AS1244" s="70">
        <f t="shared" si="467"/>
        <v>1241</v>
      </c>
      <c r="AT1244" s="71">
        <f t="shared" si="468"/>
        <v>2.0459485839274724E-4</v>
      </c>
      <c r="AU1244" s="72">
        <f t="shared" si="464"/>
        <v>6.8214933659622723E-3</v>
      </c>
      <c r="AV1244" s="73">
        <f t="shared" si="466"/>
        <v>1.0068214933659623</v>
      </c>
      <c r="AW1244" s="74">
        <f>PRODUCT(AV$4:AV1244)</f>
        <v>4613.4458122134074</v>
      </c>
    </row>
    <row r="1245" spans="44:49">
      <c r="AR1245" s="69">
        <f t="shared" si="465"/>
        <v>104</v>
      </c>
      <c r="AS1245" s="70">
        <f t="shared" si="467"/>
        <v>1242</v>
      </c>
      <c r="AT1245" s="71">
        <f t="shared" si="468"/>
        <v>2.0319921592351113E-4</v>
      </c>
      <c r="AU1245" s="72">
        <f t="shared" si="464"/>
        <v>6.8214933659622723E-3</v>
      </c>
      <c r="AV1245" s="73">
        <f t="shared" si="466"/>
        <v>1.0068214933659623</v>
      </c>
      <c r="AW1245" s="74">
        <f>PRODUCT(AV$4:AV1245)</f>
        <v>4644.9164022156474</v>
      </c>
    </row>
    <row r="1246" spans="44:49">
      <c r="AR1246" s="69">
        <f t="shared" si="465"/>
        <v>104</v>
      </c>
      <c r="AS1246" s="70">
        <f t="shared" si="467"/>
        <v>1243</v>
      </c>
      <c r="AT1246" s="71">
        <f t="shared" si="468"/>
        <v>2.0181309382012017E-4</v>
      </c>
      <c r="AU1246" s="72">
        <f t="shared" si="464"/>
        <v>6.8214933659622723E-3</v>
      </c>
      <c r="AV1246" s="73">
        <f t="shared" si="466"/>
        <v>1.0068214933659623</v>
      </c>
      <c r="AW1246" s="74">
        <f>PRODUCT(AV$4:AV1246)</f>
        <v>4676.6016686388111</v>
      </c>
    </row>
    <row r="1247" spans="44:49">
      <c r="AR1247" s="69">
        <f t="shared" si="465"/>
        <v>104</v>
      </c>
      <c r="AS1247" s="70">
        <f t="shared" si="467"/>
        <v>1244</v>
      </c>
      <c r="AT1247" s="71">
        <f t="shared" si="468"/>
        <v>2.0043642713946189E-4</v>
      </c>
      <c r="AU1247" s="72">
        <f t="shared" si="464"/>
        <v>6.8214933659622723E-3</v>
      </c>
      <c r="AV1247" s="73">
        <f t="shared" si="466"/>
        <v>1.0068214933659623</v>
      </c>
      <c r="AW1247" s="74">
        <f>PRODUCT(AV$4:AV1247)</f>
        <v>4708.5030758966786</v>
      </c>
    </row>
    <row r="1248" spans="44:49">
      <c r="AR1248" s="69">
        <f t="shared" si="465"/>
        <v>104</v>
      </c>
      <c r="AS1248" s="70">
        <f t="shared" si="467"/>
        <v>1245</v>
      </c>
      <c r="AT1248" s="71">
        <f t="shared" si="468"/>
        <v>1.9906915138143288E-4</v>
      </c>
      <c r="AU1248" s="72">
        <f t="shared" si="464"/>
        <v>6.8214933659622723E-3</v>
      </c>
      <c r="AV1248" s="73">
        <f t="shared" si="466"/>
        <v>1.0068214933659623</v>
      </c>
      <c r="AW1248" s="74">
        <f>PRODUCT(AV$4:AV1248)</f>
        <v>4740.6220983925205</v>
      </c>
    </row>
    <row r="1249" spans="44:49">
      <c r="AR1249" s="69">
        <f t="shared" si="465"/>
        <v>104</v>
      </c>
      <c r="AS1249" s="70">
        <f t="shared" si="467"/>
        <v>1246</v>
      </c>
      <c r="AT1249" s="71">
        <f t="shared" si="468"/>
        <v>1.977112024859167E-4</v>
      </c>
      <c r="AU1249" s="72">
        <f t="shared" si="464"/>
        <v>6.8214933659622723E-3</v>
      </c>
      <c r="AV1249" s="73">
        <f t="shared" si="466"/>
        <v>1.0068214933659623</v>
      </c>
      <c r="AW1249" s="74">
        <f>PRODUCT(AV$4:AV1249)</f>
        <v>4772.9602205872388</v>
      </c>
    </row>
    <row r="1250" spans="44:49">
      <c r="AR1250" s="69">
        <f t="shared" si="465"/>
        <v>104</v>
      </c>
      <c r="AS1250" s="70">
        <f t="shared" si="467"/>
        <v>1247</v>
      </c>
      <c r="AT1250" s="71">
        <f t="shared" si="468"/>
        <v>1.9636251682978259E-4</v>
      </c>
      <c r="AU1250" s="72">
        <f t="shared" si="464"/>
        <v>6.8214933659622723E-3</v>
      </c>
      <c r="AV1250" s="73">
        <f t="shared" si="466"/>
        <v>1.0068214933659623</v>
      </c>
      <c r="AW1250" s="74">
        <f>PRODUCT(AV$4:AV1250)</f>
        <v>4805.5189370679764</v>
      </c>
    </row>
    <row r="1251" spans="44:49">
      <c r="AR1251" s="69">
        <f t="shared" si="465"/>
        <v>104</v>
      </c>
      <c r="AS1251" s="70">
        <f t="shared" si="467"/>
        <v>1248</v>
      </c>
      <c r="AT1251" s="71">
        <f t="shared" si="468"/>
        <v>1.9502303122390457E-4</v>
      </c>
      <c r="AU1251" s="72">
        <f t="shared" si="464"/>
        <v>6.8214933659622723E-3</v>
      </c>
      <c r="AV1251" s="73">
        <f t="shared" si="466"/>
        <v>1.0068214933659623</v>
      </c>
      <c r="AW1251" s="74">
        <f>PRODUCT(AV$4:AV1251)</f>
        <v>4838.2997526171912</v>
      </c>
    </row>
    <row r="1252" spans="44:49">
      <c r="AR1252" s="69">
        <f t="shared" si="465"/>
        <v>105</v>
      </c>
      <c r="AS1252" s="70">
        <f t="shared" si="467"/>
        <v>1249</v>
      </c>
      <c r="AT1252" s="71">
        <f t="shared" si="468"/>
        <v>1.9369268291020086E-4</v>
      </c>
      <c r="AU1252" s="72">
        <f t="shared" si="464"/>
        <v>6.8214933659622723E-3</v>
      </c>
      <c r="AV1252" s="73">
        <f t="shared" si="466"/>
        <v>1.0068214933659623</v>
      </c>
      <c r="AW1252" s="74">
        <f>PRODUCT(AV$4:AV1252)</f>
        <v>4871.3041822822061</v>
      </c>
    </row>
    <row r="1253" spans="44:49">
      <c r="AR1253" s="69">
        <f t="shared" si="465"/>
        <v>105</v>
      </c>
      <c r="AS1253" s="70">
        <f t="shared" si="467"/>
        <v>1250</v>
      </c>
      <c r="AT1253" s="71">
        <f t="shared" si="468"/>
        <v>1.9237140955869348E-4</v>
      </c>
      <c r="AU1253" s="72">
        <f t="shared" si="464"/>
        <v>6.8214933659622723E-3</v>
      </c>
      <c r="AV1253" s="73">
        <f t="shared" si="466"/>
        <v>1.0068214933659623</v>
      </c>
      <c r="AW1253" s="74">
        <f>PRODUCT(AV$4:AV1253)</f>
        <v>4904.5337514452285</v>
      </c>
    </row>
    <row r="1254" spans="44:49">
      <c r="AR1254" s="69">
        <f t="shared" si="465"/>
        <v>105</v>
      </c>
      <c r="AS1254" s="70">
        <f t="shared" si="467"/>
        <v>1251</v>
      </c>
      <c r="AT1254" s="71">
        <f t="shared" si="468"/>
        <v>1.9105914926458804E-4</v>
      </c>
      <c r="AU1254" s="72">
        <f t="shared" si="464"/>
        <v>6.8214933659622723E-3</v>
      </c>
      <c r="AV1254" s="73">
        <f t="shared" si="466"/>
        <v>1.0068214933659623</v>
      </c>
      <c r="AW1254" s="74">
        <f>PRODUCT(AV$4:AV1254)</f>
        <v>4937.9899958938504</v>
      </c>
    </row>
    <row r="1255" spans="44:49">
      <c r="AR1255" s="69">
        <f t="shared" si="465"/>
        <v>105</v>
      </c>
      <c r="AS1255" s="70">
        <f t="shared" si="467"/>
        <v>1252</v>
      </c>
      <c r="AT1255" s="71">
        <f t="shared" si="468"/>
        <v>1.8975584054537324E-4</v>
      </c>
      <c r="AU1255" s="72">
        <f t="shared" si="464"/>
        <v>6.8214933659622723E-3</v>
      </c>
      <c r="AV1255" s="73">
        <f t="shared" si="466"/>
        <v>1.0068214933659623</v>
      </c>
      <c r="AW1255" s="74">
        <f>PRODUCT(AV$4:AV1255)</f>
        <v>4971.6744618920284</v>
      </c>
    </row>
    <row r="1256" spans="44:49">
      <c r="AR1256" s="69">
        <f t="shared" si="465"/>
        <v>105</v>
      </c>
      <c r="AS1256" s="70">
        <f t="shared" si="467"/>
        <v>1253</v>
      </c>
      <c r="AT1256" s="71">
        <f t="shared" si="468"/>
        <v>1.8846142233794037E-4</v>
      </c>
      <c r="AU1256" s="72">
        <f t="shared" si="464"/>
        <v>6.8214933659622723E-3</v>
      </c>
      <c r="AV1256" s="73">
        <f t="shared" si="466"/>
        <v>1.0068214933659623</v>
      </c>
      <c r="AW1256" s="74">
        <f>PRODUCT(AV$4:AV1256)</f>
        <v>5005.5887062515485</v>
      </c>
    </row>
    <row r="1257" spans="44:49">
      <c r="AR1257" s="69">
        <f t="shared" si="465"/>
        <v>105</v>
      </c>
      <c r="AS1257" s="70">
        <f t="shared" si="467"/>
        <v>1254</v>
      </c>
      <c r="AT1257" s="71">
        <f t="shared" si="468"/>
        <v>1.8717583399572229E-4</v>
      </c>
      <c r="AU1257" s="72">
        <f t="shared" si="464"/>
        <v>6.8214933659622723E-3</v>
      </c>
      <c r="AV1257" s="73">
        <f t="shared" si="466"/>
        <v>1.0068214933659623</v>
      </c>
      <c r="AW1257" s="74">
        <f>PRODUCT(AV$4:AV1257)</f>
        <v>5039.734296403979</v>
      </c>
    </row>
    <row r="1258" spans="44:49">
      <c r="AR1258" s="69">
        <f t="shared" si="465"/>
        <v>105</v>
      </c>
      <c r="AS1258" s="70">
        <f t="shared" si="467"/>
        <v>1255</v>
      </c>
      <c r="AT1258" s="71">
        <f t="shared" si="468"/>
        <v>1.8589901528585201E-4</v>
      </c>
      <c r="AU1258" s="72">
        <f t="shared" si="464"/>
        <v>6.8214933659622723E-3</v>
      </c>
      <c r="AV1258" s="73">
        <f t="shared" si="466"/>
        <v>1.0068214933659623</v>
      </c>
      <c r="AW1258" s="74">
        <f>PRODUCT(AV$4:AV1258)</f>
        <v>5074.1128104731115</v>
      </c>
    </row>
    <row r="1259" spans="44:49">
      <c r="AR1259" s="69">
        <f t="shared" si="465"/>
        <v>105</v>
      </c>
      <c r="AS1259" s="70">
        <f t="shared" si="467"/>
        <v>1256</v>
      </c>
      <c r="AT1259" s="71">
        <f t="shared" si="468"/>
        <v>1.8463090638634066E-4</v>
      </c>
      <c r="AU1259" s="72">
        <f t="shared" si="464"/>
        <v>6.8214933659622723E-3</v>
      </c>
      <c r="AV1259" s="73">
        <f t="shared" si="466"/>
        <v>1.0068214933659623</v>
      </c>
      <c r="AW1259" s="74">
        <f>PRODUCT(AV$4:AV1259)</f>
        <v>5108.7258373478981</v>
      </c>
    </row>
    <row r="1260" spans="44:49">
      <c r="AR1260" s="69">
        <f t="shared" si="465"/>
        <v>105</v>
      </c>
      <c r="AS1260" s="70">
        <f t="shared" si="467"/>
        <v>1257</v>
      </c>
      <c r="AT1260" s="71">
        <f t="shared" si="468"/>
        <v>1.8337144788327462E-4</v>
      </c>
      <c r="AU1260" s="72">
        <f t="shared" si="464"/>
        <v>6.8214933659622723E-3</v>
      </c>
      <c r="AV1260" s="73">
        <f t="shared" si="466"/>
        <v>1.0068214933659623</v>
      </c>
      <c r="AW1260" s="74">
        <f>PRODUCT(AV$4:AV1260)</f>
        <v>5143.5749767558864</v>
      </c>
    </row>
    <row r="1261" spans="44:49">
      <c r="AR1261" s="69">
        <f t="shared" si="465"/>
        <v>105</v>
      </c>
      <c r="AS1261" s="70">
        <f t="shared" si="467"/>
        <v>1258</v>
      </c>
      <c r="AT1261" s="71">
        <f t="shared" si="468"/>
        <v>1.8212058076803197E-4</v>
      </c>
      <c r="AU1261" s="72">
        <f t="shared" si="464"/>
        <v>6.8214933659622723E-3</v>
      </c>
      <c r="AV1261" s="73">
        <f t="shared" si="466"/>
        <v>1.0068214933659623</v>
      </c>
      <c r="AW1261" s="74">
        <f>PRODUCT(AV$4:AV1261)</f>
        <v>5178.6618393371564</v>
      </c>
    </row>
    <row r="1262" spans="44:49">
      <c r="AR1262" s="69">
        <f t="shared" si="465"/>
        <v>105</v>
      </c>
      <c r="AS1262" s="70">
        <f t="shared" si="467"/>
        <v>1259</v>
      </c>
      <c r="AT1262" s="71">
        <f t="shared" si="468"/>
        <v>1.8087824643451763E-4</v>
      </c>
      <c r="AU1262" s="72">
        <f t="shared" si="464"/>
        <v>6.8214933659622723E-3</v>
      </c>
      <c r="AV1262" s="73">
        <f t="shared" si="466"/>
        <v>1.0068214933659623</v>
      </c>
      <c r="AW1262" s="74">
        <f>PRODUCT(AV$4:AV1262)</f>
        <v>5213.9880467187568</v>
      </c>
    </row>
    <row r="1263" spans="44:49">
      <c r="AR1263" s="69">
        <f t="shared" si="465"/>
        <v>105</v>
      </c>
      <c r="AS1263" s="70">
        <f t="shared" si="467"/>
        <v>1260</v>
      </c>
      <c r="AT1263" s="71">
        <f t="shared" si="468"/>
        <v>1.7964438667641768E-4</v>
      </c>
      <c r="AU1263" s="72">
        <f t="shared" si="464"/>
        <v>6.8214933659622723E-3</v>
      </c>
      <c r="AV1263" s="73">
        <f t="shared" si="466"/>
        <v>1.0068214933659623</v>
      </c>
      <c r="AW1263" s="74">
        <f>PRODUCT(AV$4:AV1263)</f>
        <v>5249.5552315896557</v>
      </c>
    </row>
    <row r="1264" spans="44:49">
      <c r="AR1264" s="69">
        <f t="shared" si="465"/>
        <v>106</v>
      </c>
      <c r="AS1264" s="70">
        <f t="shared" si="467"/>
        <v>1261</v>
      </c>
      <c r="AT1264" s="71">
        <f t="shared" si="468"/>
        <v>1.7841894368447213E-4</v>
      </c>
      <c r="AU1264" s="72">
        <f t="shared" si="464"/>
        <v>6.8214933659622723E-3</v>
      </c>
      <c r="AV1264" s="73">
        <f t="shared" si="466"/>
        <v>1.0068214933659623</v>
      </c>
      <c r="AW1264" s="74">
        <f>PRODUCT(AV$4:AV1264)</f>
        <v>5285.3650377761969</v>
      </c>
    </row>
    <row r="1265" spans="44:49">
      <c r="AR1265" s="69">
        <f t="shared" si="465"/>
        <v>106</v>
      </c>
      <c r="AS1265" s="70">
        <f t="shared" si="467"/>
        <v>1262</v>
      </c>
      <c r="AT1265" s="71">
        <f t="shared" si="468"/>
        <v>1.772018600437665E-4</v>
      </c>
      <c r="AU1265" s="72">
        <f t="shared" si="464"/>
        <v>6.8214933659622723E-3</v>
      </c>
      <c r="AV1265" s="73">
        <f t="shared" si="466"/>
        <v>1.0068214933659623</v>
      </c>
      <c r="AW1265" s="74">
        <f>PRODUCT(AV$4:AV1265)</f>
        <v>5321.4191203180762</v>
      </c>
    </row>
    <row r="1266" spans="44:49">
      <c r="AR1266" s="69">
        <f t="shared" si="465"/>
        <v>106</v>
      </c>
      <c r="AS1266" s="70">
        <f t="shared" si="467"/>
        <v>1263</v>
      </c>
      <c r="AT1266" s="71">
        <f t="shared" si="468"/>
        <v>1.7599307873104178E-4</v>
      </c>
      <c r="AU1266" s="72">
        <f t="shared" si="464"/>
        <v>6.8214933659622723E-3</v>
      </c>
      <c r="AV1266" s="73">
        <f t="shared" si="466"/>
        <v>1.0068214933659623</v>
      </c>
      <c r="AW1266" s="74">
        <f>PRODUCT(AV$4:AV1266)</f>
        <v>5357.719145544831</v>
      </c>
    </row>
    <row r="1267" spans="44:49">
      <c r="AR1267" s="69">
        <f t="shared" si="465"/>
        <v>106</v>
      </c>
      <c r="AS1267" s="70">
        <f t="shared" si="467"/>
        <v>1264</v>
      </c>
      <c r="AT1267" s="71">
        <f t="shared" si="468"/>
        <v>1.747925431120227E-4</v>
      </c>
      <c r="AU1267" s="72">
        <f t="shared" si="464"/>
        <v>6.8214933659622723E-3</v>
      </c>
      <c r="AV1267" s="73">
        <f t="shared" si="466"/>
        <v>1.0068214933659623</v>
      </c>
      <c r="AW1267" s="74">
        <f>PRODUCT(AV$4:AV1267)</f>
        <v>5394.2667911528542</v>
      </c>
    </row>
    <row r="1268" spans="44:49">
      <c r="AR1268" s="69">
        <f t="shared" si="465"/>
        <v>106</v>
      </c>
      <c r="AS1268" s="70">
        <f t="shared" si="467"/>
        <v>1265</v>
      </c>
      <c r="AT1268" s="71">
        <f t="shared" si="468"/>
        <v>1.7360019693876436E-4</v>
      </c>
      <c r="AU1268" s="72">
        <f t="shared" si="464"/>
        <v>6.8214933659622723E-3</v>
      </c>
      <c r="AV1268" s="73">
        <f t="shared" si="466"/>
        <v>1.0068214933659623</v>
      </c>
      <c r="AW1268" s="74">
        <f>PRODUCT(AV$4:AV1268)</f>
        <v>5431.0637462829336</v>
      </c>
    </row>
    <row r="1269" spans="44:49">
      <c r="AR1269" s="69">
        <f t="shared" si="465"/>
        <v>106</v>
      </c>
      <c r="AS1269" s="70">
        <f t="shared" si="467"/>
        <v>1266</v>
      </c>
      <c r="AT1269" s="71">
        <f t="shared" si="468"/>
        <v>1.7241598434701683E-4</v>
      </c>
      <c r="AU1269" s="72">
        <f t="shared" si="464"/>
        <v>6.8214933659622723E-3</v>
      </c>
      <c r="AV1269" s="73">
        <f t="shared" si="466"/>
        <v>1.0068214933659623</v>
      </c>
      <c r="AW1269" s="74">
        <f>PRODUCT(AV$4:AV1269)</f>
        <v>5468.1117115983207</v>
      </c>
    </row>
    <row r="1270" spans="44:49">
      <c r="AR1270" s="69">
        <f t="shared" si="465"/>
        <v>106</v>
      </c>
      <c r="AS1270" s="70">
        <f t="shared" si="467"/>
        <v>1267</v>
      </c>
      <c r="AT1270" s="71">
        <f t="shared" si="468"/>
        <v>1.7123984985360779E-4</v>
      </c>
      <c r="AU1270" s="72">
        <f t="shared" si="464"/>
        <v>6.8214933659622723E-3</v>
      </c>
      <c r="AV1270" s="73">
        <f t="shared" si="466"/>
        <v>1.0068214933659623</v>
      </c>
      <c r="AW1270" s="74">
        <f>PRODUCT(AV$4:AV1270)</f>
        <v>5505.4123993633293</v>
      </c>
    </row>
    <row r="1271" spans="44:49">
      <c r="AR1271" s="69">
        <f t="shared" si="465"/>
        <v>106</v>
      </c>
      <c r="AS1271" s="70">
        <f t="shared" si="467"/>
        <v>1268</v>
      </c>
      <c r="AT1271" s="71">
        <f t="shared" si="468"/>
        <v>1.7007173835384304E-4</v>
      </c>
      <c r="AU1271" s="72">
        <f t="shared" si="464"/>
        <v>6.8214933659622723E-3</v>
      </c>
      <c r="AV1271" s="73">
        <f t="shared" si="466"/>
        <v>1.0068214933659623</v>
      </c>
      <c r="AW1271" s="74">
        <f>PRODUCT(AV$4:AV1271)</f>
        <v>5542.9675335224729</v>
      </c>
    </row>
    <row r="1272" spans="44:49">
      <c r="AR1272" s="69">
        <f t="shared" si="465"/>
        <v>106</v>
      </c>
      <c r="AS1272" s="70">
        <f t="shared" si="467"/>
        <v>1269</v>
      </c>
      <c r="AT1272" s="71">
        <f t="shared" si="468"/>
        <v>1.6891159511892462E-4</v>
      </c>
      <c r="AU1272" s="72">
        <f t="shared" si="464"/>
        <v>6.8214933659622723E-3</v>
      </c>
      <c r="AV1272" s="73">
        <f t="shared" si="466"/>
        <v>1.0068214933659623</v>
      </c>
      <c r="AW1272" s="74">
        <f>PRODUCT(AV$4:AV1272)</f>
        <v>5580.7788497801403</v>
      </c>
    </row>
    <row r="1273" spans="44:49">
      <c r="AR1273" s="69">
        <f t="shared" si="465"/>
        <v>106</v>
      </c>
      <c r="AS1273" s="70">
        <f t="shared" si="467"/>
        <v>1270</v>
      </c>
      <c r="AT1273" s="71">
        <f t="shared" si="468"/>
        <v>1.6775936579338678E-4</v>
      </c>
      <c r="AU1273" s="72">
        <f t="shared" si="464"/>
        <v>6.8214933659622723E-3</v>
      </c>
      <c r="AV1273" s="73">
        <f t="shared" si="466"/>
        <v>1.0068214933659623</v>
      </c>
      <c r="AW1273" s="74">
        <f>PRODUCT(AV$4:AV1273)</f>
        <v>5618.848095680818</v>
      </c>
    </row>
    <row r="1274" spans="44:49">
      <c r="AR1274" s="69">
        <f t="shared" si="465"/>
        <v>106</v>
      </c>
      <c r="AS1274" s="70">
        <f t="shared" si="467"/>
        <v>1271</v>
      </c>
      <c r="AT1274" s="71">
        <f t="shared" si="468"/>
        <v>1.6661499639254916E-4</v>
      </c>
      <c r="AU1274" s="72">
        <f t="shared" si="464"/>
        <v>6.8214933659622723E-3</v>
      </c>
      <c r="AV1274" s="73">
        <f t="shared" si="466"/>
        <v>1.0068214933659623</v>
      </c>
      <c r="AW1274" s="74">
        <f>PRODUCT(AV$4:AV1274)</f>
        <v>5657.1770306898543</v>
      </c>
    </row>
    <row r="1275" spans="44:49">
      <c r="AR1275" s="69">
        <f t="shared" si="465"/>
        <v>106</v>
      </c>
      <c r="AS1275" s="70">
        <f t="shared" si="467"/>
        <v>1272</v>
      </c>
      <c r="AT1275" s="71">
        <f t="shared" si="468"/>
        <v>1.6547843329998757E-4</v>
      </c>
      <c r="AU1275" s="72">
        <f t="shared" si="464"/>
        <v>6.8214933659622723E-3</v>
      </c>
      <c r="AV1275" s="73">
        <f t="shared" si="466"/>
        <v>1.0068214933659623</v>
      </c>
      <c r="AW1275" s="74">
        <f>PRODUCT(AV$4:AV1275)</f>
        <v>5695.7674262747796</v>
      </c>
    </row>
    <row r="1276" spans="44:49">
      <c r="AR1276" s="69">
        <f t="shared" si="465"/>
        <v>107</v>
      </c>
      <c r="AS1276" s="70">
        <f t="shared" si="467"/>
        <v>1273</v>
      </c>
      <c r="AT1276" s="71">
        <f t="shared" si="468"/>
        <v>1.6434962326502186E-4</v>
      </c>
      <c r="AU1276" s="72">
        <f t="shared" si="464"/>
        <v>6.8214933659622723E-3</v>
      </c>
      <c r="AV1276" s="73">
        <f t="shared" si="466"/>
        <v>1.0068214933659623</v>
      </c>
      <c r="AW1276" s="74">
        <f>PRODUCT(AV$4:AV1276)</f>
        <v>5734.6210659871767</v>
      </c>
    </row>
    <row r="1277" spans="44:49">
      <c r="AR1277" s="69">
        <f t="shared" si="465"/>
        <v>107</v>
      </c>
      <c r="AS1277" s="70">
        <f t="shared" si="467"/>
        <v>1274</v>
      </c>
      <c r="AT1277" s="71">
        <f t="shared" si="468"/>
        <v>1.6322851340022112E-4</v>
      </c>
      <c r="AU1277" s="72">
        <f t="shared" si="464"/>
        <v>6.8214933659622723E-3</v>
      </c>
      <c r="AV1277" s="73">
        <f t="shared" si="466"/>
        <v>1.0068214933659623</v>
      </c>
      <c r="AW1277" s="74">
        <f>PRODUCT(AV$4:AV1277)</f>
        <v>5773.7397455451155</v>
      </c>
    </row>
    <row r="1278" spans="44:49">
      <c r="AR1278" s="69">
        <f t="shared" si="465"/>
        <v>107</v>
      </c>
      <c r="AS1278" s="70">
        <f t="shared" si="467"/>
        <v>1275</v>
      </c>
      <c r="AT1278" s="71">
        <f t="shared" si="468"/>
        <v>1.6211505117892563E-4</v>
      </c>
      <c r="AU1278" s="72">
        <f t="shared" si="464"/>
        <v>6.8214933659622723E-3</v>
      </c>
      <c r="AV1278" s="73">
        <f t="shared" si="466"/>
        <v>1.0068214933659623</v>
      </c>
      <c r="AW1278" s="74">
        <f>PRODUCT(AV$4:AV1278)</f>
        <v>5813.1252729161442</v>
      </c>
    </row>
    <row r="1279" spans="44:49">
      <c r="AR1279" s="69">
        <f t="shared" si="465"/>
        <v>107</v>
      </c>
      <c r="AS1279" s="70">
        <f t="shared" si="467"/>
        <v>1276</v>
      </c>
      <c r="AT1279" s="71">
        <f t="shared" si="468"/>
        <v>1.6100918443278595E-4</v>
      </c>
      <c r="AU1279" s="72">
        <f t="shared" si="464"/>
        <v>6.8214933659622723E-3</v>
      </c>
      <c r="AV1279" s="73">
        <f t="shared" si="466"/>
        <v>1.0068214933659623</v>
      </c>
      <c r="AW1279" s="74">
        <f>PRODUCT(AV$4:AV1279)</f>
        <v>5852.7794684008495</v>
      </c>
    </row>
    <row r="1280" spans="44:49">
      <c r="AR1280" s="69">
        <f t="shared" si="465"/>
        <v>107</v>
      </c>
      <c r="AS1280" s="70">
        <f t="shared" si="467"/>
        <v>1277</v>
      </c>
      <c r="AT1280" s="71">
        <f t="shared" si="468"/>
        <v>1.599108613493187E-4</v>
      </c>
      <c r="AU1280" s="72">
        <f t="shared" si="464"/>
        <v>6.8214933659622723E-3</v>
      </c>
      <c r="AV1280" s="73">
        <f t="shared" si="466"/>
        <v>1.0068214933659623</v>
      </c>
      <c r="AW1280" s="74">
        <f>PRODUCT(AV$4:AV1280)</f>
        <v>5892.7041647169863</v>
      </c>
    </row>
    <row r="1281" spans="44:49">
      <c r="AR1281" s="69">
        <f t="shared" si="465"/>
        <v>107</v>
      </c>
      <c r="AS1281" s="70">
        <f t="shared" si="467"/>
        <v>1278</v>
      </c>
      <c r="AT1281" s="71">
        <f t="shared" si="468"/>
        <v>1.5882003046947902E-4</v>
      </c>
      <c r="AU1281" s="72">
        <f t="shared" si="464"/>
        <v>6.8214933659622723E-3</v>
      </c>
      <c r="AV1281" s="73">
        <f t="shared" si="466"/>
        <v>1.0068214933659623</v>
      </c>
      <c r="AW1281" s="74">
        <f>PRODUCT(AV$4:AV1281)</f>
        <v>5932.9012070841818</v>
      </c>
    </row>
    <row r="1282" spans="44:49">
      <c r="AR1282" s="69">
        <f t="shared" si="465"/>
        <v>107</v>
      </c>
      <c r="AS1282" s="70">
        <f t="shared" si="467"/>
        <v>1279</v>
      </c>
      <c r="AT1282" s="71">
        <f t="shared" si="468"/>
        <v>1.5773664068524955E-4</v>
      </c>
      <c r="AU1282" s="72">
        <f t="shared" si="464"/>
        <v>6.8214933659622723E-3</v>
      </c>
      <c r="AV1282" s="73">
        <f t="shared" si="466"/>
        <v>1.0068214933659623</v>
      </c>
      <c r="AW1282" s="74">
        <f>PRODUCT(AV$4:AV1282)</f>
        <v>5973.3724533092163</v>
      </c>
    </row>
    <row r="1283" spans="44:49">
      <c r="AR1283" s="69">
        <f t="shared" si="465"/>
        <v>107</v>
      </c>
      <c r="AS1283" s="70">
        <f t="shared" si="467"/>
        <v>1280</v>
      </c>
      <c r="AT1283" s="71">
        <f t="shared" si="468"/>
        <v>1.5666064123724595E-4</v>
      </c>
      <c r="AU1283" s="72">
        <f t="shared" si="464"/>
        <v>6.8214933659622723E-3</v>
      </c>
      <c r="AV1283" s="73">
        <f t="shared" si="466"/>
        <v>1.0068214933659623</v>
      </c>
      <c r="AW1283" s="74">
        <f>PRODUCT(AV$4:AV1283)</f>
        <v>6014.1197738718865</v>
      </c>
    </row>
    <row r="1284" spans="44:49">
      <c r="AR1284" s="69">
        <f t="shared" si="465"/>
        <v>107</v>
      </c>
      <c r="AS1284" s="70">
        <f t="shared" si="467"/>
        <v>1281</v>
      </c>
      <c r="AT1284" s="71">
        <f t="shared" si="468"/>
        <v>1.5559198171233868E-4</v>
      </c>
      <c r="AU1284" s="72">
        <f t="shared" ref="AU1284:AU1347" si="469">((1+$AH$21)^(1/12))-1</f>
        <v>6.8214933659622723E-3</v>
      </c>
      <c r="AV1284" s="73">
        <f t="shared" si="466"/>
        <v>1.0068214933659623</v>
      </c>
      <c r="AW1284" s="74">
        <f>PRODUCT(AV$4:AV1284)</f>
        <v>6055.1450520114558</v>
      </c>
    </row>
    <row r="1285" spans="44:49">
      <c r="AR1285" s="69">
        <f t="shared" ref="AR1285:AR1348" si="470">ROUNDDOWN((AS1285-1)/12,0)+1</f>
        <v>107</v>
      </c>
      <c r="AS1285" s="70">
        <f t="shared" si="467"/>
        <v>1282</v>
      </c>
      <c r="AT1285" s="71">
        <f t="shared" si="468"/>
        <v>1.5453061204129105E-4</v>
      </c>
      <c r="AU1285" s="72">
        <f t="shared" si="469"/>
        <v>6.8214933659622723E-3</v>
      </c>
      <c r="AV1285" s="73">
        <f t="shared" ref="AV1285:AV1348" si="471">(1+AU1285)</f>
        <v>1.0068214933659623</v>
      </c>
      <c r="AW1285" s="74">
        <f>PRODUCT(AV$4:AV1285)</f>
        <v>6096.4501838136912</v>
      </c>
    </row>
    <row r="1286" spans="44:49">
      <c r="AR1286" s="69">
        <f t="shared" si="470"/>
        <v>107</v>
      </c>
      <c r="AS1286" s="70">
        <f t="shared" ref="AS1286:AS1349" si="472">AS1285+1</f>
        <v>1283</v>
      </c>
      <c r="AT1286" s="71">
        <f t="shared" ref="AT1286:AT1349" si="473">(1-AU1286)*AT1285</f>
        <v>1.5347648249641329E-4</v>
      </c>
      <c r="AU1286" s="72">
        <f t="shared" si="469"/>
        <v>6.8214933659622723E-3</v>
      </c>
      <c r="AV1286" s="73">
        <f t="shared" si="471"/>
        <v>1.0068214933659623</v>
      </c>
      <c r="AW1286" s="74">
        <f>PRODUCT(AV$4:AV1286)</f>
        <v>6138.0370782984955</v>
      </c>
    </row>
    <row r="1287" spans="44:49">
      <c r="AR1287" s="69">
        <f t="shared" si="470"/>
        <v>107</v>
      </c>
      <c r="AS1287" s="70">
        <f t="shared" si="472"/>
        <v>1284</v>
      </c>
      <c r="AT1287" s="71">
        <f t="shared" si="473"/>
        <v>1.5242954368923278E-4</v>
      </c>
      <c r="AU1287" s="72">
        <f t="shared" si="469"/>
        <v>6.8214933659622723E-3</v>
      </c>
      <c r="AV1287" s="73">
        <f t="shared" si="471"/>
        <v>1.0068214933659623</v>
      </c>
      <c r="AW1287" s="74">
        <f>PRODUCT(AV$4:AV1287)</f>
        <v>6179.907657508139</v>
      </c>
    </row>
    <row r="1288" spans="44:49">
      <c r="AR1288" s="69">
        <f t="shared" si="470"/>
        <v>108</v>
      </c>
      <c r="AS1288" s="70">
        <f t="shared" si="472"/>
        <v>1285</v>
      </c>
      <c r="AT1288" s="71">
        <f t="shared" si="473"/>
        <v>1.5138974656818004E-4</v>
      </c>
      <c r="AU1288" s="72">
        <f t="shared" si="469"/>
        <v>6.8214933659622723E-3</v>
      </c>
      <c r="AV1288" s="73">
        <f t="shared" si="471"/>
        <v>1.0068214933659623</v>
      </c>
      <c r="AW1288" s="74">
        <f>PRODUCT(AV$4:AV1288)</f>
        <v>6222.0638565960899</v>
      </c>
    </row>
    <row r="1289" spans="44:49">
      <c r="AR1289" s="69">
        <f t="shared" si="470"/>
        <v>108</v>
      </c>
      <c r="AS1289" s="70">
        <f t="shared" si="472"/>
        <v>1286</v>
      </c>
      <c r="AT1289" s="71">
        <f t="shared" si="473"/>
        <v>1.5035704241629047E-4</v>
      </c>
      <c r="AU1289" s="72">
        <f t="shared" si="469"/>
        <v>6.8214933659622723E-3</v>
      </c>
      <c r="AV1289" s="73">
        <f t="shared" si="471"/>
        <v>1.0068214933659623</v>
      </c>
      <c r="AW1289" s="74">
        <f>PRODUCT(AV$4:AV1289)</f>
        <v>6264.5076239164537</v>
      </c>
    </row>
    <row r="1290" spans="44:49">
      <c r="AR1290" s="69">
        <f t="shared" si="470"/>
        <v>108</v>
      </c>
      <c r="AS1290" s="70">
        <f t="shared" si="472"/>
        <v>1287</v>
      </c>
      <c r="AT1290" s="71">
        <f t="shared" si="473"/>
        <v>1.4933138284892205E-4</v>
      </c>
      <c r="AU1290" s="72">
        <f t="shared" si="469"/>
        <v>6.8214933659622723E-3</v>
      </c>
      <c r="AV1290" s="73">
        <f t="shared" si="471"/>
        <v>1.0068214933659623</v>
      </c>
      <c r="AW1290" s="74">
        <f>PRODUCT(AV$4:AV1290)</f>
        <v>6307.2409211140202</v>
      </c>
    </row>
    <row r="1291" spans="44:49">
      <c r="AR1291" s="69">
        <f t="shared" si="470"/>
        <v>108</v>
      </c>
      <c r="AS1291" s="70">
        <f t="shared" si="472"/>
        <v>1288</v>
      </c>
      <c r="AT1291" s="71">
        <f t="shared" si="473"/>
        <v>1.4831271981148816E-4</v>
      </c>
      <c r="AU1291" s="72">
        <f t="shared" si="469"/>
        <v>6.8214933659622723E-3</v>
      </c>
      <c r="AV1291" s="73">
        <f t="shared" si="471"/>
        <v>1.0068214933659623</v>
      </c>
      <c r="AW1291" s="74">
        <f>PRODUCT(AV$4:AV1291)</f>
        <v>6350.2657232149249</v>
      </c>
    </row>
    <row r="1292" spans="44:49">
      <c r="AR1292" s="69">
        <f t="shared" si="470"/>
        <v>108</v>
      </c>
      <c r="AS1292" s="70">
        <f t="shared" si="472"/>
        <v>1289</v>
      </c>
      <c r="AT1292" s="71">
        <f t="shared" si="473"/>
        <v>1.4730100557720628E-4</v>
      </c>
      <c r="AU1292" s="72">
        <f t="shared" si="469"/>
        <v>6.8214933659622723E-3</v>
      </c>
      <c r="AV1292" s="73">
        <f t="shared" si="471"/>
        <v>1.0068214933659623</v>
      </c>
      <c r="AW1292" s="74">
        <f>PRODUCT(AV$4:AV1292)</f>
        <v>6393.5840187179328</v>
      </c>
    </row>
    <row r="1293" spans="44:49">
      <c r="AR1293" s="69">
        <f t="shared" si="470"/>
        <v>108</v>
      </c>
      <c r="AS1293" s="70">
        <f t="shared" si="472"/>
        <v>1290</v>
      </c>
      <c r="AT1293" s="71">
        <f t="shared" si="473"/>
        <v>1.4629619274486179E-4</v>
      </c>
      <c r="AU1293" s="72">
        <f t="shared" si="469"/>
        <v>6.8214933659622723E-3</v>
      </c>
      <c r="AV1293" s="73">
        <f t="shared" si="471"/>
        <v>1.0068214933659623</v>
      </c>
      <c r="AW1293" s="74">
        <f>PRODUCT(AV$4:AV1293)</f>
        <v>6437.1978096863395</v>
      </c>
    </row>
    <row r="1294" spans="44:49">
      <c r="AR1294" s="69">
        <f t="shared" si="470"/>
        <v>108</v>
      </c>
      <c r="AS1294" s="70">
        <f t="shared" si="472"/>
        <v>1291</v>
      </c>
      <c r="AT1294" s="71">
        <f t="shared" si="473"/>
        <v>1.4529823423658719E-4</v>
      </c>
      <c r="AU1294" s="72">
        <f t="shared" si="469"/>
        <v>6.8214933659622723E-3</v>
      </c>
      <c r="AV1294" s="73">
        <f t="shared" si="471"/>
        <v>1.0068214933659623</v>
      </c>
      <c r="AW1294" s="74">
        <f>PRODUCT(AV$4:AV1294)</f>
        <v>6481.109111840502</v>
      </c>
    </row>
    <row r="1295" spans="44:49">
      <c r="AR1295" s="69">
        <f t="shared" si="470"/>
        <v>108</v>
      </c>
      <c r="AS1295" s="70">
        <f t="shared" si="472"/>
        <v>1292</v>
      </c>
      <c r="AT1295" s="71">
        <f t="shared" si="473"/>
        <v>1.4430708329565627E-4</v>
      </c>
      <c r="AU1295" s="72">
        <f t="shared" si="469"/>
        <v>6.8214933659622723E-3</v>
      </c>
      <c r="AV1295" s="73">
        <f t="shared" si="471"/>
        <v>1.0068214933659623</v>
      </c>
      <c r="AW1295" s="74">
        <f>PRODUCT(AV$4:AV1295)</f>
        <v>6525.3199546509995</v>
      </c>
    </row>
    <row r="1296" spans="44:49">
      <c r="AR1296" s="69">
        <f t="shared" si="470"/>
        <v>108</v>
      </c>
      <c r="AS1296" s="70">
        <f t="shared" si="472"/>
        <v>1293</v>
      </c>
      <c r="AT1296" s="71">
        <f t="shared" si="473"/>
        <v>1.433226934842936E-4</v>
      </c>
      <c r="AU1296" s="72">
        <f t="shared" si="469"/>
        <v>6.8214933659622723E-3</v>
      </c>
      <c r="AV1296" s="73">
        <f t="shared" si="471"/>
        <v>1.0068214933659623</v>
      </c>
      <c r="AW1296" s="74">
        <f>PRODUCT(AV$4:AV1296)</f>
        <v>6569.8323814324322</v>
      </c>
    </row>
    <row r="1297" spans="44:49">
      <c r="AR1297" s="69">
        <f t="shared" si="470"/>
        <v>108</v>
      </c>
      <c r="AS1297" s="70">
        <f t="shared" si="472"/>
        <v>1294</v>
      </c>
      <c r="AT1297" s="71">
        <f t="shared" si="473"/>
        <v>1.4234501868149864E-4</v>
      </c>
      <c r="AU1297" s="72">
        <f t="shared" si="469"/>
        <v>6.8214933659622723E-3</v>
      </c>
      <c r="AV1297" s="73">
        <f t="shared" si="471"/>
        <v>1.0068214933659623</v>
      </c>
      <c r="AW1297" s="74">
        <f>PRODUCT(AV$4:AV1297)</f>
        <v>6614.6484494378574</v>
      </c>
    </row>
    <row r="1298" spans="44:49">
      <c r="AR1298" s="69">
        <f t="shared" si="470"/>
        <v>108</v>
      </c>
      <c r="AS1298" s="70">
        <f t="shared" si="472"/>
        <v>1295</v>
      </c>
      <c r="AT1298" s="71">
        <f t="shared" si="473"/>
        <v>1.4137401308088503E-4</v>
      </c>
      <c r="AU1298" s="72">
        <f t="shared" si="469"/>
        <v>6.8214933659622723E-3</v>
      </c>
      <c r="AV1298" s="73">
        <f t="shared" si="471"/>
        <v>1.0068214933659623</v>
      </c>
      <c r="AW1298" s="74">
        <f>PRODUCT(AV$4:AV1298)</f>
        <v>6659.7702299538705</v>
      </c>
    </row>
    <row r="1299" spans="44:49">
      <c r="AR1299" s="69">
        <f t="shared" si="470"/>
        <v>108</v>
      </c>
      <c r="AS1299" s="70">
        <f t="shared" si="472"/>
        <v>1296</v>
      </c>
      <c r="AT1299" s="71">
        <f t="shared" si="473"/>
        <v>1.404096311885343E-4</v>
      </c>
      <c r="AU1299" s="72">
        <f t="shared" si="469"/>
        <v>6.8214933659622723E-3</v>
      </c>
      <c r="AV1299" s="73">
        <f t="shared" si="471"/>
        <v>1.0068214933659623</v>
      </c>
      <c r="AW1299" s="74">
        <f>PRODUCT(AV$4:AV1299)</f>
        <v>6705.1998083963335</v>
      </c>
    </row>
    <row r="1300" spans="44:49">
      <c r="AR1300" s="69">
        <f t="shared" si="470"/>
        <v>109</v>
      </c>
      <c r="AS1300" s="70">
        <f t="shared" si="472"/>
        <v>1297</v>
      </c>
      <c r="AT1300" s="71">
        <f t="shared" si="473"/>
        <v>1.394518278208645E-4</v>
      </c>
      <c r="AU1300" s="72">
        <f t="shared" si="469"/>
        <v>6.8214933659622723E-3</v>
      </c>
      <c r="AV1300" s="73">
        <f t="shared" si="471"/>
        <v>1.0068214933659623</v>
      </c>
      <c r="AW1300" s="74">
        <f>PRODUCT(AV$4:AV1300)</f>
        <v>6750.9392844067606</v>
      </c>
    </row>
    <row r="1301" spans="44:49">
      <c r="AR1301" s="69">
        <f t="shared" si="470"/>
        <v>109</v>
      </c>
      <c r="AS1301" s="70">
        <f t="shared" si="472"/>
        <v>1298</v>
      </c>
      <c r="AT1301" s="71">
        <f t="shared" si="473"/>
        <v>1.3850055810251316E-4</v>
      </c>
      <c r="AU1301" s="72">
        <f t="shared" si="469"/>
        <v>6.8214933659622723E-3</v>
      </c>
      <c r="AV1301" s="73">
        <f t="shared" si="471"/>
        <v>1.0068214933659623</v>
      </c>
      <c r="AW1301" s="74">
        <f>PRODUCT(AV$4:AV1301)</f>
        <v>6796.9907719493558</v>
      </c>
    </row>
    <row r="1302" spans="44:49">
      <c r="AR1302" s="69">
        <f t="shared" si="470"/>
        <v>109</v>
      </c>
      <c r="AS1302" s="70">
        <f t="shared" si="472"/>
        <v>1299</v>
      </c>
      <c r="AT1302" s="71">
        <f t="shared" si="473"/>
        <v>1.3755577746423479E-4</v>
      </c>
      <c r="AU1302" s="72">
        <f t="shared" si="469"/>
        <v>6.8214933659622723E-3</v>
      </c>
      <c r="AV1302" s="73">
        <f t="shared" si="471"/>
        <v>1.0068214933659623</v>
      </c>
      <c r="AW1302" s="74">
        <f>PRODUCT(AV$4:AV1302)</f>
        <v>6843.3563994087153</v>
      </c>
    </row>
    <row r="1303" spans="44:49">
      <c r="AR1303" s="69">
        <f t="shared" si="470"/>
        <v>109</v>
      </c>
      <c r="AS1303" s="70">
        <f t="shared" si="472"/>
        <v>1300</v>
      </c>
      <c r="AT1303" s="71">
        <f t="shared" si="473"/>
        <v>1.3661744164081272E-4</v>
      </c>
      <c r="AU1303" s="72">
        <f t="shared" si="469"/>
        <v>6.8214933659622723E-3</v>
      </c>
      <c r="AV1303" s="73">
        <f t="shared" si="471"/>
        <v>1.0068214933659623</v>
      </c>
      <c r="AW1303" s="74">
        <f>PRODUCT(AV$4:AV1303)</f>
        <v>6890.0383096881969</v>
      </c>
    </row>
    <row r="1304" spans="44:49">
      <c r="AR1304" s="69">
        <f t="shared" si="470"/>
        <v>109</v>
      </c>
      <c r="AS1304" s="70">
        <f t="shared" si="472"/>
        <v>1301</v>
      </c>
      <c r="AT1304" s="71">
        <f t="shared" si="473"/>
        <v>1.3568550666898517E-4</v>
      </c>
      <c r="AU1304" s="72">
        <f t="shared" si="469"/>
        <v>6.8214933659622723E-3</v>
      </c>
      <c r="AV1304" s="73">
        <f t="shared" si="471"/>
        <v>1.0068214933659623</v>
      </c>
      <c r="AW1304" s="74">
        <f>PRODUCT(AV$4:AV1304)</f>
        <v>6937.038660308961</v>
      </c>
    </row>
    <row r="1305" spans="44:49">
      <c r="AR1305" s="69">
        <f t="shared" si="470"/>
        <v>109</v>
      </c>
      <c r="AS1305" s="70">
        <f t="shared" si="472"/>
        <v>1302</v>
      </c>
      <c r="AT1305" s="71">
        <f t="shared" si="473"/>
        <v>1.3475992888538547E-4</v>
      </c>
      <c r="AU1305" s="72">
        <f t="shared" si="469"/>
        <v>6.8214933659622723E-3</v>
      </c>
      <c r="AV1305" s="73">
        <f t="shared" si="471"/>
        <v>1.0068214933659623</v>
      </c>
      <c r="AW1305" s="74">
        <f>PRODUCT(AV$4:AV1305)</f>
        <v>6984.359623509682</v>
      </c>
    </row>
    <row r="1306" spans="44:49">
      <c r="AR1306" s="69">
        <f t="shared" si="470"/>
        <v>109</v>
      </c>
      <c r="AS1306" s="70">
        <f t="shared" si="472"/>
        <v>1303</v>
      </c>
      <c r="AT1306" s="71">
        <f t="shared" si="473"/>
        <v>1.3384066492449627E-4</v>
      </c>
      <c r="AU1306" s="72">
        <f t="shared" si="469"/>
        <v>6.8214933659622723E-3</v>
      </c>
      <c r="AV1306" s="73">
        <f t="shared" si="471"/>
        <v>1.0068214933659623</v>
      </c>
      <c r="AW1306" s="74">
        <f>PRODUCT(AV$4:AV1306)</f>
        <v>7032.003386346948</v>
      </c>
    </row>
    <row r="1307" spans="44:49">
      <c r="AR1307" s="69">
        <f t="shared" si="470"/>
        <v>109</v>
      </c>
      <c r="AS1307" s="70">
        <f t="shared" si="472"/>
        <v>1304</v>
      </c>
      <c r="AT1307" s="71">
        <f t="shared" si="473"/>
        <v>1.3292767171661784E-4</v>
      </c>
      <c r="AU1307" s="72">
        <f t="shared" si="469"/>
        <v>6.8214933659622723E-3</v>
      </c>
      <c r="AV1307" s="73">
        <f t="shared" si="471"/>
        <v>1.0068214933659623</v>
      </c>
      <c r="AW1307" s="74">
        <f>PRODUCT(AV$4:AV1307)</f>
        <v>7079.9721507963377</v>
      </c>
    </row>
    <row r="1308" spans="44:49">
      <c r="AR1308" s="69">
        <f t="shared" si="470"/>
        <v>109</v>
      </c>
      <c r="AS1308" s="70">
        <f t="shared" si="472"/>
        <v>1305</v>
      </c>
      <c r="AT1308" s="71">
        <f t="shared" si="473"/>
        <v>1.3202090648585011E-4</v>
      </c>
      <c r="AU1308" s="72">
        <f t="shared" si="469"/>
        <v>6.8214933659622723E-3</v>
      </c>
      <c r="AV1308" s="73">
        <f t="shared" si="471"/>
        <v>1.0068214933659623</v>
      </c>
      <c r="AW1308" s="74">
        <f>PRODUCT(AV$4:AV1308)</f>
        <v>7128.2681338541925</v>
      </c>
    </row>
    <row r="1309" spans="44:49">
      <c r="AR1309" s="69">
        <f t="shared" si="470"/>
        <v>109</v>
      </c>
      <c r="AS1309" s="70">
        <f t="shared" si="472"/>
        <v>1306</v>
      </c>
      <c r="AT1309" s="71">
        <f t="shared" si="473"/>
        <v>1.3112032674808855E-4</v>
      </c>
      <c r="AU1309" s="72">
        <f t="shared" si="469"/>
        <v>6.8214933659622723E-3</v>
      </c>
      <c r="AV1309" s="73">
        <f t="shared" si="471"/>
        <v>1.0068214933659623</v>
      </c>
      <c r="AW1309" s="74">
        <f>PRODUCT(AV$4:AV1309)</f>
        <v>7176.8935676400788</v>
      </c>
    </row>
    <row r="1310" spans="44:49">
      <c r="AR1310" s="69">
        <f t="shared" si="470"/>
        <v>109</v>
      </c>
      <c r="AS1310" s="70">
        <f t="shared" si="472"/>
        <v>1307</v>
      </c>
      <c r="AT1310" s="71">
        <f t="shared" si="473"/>
        <v>1.3022589030903367E-4</v>
      </c>
      <c r="AU1310" s="72">
        <f t="shared" si="469"/>
        <v>6.8214933659622723E-3</v>
      </c>
      <c r="AV1310" s="73">
        <f t="shared" si="471"/>
        <v>1.0068214933659623</v>
      </c>
      <c r="AW1310" s="74">
        <f>PRODUCT(AV$4:AV1310)</f>
        <v>7225.8506994999525</v>
      </c>
    </row>
    <row r="1311" spans="44:49">
      <c r="AR1311" s="69">
        <f t="shared" si="470"/>
        <v>109</v>
      </c>
      <c r="AS1311" s="70">
        <f t="shared" si="472"/>
        <v>1308</v>
      </c>
      <c r="AT1311" s="71">
        <f t="shared" si="473"/>
        <v>1.2933755526221407E-4</v>
      </c>
      <c r="AU1311" s="72">
        <f t="shared" si="469"/>
        <v>6.8214933659622723E-3</v>
      </c>
      <c r="AV1311" s="73">
        <f t="shared" si="471"/>
        <v>1.0068214933659623</v>
      </c>
      <c r="AW1311" s="74">
        <f>PRODUCT(AV$4:AV1311)</f>
        <v>7275.1417921100256</v>
      </c>
    </row>
    <row r="1312" spans="44:49">
      <c r="AR1312" s="69">
        <f t="shared" si="470"/>
        <v>110</v>
      </c>
      <c r="AS1312" s="70">
        <f t="shared" si="472"/>
        <v>1309</v>
      </c>
      <c r="AT1312" s="71">
        <f t="shared" si="473"/>
        <v>1.284552799870231E-4</v>
      </c>
      <c r="AU1312" s="72">
        <f t="shared" si="469"/>
        <v>6.8214933659622723E-3</v>
      </c>
      <c r="AV1312" s="73">
        <f t="shared" si="471"/>
        <v>1.0068214933659623</v>
      </c>
      <c r="AW1312" s="74">
        <f>PRODUCT(AV$4:AV1312)</f>
        <v>7324.769123581339</v>
      </c>
    </row>
    <row r="1313" spans="44:49">
      <c r="AR1313" s="69">
        <f t="shared" si="470"/>
        <v>110</v>
      </c>
      <c r="AS1313" s="70">
        <f t="shared" si="472"/>
        <v>1310</v>
      </c>
      <c r="AT1313" s="71">
        <f t="shared" si="473"/>
        <v>1.275790231467688E-4</v>
      </c>
      <c r="AU1313" s="72">
        <f t="shared" si="469"/>
        <v>6.8214933659622723E-3</v>
      </c>
      <c r="AV1313" s="73">
        <f t="shared" si="471"/>
        <v>1.0068214933659623</v>
      </c>
      <c r="AW1313" s="74">
        <f>PRODUCT(AV$4:AV1313)</f>
        <v>7374.7349875650543</v>
      </c>
    </row>
    <row r="1314" spans="44:49">
      <c r="AR1314" s="69">
        <f t="shared" si="470"/>
        <v>110</v>
      </c>
      <c r="AS1314" s="70">
        <f t="shared" si="472"/>
        <v>1311</v>
      </c>
      <c r="AT1314" s="71">
        <f t="shared" si="473"/>
        <v>1.2670874368673717E-4</v>
      </c>
      <c r="AU1314" s="72">
        <f t="shared" si="469"/>
        <v>6.8214933659622723E-3</v>
      </c>
      <c r="AV1314" s="73">
        <f t="shared" si="471"/>
        <v>1.0068214933659623</v>
      </c>
      <c r="AW1314" s="74">
        <f>PRODUCT(AV$4:AV1314)</f>
        <v>7425.0416933584593</v>
      </c>
    </row>
    <row r="1315" spans="44:49">
      <c r="AR1315" s="69">
        <f t="shared" si="470"/>
        <v>110</v>
      </c>
      <c r="AS1315" s="70">
        <f t="shared" si="472"/>
        <v>1312</v>
      </c>
      <c r="AT1315" s="71">
        <f t="shared" si="473"/>
        <v>1.2584440083226867E-4</v>
      </c>
      <c r="AU1315" s="72">
        <f t="shared" si="469"/>
        <v>6.8214933659622723E-3</v>
      </c>
      <c r="AV1315" s="73">
        <f t="shared" si="471"/>
        <v>1.0068214933659623</v>
      </c>
      <c r="AW1315" s="74">
        <f>PRODUCT(AV$4:AV1315)</f>
        <v>7475.6915660116974</v>
      </c>
    </row>
    <row r="1316" spans="44:49">
      <c r="AR1316" s="69">
        <f t="shared" si="470"/>
        <v>110</v>
      </c>
      <c r="AS1316" s="70">
        <f t="shared" si="472"/>
        <v>1313</v>
      </c>
      <c r="AT1316" s="71">
        <f t="shared" si="473"/>
        <v>1.2498595408684787E-4</v>
      </c>
      <c r="AU1316" s="72">
        <f t="shared" si="469"/>
        <v>6.8214933659622723E-3</v>
      </c>
      <c r="AV1316" s="73">
        <f t="shared" si="471"/>
        <v>1.0068214933659623</v>
      </c>
      <c r="AW1316" s="74">
        <f>PRODUCT(AV$4:AV1316)</f>
        <v>7526.6869464352267</v>
      </c>
    </row>
    <row r="1317" spans="44:49">
      <c r="AR1317" s="69">
        <f t="shared" si="470"/>
        <v>110</v>
      </c>
      <c r="AS1317" s="70">
        <f t="shared" si="472"/>
        <v>1314</v>
      </c>
      <c r="AT1317" s="71">
        <f t="shared" si="473"/>
        <v>1.2413336323020596E-4</v>
      </c>
      <c r="AU1317" s="72">
        <f t="shared" si="469"/>
        <v>6.8214933659622723E-3</v>
      </c>
      <c r="AV1317" s="73">
        <f t="shared" si="471"/>
        <v>1.0068214933659623</v>
      </c>
      <c r="AW1317" s="74">
        <f>PRODUCT(AV$4:AV1317)</f>
        <v>7578.030191508009</v>
      </c>
    </row>
    <row r="1318" spans="44:49">
      <c r="AR1318" s="69">
        <f t="shared" si="470"/>
        <v>110</v>
      </c>
      <c r="AS1318" s="70">
        <f t="shared" si="472"/>
        <v>1315</v>
      </c>
      <c r="AT1318" s="71">
        <f t="shared" si="473"/>
        <v>1.2328658831643654E-4</v>
      </c>
      <c r="AU1318" s="72">
        <f t="shared" si="469"/>
        <v>6.8214933659622723E-3</v>
      </c>
      <c r="AV1318" s="73">
        <f t="shared" si="471"/>
        <v>1.0068214933659623</v>
      </c>
      <c r="AW1318" s="74">
        <f>PRODUCT(AV$4:AV1318)</f>
        <v>7629.7236741864426</v>
      </c>
    </row>
    <row r="1319" spans="44:49">
      <c r="AR1319" s="69">
        <f t="shared" si="470"/>
        <v>110</v>
      </c>
      <c r="AS1319" s="70">
        <f t="shared" si="472"/>
        <v>1316</v>
      </c>
      <c r="AT1319" s="71">
        <f t="shared" si="473"/>
        <v>1.2244558967212384E-4</v>
      </c>
      <c r="AU1319" s="72">
        <f t="shared" si="469"/>
        <v>6.8214933659622723E-3</v>
      </c>
      <c r="AV1319" s="73">
        <f t="shared" si="471"/>
        <v>1.0068214933659623</v>
      </c>
      <c r="AW1319" s="74">
        <f>PRODUCT(AV$4:AV1319)</f>
        <v>7681.7697836140305</v>
      </c>
    </row>
    <row r="1320" spans="44:49">
      <c r="AR1320" s="69">
        <f t="shared" si="470"/>
        <v>110</v>
      </c>
      <c r="AS1320" s="70">
        <f t="shared" si="472"/>
        <v>1317</v>
      </c>
      <c r="AT1320" s="71">
        <f t="shared" si="473"/>
        <v>1.2161032789448412E-4</v>
      </c>
      <c r="AU1320" s="72">
        <f t="shared" si="469"/>
        <v>6.8214933659622723E-3</v>
      </c>
      <c r="AV1320" s="73">
        <f t="shared" si="471"/>
        <v>1.0068214933659623</v>
      </c>
      <c r="AW1320" s="74">
        <f>PRODUCT(AV$4:AV1320)</f>
        <v>7734.1709252318033</v>
      </c>
    </row>
    <row r="1321" spans="44:49">
      <c r="AR1321" s="69">
        <f t="shared" si="470"/>
        <v>110</v>
      </c>
      <c r="AS1321" s="70">
        <f t="shared" si="472"/>
        <v>1318</v>
      </c>
      <c r="AT1321" s="71">
        <f t="shared" si="473"/>
        <v>1.207807638495194E-4</v>
      </c>
      <c r="AU1321" s="72">
        <f t="shared" si="469"/>
        <v>6.8214933659622723E-3</v>
      </c>
      <c r="AV1321" s="73">
        <f t="shared" si="471"/>
        <v>1.0068214933659623</v>
      </c>
      <c r="AW1321" s="74">
        <f>PRODUCT(AV$4:AV1321)</f>
        <v>7786.92952088949</v>
      </c>
    </row>
    <row r="1322" spans="44:49">
      <c r="AR1322" s="69">
        <f t="shared" si="470"/>
        <v>110</v>
      </c>
      <c r="AS1322" s="70">
        <f t="shared" si="472"/>
        <v>1319</v>
      </c>
      <c r="AT1322" s="71">
        <f t="shared" si="473"/>
        <v>1.1995685867018404E-4</v>
      </c>
      <c r="AU1322" s="72">
        <f t="shared" si="469"/>
        <v>6.8214933659622723E-3</v>
      </c>
      <c r="AV1322" s="73">
        <f t="shared" si="471"/>
        <v>1.0068214933659623</v>
      </c>
      <c r="AW1322" s="74">
        <f>PRODUCT(AV$4:AV1322)</f>
        <v>7840.0480089574539</v>
      </c>
    </row>
    <row r="1323" spans="44:49">
      <c r="AR1323" s="69">
        <f t="shared" si="470"/>
        <v>110</v>
      </c>
      <c r="AS1323" s="70">
        <f t="shared" si="472"/>
        <v>1320</v>
      </c>
      <c r="AT1323" s="71">
        <f t="shared" si="473"/>
        <v>1.1913857375456371E-4</v>
      </c>
      <c r="AU1323" s="72">
        <f t="shared" si="469"/>
        <v>6.8214933659622723E-3</v>
      </c>
      <c r="AV1323" s="73">
        <f t="shared" si="471"/>
        <v>1.0068214933659623</v>
      </c>
      <c r="AW1323" s="74">
        <f>PRODUCT(AV$4:AV1323)</f>
        <v>7893.5288444393827</v>
      </c>
    </row>
    <row r="1324" spans="44:49">
      <c r="AR1324" s="69">
        <f t="shared" si="470"/>
        <v>111</v>
      </c>
      <c r="AS1324" s="70">
        <f t="shared" si="472"/>
        <v>1321</v>
      </c>
      <c r="AT1324" s="71">
        <f t="shared" si="473"/>
        <v>1.1832587076406674E-4</v>
      </c>
      <c r="AU1324" s="72">
        <f t="shared" si="469"/>
        <v>6.8214933659622723E-3</v>
      </c>
      <c r="AV1324" s="73">
        <f t="shared" si="471"/>
        <v>1.0068214933659623</v>
      </c>
      <c r="AW1324" s="74">
        <f>PRODUCT(AV$4:AV1324)</f>
        <v>7947.3744990857576</v>
      </c>
    </row>
    <row r="1325" spans="44:49">
      <c r="AR1325" s="69">
        <f t="shared" si="470"/>
        <v>111</v>
      </c>
      <c r="AS1325" s="70">
        <f t="shared" si="472"/>
        <v>1322</v>
      </c>
      <c r="AT1325" s="71">
        <f t="shared" si="473"/>
        <v>1.1751871162162795E-4</v>
      </c>
      <c r="AU1325" s="72">
        <f t="shared" si="469"/>
        <v>6.8214933659622723E-3</v>
      </c>
      <c r="AV1325" s="73">
        <f t="shared" si="471"/>
        <v>1.0068214933659623</v>
      </c>
      <c r="AW1325" s="74">
        <f>PRODUCT(AV$4:AV1325)</f>
        <v>8001.5874615080893</v>
      </c>
    </row>
    <row r="1326" spans="44:49">
      <c r="AR1326" s="69">
        <f t="shared" si="470"/>
        <v>111</v>
      </c>
      <c r="AS1326" s="70">
        <f t="shared" si="472"/>
        <v>1323</v>
      </c>
      <c r="AT1326" s="71">
        <f t="shared" si="473"/>
        <v>1.1671705850992458E-4</v>
      </c>
      <c r="AU1326" s="72">
        <f t="shared" si="469"/>
        <v>6.8214933659622723E-3</v>
      </c>
      <c r="AV1326" s="73">
        <f t="shared" si="471"/>
        <v>1.0068214933659623</v>
      </c>
      <c r="AW1326" s="74">
        <f>PRODUCT(AV$4:AV1326)</f>
        <v>8056.1702372939335</v>
      </c>
    </row>
    <row r="1327" spans="44:49">
      <c r="AR1327" s="69">
        <f t="shared" si="470"/>
        <v>111</v>
      </c>
      <c r="AS1327" s="70">
        <f t="shared" si="472"/>
        <v>1324</v>
      </c>
      <c r="AT1327" s="71">
        <f t="shared" si="473"/>
        <v>1.159208738696045E-4</v>
      </c>
      <c r="AU1327" s="72">
        <f t="shared" si="469"/>
        <v>6.8214933659622723E-3</v>
      </c>
      <c r="AV1327" s="73">
        <f t="shared" si="471"/>
        <v>1.0068214933659623</v>
      </c>
      <c r="AW1327" s="74">
        <f>PRODUCT(AV$4:AV1327)</f>
        <v>8111.1253491226971</v>
      </c>
    </row>
    <row r="1328" spans="44:49">
      <c r="AR1328" s="69">
        <f t="shared" si="470"/>
        <v>111</v>
      </c>
      <c r="AS1328" s="70">
        <f t="shared" si="472"/>
        <v>1325</v>
      </c>
      <c r="AT1328" s="71">
        <f t="shared" si="473"/>
        <v>1.1513012039752644E-4</v>
      </c>
      <c r="AU1328" s="72">
        <f t="shared" si="469"/>
        <v>6.8214933659622723E-3</v>
      </c>
      <c r="AV1328" s="73">
        <f t="shared" si="471"/>
        <v>1.0068214933659623</v>
      </c>
      <c r="AW1328" s="74">
        <f>PRODUCT(AV$4:AV1328)</f>
        <v>8166.4553368822262</v>
      </c>
    </row>
    <row r="1329" spans="44:49">
      <c r="AR1329" s="69">
        <f t="shared" si="470"/>
        <v>111</v>
      </c>
      <c r="AS1329" s="70">
        <f t="shared" si="472"/>
        <v>1326</v>
      </c>
      <c r="AT1329" s="71">
        <f t="shared" si="473"/>
        <v>1.1434476104501228E-4</v>
      </c>
      <c r="AU1329" s="72">
        <f t="shared" si="469"/>
        <v>6.8214933659622723E-3</v>
      </c>
      <c r="AV1329" s="73">
        <f t="shared" si="471"/>
        <v>1.0068214933659623</v>
      </c>
      <c r="AW1329" s="74">
        <f>PRODUCT(AV$4:AV1329)</f>
        <v>8222.1627577861964</v>
      </c>
    </row>
    <row r="1330" spans="44:49">
      <c r="AR1330" s="69">
        <f t="shared" si="470"/>
        <v>111</v>
      </c>
      <c r="AS1330" s="70">
        <f t="shared" si="472"/>
        <v>1327</v>
      </c>
      <c r="AT1330" s="71">
        <f t="shared" si="473"/>
        <v>1.1356475901611118E-4</v>
      </c>
      <c r="AU1330" s="72">
        <f t="shared" si="469"/>
        <v>6.8214933659622723E-3</v>
      </c>
      <c r="AV1330" s="73">
        <f t="shared" si="471"/>
        <v>1.0068214933659623</v>
      </c>
      <c r="AW1330" s="74">
        <f>PRODUCT(AV$4:AV1330)</f>
        <v>8278.2501864922979</v>
      </c>
    </row>
    <row r="1331" spans="44:49">
      <c r="AR1331" s="69">
        <f t="shared" si="470"/>
        <v>111</v>
      </c>
      <c r="AS1331" s="70">
        <f t="shared" si="472"/>
        <v>1328</v>
      </c>
      <c r="AT1331" s="71">
        <f t="shared" si="473"/>
        <v>1.1279007776587567E-4</v>
      </c>
      <c r="AU1331" s="72">
        <f t="shared" si="469"/>
        <v>6.8214933659622723E-3</v>
      </c>
      <c r="AV1331" s="73">
        <f t="shared" si="471"/>
        <v>1.0068214933659623</v>
      </c>
      <c r="AW1331" s="74">
        <f>PRODUCT(AV$4:AV1331)</f>
        <v>8334.7202152212303</v>
      </c>
    </row>
    <row r="1332" spans="44:49">
      <c r="AR1332" s="69">
        <f t="shared" si="470"/>
        <v>111</v>
      </c>
      <c r="AS1332" s="70">
        <f t="shared" si="472"/>
        <v>1329</v>
      </c>
      <c r="AT1332" s="71">
        <f t="shared" si="473"/>
        <v>1.1202068099864939E-4</v>
      </c>
      <c r="AU1332" s="72">
        <f t="shared" si="469"/>
        <v>6.8214933659622723E-3</v>
      </c>
      <c r="AV1332" s="73">
        <f t="shared" si="471"/>
        <v>1.0068214933659623</v>
      </c>
      <c r="AW1332" s="74">
        <f>PRODUCT(AV$4:AV1332)</f>
        <v>8391.5754538765141</v>
      </c>
    </row>
    <row r="1333" spans="44:49">
      <c r="AR1333" s="69">
        <f t="shared" si="470"/>
        <v>111</v>
      </c>
      <c r="AS1333" s="70">
        <f t="shared" si="472"/>
        <v>1330</v>
      </c>
      <c r="AT1333" s="71">
        <f t="shared" si="473"/>
        <v>1.1125653266636652E-4</v>
      </c>
      <c r="AU1333" s="72">
        <f t="shared" si="469"/>
        <v>6.8214933659622723E-3</v>
      </c>
      <c r="AV1333" s="73">
        <f t="shared" si="471"/>
        <v>1.0068214933659623</v>
      </c>
      <c r="AW1333" s="74">
        <f>PRODUCT(AV$4:AV1333)</f>
        <v>8448.8185301651047</v>
      </c>
    </row>
    <row r="1334" spans="44:49">
      <c r="AR1334" s="69">
        <f t="shared" si="470"/>
        <v>111</v>
      </c>
      <c r="AS1334" s="70">
        <f t="shared" si="472"/>
        <v>1331</v>
      </c>
      <c r="AT1334" s="71">
        <f t="shared" si="473"/>
        <v>1.1049759696686294E-4</v>
      </c>
      <c r="AU1334" s="72">
        <f t="shared" si="469"/>
        <v>6.8214933659622723E-3</v>
      </c>
      <c r="AV1334" s="73">
        <f t="shared" si="471"/>
        <v>1.0068214933659623</v>
      </c>
      <c r="AW1334" s="74">
        <f>PRODUCT(AV$4:AV1334)</f>
        <v>8506.4520897188449</v>
      </c>
    </row>
    <row r="1335" spans="44:49">
      <c r="AR1335" s="69">
        <f t="shared" si="470"/>
        <v>111</v>
      </c>
      <c r="AS1335" s="70">
        <f t="shared" si="472"/>
        <v>1332</v>
      </c>
      <c r="AT1335" s="71">
        <f t="shared" si="473"/>
        <v>1.0974383834219872E-4</v>
      </c>
      <c r="AU1335" s="72">
        <f t="shared" si="469"/>
        <v>6.8214933659622723E-3</v>
      </c>
      <c r="AV1335" s="73">
        <f t="shared" si="471"/>
        <v>1.0068214933659623</v>
      </c>
      <c r="AW1335" s="74">
        <f>PRODUCT(AV$4:AV1335)</f>
        <v>8564.4787962167375</v>
      </c>
    </row>
    <row r="1336" spans="44:49">
      <c r="AR1336" s="69">
        <f t="shared" si="470"/>
        <v>112</v>
      </c>
      <c r="AS1336" s="70">
        <f t="shared" si="472"/>
        <v>1333</v>
      </c>
      <c r="AT1336" s="71">
        <f t="shared" si="473"/>
        <v>1.0899522147699218E-4</v>
      </c>
      <c r="AU1336" s="72">
        <f t="shared" si="469"/>
        <v>6.8214933659622723E-3</v>
      </c>
      <c r="AV1336" s="73">
        <f t="shared" si="471"/>
        <v>1.0068214933659623</v>
      </c>
      <c r="AW1336" s="74">
        <f>PRODUCT(AV$4:AV1336)</f>
        <v>8622.9013315080538</v>
      </c>
    </row>
    <row r="1337" spans="44:49">
      <c r="AR1337" s="69">
        <f t="shared" si="470"/>
        <v>112</v>
      </c>
      <c r="AS1337" s="70">
        <f t="shared" si="472"/>
        <v>1334</v>
      </c>
      <c r="AT1337" s="71">
        <f t="shared" si="473"/>
        <v>1.0825171129676529E-4</v>
      </c>
      <c r="AU1337" s="72">
        <f t="shared" si="469"/>
        <v>6.8214933659622723E-3</v>
      </c>
      <c r="AV1337" s="73">
        <f t="shared" si="471"/>
        <v>1.0068214933659623</v>
      </c>
      <c r="AW1337" s="74">
        <f>PRODUCT(AV$4:AV1337)</f>
        <v>8681.7223957362839</v>
      </c>
    </row>
    <row r="1338" spans="44:49">
      <c r="AR1338" s="69">
        <f t="shared" si="470"/>
        <v>112</v>
      </c>
      <c r="AS1338" s="70">
        <f t="shared" si="472"/>
        <v>1335</v>
      </c>
      <c r="AT1338" s="71">
        <f t="shared" si="473"/>
        <v>1.0751327296630035E-4</v>
      </c>
      <c r="AU1338" s="72">
        <f t="shared" si="469"/>
        <v>6.8214933659622723E-3</v>
      </c>
      <c r="AV1338" s="73">
        <f t="shared" si="471"/>
        <v>1.0068214933659623</v>
      </c>
      <c r="AW1338" s="74">
        <f>PRODUCT(AV$4:AV1338)</f>
        <v>8740.9447074639247</v>
      </c>
    </row>
    <row r="1339" spans="44:49">
      <c r="AR1339" s="69">
        <f t="shared" si="470"/>
        <v>112</v>
      </c>
      <c r="AS1339" s="70">
        <f t="shared" si="472"/>
        <v>1336</v>
      </c>
      <c r="AT1339" s="71">
        <f t="shared" si="473"/>
        <v>1.0677987188800784E-4</v>
      </c>
      <c r="AU1339" s="72">
        <f t="shared" si="469"/>
        <v>6.8214933659622723E-3</v>
      </c>
      <c r="AV1339" s="73">
        <f t="shared" si="471"/>
        <v>1.0068214933659623</v>
      </c>
      <c r="AW1339" s="74">
        <f>PRODUCT(AV$4:AV1339)</f>
        <v>8800.5710037981335</v>
      </c>
    </row>
    <row r="1340" spans="44:49">
      <c r="AR1340" s="69">
        <f t="shared" si="470"/>
        <v>112</v>
      </c>
      <c r="AS1340" s="70">
        <f t="shared" si="472"/>
        <v>1337</v>
      </c>
      <c r="AT1340" s="71">
        <f t="shared" si="473"/>
        <v>1.0605147370030549E-4</v>
      </c>
      <c r="AU1340" s="72">
        <f t="shared" si="469"/>
        <v>6.8214933659622723E-3</v>
      </c>
      <c r="AV1340" s="73">
        <f t="shared" si="471"/>
        <v>1.0068214933659623</v>
      </c>
      <c r="AW1340" s="74">
        <f>PRODUCT(AV$4:AV1340)</f>
        <v>8860.6040405172225</v>
      </c>
    </row>
    <row r="1341" spans="44:49">
      <c r="AR1341" s="69">
        <f t="shared" si="470"/>
        <v>112</v>
      </c>
      <c r="AS1341" s="70">
        <f t="shared" si="472"/>
        <v>1338</v>
      </c>
      <c r="AT1341" s="71">
        <f t="shared" si="473"/>
        <v>1.0532804427600833E-4</v>
      </c>
      <c r="AU1341" s="72">
        <f t="shared" si="469"/>
        <v>6.8214933659622723E-3</v>
      </c>
      <c r="AV1341" s="73">
        <f t="shared" si="471"/>
        <v>1.0068214933659623</v>
      </c>
      <c r="AW1341" s="74">
        <f>PRODUCT(AV$4:AV1341)</f>
        <v>8921.0465921980285</v>
      </c>
    </row>
    <row r="1342" spans="44:49">
      <c r="AR1342" s="69">
        <f t="shared" si="470"/>
        <v>112</v>
      </c>
      <c r="AS1342" s="70">
        <f t="shared" si="472"/>
        <v>1339</v>
      </c>
      <c r="AT1342" s="71">
        <f t="shared" si="473"/>
        <v>1.0460954972072977E-4</v>
      </c>
      <c r="AU1342" s="72">
        <f t="shared" si="469"/>
        <v>6.8214933659622723E-3</v>
      </c>
      <c r="AV1342" s="73">
        <f t="shared" si="471"/>
        <v>1.0068214933659623</v>
      </c>
      <c r="AW1342" s="74">
        <f>PRODUCT(AV$4:AV1342)</f>
        <v>8981.9014523441474</v>
      </c>
    </row>
    <row r="1343" spans="44:49">
      <c r="AR1343" s="69">
        <f t="shared" si="470"/>
        <v>112</v>
      </c>
      <c r="AS1343" s="70">
        <f t="shared" si="472"/>
        <v>1340</v>
      </c>
      <c r="AT1343" s="71">
        <f t="shared" si="473"/>
        <v>1.0389595637129351E-4</v>
      </c>
      <c r="AU1343" s="72">
        <f t="shared" si="469"/>
        <v>6.8214933659622723E-3</v>
      </c>
      <c r="AV1343" s="73">
        <f t="shared" si="471"/>
        <v>1.0068214933659623</v>
      </c>
      <c r="AW1343" s="74">
        <f>PRODUCT(AV$4:AV1343)</f>
        <v>9043.1714335150391</v>
      </c>
    </row>
    <row r="1344" spans="44:49">
      <c r="AR1344" s="69">
        <f t="shared" si="470"/>
        <v>112</v>
      </c>
      <c r="AS1344" s="70">
        <f t="shared" si="472"/>
        <v>1341</v>
      </c>
      <c r="AT1344" s="71">
        <f t="shared" si="473"/>
        <v>1.0318723079415642E-4</v>
      </c>
      <c r="AU1344" s="72">
        <f t="shared" si="469"/>
        <v>6.8214933659622723E-3</v>
      </c>
      <c r="AV1344" s="73">
        <f t="shared" si="471"/>
        <v>1.0068214933659623</v>
      </c>
      <c r="AW1344" s="74">
        <f>PRODUCT(AV$4:AV1344)</f>
        <v>9104.8593674560216</v>
      </c>
    </row>
    <row r="1345" spans="44:49">
      <c r="AR1345" s="69">
        <f t="shared" si="470"/>
        <v>112</v>
      </c>
      <c r="AS1345" s="70">
        <f t="shared" si="472"/>
        <v>1342</v>
      </c>
      <c r="AT1345" s="71">
        <f t="shared" si="473"/>
        <v>1.0248333978384207E-4</v>
      </c>
      <c r="AU1345" s="72">
        <f t="shared" si="469"/>
        <v>6.8214933659622723E-3</v>
      </c>
      <c r="AV1345" s="73">
        <f t="shared" si="471"/>
        <v>1.0068214933659623</v>
      </c>
      <c r="AW1345" s="74">
        <f>PRODUCT(AV$4:AV1345)</f>
        <v>9166.9681052291417</v>
      </c>
    </row>
    <row r="1346" spans="44:49">
      <c r="AR1346" s="69">
        <f t="shared" si="470"/>
        <v>112</v>
      </c>
      <c r="AS1346" s="70">
        <f t="shared" si="472"/>
        <v>1343</v>
      </c>
      <c r="AT1346" s="71">
        <f t="shared" si="473"/>
        <v>1.0178425036138493E-4</v>
      </c>
      <c r="AU1346" s="72">
        <f t="shared" si="469"/>
        <v>6.8214933659622723E-3</v>
      </c>
      <c r="AV1346" s="73">
        <f t="shared" si="471"/>
        <v>1.0068214933659623</v>
      </c>
      <c r="AW1346" s="74">
        <f>PRODUCT(AV$4:AV1346)</f>
        <v>9229.5005173449499</v>
      </c>
    </row>
    <row r="1347" spans="44:49">
      <c r="AR1347" s="69">
        <f t="shared" si="470"/>
        <v>112</v>
      </c>
      <c r="AS1347" s="70">
        <f t="shared" si="472"/>
        <v>1344</v>
      </c>
      <c r="AT1347" s="71">
        <f t="shared" si="473"/>
        <v>1.010899297727853E-4</v>
      </c>
      <c r="AU1347" s="72">
        <f t="shared" si="469"/>
        <v>6.8214933659622723E-3</v>
      </c>
      <c r="AV1347" s="73">
        <f t="shared" si="471"/>
        <v>1.0068214933659623</v>
      </c>
      <c r="AW1347" s="74">
        <f>PRODUCT(AV$4:AV1347)</f>
        <v>9292.4594938951632</v>
      </c>
    </row>
    <row r="1348" spans="44:49">
      <c r="AR1348" s="69">
        <f t="shared" si="470"/>
        <v>113</v>
      </c>
      <c r="AS1348" s="70">
        <f t="shared" si="472"/>
        <v>1345</v>
      </c>
      <c r="AT1348" s="71">
        <f t="shared" si="473"/>
        <v>1.0040034548747465E-4</v>
      </c>
      <c r="AU1348" s="72">
        <f t="shared" ref="AU1348:AU1411" si="474">((1+$AH$21)^(1/12))-1</f>
        <v>6.8214933659622723E-3</v>
      </c>
      <c r="AV1348" s="73">
        <f t="shared" si="471"/>
        <v>1.0068214933659623</v>
      </c>
      <c r="AW1348" s="74">
        <f>PRODUCT(AV$4:AV1348)</f>
        <v>9355.847944686242</v>
      </c>
    </row>
    <row r="1349" spans="44:49">
      <c r="AR1349" s="69">
        <f t="shared" ref="AR1349:AR1412" si="475">ROUNDDOWN((AS1349-1)/12,0)+1</f>
        <v>113</v>
      </c>
      <c r="AS1349" s="70">
        <f t="shared" si="472"/>
        <v>1346</v>
      </c>
      <c r="AT1349" s="71">
        <f t="shared" si="473"/>
        <v>9.9715465196791519E-5</v>
      </c>
      <c r="AU1349" s="72">
        <f t="shared" si="474"/>
        <v>6.8214933659622723E-3</v>
      </c>
      <c r="AV1349" s="73">
        <f t="shared" ref="AV1349:AV1412" si="476">(1+AU1349)</f>
        <v>1.0068214933659623</v>
      </c>
      <c r="AW1349" s="74">
        <f>PRODUCT(AV$4:AV1349)</f>
        <v>9419.6687993738706</v>
      </c>
    </row>
    <row r="1350" spans="44:49">
      <c r="AR1350" s="69">
        <f t="shared" si="475"/>
        <v>113</v>
      </c>
      <c r="AS1350" s="70">
        <f t="shared" ref="AS1350:AS1413" si="477">AS1349+1</f>
        <v>1347</v>
      </c>
      <c r="AT1350" s="71">
        <f t="shared" ref="AT1350:AT1413" si="478">(1-AU1350)*AT1349</f>
        <v>9.9035256812467765E-5</v>
      </c>
      <c r="AU1350" s="72">
        <f t="shared" si="474"/>
        <v>6.8214933659622723E-3</v>
      </c>
      <c r="AV1350" s="73">
        <f t="shared" si="476"/>
        <v>1.0068214933659623</v>
      </c>
      <c r="AW1350" s="74">
        <f>PRODUCT(AV$4:AV1350)</f>
        <v>9483.9250075983618</v>
      </c>
    </row>
    <row r="1351" spans="44:49">
      <c r="AR1351" s="69">
        <f t="shared" si="475"/>
        <v>113</v>
      </c>
      <c r="AS1351" s="70">
        <f t="shared" si="477"/>
        <v>1348</v>
      </c>
      <c r="AT1351" s="71">
        <f t="shared" si="478"/>
        <v>9.8359688465125144E-5</v>
      </c>
      <c r="AU1351" s="72">
        <f t="shared" si="474"/>
        <v>6.8214933659622723E-3</v>
      </c>
      <c r="AV1351" s="73">
        <f t="shared" si="476"/>
        <v>1.0068214933659623</v>
      </c>
      <c r="AW1351" s="74">
        <f>PRODUCT(AV$4:AV1351)</f>
        <v>9548.6195391209785</v>
      </c>
    </row>
    <row r="1352" spans="44:49">
      <c r="AR1352" s="69">
        <f t="shared" si="475"/>
        <v>113</v>
      </c>
      <c r="AS1352" s="70">
        <f t="shared" si="477"/>
        <v>1349</v>
      </c>
      <c r="AT1352" s="71">
        <f t="shared" si="478"/>
        <v>9.7688728502782178E-5</v>
      </c>
      <c r="AU1352" s="72">
        <f t="shared" si="474"/>
        <v>6.8214933659622723E-3</v>
      </c>
      <c r="AV1352" s="73">
        <f t="shared" si="476"/>
        <v>1.0068214933659623</v>
      </c>
      <c r="AW1352" s="74">
        <f>PRODUCT(AV$4:AV1352)</f>
        <v>9613.7553839611901</v>
      </c>
    </row>
    <row r="1353" spans="44:49">
      <c r="AR1353" s="69">
        <f t="shared" si="475"/>
        <v>113</v>
      </c>
      <c r="AS1353" s="70">
        <f t="shared" si="477"/>
        <v>1350</v>
      </c>
      <c r="AT1353" s="71">
        <f t="shared" si="478"/>
        <v>9.7022345489371155E-5</v>
      </c>
      <c r="AU1353" s="72">
        <f t="shared" si="474"/>
        <v>6.8214933659622723E-3</v>
      </c>
      <c r="AV1353" s="73">
        <f t="shared" si="476"/>
        <v>1.0068214933659623</v>
      </c>
      <c r="AW1353" s="74">
        <f>PRODUCT(AV$4:AV1353)</f>
        <v>9679.3355525348652</v>
      </c>
    </row>
    <row r="1354" spans="44:49">
      <c r="AR1354" s="69">
        <f t="shared" si="475"/>
        <v>113</v>
      </c>
      <c r="AS1354" s="70">
        <f t="shared" si="477"/>
        <v>1351</v>
      </c>
      <c r="AT1354" s="71">
        <f t="shared" si="478"/>
        <v>9.636050820326531E-5</v>
      </c>
      <c r="AU1354" s="72">
        <f t="shared" si="474"/>
        <v>6.8214933659622723E-3</v>
      </c>
      <c r="AV1354" s="73">
        <f t="shared" si="476"/>
        <v>1.0068214933659623</v>
      </c>
      <c r="AW1354" s="74">
        <f>PRODUCT(AV$4:AV1354)</f>
        <v>9745.3630757934043</v>
      </c>
    </row>
    <row r="1355" spans="44:49">
      <c r="AR1355" s="69">
        <f t="shared" si="475"/>
        <v>113</v>
      </c>
      <c r="AS1355" s="70">
        <f t="shared" si="477"/>
        <v>1352</v>
      </c>
      <c r="AT1355" s="71">
        <f t="shared" si="478"/>
        <v>9.5703185635815979E-5</v>
      </c>
      <c r="AU1355" s="72">
        <f t="shared" si="474"/>
        <v>6.8214933659622723E-3</v>
      </c>
      <c r="AV1355" s="73">
        <f t="shared" si="476"/>
        <v>1.0068214933659623</v>
      </c>
      <c r="AW1355" s="74">
        <f>PRODUCT(AV$4:AV1355)</f>
        <v>9811.8410053638236</v>
      </c>
    </row>
    <row r="1356" spans="44:49">
      <c r="AR1356" s="69">
        <f t="shared" si="475"/>
        <v>113</v>
      </c>
      <c r="AS1356" s="70">
        <f t="shared" si="477"/>
        <v>1353</v>
      </c>
      <c r="AT1356" s="71">
        <f t="shared" si="478"/>
        <v>9.5050346989899805E-5</v>
      </c>
      <c r="AU1356" s="72">
        <f t="shared" si="474"/>
        <v>6.8214933659622723E-3</v>
      </c>
      <c r="AV1356" s="73">
        <f t="shared" si="476"/>
        <v>1.0068214933659623</v>
      </c>
      <c r="AW1356" s="74">
        <f>PRODUCT(AV$4:AV1356)</f>
        <v>9878.7724136897887</v>
      </c>
    </row>
    <row r="1357" spans="44:49">
      <c r="AR1357" s="69">
        <f t="shared" si="475"/>
        <v>113</v>
      </c>
      <c r="AS1357" s="70">
        <f t="shared" si="477"/>
        <v>1354</v>
      </c>
      <c r="AT1357" s="71">
        <f t="shared" si="478"/>
        <v>9.4401961678475791E-5</v>
      </c>
      <c r="AU1357" s="72">
        <f t="shared" si="474"/>
        <v>6.8214933659622723E-3</v>
      </c>
      <c r="AV1357" s="73">
        <f t="shared" si="476"/>
        <v>1.0068214933659623</v>
      </c>
      <c r="AW1357" s="74">
        <f>PRODUCT(AV$4:AV1357)</f>
        <v>9946.1603941736248</v>
      </c>
    </row>
    <row r="1358" spans="44:49">
      <c r="AR1358" s="69">
        <f t="shared" si="475"/>
        <v>113</v>
      </c>
      <c r="AS1358" s="70">
        <f t="shared" si="477"/>
        <v>1355</v>
      </c>
      <c r="AT1358" s="71">
        <f t="shared" si="478"/>
        <v>9.3757999323152241E-5</v>
      </c>
      <c r="AU1358" s="72">
        <f t="shared" si="474"/>
        <v>6.8214933659622723E-3</v>
      </c>
      <c r="AV1358" s="73">
        <f t="shared" si="476"/>
        <v>1.0068214933659623</v>
      </c>
      <c r="AW1358" s="74">
        <f>PRODUCT(AV$4:AV1358)</f>
        <v>10014.008061319277</v>
      </c>
    </row>
    <row r="1359" spans="44:49">
      <c r="AR1359" s="69">
        <f t="shared" si="475"/>
        <v>113</v>
      </c>
      <c r="AS1359" s="70">
        <f t="shared" si="477"/>
        <v>1356</v>
      </c>
      <c r="AT1359" s="71">
        <f t="shared" si="478"/>
        <v>9.3118429752763458E-5</v>
      </c>
      <c r="AU1359" s="72">
        <f t="shared" si="474"/>
        <v>6.8214933659622723E-3</v>
      </c>
      <c r="AV1359" s="73">
        <f t="shared" si="476"/>
        <v>1.0068214933659623</v>
      </c>
      <c r="AW1359" s="74">
        <f>PRODUCT(AV$4:AV1359)</f>
        <v>10082.318550876258</v>
      </c>
    </row>
    <row r="1360" spans="44:49">
      <c r="AR1360" s="69">
        <f t="shared" si="475"/>
        <v>114</v>
      </c>
      <c r="AS1360" s="70">
        <f t="shared" si="477"/>
        <v>1357</v>
      </c>
      <c r="AT1360" s="71">
        <f t="shared" si="478"/>
        <v>9.2483223001956164E-5</v>
      </c>
      <c r="AU1360" s="72">
        <f t="shared" si="474"/>
        <v>6.8214933659622723E-3</v>
      </c>
      <c r="AV1360" s="73">
        <f t="shared" si="476"/>
        <v>1.0068214933659623</v>
      </c>
      <c r="AW1360" s="74">
        <f>PRODUCT(AV$4:AV1360)</f>
        <v>10151.095019984579</v>
      </c>
    </row>
    <row r="1361" spans="44:49">
      <c r="AR1361" s="69">
        <f t="shared" si="475"/>
        <v>114</v>
      </c>
      <c r="AS1361" s="70">
        <f t="shared" si="477"/>
        <v>1358</v>
      </c>
      <c r="AT1361" s="71">
        <f t="shared" si="478"/>
        <v>9.1852349309785511E-5</v>
      </c>
      <c r="AU1361" s="72">
        <f t="shared" si="474"/>
        <v>6.8214933659622723E-3</v>
      </c>
      <c r="AV1361" s="73">
        <f t="shared" si="476"/>
        <v>1.0068214933659623</v>
      </c>
      <c r="AW1361" s="74">
        <f>PRODUCT(AV$4:AV1361)</f>
        <v>10220.340647320656</v>
      </c>
    </row>
    <row r="1362" spans="44:49">
      <c r="AR1362" s="69">
        <f t="shared" si="475"/>
        <v>114</v>
      </c>
      <c r="AS1362" s="70">
        <f t="shared" si="477"/>
        <v>1359</v>
      </c>
      <c r="AT1362" s="71">
        <f t="shared" si="478"/>
        <v>9.1225779118320758E-5</v>
      </c>
      <c r="AU1362" s="72">
        <f t="shared" si="474"/>
        <v>6.8214933659622723E-3</v>
      </c>
      <c r="AV1362" s="73">
        <f t="shared" si="476"/>
        <v>1.0068214933659623</v>
      </c>
      <c r="AW1362" s="74">
        <f>PRODUCT(AV$4:AV1362)</f>
        <v>10290.058633244229</v>
      </c>
    </row>
    <row r="1363" spans="44:49">
      <c r="AR1363" s="69">
        <f t="shared" si="475"/>
        <v>114</v>
      </c>
      <c r="AS1363" s="70">
        <f t="shared" si="477"/>
        <v>1360</v>
      </c>
      <c r="AT1363" s="71">
        <f t="shared" si="478"/>
        <v>9.0603483071260388E-5</v>
      </c>
      <c r="AU1363" s="72">
        <f t="shared" si="474"/>
        <v>6.8214933659622723E-3</v>
      </c>
      <c r="AV1363" s="73">
        <f t="shared" si="476"/>
        <v>1.0068214933659623</v>
      </c>
      <c r="AW1363" s="74">
        <f>PRODUCT(AV$4:AV1363)</f>
        <v>10360.252199946268</v>
      </c>
    </row>
    <row r="1364" spans="44:49">
      <c r="AR1364" s="69">
        <f t="shared" si="475"/>
        <v>114</v>
      </c>
      <c r="AS1364" s="70">
        <f t="shared" si="477"/>
        <v>1361</v>
      </c>
      <c r="AT1364" s="71">
        <f t="shared" si="478"/>
        <v>8.9985432012556709E-5</v>
      </c>
      <c r="AU1364" s="72">
        <f t="shared" si="474"/>
        <v>6.8214933659622723E-3</v>
      </c>
      <c r="AV1364" s="73">
        <f t="shared" si="476"/>
        <v>1.0068214933659623</v>
      </c>
      <c r="AW1364" s="74">
        <f>PRODUCT(AV$4:AV1364)</f>
        <v>10430.924591597897</v>
      </c>
    </row>
    <row r="1365" spans="44:49">
      <c r="AR1365" s="69">
        <f t="shared" si="475"/>
        <v>114</v>
      </c>
      <c r="AS1365" s="70">
        <f t="shared" si="477"/>
        <v>1362</v>
      </c>
      <c r="AT1365" s="71">
        <f t="shared" si="478"/>
        <v>8.9371596985049809E-5</v>
      </c>
      <c r="AU1365" s="72">
        <f t="shared" si="474"/>
        <v>6.8214933659622723E-3</v>
      </c>
      <c r="AV1365" s="73">
        <f t="shared" si="476"/>
        <v>1.0068214933659623</v>
      </c>
      <c r="AW1365" s="74">
        <f>PRODUCT(AV$4:AV1365)</f>
        <v>10502.079074500334</v>
      </c>
    </row>
    <row r="1366" spans="44:49">
      <c r="AR1366" s="69">
        <f t="shared" si="475"/>
        <v>114</v>
      </c>
      <c r="AS1366" s="70">
        <f t="shared" si="477"/>
        <v>1363</v>
      </c>
      <c r="AT1366" s="71">
        <f t="shared" si="478"/>
        <v>8.876194922911084E-5</v>
      </c>
      <c r="AU1366" s="72">
        <f t="shared" si="474"/>
        <v>6.8214933659622723E-3</v>
      </c>
      <c r="AV1366" s="73">
        <f t="shared" si="476"/>
        <v>1.0068214933659623</v>
      </c>
      <c r="AW1366" s="74">
        <f>PRODUCT(AV$4:AV1366)</f>
        <v>10573.71893723585</v>
      </c>
    </row>
    <row r="1367" spans="44:49">
      <c r="AR1367" s="69">
        <f t="shared" si="475"/>
        <v>114</v>
      </c>
      <c r="AS1367" s="70">
        <f t="shared" si="477"/>
        <v>1364</v>
      </c>
      <c r="AT1367" s="71">
        <f t="shared" si="478"/>
        <v>8.8156460181294574E-5</v>
      </c>
      <c r="AU1367" s="72">
        <f t="shared" si="474"/>
        <v>6.8214933659622723E-3</v>
      </c>
      <c r="AV1367" s="73">
        <f t="shared" si="476"/>
        <v>1.0068214933659623</v>
      </c>
      <c r="AW1367" s="74">
        <f>PRODUCT(AV$4:AV1367)</f>
        <v>10645.847490819753</v>
      </c>
    </row>
    <row r="1368" spans="44:49">
      <c r="AR1368" s="69">
        <f t="shared" si="475"/>
        <v>114</v>
      </c>
      <c r="AS1368" s="70">
        <f t="shared" si="477"/>
        <v>1365</v>
      </c>
      <c r="AT1368" s="71">
        <f t="shared" si="478"/>
        <v>8.7555101473001156E-5</v>
      </c>
      <c r="AU1368" s="72">
        <f t="shared" si="474"/>
        <v>6.8214933659622723E-3</v>
      </c>
      <c r="AV1368" s="73">
        <f t="shared" si="476"/>
        <v>1.0068214933659623</v>
      </c>
      <c r="AW1368" s="74">
        <f>PRODUCT(AV$4:AV1368)</f>
        <v>10718.468068853426</v>
      </c>
    </row>
    <row r="1369" spans="44:49">
      <c r="AR1369" s="69">
        <f t="shared" si="475"/>
        <v>114</v>
      </c>
      <c r="AS1369" s="70">
        <f t="shared" si="477"/>
        <v>1366</v>
      </c>
      <c r="AT1369" s="71">
        <f t="shared" si="478"/>
        <v>8.6957844929146926E-5</v>
      </c>
      <c r="AU1369" s="72">
        <f t="shared" si="474"/>
        <v>6.8214933659622723E-3</v>
      </c>
      <c r="AV1369" s="73">
        <f t="shared" si="476"/>
        <v>1.0068214933659623</v>
      </c>
      <c r="AW1369" s="74">
        <f>PRODUCT(AV$4:AV1369)</f>
        <v>10791.584027678389</v>
      </c>
    </row>
    <row r="1370" spans="44:49">
      <c r="AR1370" s="69">
        <f t="shared" si="475"/>
        <v>114</v>
      </c>
      <c r="AS1370" s="70">
        <f t="shared" si="477"/>
        <v>1367</v>
      </c>
      <c r="AT1370" s="71">
        <f t="shared" si="478"/>
        <v>8.6364662566844368E-5</v>
      </c>
      <c r="AU1370" s="72">
        <f t="shared" si="474"/>
        <v>6.8214933659622723E-3</v>
      </c>
      <c r="AV1370" s="73">
        <f t="shared" si="476"/>
        <v>1.0068214933659623</v>
      </c>
      <c r="AW1370" s="74">
        <f>PRODUCT(AV$4:AV1370)</f>
        <v>10865.198746531421</v>
      </c>
    </row>
    <row r="1371" spans="44:49">
      <c r="AR1371" s="69">
        <f t="shared" si="475"/>
        <v>114</v>
      </c>
      <c r="AS1371" s="70">
        <f t="shared" si="477"/>
        <v>1368</v>
      </c>
      <c r="AT1371" s="71">
        <f t="shared" si="478"/>
        <v>8.5775526594091071E-5</v>
      </c>
      <c r="AU1371" s="72">
        <f t="shared" si="474"/>
        <v>6.8214933659622723E-3</v>
      </c>
      <c r="AV1371" s="73">
        <f t="shared" si="476"/>
        <v>1.0068214933659623</v>
      </c>
      <c r="AW1371" s="74">
        <f>PRODUCT(AV$4:AV1371)</f>
        <v>10939.315627700747</v>
      </c>
    </row>
    <row r="1372" spans="44:49">
      <c r="AR1372" s="69">
        <f t="shared" si="475"/>
        <v>115</v>
      </c>
      <c r="AS1372" s="70">
        <f t="shared" si="477"/>
        <v>1369</v>
      </c>
      <c r="AT1372" s="71">
        <f t="shared" si="478"/>
        <v>8.5190409408467552E-5</v>
      </c>
      <c r="AU1372" s="72">
        <f t="shared" si="474"/>
        <v>6.8214933659622723E-3</v>
      </c>
      <c r="AV1372" s="73">
        <f t="shared" si="476"/>
        <v>1.0068214933659623</v>
      </c>
      <c r="AW1372" s="74">
        <f>PRODUCT(AV$4:AV1372)</f>
        <v>11013.938096683276</v>
      </c>
    </row>
    <row r="1373" spans="44:49">
      <c r="AR1373" s="69">
        <f t="shared" si="475"/>
        <v>115</v>
      </c>
      <c r="AS1373" s="70">
        <f t="shared" si="477"/>
        <v>1370</v>
      </c>
      <c r="AT1373" s="71">
        <f t="shared" si="478"/>
        <v>8.4609283595844077E-5</v>
      </c>
      <c r="AU1373" s="72">
        <f t="shared" si="474"/>
        <v>6.8214933659622723E-3</v>
      </c>
      <c r="AV1373" s="73">
        <f t="shared" si="476"/>
        <v>1.0068214933659623</v>
      </c>
      <c r="AW1373" s="74">
        <f>PRODUCT(AV$4:AV1373)</f>
        <v>11089.069602342921</v>
      </c>
    </row>
    <row r="1374" spans="44:49">
      <c r="AR1374" s="69">
        <f t="shared" si="475"/>
        <v>115</v>
      </c>
      <c r="AS1374" s="70">
        <f t="shared" si="477"/>
        <v>1371</v>
      </c>
      <c r="AT1374" s="71">
        <f t="shared" si="478"/>
        <v>8.4032121929096212E-5</v>
      </c>
      <c r="AU1374" s="72">
        <f t="shared" si="474"/>
        <v>6.8214933659622723E-3</v>
      </c>
      <c r="AV1374" s="73">
        <f t="shared" si="476"/>
        <v>1.0068214933659623</v>
      </c>
      <c r="AW1374" s="74">
        <f>PRODUCT(AV$4:AV1374)</f>
        <v>11164.713617069998</v>
      </c>
    </row>
    <row r="1375" spans="44:49">
      <c r="AR1375" s="69">
        <f t="shared" si="475"/>
        <v>115</v>
      </c>
      <c r="AS1375" s="70">
        <f t="shared" si="477"/>
        <v>1372</v>
      </c>
      <c r="AT1375" s="71">
        <f t="shared" si="478"/>
        <v>8.3458897366829146E-5</v>
      </c>
      <c r="AU1375" s="72">
        <f t="shared" si="474"/>
        <v>6.8214933659622723E-3</v>
      </c>
      <c r="AV1375" s="73">
        <f t="shared" si="476"/>
        <v>1.0068214933659623</v>
      </c>
      <c r="AW1375" s="74">
        <f>PRODUCT(AV$4:AV1375)</f>
        <v>11240.873636941709</v>
      </c>
    </row>
    <row r="1376" spans="44:49">
      <c r="AR1376" s="69">
        <f t="shared" si="475"/>
        <v>115</v>
      </c>
      <c r="AS1376" s="70">
        <f t="shared" si="477"/>
        <v>1373</v>
      </c>
      <c r="AT1376" s="71">
        <f t="shared" si="478"/>
        <v>8.2889583052110795E-5</v>
      </c>
      <c r="AU1376" s="72">
        <f t="shared" si="474"/>
        <v>6.8214933659622723E-3</v>
      </c>
      <c r="AV1376" s="73">
        <f t="shared" si="476"/>
        <v>1.0068214933659623</v>
      </c>
      <c r="AW1376" s="74">
        <f>PRODUCT(AV$4:AV1376)</f>
        <v>11317.553181883728</v>
      </c>
    </row>
    <row r="1377" spans="44:49">
      <c r="AR1377" s="69">
        <f t="shared" si="475"/>
        <v>115</v>
      </c>
      <c r="AS1377" s="70">
        <f t="shared" si="477"/>
        <v>1374</v>
      </c>
      <c r="AT1377" s="71">
        <f t="shared" si="478"/>
        <v>8.2324152311213439E-5</v>
      </c>
      <c r="AU1377" s="72">
        <f t="shared" si="474"/>
        <v>6.8214933659622723E-3</v>
      </c>
      <c r="AV1377" s="73">
        <f t="shared" si="476"/>
        <v>1.0068214933659623</v>
      </c>
      <c r="AW1377" s="74">
        <f>PRODUCT(AV$4:AV1377)</f>
        <v>11394.755795832873</v>
      </c>
    </row>
    <row r="1378" spans="44:49">
      <c r="AR1378" s="69">
        <f t="shared" si="475"/>
        <v>115</v>
      </c>
      <c r="AS1378" s="70">
        <f t="shared" si="477"/>
        <v>1375</v>
      </c>
      <c r="AT1378" s="71">
        <f t="shared" si="478"/>
        <v>8.1762578652364029E-5</v>
      </c>
      <c r="AU1378" s="72">
        <f t="shared" si="474"/>
        <v>6.8214933659622723E-3</v>
      </c>
      <c r="AV1378" s="73">
        <f t="shared" si="476"/>
        <v>1.0068214933659623</v>
      </c>
      <c r="AW1378" s="74">
        <f>PRODUCT(AV$4:AV1378)</f>
        <v>11472.485046900907</v>
      </c>
    </row>
    <row r="1379" spans="44:49">
      <c r="AR1379" s="69">
        <f t="shared" si="475"/>
        <v>115</v>
      </c>
      <c r="AS1379" s="70">
        <f t="shared" si="477"/>
        <v>1376</v>
      </c>
      <c r="AT1379" s="71">
        <f t="shared" si="478"/>
        <v>8.1204835764502964E-5</v>
      </c>
      <c r="AU1379" s="72">
        <f t="shared" si="474"/>
        <v>6.8214933659622723E-3</v>
      </c>
      <c r="AV1379" s="73">
        <f t="shared" si="476"/>
        <v>1.0068214933659623</v>
      </c>
      <c r="AW1379" s="74">
        <f>PRODUCT(AV$4:AV1379)</f>
        <v>11550.744527539442</v>
      </c>
    </row>
    <row r="1380" spans="44:49">
      <c r="AR1380" s="69">
        <f t="shared" si="475"/>
        <v>115</v>
      </c>
      <c r="AS1380" s="70">
        <f t="shared" si="477"/>
        <v>1377</v>
      </c>
      <c r="AT1380" s="71">
        <f t="shared" si="478"/>
        <v>8.0650897516051356E-5</v>
      </c>
      <c r="AU1380" s="72">
        <f t="shared" si="474"/>
        <v>6.8214933659622723E-3</v>
      </c>
      <c r="AV1380" s="73">
        <f t="shared" si="476"/>
        <v>1.0068214933659623</v>
      </c>
      <c r="AW1380" s="74">
        <f>PRODUCT(AV$4:AV1380)</f>
        <v>11629.537854705977</v>
      </c>
    </row>
    <row r="1381" spans="44:49">
      <c r="AR1381" s="69">
        <f t="shared" si="475"/>
        <v>115</v>
      </c>
      <c r="AS1381" s="70">
        <f t="shared" si="477"/>
        <v>1378</v>
      </c>
      <c r="AT1381" s="71">
        <f t="shared" si="478"/>
        <v>8.0100737953686706E-5</v>
      </c>
      <c r="AU1381" s="72">
        <f t="shared" si="474"/>
        <v>6.8214933659622723E-3</v>
      </c>
      <c r="AV1381" s="73">
        <f t="shared" si="476"/>
        <v>1.0068214933659623</v>
      </c>
      <c r="AW1381" s="74">
        <f>PRODUCT(AV$4:AV1381)</f>
        <v>11708.868670031061</v>
      </c>
    </row>
    <row r="1382" spans="44:49">
      <c r="AR1382" s="69">
        <f t="shared" si="475"/>
        <v>115</v>
      </c>
      <c r="AS1382" s="70">
        <f t="shared" si="477"/>
        <v>1379</v>
      </c>
      <c r="AT1382" s="71">
        <f t="shared" si="478"/>
        <v>7.9554331301126945E-5</v>
      </c>
      <c r="AU1382" s="72">
        <f t="shared" si="474"/>
        <v>6.8214933659622723E-3</v>
      </c>
      <c r="AV1382" s="73">
        <f t="shared" si="476"/>
        <v>1.0068214933659623</v>
      </c>
      <c r="AW1382" s="74">
        <f>PRODUCT(AV$4:AV1382)</f>
        <v>11788.740639986601</v>
      </c>
    </row>
    <row r="1383" spans="44:49">
      <c r="AR1383" s="69">
        <f t="shared" si="475"/>
        <v>115</v>
      </c>
      <c r="AS1383" s="70">
        <f t="shared" si="477"/>
        <v>1380</v>
      </c>
      <c r="AT1383" s="71">
        <f t="shared" si="478"/>
        <v>7.901165195792274E-5</v>
      </c>
      <c r="AU1383" s="72">
        <f t="shared" si="474"/>
        <v>6.8214933659622723E-3</v>
      </c>
      <c r="AV1383" s="73">
        <f t="shared" si="476"/>
        <v>1.0068214933659623</v>
      </c>
      <c r="AW1383" s="74">
        <f>PRODUCT(AV$4:AV1383)</f>
        <v>11869.15745605532</v>
      </c>
    </row>
    <row r="1384" spans="44:49">
      <c r="AR1384" s="69">
        <f t="shared" si="475"/>
        <v>116</v>
      </c>
      <c r="AS1384" s="70">
        <f t="shared" si="477"/>
        <v>1381</v>
      </c>
      <c r="AT1384" s="71">
        <f t="shared" si="478"/>
        <v>7.8472674498258045E-5</v>
      </c>
      <c r="AU1384" s="72">
        <f t="shared" si="474"/>
        <v>6.8214933659622723E-3</v>
      </c>
      <c r="AV1384" s="73">
        <f t="shared" si="476"/>
        <v>1.0068214933659623</v>
      </c>
      <c r="AW1384" s="74">
        <f>PRODUCT(AV$4:AV1384)</f>
        <v>11950.122834901364</v>
      </c>
    </row>
    <row r="1385" spans="44:49">
      <c r="AR1385" s="69">
        <f t="shared" si="475"/>
        <v>116</v>
      </c>
      <c r="AS1385" s="70">
        <f t="shared" si="477"/>
        <v>1382</v>
      </c>
      <c r="AT1385" s="71">
        <f t="shared" si="478"/>
        <v>7.7937373669758855E-5</v>
      </c>
      <c r="AU1385" s="72">
        <f t="shared" si="474"/>
        <v>6.8214933659622723E-3</v>
      </c>
      <c r="AV1385" s="73">
        <f t="shared" si="476"/>
        <v>1.0068214933659623</v>
      </c>
      <c r="AW1385" s="74">
        <f>PRODUCT(AV$4:AV1385)</f>
        <v>12031.640518542077</v>
      </c>
    </row>
    <row r="1386" spans="44:49">
      <c r="AR1386" s="69">
        <f t="shared" si="475"/>
        <v>116</v>
      </c>
      <c r="AS1386" s="70">
        <f t="shared" si="477"/>
        <v>1383</v>
      </c>
      <c r="AT1386" s="71">
        <f t="shared" si="478"/>
        <v>7.7405724392310074E-5</v>
      </c>
      <c r="AU1386" s="72">
        <f t="shared" si="474"/>
        <v>6.8214933659622723E-3</v>
      </c>
      <c r="AV1386" s="73">
        <f t="shared" si="476"/>
        <v>1.0068214933659623</v>
      </c>
      <c r="AW1386" s="74">
        <f>PRODUCT(AV$4:AV1386)</f>
        <v>12113.714274520955</v>
      </c>
    </row>
    <row r="1387" spans="44:49">
      <c r="AR1387" s="69">
        <f t="shared" si="475"/>
        <v>116</v>
      </c>
      <c r="AS1387" s="70">
        <f t="shared" si="477"/>
        <v>1384</v>
      </c>
      <c r="AT1387" s="71">
        <f t="shared" si="478"/>
        <v>7.6877701756880432E-5</v>
      </c>
      <c r="AU1387" s="72">
        <f t="shared" si="474"/>
        <v>6.8214933659622723E-3</v>
      </c>
      <c r="AV1387" s="73">
        <f t="shared" si="476"/>
        <v>1.0068214933659623</v>
      </c>
      <c r="AW1387" s="74">
        <f>PRODUCT(AV$4:AV1387)</f>
        <v>12196.347896081763</v>
      </c>
    </row>
    <row r="1388" spans="44:49">
      <c r="AR1388" s="69">
        <f t="shared" si="475"/>
        <v>116</v>
      </c>
      <c r="AS1388" s="70">
        <f t="shared" si="477"/>
        <v>1385</v>
      </c>
      <c r="AT1388" s="71">
        <f t="shared" si="478"/>
        <v>7.6353281024355444E-5</v>
      </c>
      <c r="AU1388" s="72">
        <f t="shared" si="474"/>
        <v>6.8214933659622723E-3</v>
      </c>
      <c r="AV1388" s="73">
        <f t="shared" si="476"/>
        <v>1.0068214933659623</v>
      </c>
      <c r="AW1388" s="74">
        <f>PRODUCT(AV$4:AV1388)</f>
        <v>12279.545202343852</v>
      </c>
    </row>
    <row r="1389" spans="44:49">
      <c r="AR1389" s="69">
        <f t="shared" si="475"/>
        <v>116</v>
      </c>
      <c r="AS1389" s="70">
        <f t="shared" si="477"/>
        <v>1386</v>
      </c>
      <c r="AT1389" s="71">
        <f t="shared" si="478"/>
        <v>7.5832437624378347E-5</v>
      </c>
      <c r="AU1389" s="72">
        <f t="shared" si="474"/>
        <v>6.8214933659622723E-3</v>
      </c>
      <c r="AV1389" s="73">
        <f t="shared" si="476"/>
        <v>1.0068214933659623</v>
      </c>
      <c r="AW1389" s="74">
        <f>PRODUCT(AV$4:AV1389)</f>
        <v>12363.310038478674</v>
      </c>
    </row>
    <row r="1390" spans="44:49">
      <c r="AR1390" s="69">
        <f t="shared" si="475"/>
        <v>116</v>
      </c>
      <c r="AS1390" s="70">
        <f t="shared" si="477"/>
        <v>1387</v>
      </c>
      <c r="AT1390" s="71">
        <f t="shared" si="478"/>
        <v>7.5315147154198908E-5</v>
      </c>
      <c r="AU1390" s="72">
        <f t="shared" si="474"/>
        <v>6.8214933659622723E-3</v>
      </c>
      <c r="AV1390" s="73">
        <f t="shared" si="476"/>
        <v>1.0068214933659623</v>
      </c>
      <c r="AW1390" s="74">
        <f>PRODUCT(AV$4:AV1390)</f>
        <v>12447.646275887491</v>
      </c>
    </row>
    <row r="1391" spans="44:49">
      <c r="AR1391" s="69">
        <f t="shared" si="475"/>
        <v>116</v>
      </c>
      <c r="AS1391" s="70">
        <f t="shared" si="477"/>
        <v>1388</v>
      </c>
      <c r="AT1391" s="71">
        <f t="shared" si="478"/>
        <v>7.4801385377530063E-5</v>
      </c>
      <c r="AU1391" s="72">
        <f t="shared" si="474"/>
        <v>6.8214933659622723E-3</v>
      </c>
      <c r="AV1391" s="73">
        <f t="shared" si="476"/>
        <v>1.0068214933659623</v>
      </c>
      <c r="AW1391" s="74">
        <f>PRODUCT(AV$4:AV1391)</f>
        <v>12532.557812380302</v>
      </c>
    </row>
    <row r="1392" spans="44:49">
      <c r="AR1392" s="69">
        <f t="shared" si="475"/>
        <v>116</v>
      </c>
      <c r="AS1392" s="70">
        <f t="shared" si="477"/>
        <v>1389</v>
      </c>
      <c r="AT1392" s="71">
        <f t="shared" si="478"/>
        <v>7.4291128223412449E-5</v>
      </c>
      <c r="AU1392" s="72">
        <f t="shared" si="474"/>
        <v>6.8214933659622723E-3</v>
      </c>
      <c r="AV1392" s="73">
        <f t="shared" si="476"/>
        <v>1.0068214933659623</v>
      </c>
      <c r="AW1392" s="74">
        <f>PRODUCT(AV$4:AV1392)</f>
        <v>12618.048572355994</v>
      </c>
    </row>
    <row r="1393" spans="44:49">
      <c r="AR1393" s="69">
        <f t="shared" si="475"/>
        <v>116</v>
      </c>
      <c r="AS1393" s="70">
        <f t="shared" si="477"/>
        <v>1390</v>
      </c>
      <c r="AT1393" s="71">
        <f t="shared" si="478"/>
        <v>7.3784351785086586E-5</v>
      </c>
      <c r="AU1393" s="72">
        <f t="shared" si="474"/>
        <v>6.8214933659622723E-3</v>
      </c>
      <c r="AV1393" s="73">
        <f t="shared" si="476"/>
        <v>1.0068214933659623</v>
      </c>
      <c r="AW1393" s="74">
        <f>PRODUCT(AV$4:AV1393)</f>
        <v>12704.122506983711</v>
      </c>
    </row>
    <row r="1394" spans="44:49">
      <c r="AR1394" s="69">
        <f t="shared" si="475"/>
        <v>116</v>
      </c>
      <c r="AS1394" s="70">
        <f t="shared" si="477"/>
        <v>1391</v>
      </c>
      <c r="AT1394" s="71">
        <f t="shared" si="478"/>
        <v>7.3281032318872789E-5</v>
      </c>
      <c r="AU1394" s="72">
        <f t="shared" si="474"/>
        <v>6.8214933659622723E-3</v>
      </c>
      <c r="AV1394" s="73">
        <f t="shared" si="476"/>
        <v>1.0068214933659623</v>
      </c>
      <c r="AW1394" s="74">
        <f>PRODUCT(AV$4:AV1394)</f>
        <v>12790.783594385472</v>
      </c>
    </row>
    <row r="1395" spans="44:49">
      <c r="AR1395" s="69">
        <f t="shared" si="475"/>
        <v>116</v>
      </c>
      <c r="AS1395" s="70">
        <f t="shared" si="477"/>
        <v>1392</v>
      </c>
      <c r="AT1395" s="71">
        <f t="shared" si="478"/>
        <v>7.2781146243058726E-5</v>
      </c>
      <c r="AU1395" s="72">
        <f t="shared" si="474"/>
        <v>6.8214933659622723E-3</v>
      </c>
      <c r="AV1395" s="73">
        <f t="shared" si="476"/>
        <v>1.0068214933659623</v>
      </c>
      <c r="AW1395" s="74">
        <f>PRODUCT(AV$4:AV1395)</f>
        <v>12878.035839820031</v>
      </c>
    </row>
    <row r="1396" spans="44:49">
      <c r="AR1396" s="69">
        <f t="shared" si="475"/>
        <v>117</v>
      </c>
      <c r="AS1396" s="70">
        <f t="shared" si="477"/>
        <v>1393</v>
      </c>
      <c r="AT1396" s="71">
        <f t="shared" si="478"/>
        <v>7.2284670136794568E-5</v>
      </c>
      <c r="AU1396" s="72">
        <f t="shared" si="474"/>
        <v>6.8214933659622723E-3</v>
      </c>
      <c r="AV1396" s="73">
        <f t="shared" si="476"/>
        <v>1.0068214933659623</v>
      </c>
      <c r="AW1396" s="74">
        <f>PRODUCT(AV$4:AV1396)</f>
        <v>12965.883275867987</v>
      </c>
    </row>
    <row r="1397" spans="44:49">
      <c r="AR1397" s="69">
        <f t="shared" si="475"/>
        <v>117</v>
      </c>
      <c r="AS1397" s="70">
        <f t="shared" si="477"/>
        <v>1394</v>
      </c>
      <c r="AT1397" s="71">
        <f t="shared" si="478"/>
        <v>7.1791580738995647E-5</v>
      </c>
      <c r="AU1397" s="72">
        <f t="shared" si="474"/>
        <v>6.8214933659622723E-3</v>
      </c>
      <c r="AV1397" s="73">
        <f t="shared" si="476"/>
        <v>1.0068214933659623</v>
      </c>
      <c r="AW1397" s="74">
        <f>PRODUCT(AV$4:AV1397)</f>
        <v>13054.329962618162</v>
      </c>
    </row>
    <row r="1398" spans="44:49">
      <c r="AR1398" s="69">
        <f t="shared" si="475"/>
        <v>117</v>
      </c>
      <c r="AS1398" s="70">
        <f t="shared" si="477"/>
        <v>1395</v>
      </c>
      <c r="AT1398" s="71">
        <f t="shared" si="478"/>
        <v>7.1301854947252642E-5</v>
      </c>
      <c r="AU1398" s="72">
        <f t="shared" si="474"/>
        <v>6.8214933659622723E-3</v>
      </c>
      <c r="AV1398" s="73">
        <f t="shared" si="476"/>
        <v>1.0068214933659623</v>
      </c>
      <c r="AW1398" s="74">
        <f>PRODUCT(AV$4:AV1398)</f>
        <v>13143.379987855244</v>
      </c>
    </row>
    <row r="1399" spans="44:49">
      <c r="AR1399" s="69">
        <f t="shared" si="475"/>
        <v>117</v>
      </c>
      <c r="AS1399" s="70">
        <f t="shared" si="477"/>
        <v>1396</v>
      </c>
      <c r="AT1399" s="71">
        <f t="shared" si="478"/>
        <v>7.0815469816749149E-5</v>
      </c>
      <c r="AU1399" s="72">
        <f t="shared" si="474"/>
        <v>6.8214933659622723E-3</v>
      </c>
      <c r="AV1399" s="73">
        <f t="shared" si="476"/>
        <v>1.0068214933659623</v>
      </c>
      <c r="AW1399" s="74">
        <f>PRODUCT(AV$4:AV1399)</f>
        <v>13233.03746724872</v>
      </c>
    </row>
    <row r="1400" spans="44:49">
      <c r="AR1400" s="69">
        <f t="shared" si="475"/>
        <v>117</v>
      </c>
      <c r="AS1400" s="70">
        <f t="shared" si="477"/>
        <v>1397</v>
      </c>
      <c r="AT1400" s="71">
        <f t="shared" si="478"/>
        <v>7.0332402559186699E-5</v>
      </c>
      <c r="AU1400" s="72">
        <f t="shared" si="474"/>
        <v>6.8214933659622723E-3</v>
      </c>
      <c r="AV1400" s="73">
        <f t="shared" si="476"/>
        <v>1.0068214933659623</v>
      </c>
      <c r="AW1400" s="74">
        <f>PRODUCT(AV$4:AV1400)</f>
        <v>13323.306544543088</v>
      </c>
    </row>
    <row r="1401" spans="44:49">
      <c r="AR1401" s="69">
        <f t="shared" si="475"/>
        <v>117</v>
      </c>
      <c r="AS1401" s="70">
        <f t="shared" si="477"/>
        <v>1398</v>
      </c>
      <c r="AT1401" s="71">
        <f t="shared" si="478"/>
        <v>6.9852630541717019E-5</v>
      </c>
      <c r="AU1401" s="72">
        <f t="shared" si="474"/>
        <v>6.8214933659622723E-3</v>
      </c>
      <c r="AV1401" s="73">
        <f t="shared" si="476"/>
        <v>1.0068214933659623</v>
      </c>
      <c r="AW1401" s="74">
        <f>PRODUCT(AV$4:AV1401)</f>
        <v>13414.191391749369</v>
      </c>
    </row>
    <row r="1402" spans="44:49">
      <c r="AR1402" s="69">
        <f t="shared" si="475"/>
        <v>117</v>
      </c>
      <c r="AS1402" s="70">
        <f t="shared" si="477"/>
        <v>1399</v>
      </c>
      <c r="AT1402" s="71">
        <f t="shared" si="478"/>
        <v>6.9376131285881683E-5</v>
      </c>
      <c r="AU1402" s="72">
        <f t="shared" si="474"/>
        <v>6.8214933659622723E-3</v>
      </c>
      <c r="AV1402" s="73">
        <f t="shared" si="476"/>
        <v>1.0068214933659623</v>
      </c>
      <c r="AW1402" s="74">
        <f>PRODUCT(AV$4:AV1402)</f>
        <v>13505.696209337935</v>
      </c>
    </row>
    <row r="1403" spans="44:49">
      <c r="AR1403" s="69">
        <f t="shared" si="475"/>
        <v>117</v>
      </c>
      <c r="AS1403" s="70">
        <f t="shared" si="477"/>
        <v>1400</v>
      </c>
      <c r="AT1403" s="71">
        <f t="shared" si="478"/>
        <v>6.8902882466558918E-5</v>
      </c>
      <c r="AU1403" s="72">
        <f t="shared" si="474"/>
        <v>6.8214933659622723E-3</v>
      </c>
      <c r="AV1403" s="73">
        <f t="shared" si="476"/>
        <v>1.0068214933659623</v>
      </c>
      <c r="AW1403" s="74">
        <f>PRODUCT(AV$4:AV1403)</f>
        <v>13597.825226432637</v>
      </c>
    </row>
    <row r="1404" spans="44:49">
      <c r="AR1404" s="69">
        <f t="shared" si="475"/>
        <v>117</v>
      </c>
      <c r="AS1404" s="70">
        <f t="shared" si="477"/>
        <v>1401</v>
      </c>
      <c r="AT1404" s="71">
        <f t="shared" si="478"/>
        <v>6.8432861910917609E-5</v>
      </c>
      <c r="AU1404" s="72">
        <f t="shared" si="474"/>
        <v>6.8214933659622723E-3</v>
      </c>
      <c r="AV1404" s="73">
        <f t="shared" si="476"/>
        <v>1.0068214933659623</v>
      </c>
      <c r="AW1404" s="74">
        <f>PRODUCT(AV$4:AV1404)</f>
        <v>13690.58270100626</v>
      </c>
    </row>
    <row r="1405" spans="44:49">
      <c r="AR1405" s="69">
        <f t="shared" si="475"/>
        <v>117</v>
      </c>
      <c r="AS1405" s="70">
        <f t="shared" si="477"/>
        <v>1402</v>
      </c>
      <c r="AT1405" s="71">
        <f t="shared" si="478"/>
        <v>6.7966047597378478E-5</v>
      </c>
      <c r="AU1405" s="72">
        <f t="shared" si="474"/>
        <v>6.8214933659622723E-3</v>
      </c>
      <c r="AV1405" s="73">
        <f t="shared" si="476"/>
        <v>1.0068214933659623</v>
      </c>
      <c r="AW1405" s="74">
        <f>PRODUCT(AV$4:AV1405)</f>
        <v>13783.972920077333</v>
      </c>
    </row>
    <row r="1406" spans="44:49">
      <c r="AR1406" s="69">
        <f t="shared" si="475"/>
        <v>117</v>
      </c>
      <c r="AS1406" s="70">
        <f t="shared" si="477"/>
        <v>1403</v>
      </c>
      <c r="AT1406" s="71">
        <f t="shared" si="478"/>
        <v>6.7502417654582284E-5</v>
      </c>
      <c r="AU1406" s="72">
        <f t="shared" si="474"/>
        <v>6.8214933659622723E-3</v>
      </c>
      <c r="AV1406" s="73">
        <f t="shared" si="476"/>
        <v>1.0068214933659623</v>
      </c>
      <c r="AW1406" s="74">
        <f>PRODUCT(AV$4:AV1406)</f>
        <v>13878.000199908243</v>
      </c>
    </row>
    <row r="1407" spans="44:49">
      <c r="AR1407" s="69">
        <f t="shared" si="475"/>
        <v>117</v>
      </c>
      <c r="AS1407" s="70">
        <f t="shared" si="477"/>
        <v>1404</v>
      </c>
      <c r="AT1407" s="71">
        <f t="shared" si="478"/>
        <v>6.7041950360365135E-5</v>
      </c>
      <c r="AU1407" s="72">
        <f t="shared" si="474"/>
        <v>6.8214933659622723E-3</v>
      </c>
      <c r="AV1407" s="73">
        <f t="shared" si="476"/>
        <v>1.0068214933659623</v>
      </c>
      <c r="AW1407" s="74">
        <f>PRODUCT(AV$4:AV1407)</f>
        <v>13972.668886204741</v>
      </c>
    </row>
    <row r="1408" spans="44:49">
      <c r="AR1408" s="69">
        <f t="shared" si="475"/>
        <v>118</v>
      </c>
      <c r="AS1408" s="70">
        <f t="shared" si="477"/>
        <v>1405</v>
      </c>
      <c r="AT1408" s="71">
        <f t="shared" si="478"/>
        <v>6.658462414074073E-5</v>
      </c>
      <c r="AU1408" s="72">
        <f t="shared" si="474"/>
        <v>6.8214933659622723E-3</v>
      </c>
      <c r="AV1408" s="73">
        <f t="shared" si="476"/>
        <v>1.0068214933659623</v>
      </c>
      <c r="AW1408" s="74">
        <f>PRODUCT(AV$4:AV1408)</f>
        <v>14067.983354316775</v>
      </c>
    </row>
    <row r="1409" spans="44:49">
      <c r="AR1409" s="69">
        <f t="shared" si="475"/>
        <v>118</v>
      </c>
      <c r="AS1409" s="70">
        <f t="shared" si="477"/>
        <v>1406</v>
      </c>
      <c r="AT1409" s="71">
        <f t="shared" si="478"/>
        <v>6.6130417568889573E-5</v>
      </c>
      <c r="AU1409" s="72">
        <f t="shared" si="474"/>
        <v>6.8214933659622723E-3</v>
      </c>
      <c r="AV1409" s="73">
        <f t="shared" si="476"/>
        <v>1.0068214933659623</v>
      </c>
      <c r="AW1409" s="74">
        <f>PRODUCT(AV$4:AV1409)</f>
        <v>14163.948009440715</v>
      </c>
    </row>
    <row r="1410" spans="44:49">
      <c r="AR1410" s="69">
        <f t="shared" si="475"/>
        <v>118</v>
      </c>
      <c r="AS1410" s="70">
        <f t="shared" si="477"/>
        <v>1407</v>
      </c>
      <c r="AT1410" s="71">
        <f t="shared" si="478"/>
        <v>6.5679309364155081E-5</v>
      </c>
      <c r="AU1410" s="72">
        <f t="shared" si="474"/>
        <v>6.8214933659622723E-3</v>
      </c>
      <c r="AV1410" s="73">
        <f t="shared" si="476"/>
        <v>1.0068214933659623</v>
      </c>
      <c r="AW1410" s="74">
        <f>PRODUCT(AV$4:AV1410)</f>
        <v>14260.56728682295</v>
      </c>
    </row>
    <row r="1411" spans="44:49">
      <c r="AR1411" s="69">
        <f t="shared" si="475"/>
        <v>118</v>
      </c>
      <c r="AS1411" s="70">
        <f t="shared" si="477"/>
        <v>1408</v>
      </c>
      <c r="AT1411" s="71">
        <f t="shared" si="478"/>
        <v>6.5231278391046516E-5</v>
      </c>
      <c r="AU1411" s="72">
        <f t="shared" si="474"/>
        <v>6.8214933659622723E-3</v>
      </c>
      <c r="AV1411" s="73">
        <f t="shared" si="476"/>
        <v>1.0068214933659623</v>
      </c>
      <c r="AW1411" s="74">
        <f>PRODUCT(AV$4:AV1411)</f>
        <v>14357.845651964872</v>
      </c>
    </row>
    <row r="1412" spans="44:49">
      <c r="AR1412" s="69">
        <f t="shared" si="475"/>
        <v>118</v>
      </c>
      <c r="AS1412" s="70">
        <f t="shared" si="477"/>
        <v>1409</v>
      </c>
      <c r="AT1412" s="71">
        <f t="shared" si="478"/>
        <v>6.478630365824876E-5</v>
      </c>
      <c r="AU1412" s="72">
        <f t="shared" ref="AU1412:AU1475" si="479">((1+$AH$21)^(1/12))-1</f>
        <v>6.8214933659622723E-3</v>
      </c>
      <c r="AV1412" s="73">
        <f t="shared" si="476"/>
        <v>1.0068214933659623</v>
      </c>
      <c r="AW1412" s="74">
        <f>PRODUCT(AV$4:AV1412)</f>
        <v>14455.787600829261</v>
      </c>
    </row>
    <row r="1413" spans="44:49">
      <c r="AR1413" s="69">
        <f t="shared" ref="AR1413:AR1476" si="480">ROUNDDOWN((AS1413-1)/12,0)+1</f>
        <v>118</v>
      </c>
      <c r="AS1413" s="70">
        <f t="shared" si="477"/>
        <v>1410</v>
      </c>
      <c r="AT1413" s="71">
        <f t="shared" si="478"/>
        <v>6.4344364317638793E-5</v>
      </c>
      <c r="AU1413" s="72">
        <f t="shared" si="479"/>
        <v>6.8214933659622723E-3</v>
      </c>
      <c r="AV1413" s="73">
        <f t="shared" ref="AV1413:AV1476" si="481">(1+AU1413)</f>
        <v>1.0068214933659623</v>
      </c>
      <c r="AW1413" s="74">
        <f>PRODUCT(AV$4:AV1413)</f>
        <v>14554.397660048076</v>
      </c>
    </row>
    <row r="1414" spans="44:49">
      <c r="AR1414" s="69">
        <f t="shared" si="480"/>
        <v>118</v>
      </c>
      <c r="AS1414" s="70">
        <f t="shared" ref="AS1414:AS1477" si="482">AS1413+1</f>
        <v>1411</v>
      </c>
      <c r="AT1414" s="71">
        <f t="shared" ref="AT1414:AT1477" si="483">(1-AU1414)*AT1413</f>
        <v>6.3905439663308966E-5</v>
      </c>
      <c r="AU1414" s="72">
        <f t="shared" si="479"/>
        <v>6.8214933659622723E-3</v>
      </c>
      <c r="AV1414" s="73">
        <f t="shared" si="481"/>
        <v>1.0068214933659623</v>
      </c>
      <c r="AW1414" s="74">
        <f>PRODUCT(AV$4:AV1414)</f>
        <v>14653.680387131672</v>
      </c>
    </row>
    <row r="1415" spans="44:49">
      <c r="AR1415" s="69">
        <f t="shared" si="480"/>
        <v>118</v>
      </c>
      <c r="AS1415" s="70">
        <f t="shared" si="482"/>
        <v>1412</v>
      </c>
      <c r="AT1415" s="71">
        <f t="shared" si="483"/>
        <v>6.3469509130596797E-5</v>
      </c>
      <c r="AU1415" s="72">
        <f t="shared" si="479"/>
        <v>6.8214933659622723E-3</v>
      </c>
      <c r="AV1415" s="73">
        <f t="shared" si="481"/>
        <v>1.0068214933659623</v>
      </c>
      <c r="AW1415" s="74">
        <f>PRODUCT(AV$4:AV1415)</f>
        <v>14753.640370679421</v>
      </c>
    </row>
    <row r="1416" spans="44:49">
      <c r="AR1416" s="69">
        <f t="shared" si="480"/>
        <v>118</v>
      </c>
      <c r="AS1416" s="70">
        <f t="shared" si="482"/>
        <v>1413</v>
      </c>
      <c r="AT1416" s="71">
        <f t="shared" si="483"/>
        <v>6.3036552295121553E-5</v>
      </c>
      <c r="AU1416" s="72">
        <f t="shared" si="479"/>
        <v>6.8214933659622723E-3</v>
      </c>
      <c r="AV1416" s="73">
        <f t="shared" si="481"/>
        <v>1.0068214933659623</v>
      </c>
      <c r="AW1416" s="74">
        <f>PRODUCT(AV$4:AV1416)</f>
        <v>14854.282230591803</v>
      </c>
    </row>
    <row r="1417" spans="44:49">
      <c r="AR1417" s="69">
        <f t="shared" si="480"/>
        <v>118</v>
      </c>
      <c r="AS1417" s="70">
        <f t="shared" si="482"/>
        <v>1414</v>
      </c>
      <c r="AT1417" s="71">
        <f t="shared" si="483"/>
        <v>6.2606548871827251E-5</v>
      </c>
      <c r="AU1417" s="72">
        <f t="shared" si="479"/>
        <v>6.8214933659622723E-3</v>
      </c>
      <c r="AV1417" s="73">
        <f t="shared" si="481"/>
        <v>1.0068214933659623</v>
      </c>
      <c r="AW1417" s="74">
        <f>PRODUCT(AV$4:AV1417)</f>
        <v>14955.610618283918</v>
      </c>
    </row>
    <row r="1418" spans="44:49">
      <c r="AR1418" s="69">
        <f t="shared" si="480"/>
        <v>118</v>
      </c>
      <c r="AS1418" s="70">
        <f t="shared" si="482"/>
        <v>1415</v>
      </c>
      <c r="AT1418" s="71">
        <f t="shared" si="483"/>
        <v>6.2179478714032284E-5</v>
      </c>
      <c r="AU1418" s="72">
        <f t="shared" si="479"/>
        <v>6.8214933659622723E-3</v>
      </c>
      <c r="AV1418" s="73">
        <f t="shared" si="481"/>
        <v>1.0068214933659623</v>
      </c>
      <c r="AW1418" s="74">
        <f>PRODUCT(AV$4:AV1418)</f>
        <v>15057.630216900456</v>
      </c>
    </row>
    <row r="1419" spans="44:49">
      <c r="AR1419" s="69">
        <f t="shared" si="480"/>
        <v>118</v>
      </c>
      <c r="AS1419" s="70">
        <f t="shared" si="482"/>
        <v>1416</v>
      </c>
      <c r="AT1419" s="71">
        <f t="shared" si="483"/>
        <v>6.1755321812485522E-5</v>
      </c>
      <c r="AU1419" s="72">
        <f t="shared" si="479"/>
        <v>6.8214933659622723E-3</v>
      </c>
      <c r="AV1419" s="73">
        <f t="shared" si="481"/>
        <v>1.0068214933659623</v>
      </c>
      <c r="AW1419" s="74">
        <f>PRODUCT(AV$4:AV1419)</f>
        <v>15160.345741532155</v>
      </c>
    </row>
    <row r="1420" spans="44:49">
      <c r="AR1420" s="69">
        <f t="shared" si="480"/>
        <v>119</v>
      </c>
      <c r="AS1420" s="70">
        <f t="shared" si="482"/>
        <v>1417</v>
      </c>
      <c r="AT1420" s="71">
        <f t="shared" si="483"/>
        <v>6.1334058294428793E-5</v>
      </c>
      <c r="AU1420" s="72">
        <f t="shared" si="479"/>
        <v>6.8214933659622723E-3</v>
      </c>
      <c r="AV1420" s="73">
        <f t="shared" si="481"/>
        <v>1.0068214933659623</v>
      </c>
      <c r="AW1420" s="74">
        <f>PRODUCT(AV$4:AV1420)</f>
        <v>15263.761939433711</v>
      </c>
    </row>
    <row r="1421" spans="44:49">
      <c r="AR1421" s="69">
        <f t="shared" si="480"/>
        <v>119</v>
      </c>
      <c r="AS1421" s="70">
        <f t="shared" si="482"/>
        <v>1418</v>
      </c>
      <c r="AT1421" s="71">
        <f t="shared" si="483"/>
        <v>6.0915668422665805E-5</v>
      </c>
      <c r="AU1421" s="72">
        <f t="shared" si="479"/>
        <v>6.8214933659622723E-3</v>
      </c>
      <c r="AV1421" s="73">
        <f t="shared" si="481"/>
        <v>1.0068214933659623</v>
      </c>
      <c r="AW1421" s="74">
        <f>PRODUCT(AV$4:AV1421)</f>
        <v>15367.883590243186</v>
      </c>
    </row>
    <row r="1422" spans="44:49">
      <c r="AR1422" s="69">
        <f t="shared" si="480"/>
        <v>119</v>
      </c>
      <c r="AS1422" s="70">
        <f t="shared" si="482"/>
        <v>1419</v>
      </c>
      <c r="AT1422" s="71">
        <f t="shared" si="483"/>
        <v>6.0500132594637432E-5</v>
      </c>
      <c r="AU1422" s="72">
        <f t="shared" si="479"/>
        <v>6.8214933659622723E-3</v>
      </c>
      <c r="AV1422" s="73">
        <f t="shared" si="481"/>
        <v>1.0068214933659623</v>
      </c>
      <c r="AW1422" s="74">
        <f>PRODUCT(AV$4:AV1422)</f>
        <v>15472.715506202911</v>
      </c>
    </row>
    <row r="1423" spans="44:49">
      <c r="AR1423" s="69">
        <f t="shared" si="480"/>
        <v>119</v>
      </c>
      <c r="AS1423" s="70">
        <f t="shared" si="482"/>
        <v>1420</v>
      </c>
      <c r="AT1423" s="71">
        <f t="shared" si="483"/>
        <v>6.0087431341503276E-5</v>
      </c>
      <c r="AU1423" s="72">
        <f t="shared" si="479"/>
        <v>6.8214933659622723E-3</v>
      </c>
      <c r="AV1423" s="73">
        <f t="shared" si="481"/>
        <v>1.0068214933659623</v>
      </c>
      <c r="AW1423" s="74">
        <f>PRODUCT(AV$4:AV1423)</f>
        <v>15578.262532381896</v>
      </c>
    </row>
    <row r="1424" spans="44:49">
      <c r="AR1424" s="69">
        <f t="shared" si="480"/>
        <v>119</v>
      </c>
      <c r="AS1424" s="70">
        <f t="shared" si="482"/>
        <v>1421</v>
      </c>
      <c r="AT1424" s="71">
        <f t="shared" si="483"/>
        <v>5.9677545327229497E-5</v>
      </c>
      <c r="AU1424" s="72">
        <f t="shared" si="479"/>
        <v>6.8214933659622723E-3</v>
      </c>
      <c r="AV1424" s="73">
        <f t="shared" si="481"/>
        <v>1.0068214933659623</v>
      </c>
      <c r="AW1424" s="74">
        <f>PRODUCT(AV$4:AV1424)</f>
        <v>15684.529546899757</v>
      </c>
    </row>
    <row r="1425" spans="44:49">
      <c r="AR1425" s="69">
        <f t="shared" si="480"/>
        <v>119</v>
      </c>
      <c r="AS1425" s="70">
        <f t="shared" si="482"/>
        <v>1422</v>
      </c>
      <c r="AT1425" s="71">
        <f t="shared" si="483"/>
        <v>5.9270455347682886E-5</v>
      </c>
      <c r="AU1425" s="72">
        <f t="shared" si="479"/>
        <v>6.8214933659622723E-3</v>
      </c>
      <c r="AV1425" s="73">
        <f t="shared" si="481"/>
        <v>1.0068214933659623</v>
      </c>
      <c r="AW1425" s="74">
        <f>PRODUCT(AV$4:AV1425)</f>
        <v>15791.521461152173</v>
      </c>
    </row>
    <row r="1426" spans="44:49">
      <c r="AR1426" s="69">
        <f t="shared" si="480"/>
        <v>119</v>
      </c>
      <c r="AS1426" s="70">
        <f t="shared" si="482"/>
        <v>1423</v>
      </c>
      <c r="AT1426" s="71">
        <f t="shared" si="483"/>
        <v>5.8866142329731106E-5</v>
      </c>
      <c r="AU1426" s="72">
        <f t="shared" si="479"/>
        <v>6.8214933659622723E-3</v>
      </c>
      <c r="AV1426" s="73">
        <f t="shared" si="481"/>
        <v>1.0068214933659623</v>
      </c>
      <c r="AW1426" s="74">
        <f>PRODUCT(AV$4:AV1426)</f>
        <v>15899.243220037873</v>
      </c>
    </row>
    <row r="1427" spans="44:49">
      <c r="AR1427" s="69">
        <f t="shared" si="480"/>
        <v>119</v>
      </c>
      <c r="AS1427" s="70">
        <f t="shared" si="482"/>
        <v>1424</v>
      </c>
      <c r="AT1427" s="71">
        <f t="shared" si="483"/>
        <v>5.8464587330349057E-5</v>
      </c>
      <c r="AU1427" s="72">
        <f t="shared" si="479"/>
        <v>6.8214933659622723E-3</v>
      </c>
      <c r="AV1427" s="73">
        <f t="shared" si="481"/>
        <v>1.0068214933659623</v>
      </c>
      <c r="AW1427" s="74">
        <f>PRODUCT(AV$4:AV1427)</f>
        <v>16007.699802187182</v>
      </c>
    </row>
    <row r="1428" spans="44:49">
      <c r="AR1428" s="69">
        <f t="shared" si="480"/>
        <v>119</v>
      </c>
      <c r="AS1428" s="70">
        <f t="shared" si="482"/>
        <v>1425</v>
      </c>
      <c r="AT1428" s="71">
        <f t="shared" si="483"/>
        <v>5.8065771535731361E-5</v>
      </c>
      <c r="AU1428" s="72">
        <f t="shared" si="479"/>
        <v>6.8214933659622723E-3</v>
      </c>
      <c r="AV1428" s="73">
        <f t="shared" si="481"/>
        <v>1.0068214933659623</v>
      </c>
      <c r="AW1428" s="74">
        <f>PRODUCT(AV$4:AV1428)</f>
        <v>16116.896220192119</v>
      </c>
    </row>
    <row r="1429" spans="44:49">
      <c r="AR1429" s="69">
        <f t="shared" si="480"/>
        <v>119</v>
      </c>
      <c r="AS1429" s="70">
        <f t="shared" si="482"/>
        <v>1426</v>
      </c>
      <c r="AT1429" s="71">
        <f t="shared" si="483"/>
        <v>5.766967626041089E-5</v>
      </c>
      <c r="AU1429" s="72">
        <f t="shared" si="479"/>
        <v>6.8214933659622723E-3</v>
      </c>
      <c r="AV1429" s="73">
        <f t="shared" si="481"/>
        <v>1.0068214933659623</v>
      </c>
      <c r="AW1429" s="74">
        <f>PRODUCT(AV$4:AV1429)</f>
        <v>16226.837520838062</v>
      </c>
    </row>
    <row r="1430" spans="44:49">
      <c r="AR1430" s="69">
        <f t="shared" si="480"/>
        <v>119</v>
      </c>
      <c r="AS1430" s="70">
        <f t="shared" si="482"/>
        <v>1427</v>
      </c>
      <c r="AT1430" s="71">
        <f t="shared" si="483"/>
        <v>5.7276282946383308E-5</v>
      </c>
      <c r="AU1430" s="72">
        <f t="shared" si="479"/>
        <v>6.8214933659622723E-3</v>
      </c>
      <c r="AV1430" s="73">
        <f t="shared" si="481"/>
        <v>1.0068214933659623</v>
      </c>
      <c r="AW1430" s="74">
        <f>PRODUCT(AV$4:AV1430)</f>
        <v>16337.528785337006</v>
      </c>
    </row>
    <row r="1431" spans="44:49">
      <c r="AR1431" s="69">
        <f t="shared" si="480"/>
        <v>119</v>
      </c>
      <c r="AS1431" s="70">
        <f t="shared" si="482"/>
        <v>1428</v>
      </c>
      <c r="AT1431" s="71">
        <f t="shared" si="483"/>
        <v>5.6885573162237576E-5</v>
      </c>
      <c r="AU1431" s="72">
        <f t="shared" si="479"/>
        <v>6.8214933659622723E-3</v>
      </c>
      <c r="AV1431" s="73">
        <f t="shared" si="481"/>
        <v>1.0068214933659623</v>
      </c>
      <c r="AW1431" s="74">
        <f>PRODUCT(AV$4:AV1431)</f>
        <v>16448.975129562401</v>
      </c>
    </row>
    <row r="1432" spans="44:49">
      <c r="AR1432" s="69">
        <f t="shared" si="480"/>
        <v>120</v>
      </c>
      <c r="AS1432" s="70">
        <f t="shared" si="482"/>
        <v>1429</v>
      </c>
      <c r="AT1432" s="71">
        <f t="shared" si="483"/>
        <v>5.6497528602292409E-5</v>
      </c>
      <c r="AU1432" s="72">
        <f t="shared" si="479"/>
        <v>6.8214933659622723E-3</v>
      </c>
      <c r="AV1432" s="73">
        <f t="shared" si="481"/>
        <v>1.0068214933659623</v>
      </c>
      <c r="AW1432" s="74">
        <f>PRODUCT(AV$4:AV1432)</f>
        <v>16561.181704285591</v>
      </c>
    </row>
    <row r="1433" spans="44:49">
      <c r="AR1433" s="69">
        <f t="shared" si="480"/>
        <v>120</v>
      </c>
      <c r="AS1433" s="70">
        <f t="shared" si="482"/>
        <v>1430</v>
      </c>
      <c r="AT1433" s="71">
        <f t="shared" si="483"/>
        <v>5.6112131085738605E-5</v>
      </c>
      <c r="AU1433" s="72">
        <f t="shared" si="479"/>
        <v>6.8214933659622723E-3</v>
      </c>
      <c r="AV1433" s="73">
        <f t="shared" si="481"/>
        <v>1.0068214933659623</v>
      </c>
      <c r="AW1433" s="74">
        <f>PRODUCT(AV$4:AV1433)</f>
        <v>16674.153695413872</v>
      </c>
    </row>
    <row r="1434" spans="44:49">
      <c r="AR1434" s="69">
        <f t="shared" si="480"/>
        <v>120</v>
      </c>
      <c r="AS1434" s="70">
        <f t="shared" si="482"/>
        <v>1431</v>
      </c>
      <c r="AT1434" s="71">
        <f t="shared" si="483"/>
        <v>5.5729362555787233E-5</v>
      </c>
      <c r="AU1434" s="72">
        <f t="shared" si="479"/>
        <v>6.8214933659622723E-3</v>
      </c>
      <c r="AV1434" s="73">
        <f t="shared" si="481"/>
        <v>1.0068214933659623</v>
      </c>
      <c r="AW1434" s="74">
        <f>PRODUCT(AV$4:AV1434)</f>
        <v>16787.896324230172</v>
      </c>
    </row>
    <row r="1435" spans="44:49">
      <c r="AR1435" s="69">
        <f t="shared" si="480"/>
        <v>120</v>
      </c>
      <c r="AS1435" s="70">
        <f t="shared" si="482"/>
        <v>1432</v>
      </c>
      <c r="AT1435" s="71">
        <f t="shared" si="483"/>
        <v>5.5349205078823621E-5</v>
      </c>
      <c r="AU1435" s="72">
        <f t="shared" si="479"/>
        <v>6.8214933659622723E-3</v>
      </c>
      <c r="AV1435" s="73">
        <f t="shared" si="481"/>
        <v>1.0068214933659623</v>
      </c>
      <c r="AW1435" s="74">
        <f>PRODUCT(AV$4:AV1435)</f>
        <v>16902.414847634373</v>
      </c>
    </row>
    <row r="1436" spans="44:49">
      <c r="AR1436" s="69">
        <f t="shared" si="480"/>
        <v>120</v>
      </c>
      <c r="AS1436" s="70">
        <f t="shared" si="482"/>
        <v>1433</v>
      </c>
      <c r="AT1436" s="71">
        <f t="shared" si="483"/>
        <v>5.4971640843567143E-5</v>
      </c>
      <c r="AU1436" s="72">
        <f t="shared" si="479"/>
        <v>6.8214933659622723E-3</v>
      </c>
      <c r="AV1436" s="73">
        <f t="shared" si="481"/>
        <v>1.0068214933659623</v>
      </c>
      <c r="AW1436" s="74">
        <f>PRODUCT(AV$4:AV1436)</f>
        <v>17017.714558386251</v>
      </c>
    </row>
    <row r="1437" spans="44:49">
      <c r="AR1437" s="69">
        <f t="shared" si="480"/>
        <v>120</v>
      </c>
      <c r="AS1437" s="70">
        <f t="shared" si="482"/>
        <v>1434</v>
      </c>
      <c r="AT1437" s="71">
        <f t="shared" si="483"/>
        <v>5.4596652160236686E-5</v>
      </c>
      <c r="AU1437" s="72">
        <f t="shared" si="479"/>
        <v>6.8214933659622723E-3</v>
      </c>
      <c r="AV1437" s="73">
        <f t="shared" si="481"/>
        <v>1.0068214933659623</v>
      </c>
      <c r="AW1437" s="74">
        <f>PRODUCT(AV$4:AV1437)</f>
        <v>17133.800785350122</v>
      </c>
    </row>
    <row r="1438" spans="44:49">
      <c r="AR1438" s="69">
        <f t="shared" si="480"/>
        <v>120</v>
      </c>
      <c r="AS1438" s="70">
        <f t="shared" si="482"/>
        <v>1435</v>
      </c>
      <c r="AT1438" s="71">
        <f t="shared" si="483"/>
        <v>5.422422145972188E-5</v>
      </c>
      <c r="AU1438" s="72">
        <f t="shared" si="479"/>
        <v>6.8214933659622723E-3</v>
      </c>
      <c r="AV1438" s="73">
        <f t="shared" si="481"/>
        <v>1.0068214933659623</v>
      </c>
      <c r="AW1438" s="74">
        <f>PRODUCT(AV$4:AV1438)</f>
        <v>17250.678893741107</v>
      </c>
    </row>
    <row r="1439" spans="44:49">
      <c r="AR1439" s="69">
        <f t="shared" si="480"/>
        <v>120</v>
      </c>
      <c r="AS1439" s="70">
        <f t="shared" si="482"/>
        <v>1436</v>
      </c>
      <c r="AT1439" s="71">
        <f t="shared" si="483"/>
        <v>5.3854331292759918E-5</v>
      </c>
      <c r="AU1439" s="72">
        <f t="shared" si="479"/>
        <v>6.8214933659622723E-3</v>
      </c>
      <c r="AV1439" s="73">
        <f t="shared" si="481"/>
        <v>1.0068214933659623</v>
      </c>
      <c r="AW1439" s="74">
        <f>PRODUCT(AV$4:AV1439)</f>
        <v>17368.354285373109</v>
      </c>
    </row>
    <row r="1440" spans="44:49">
      <c r="AR1440" s="69">
        <f t="shared" si="480"/>
        <v>120</v>
      </c>
      <c r="AS1440" s="70">
        <f t="shared" si="482"/>
        <v>1437</v>
      </c>
      <c r="AT1440" s="71">
        <f t="shared" si="483"/>
        <v>5.3486964329118019E-5</v>
      </c>
      <c r="AU1440" s="72">
        <f t="shared" si="479"/>
        <v>6.8214933659622723E-3</v>
      </c>
      <c r="AV1440" s="73">
        <f t="shared" si="481"/>
        <v>1.0068214933659623</v>
      </c>
      <c r="AW1440" s="74">
        <f>PRODUCT(AV$4:AV1440)</f>
        <v>17486.832398908464</v>
      </c>
    </row>
    <row r="1441" spans="44:49">
      <c r="AR1441" s="69">
        <f t="shared" si="480"/>
        <v>120</v>
      </c>
      <c r="AS1441" s="70">
        <f t="shared" si="482"/>
        <v>1438</v>
      </c>
      <c r="AT1441" s="71">
        <f t="shared" si="483"/>
        <v>5.3122103356781478E-5</v>
      </c>
      <c r="AU1441" s="72">
        <f t="shared" si="479"/>
        <v>6.8214933659622723E-3</v>
      </c>
      <c r="AV1441" s="73">
        <f t="shared" si="481"/>
        <v>1.0068214933659623</v>
      </c>
      <c r="AW1441" s="74">
        <f>PRODUCT(AV$4:AV1441)</f>
        <v>17606.118710109313</v>
      </c>
    </row>
    <row r="1442" spans="44:49">
      <c r="AR1442" s="69">
        <f t="shared" si="480"/>
        <v>120</v>
      </c>
      <c r="AS1442" s="70">
        <f t="shared" si="482"/>
        <v>1439</v>
      </c>
      <c r="AT1442" s="71">
        <f t="shared" si="483"/>
        <v>5.2759731281147231E-5</v>
      </c>
      <c r="AU1442" s="72">
        <f t="shared" si="479"/>
        <v>6.8214933659622723E-3</v>
      </c>
      <c r="AV1442" s="73">
        <f t="shared" si="481"/>
        <v>1.0068214933659623</v>
      </c>
      <c r="AW1442" s="74">
        <f>PRODUCT(AV$4:AV1442)</f>
        <v>17726.218732090667</v>
      </c>
    </row>
    <row r="1443" spans="44:49">
      <c r="AR1443" s="69">
        <f t="shared" si="480"/>
        <v>120</v>
      </c>
      <c r="AS1443" s="70">
        <f t="shared" si="482"/>
        <v>1440</v>
      </c>
      <c r="AT1443" s="71">
        <f t="shared" si="483"/>
        <v>5.2399831124222936E-5</v>
      </c>
      <c r="AU1443" s="72">
        <f t="shared" si="479"/>
        <v>6.8214933659622723E-3</v>
      </c>
      <c r="AV1443" s="73">
        <f t="shared" si="481"/>
        <v>1.0068214933659623</v>
      </c>
      <c r="AW1443" s="74">
        <f>PRODUCT(AV$4:AV1443)</f>
        <v>17847.138015575219</v>
      </c>
    </row>
    <row r="1444" spans="44:49">
      <c r="AR1444" s="69">
        <f t="shared" si="480"/>
        <v>121</v>
      </c>
      <c r="AS1444" s="70">
        <f t="shared" si="482"/>
        <v>1441</v>
      </c>
      <c r="AT1444" s="71">
        <f t="shared" si="483"/>
        <v>5.2042386023831506E-5</v>
      </c>
      <c r="AU1444" s="72">
        <f t="shared" si="479"/>
        <v>6.8214933659622723E-3</v>
      </c>
      <c r="AV1444" s="73">
        <f t="shared" si="481"/>
        <v>1.0068214933659623</v>
      </c>
      <c r="AW1444" s="74">
        <f>PRODUCT(AV$4:AV1444)</f>
        <v>17968.882149149878</v>
      </c>
    </row>
    <row r="1445" spans="44:49">
      <c r="AR1445" s="69">
        <f t="shared" si="480"/>
        <v>121</v>
      </c>
      <c r="AS1445" s="70">
        <f t="shared" si="482"/>
        <v>1442</v>
      </c>
      <c r="AT1445" s="71">
        <f t="shared" si="483"/>
        <v>5.1687379232821092E-5</v>
      </c>
      <c r="AU1445" s="72">
        <f t="shared" si="479"/>
        <v>6.8214933659622723E-3</v>
      </c>
      <c r="AV1445" s="73">
        <f t="shared" si="481"/>
        <v>1.0068214933659623</v>
      </c>
      <c r="AW1445" s="74">
        <f>PRODUCT(AV$4:AV1445)</f>
        <v>18091.456759524062</v>
      </c>
    </row>
    <row r="1446" spans="44:49">
      <c r="AR1446" s="69">
        <f t="shared" si="480"/>
        <v>121</v>
      </c>
      <c r="AS1446" s="70">
        <f t="shared" si="482"/>
        <v>1443</v>
      </c>
      <c r="AT1446" s="71">
        <f t="shared" si="483"/>
        <v>5.1334794118280425E-5</v>
      </c>
      <c r="AU1446" s="72">
        <f t="shared" si="479"/>
        <v>6.8214933659622723E-3</v>
      </c>
      <c r="AV1446" s="73">
        <f t="shared" si="481"/>
        <v>1.0068214933659623</v>
      </c>
      <c r="AW1446" s="74">
        <f>PRODUCT(AV$4:AV1446)</f>
        <v>18214.867511789747</v>
      </c>
    </row>
    <row r="1447" spans="44:49">
      <c r="AR1447" s="69">
        <f t="shared" si="480"/>
        <v>121</v>
      </c>
      <c r="AS1447" s="70">
        <f t="shared" si="482"/>
        <v>1444</v>
      </c>
      <c r="AT1447" s="71">
        <f t="shared" si="483"/>
        <v>5.0984614160759533E-5</v>
      </c>
      <c r="AU1447" s="72">
        <f t="shared" si="479"/>
        <v>6.8214933659622723E-3</v>
      </c>
      <c r="AV1447" s="73">
        <f t="shared" si="481"/>
        <v>1.0068214933659623</v>
      </c>
      <c r="AW1447" s="74">
        <f>PRODUCT(AV$4:AV1447)</f>
        <v>18339.120109683303</v>
      </c>
    </row>
    <row r="1448" spans="44:49">
      <c r="AR1448" s="69">
        <f t="shared" si="480"/>
        <v>121</v>
      </c>
      <c r="AS1448" s="70">
        <f t="shared" si="482"/>
        <v>1445</v>
      </c>
      <c r="AT1448" s="71">
        <f t="shared" si="483"/>
        <v>5.0636822953495762E-5</v>
      </c>
      <c r="AU1448" s="72">
        <f t="shared" si="479"/>
        <v>6.8214933659622723E-3</v>
      </c>
      <c r="AV1448" s="73">
        <f t="shared" si="481"/>
        <v>1.0068214933659623</v>
      </c>
      <c r="AW1448" s="74">
        <f>PRODUCT(AV$4:AV1448)</f>
        <v>18464.220295849093</v>
      </c>
    </row>
    <row r="1449" spans="44:49">
      <c r="AR1449" s="69">
        <f t="shared" si="480"/>
        <v>121</v>
      </c>
      <c r="AS1449" s="70">
        <f t="shared" si="482"/>
        <v>1446</v>
      </c>
      <c r="AT1449" s="71">
        <f t="shared" si="483"/>
        <v>5.0291404201645086E-5</v>
      </c>
      <c r="AU1449" s="72">
        <f t="shared" si="479"/>
        <v>6.8214933659622723E-3</v>
      </c>
      <c r="AV1449" s="73">
        <f t="shared" si="481"/>
        <v>1.0068214933659623</v>
      </c>
      <c r="AW1449" s="74">
        <f>PRODUCT(AV$4:AV1449)</f>
        <v>18590.173852104894</v>
      </c>
    </row>
    <row r="1450" spans="44:49">
      <c r="AR1450" s="69">
        <f t="shared" si="480"/>
        <v>121</v>
      </c>
      <c r="AS1450" s="70">
        <f t="shared" si="482"/>
        <v>1447</v>
      </c>
      <c r="AT1450" s="71">
        <f t="shared" si="483"/>
        <v>4.9948341721518639E-5</v>
      </c>
      <c r="AU1450" s="72">
        <f t="shared" si="479"/>
        <v>6.8214933659622723E-3</v>
      </c>
      <c r="AV1450" s="73">
        <f t="shared" si="481"/>
        <v>1.0068214933659623</v>
      </c>
      <c r="AW1450" s="74">
        <f>PRODUCT(AV$4:AV1450)</f>
        <v>18716.986599709111</v>
      </c>
    </row>
    <row r="1451" spans="44:49">
      <c r="AR1451" s="69">
        <f t="shared" si="480"/>
        <v>121</v>
      </c>
      <c r="AS1451" s="70">
        <f t="shared" si="482"/>
        <v>1448</v>
      </c>
      <c r="AT1451" s="71">
        <f t="shared" si="483"/>
        <v>4.9607619439824481E-5</v>
      </c>
      <c r="AU1451" s="72">
        <f t="shared" si="479"/>
        <v>6.8214933659622723E-3</v>
      </c>
      <c r="AV1451" s="73">
        <f t="shared" si="481"/>
        <v>1.0068214933659623</v>
      </c>
      <c r="AW1451" s="74">
        <f>PRODUCT(AV$4:AV1451)</f>
        <v>18844.66439962983</v>
      </c>
    </row>
    <row r="1452" spans="44:49">
      <c r="AR1452" s="69">
        <f t="shared" si="480"/>
        <v>121</v>
      </c>
      <c r="AS1452" s="70">
        <f t="shared" si="482"/>
        <v>1449</v>
      </c>
      <c r="AT1452" s="71">
        <f t="shared" si="483"/>
        <v>4.9269221392914539E-5</v>
      </c>
      <c r="AU1452" s="72">
        <f t="shared" si="479"/>
        <v>6.8214933659622723E-3</v>
      </c>
      <c r="AV1452" s="73">
        <f t="shared" si="481"/>
        <v>1.0068214933659623</v>
      </c>
      <c r="AW1452" s="74">
        <f>PRODUCT(AV$4:AV1452)</f>
        <v>18973.21315281569</v>
      </c>
    </row>
    <row r="1453" spans="44:49">
      <c r="AR1453" s="69">
        <f t="shared" si="480"/>
        <v>121</v>
      </c>
      <c r="AS1453" s="70">
        <f t="shared" si="482"/>
        <v>1450</v>
      </c>
      <c r="AT1453" s="71">
        <f t="shared" si="483"/>
        <v>4.8933131726036648E-5</v>
      </c>
      <c r="AU1453" s="72">
        <f t="shared" si="479"/>
        <v>6.8214933659622723E-3</v>
      </c>
      <c r="AV1453" s="73">
        <f t="shared" si="481"/>
        <v>1.0068214933659623</v>
      </c>
      <c r="AW1453" s="74">
        <f>PRODUCT(AV$4:AV1453)</f>
        <v>19102.638800468609</v>
      </c>
    </row>
    <row r="1454" spans="44:49">
      <c r="AR1454" s="69">
        <f t="shared" si="480"/>
        <v>121</v>
      </c>
      <c r="AS1454" s="70">
        <f t="shared" si="482"/>
        <v>1451</v>
      </c>
      <c r="AT1454" s="71">
        <f t="shared" si="483"/>
        <v>4.859933469259173E-5</v>
      </c>
      <c r="AU1454" s="72">
        <f t="shared" si="479"/>
        <v>6.8214933659622723E-3</v>
      </c>
      <c r="AV1454" s="73">
        <f t="shared" si="481"/>
        <v>1.0068214933659623</v>
      </c>
      <c r="AW1454" s="74">
        <f>PRODUCT(AV$4:AV1454)</f>
        <v>19232.947324318378</v>
      </c>
    </row>
    <row r="1455" spans="44:49">
      <c r="AR1455" s="69">
        <f t="shared" si="480"/>
        <v>121</v>
      </c>
      <c r="AS1455" s="70">
        <f t="shared" si="482"/>
        <v>1452</v>
      </c>
      <c r="AT1455" s="71">
        <f t="shared" si="483"/>
        <v>4.8267814653396036E-5</v>
      </c>
      <c r="AU1455" s="72">
        <f t="shared" si="479"/>
        <v>6.8214933659622723E-3</v>
      </c>
      <c r="AV1455" s="73">
        <f t="shared" si="481"/>
        <v>1.0068214933659623</v>
      </c>
      <c r="AW1455" s="74">
        <f>PRODUCT(AV$4:AV1455)</f>
        <v>19364.144746899117</v>
      </c>
    </row>
    <row r="1456" spans="44:49">
      <c r="AR1456" s="69">
        <f t="shared" si="480"/>
        <v>122</v>
      </c>
      <c r="AS1456" s="70">
        <f t="shared" si="482"/>
        <v>1453</v>
      </c>
      <c r="AT1456" s="71">
        <f t="shared" si="483"/>
        <v>4.7938556075948398E-5</v>
      </c>
      <c r="AU1456" s="72">
        <f t="shared" si="479"/>
        <v>6.8214933659622723E-3</v>
      </c>
      <c r="AV1456" s="73">
        <f t="shared" si="481"/>
        <v>1.0068214933659623</v>
      </c>
      <c r="AW1456" s="74">
        <f>PRODUCT(AV$4:AV1456)</f>
        <v>19496.237131827624</v>
      </c>
    </row>
    <row r="1457" spans="44:49">
      <c r="AR1457" s="69">
        <f t="shared" si="480"/>
        <v>122</v>
      </c>
      <c r="AS1457" s="70">
        <f t="shared" si="482"/>
        <v>1454</v>
      </c>
      <c r="AT1457" s="71">
        <f t="shared" si="483"/>
        <v>4.7611543533702505E-5</v>
      </c>
      <c r="AU1457" s="72">
        <f t="shared" si="479"/>
        <v>6.8214933659622723E-3</v>
      </c>
      <c r="AV1457" s="73">
        <f t="shared" si="481"/>
        <v>1.0068214933659623</v>
      </c>
      <c r="AW1457" s="74">
        <f>PRODUCT(AV$4:AV1457)</f>
        <v>19629.230584083612</v>
      </c>
    </row>
    <row r="1458" spans="44:49">
      <c r="AR1458" s="69">
        <f t="shared" si="480"/>
        <v>122</v>
      </c>
      <c r="AS1458" s="70">
        <f t="shared" si="482"/>
        <v>1455</v>
      </c>
      <c r="AT1458" s="71">
        <f t="shared" si="483"/>
        <v>4.7286761705344131E-5</v>
      </c>
      <c r="AU1458" s="72">
        <f t="shared" si="479"/>
        <v>6.8214933659622723E-3</v>
      </c>
      <c r="AV1458" s="73">
        <f t="shared" si="481"/>
        <v>1.0068214933659623</v>
      </c>
      <c r="AW1458" s="74">
        <f>PRODUCT(AV$4:AV1458)</f>
        <v>19763.131250291881</v>
      </c>
    </row>
    <row r="1459" spans="44:49">
      <c r="AR1459" s="69">
        <f t="shared" si="480"/>
        <v>122</v>
      </c>
      <c r="AS1459" s="70">
        <f t="shared" si="482"/>
        <v>1456</v>
      </c>
      <c r="AT1459" s="71">
        <f t="shared" si="483"/>
        <v>4.696419537407329E-5</v>
      </c>
      <c r="AU1459" s="72">
        <f t="shared" si="479"/>
        <v>6.8214933659622723E-3</v>
      </c>
      <c r="AV1459" s="73">
        <f t="shared" si="481"/>
        <v>1.0068214933659623</v>
      </c>
      <c r="AW1459" s="74">
        <f>PRODUCT(AV$4:AV1459)</f>
        <v>19897.945319006387</v>
      </c>
    </row>
    <row r="1460" spans="44:49">
      <c r="AR1460" s="69">
        <f t="shared" si="480"/>
        <v>122</v>
      </c>
      <c r="AS1460" s="70">
        <f t="shared" si="482"/>
        <v>1457</v>
      </c>
      <c r="AT1460" s="71">
        <f t="shared" si="483"/>
        <v>4.6643829426891292E-5</v>
      </c>
      <c r="AU1460" s="72">
        <f t="shared" si="479"/>
        <v>6.8214933659622723E-3</v>
      </c>
      <c r="AV1460" s="73">
        <f t="shared" si="481"/>
        <v>1.0068214933659623</v>
      </c>
      <c r="AW1460" s="74">
        <f>PRODUCT(AV$4:AV1460)</f>
        <v>20033.679020996267</v>
      </c>
    </row>
    <row r="1461" spans="44:49">
      <c r="AR1461" s="69">
        <f t="shared" si="480"/>
        <v>122</v>
      </c>
      <c r="AS1461" s="70">
        <f t="shared" si="482"/>
        <v>1458</v>
      </c>
      <c r="AT1461" s="71">
        <f t="shared" si="483"/>
        <v>4.6325648853892674E-5</v>
      </c>
      <c r="AU1461" s="72">
        <f t="shared" si="479"/>
        <v>6.8214933659622723E-3</v>
      </c>
      <c r="AV1461" s="73">
        <f t="shared" si="481"/>
        <v>1.0068214933659623</v>
      </c>
      <c r="AW1461" s="74">
        <f>PRODUCT(AV$4:AV1461)</f>
        <v>20170.33862953381</v>
      </c>
    </row>
    <row r="1462" spans="44:49">
      <c r="AR1462" s="69">
        <f t="shared" si="480"/>
        <v>122</v>
      </c>
      <c r="AS1462" s="70">
        <f t="shared" si="482"/>
        <v>1459</v>
      </c>
      <c r="AT1462" s="71">
        <f t="shared" si="483"/>
        <v>4.600963874756195E-5</v>
      </c>
      <c r="AU1462" s="72">
        <f t="shared" si="479"/>
        <v>6.8214933659622723E-3</v>
      </c>
      <c r="AV1462" s="73">
        <f t="shared" si="481"/>
        <v>1.0068214933659623</v>
      </c>
      <c r="AW1462" s="74">
        <f>PRODUCT(AV$4:AV1462)</f>
        <v>20307.930460684387</v>
      </c>
    </row>
    <row r="1463" spans="44:49">
      <c r="AR1463" s="69">
        <f t="shared" si="480"/>
        <v>122</v>
      </c>
      <c r="AS1463" s="70">
        <f t="shared" si="482"/>
        <v>1460</v>
      </c>
      <c r="AT1463" s="71">
        <f t="shared" si="483"/>
        <v>4.5695784302075137E-5</v>
      </c>
      <c r="AU1463" s="72">
        <f t="shared" si="479"/>
        <v>6.8214933659622723E-3</v>
      </c>
      <c r="AV1463" s="73">
        <f t="shared" si="481"/>
        <v>1.0068214933659623</v>
      </c>
      <c r="AW1463" s="74">
        <f>PRODUCT(AV$4:AV1463)</f>
        <v>20446.460873598367</v>
      </c>
    </row>
    <row r="1464" spans="44:49">
      <c r="AR1464" s="69">
        <f t="shared" si="480"/>
        <v>122</v>
      </c>
      <c r="AS1464" s="70">
        <f t="shared" si="482"/>
        <v>1461</v>
      </c>
      <c r="AT1464" s="71">
        <f t="shared" si="483"/>
        <v>4.5384070812606089E-5</v>
      </c>
      <c r="AU1464" s="72">
        <f t="shared" si="479"/>
        <v>6.8214933659622723E-3</v>
      </c>
      <c r="AV1464" s="73">
        <f t="shared" si="481"/>
        <v>1.0068214933659623</v>
      </c>
      <c r="AW1464" s="74">
        <f>PRODUCT(AV$4:AV1464)</f>
        <v>20585.936270805025</v>
      </c>
    </row>
    <row r="1465" spans="44:49">
      <c r="AR1465" s="69">
        <f t="shared" si="480"/>
        <v>122</v>
      </c>
      <c r="AS1465" s="70">
        <f t="shared" si="482"/>
        <v>1462</v>
      </c>
      <c r="AT1465" s="71">
        <f t="shared" si="483"/>
        <v>4.5074483674637535E-5</v>
      </c>
      <c r="AU1465" s="72">
        <f t="shared" si="479"/>
        <v>6.8214933659622723E-3</v>
      </c>
      <c r="AV1465" s="73">
        <f t="shared" si="481"/>
        <v>1.0068214933659623</v>
      </c>
      <c r="AW1465" s="74">
        <f>PRODUCT(AV$4:AV1465)</f>
        <v>20726.363098508442</v>
      </c>
    </row>
    <row r="1466" spans="44:49">
      <c r="AR1466" s="69">
        <f t="shared" si="480"/>
        <v>122</v>
      </c>
      <c r="AS1466" s="70">
        <f t="shared" si="482"/>
        <v>1463</v>
      </c>
      <c r="AT1466" s="71">
        <f t="shared" si="483"/>
        <v>4.476700838327682E-5</v>
      </c>
      <c r="AU1466" s="72">
        <f t="shared" si="479"/>
        <v>6.8214933659622723E-3</v>
      </c>
      <c r="AV1466" s="73">
        <f t="shared" si="481"/>
        <v>1.0068214933659623</v>
      </c>
      <c r="AW1466" s="74">
        <f>PRODUCT(AV$4:AV1466)</f>
        <v>20867.747846885442</v>
      </c>
    </row>
    <row r="1467" spans="44:49">
      <c r="AR1467" s="69">
        <f t="shared" si="480"/>
        <v>122</v>
      </c>
      <c r="AS1467" s="70">
        <f t="shared" si="482"/>
        <v>1464</v>
      </c>
      <c r="AT1467" s="71">
        <f t="shared" si="483"/>
        <v>4.4461630532576319E-5</v>
      </c>
      <c r="AU1467" s="72">
        <f t="shared" si="479"/>
        <v>6.8214933659622723E-3</v>
      </c>
      <c r="AV1467" s="73">
        <f t="shared" si="481"/>
        <v>1.0068214933659623</v>
      </c>
      <c r="AW1467" s="74">
        <f>PRODUCT(AV$4:AV1467)</f>
        <v>21010.097050385546</v>
      </c>
    </row>
    <row r="1468" spans="44:49">
      <c r="AR1468" s="69">
        <f t="shared" si="480"/>
        <v>123</v>
      </c>
      <c r="AS1468" s="70">
        <f t="shared" si="482"/>
        <v>1465</v>
      </c>
      <c r="AT1468" s="71">
        <f t="shared" si="483"/>
        <v>4.4158335814858485E-5</v>
      </c>
      <c r="AU1468" s="72">
        <f t="shared" si="479"/>
        <v>6.8214933659622723E-3</v>
      </c>
      <c r="AV1468" s="73">
        <f t="shared" si="481"/>
        <v>1.0068214933659623</v>
      </c>
      <c r="AW1468" s="74">
        <f>PRODUCT(AV$4:AV1468)</f>
        <v>21153.417288032975</v>
      </c>
    </row>
    <row r="1469" spans="44:49">
      <c r="AR1469" s="69">
        <f t="shared" si="480"/>
        <v>123</v>
      </c>
      <c r="AS1469" s="70">
        <f t="shared" si="482"/>
        <v>1466</v>
      </c>
      <c r="AT1469" s="71">
        <f t="shared" si="483"/>
        <v>4.3857110020045493E-5</v>
      </c>
      <c r="AU1469" s="72">
        <f t="shared" si="479"/>
        <v>6.8214933659622723E-3</v>
      </c>
      <c r="AV1469" s="73">
        <f t="shared" si="481"/>
        <v>1.0068214933659623</v>
      </c>
      <c r="AW1469" s="74">
        <f>PRODUCT(AV$4:AV1469)</f>
        <v>21297.715183730725</v>
      </c>
    </row>
    <row r="1470" spans="44:49">
      <c r="AR1470" s="69">
        <f t="shared" si="480"/>
        <v>123</v>
      </c>
      <c r="AS1470" s="70">
        <f t="shared" si="482"/>
        <v>1467</v>
      </c>
      <c r="AT1470" s="71">
        <f t="shared" si="483"/>
        <v>4.3557939034993477E-5</v>
      </c>
      <c r="AU1470" s="72">
        <f t="shared" si="479"/>
        <v>6.8214933659622723E-3</v>
      </c>
      <c r="AV1470" s="73">
        <f t="shared" si="481"/>
        <v>1.0068214933659623</v>
      </c>
      <c r="AW1470" s="74">
        <f>PRODUCT(AV$4:AV1470)</f>
        <v>21442.997406566697</v>
      </c>
    </row>
    <row r="1471" spans="44:49">
      <c r="AR1471" s="69">
        <f t="shared" si="480"/>
        <v>123</v>
      </c>
      <c r="AS1471" s="70">
        <f t="shared" si="482"/>
        <v>1468</v>
      </c>
      <c r="AT1471" s="71">
        <f t="shared" si="483"/>
        <v>4.3260808842831277E-5</v>
      </c>
      <c r="AU1471" s="72">
        <f t="shared" si="479"/>
        <v>6.8214933659622723E-3</v>
      </c>
      <c r="AV1471" s="73">
        <f t="shared" si="481"/>
        <v>1.0068214933659623</v>
      </c>
      <c r="AW1471" s="74">
        <f>PRODUCT(AV$4:AV1471)</f>
        <v>21589.27067112194</v>
      </c>
    </row>
    <row r="1472" spans="44:49">
      <c r="AR1472" s="69">
        <f t="shared" si="480"/>
        <v>123</v>
      </c>
      <c r="AS1472" s="70">
        <f t="shared" si="482"/>
        <v>1469</v>
      </c>
      <c r="AT1472" s="71">
        <f t="shared" si="483"/>
        <v>4.2965705522303739E-5</v>
      </c>
      <c r="AU1472" s="72">
        <f t="shared" si="479"/>
        <v>6.8214933659622723E-3</v>
      </c>
      <c r="AV1472" s="73">
        <f t="shared" si="481"/>
        <v>1.0068214933659623</v>
      </c>
      <c r="AW1472" s="74">
        <f>PRODUCT(AV$4:AV1472)</f>
        <v>21736.541737780961</v>
      </c>
    </row>
    <row r="1473" spans="44:49">
      <c r="AR1473" s="69">
        <f t="shared" si="480"/>
        <v>123</v>
      </c>
      <c r="AS1473" s="70">
        <f t="shared" si="482"/>
        <v>1470</v>
      </c>
      <c r="AT1473" s="71">
        <f t="shared" si="483"/>
        <v>4.2672615247119453E-5</v>
      </c>
      <c r="AU1473" s="72">
        <f t="shared" si="479"/>
        <v>6.8214933659622723E-3</v>
      </c>
      <c r="AV1473" s="73">
        <f t="shared" si="481"/>
        <v>1.0068214933659623</v>
      </c>
      <c r="AW1473" s="74">
        <f>PRODUCT(AV$4:AV1473)</f>
        <v>21884.817413044195</v>
      </c>
    </row>
    <row r="1474" spans="44:49">
      <c r="AR1474" s="69">
        <f t="shared" si="480"/>
        <v>123</v>
      </c>
      <c r="AS1474" s="70">
        <f t="shared" si="482"/>
        <v>1471</v>
      </c>
      <c r="AT1474" s="71">
        <f t="shared" si="483"/>
        <v>4.238152428530297E-5</v>
      </c>
      <c r="AU1474" s="72">
        <f t="shared" si="479"/>
        <v>6.8214933659622723E-3</v>
      </c>
      <c r="AV1474" s="73">
        <f t="shared" si="481"/>
        <v>1.0068214933659623</v>
      </c>
      <c r="AW1474" s="74">
        <f>PRODUCT(AV$4:AV1474)</f>
        <v>22034.10454984257</v>
      </c>
    </row>
    <row r="1475" spans="44:49">
      <c r="AR1475" s="69">
        <f t="shared" si="480"/>
        <v>123</v>
      </c>
      <c r="AS1475" s="70">
        <f t="shared" si="482"/>
        <v>1472</v>
      </c>
      <c r="AT1475" s="71">
        <f t="shared" si="483"/>
        <v>4.2092418998551407E-5</v>
      </c>
      <c r="AU1475" s="72">
        <f t="shared" si="479"/>
        <v>6.8214933659622723E-3</v>
      </c>
      <c r="AV1475" s="73">
        <f t="shared" si="481"/>
        <v>1.0068214933659623</v>
      </c>
      <c r="AW1475" s="74">
        <f>PRODUCT(AV$4:AV1475)</f>
        <v>22184.410047854239</v>
      </c>
    </row>
    <row r="1476" spans="44:49">
      <c r="AR1476" s="69">
        <f t="shared" si="480"/>
        <v>123</v>
      </c>
      <c r="AS1476" s="70">
        <f t="shared" si="482"/>
        <v>1473</v>
      </c>
      <c r="AT1476" s="71">
        <f t="shared" si="483"/>
        <v>4.1805285841595487E-5</v>
      </c>
      <c r="AU1476" s="72">
        <f t="shared" ref="AU1476:AU1539" si="484">((1+$AH$21)^(1/12))-1</f>
        <v>6.8214933659622723E-3</v>
      </c>
      <c r="AV1476" s="73">
        <f t="shared" si="481"/>
        <v>1.0068214933659623</v>
      </c>
      <c r="AW1476" s="74">
        <f>PRODUCT(AV$4:AV1476)</f>
        <v>22335.740853823463</v>
      </c>
    </row>
    <row r="1477" spans="44:49">
      <c r="AR1477" s="69">
        <f t="shared" ref="AR1477:AR1540" si="485">ROUNDDOWN((AS1477-1)/12,0)+1</f>
        <v>123</v>
      </c>
      <c r="AS1477" s="70">
        <f t="shared" si="482"/>
        <v>1474</v>
      </c>
      <c r="AT1477" s="71">
        <f t="shared" si="483"/>
        <v>4.152011136156489E-5</v>
      </c>
      <c r="AU1477" s="72">
        <f t="shared" si="484"/>
        <v>6.8214933659622723E-3</v>
      </c>
      <c r="AV1477" s="73">
        <f t="shared" ref="AV1477:AV1540" si="486">(1+AU1477)</f>
        <v>1.0068214933659623</v>
      </c>
      <c r="AW1477" s="74">
        <f>PRODUCT(AV$4:AV1477)</f>
        <v>22488.103961881672</v>
      </c>
    </row>
    <row r="1478" spans="44:49">
      <c r="AR1478" s="69">
        <f t="shared" si="485"/>
        <v>123</v>
      </c>
      <c r="AS1478" s="70">
        <f t="shared" ref="AS1478:AS1541" si="487">AS1477+1</f>
        <v>1475</v>
      </c>
      <c r="AT1478" s="71">
        <f t="shared" ref="AT1478:AT1541" si="488">(1-AU1478)*AT1477</f>
        <v>4.1236882197357961E-5</v>
      </c>
      <c r="AU1478" s="72">
        <f t="shared" si="484"/>
        <v>6.8214933659622723E-3</v>
      </c>
      <c r="AV1478" s="73">
        <f t="shared" si="486"/>
        <v>1.0068214933659623</v>
      </c>
      <c r="AW1478" s="74">
        <f>PRODUCT(AV$4:AV1478)</f>
        <v>22641.506413870717</v>
      </c>
    </row>
    <row r="1479" spans="44:49">
      <c r="AR1479" s="69">
        <f t="shared" si="485"/>
        <v>123</v>
      </c>
      <c r="AS1479" s="70">
        <f t="shared" si="487"/>
        <v>1476</v>
      </c>
      <c r="AT1479" s="71">
        <f t="shared" si="488"/>
        <v>4.0955585079015716E-5</v>
      </c>
      <c r="AU1479" s="72">
        <f t="shared" si="484"/>
        <v>6.8214933659622723E-3</v>
      </c>
      <c r="AV1479" s="73">
        <f t="shared" si="486"/>
        <v>1.0068214933659623</v>
      </c>
      <c r="AW1479" s="74">
        <f>PRODUCT(AV$4:AV1479)</f>
        <v>22795.955299668327</v>
      </c>
    </row>
    <row r="1480" spans="44:49">
      <c r="AR1480" s="69">
        <f t="shared" si="485"/>
        <v>124</v>
      </c>
      <c r="AS1480" s="70">
        <f t="shared" si="487"/>
        <v>1477</v>
      </c>
      <c r="AT1480" s="71">
        <f t="shared" si="488"/>
        <v>4.0676206827100105E-5</v>
      </c>
      <c r="AU1480" s="72">
        <f t="shared" si="484"/>
        <v>6.8214933659622723E-3</v>
      </c>
      <c r="AV1480" s="73">
        <f t="shared" si="486"/>
        <v>1.0068214933659623</v>
      </c>
      <c r="AW1480" s="74">
        <f>PRODUCT(AV$4:AV1480)</f>
        <v>22951.457757515785</v>
      </c>
    </row>
    <row r="1481" spans="44:49">
      <c r="AR1481" s="69">
        <f t="shared" si="485"/>
        <v>124</v>
      </c>
      <c r="AS1481" s="70">
        <f t="shared" si="487"/>
        <v>1478</v>
      </c>
      <c r="AT1481" s="71">
        <f t="shared" si="488"/>
        <v>4.0398734352076532E-5</v>
      </c>
      <c r="AU1481" s="72">
        <f t="shared" si="484"/>
        <v>6.8214933659622723E-3</v>
      </c>
      <c r="AV1481" s="73">
        <f t="shared" si="486"/>
        <v>1.0068214933659623</v>
      </c>
      <c r="AW1481" s="74">
        <f>PRODUCT(AV$4:AV1481)</f>
        <v>23108.020974347844</v>
      </c>
    </row>
    <row r="1482" spans="44:49">
      <c r="AR1482" s="69">
        <f t="shared" si="485"/>
        <v>124</v>
      </c>
      <c r="AS1482" s="70">
        <f t="shared" si="487"/>
        <v>1479</v>
      </c>
      <c r="AT1482" s="71">
        <f t="shared" si="488"/>
        <v>4.0123154653700567E-5</v>
      </c>
      <c r="AU1482" s="72">
        <f t="shared" si="484"/>
        <v>6.8214933659622723E-3</v>
      </c>
      <c r="AV1482" s="73">
        <f t="shared" si="486"/>
        <v>1.0068214933659623</v>
      </c>
      <c r="AW1482" s="74">
        <f>PRODUCT(AV$4:AV1482)</f>
        <v>23265.652186124877</v>
      </c>
    </row>
    <row r="1483" spans="44:49">
      <c r="AR1483" s="69">
        <f t="shared" si="485"/>
        <v>124</v>
      </c>
      <c r="AS1483" s="70">
        <f t="shared" si="487"/>
        <v>1480</v>
      </c>
      <c r="AT1483" s="71">
        <f t="shared" si="488"/>
        <v>3.9849454820408872E-5</v>
      </c>
      <c r="AU1483" s="72">
        <f t="shared" si="484"/>
        <v>6.8214933659622723E-3</v>
      </c>
      <c r="AV1483" s="73">
        <f t="shared" si="486"/>
        <v>1.0068214933659623</v>
      </c>
      <c r="AW1483" s="74">
        <f>PRODUCT(AV$4:AV1483)</f>
        <v>23424.358678167315</v>
      </c>
    </row>
    <row r="1484" spans="44:49">
      <c r="AR1484" s="69">
        <f t="shared" si="485"/>
        <v>124</v>
      </c>
      <c r="AS1484" s="70">
        <f t="shared" si="487"/>
        <v>1481</v>
      </c>
      <c r="AT1484" s="71">
        <f t="shared" si="488"/>
        <v>3.957762202871424E-5</v>
      </c>
      <c r="AU1484" s="72">
        <f t="shared" si="484"/>
        <v>6.8214933659622723E-3</v>
      </c>
      <c r="AV1484" s="73">
        <f t="shared" si="486"/>
        <v>1.0068214933659623</v>
      </c>
      <c r="AW1484" s="74">
        <f>PRODUCT(AV$4:AV1484)</f>
        <v>23584.147785492354</v>
      </c>
    </row>
    <row r="1485" spans="44:49">
      <c r="AR1485" s="69">
        <f t="shared" si="485"/>
        <v>124</v>
      </c>
      <c r="AS1485" s="70">
        <f t="shared" si="487"/>
        <v>1482</v>
      </c>
      <c r="AT1485" s="71">
        <f t="shared" si="488"/>
        <v>3.93076435426048E-5</v>
      </c>
      <c r="AU1485" s="72">
        <f t="shared" si="484"/>
        <v>6.8214933659622723E-3</v>
      </c>
      <c r="AV1485" s="73">
        <f t="shared" si="486"/>
        <v>1.0068214933659623</v>
      </c>
      <c r="AW1485" s="74">
        <f>PRODUCT(AV$4:AV1485)</f>
        <v>23745.026893152964</v>
      </c>
    </row>
    <row r="1486" spans="44:49">
      <c r="AR1486" s="69">
        <f t="shared" si="485"/>
        <v>124</v>
      </c>
      <c r="AS1486" s="70">
        <f t="shared" si="487"/>
        <v>1483</v>
      </c>
      <c r="AT1486" s="71">
        <f t="shared" si="488"/>
        <v>3.9039506712947314E-5</v>
      </c>
      <c r="AU1486" s="72">
        <f t="shared" si="484"/>
        <v>6.8214933659622723E-3</v>
      </c>
      <c r="AV1486" s="73">
        <f t="shared" si="486"/>
        <v>1.0068214933659623</v>
      </c>
      <c r="AW1486" s="74">
        <f>PRODUCT(AV$4:AV1486)</f>
        <v>23907.003436579202</v>
      </c>
    </row>
    <row r="1487" spans="44:49">
      <c r="AR1487" s="69">
        <f t="shared" si="485"/>
        <v>124</v>
      </c>
      <c r="AS1487" s="70">
        <f t="shared" si="487"/>
        <v>1484</v>
      </c>
      <c r="AT1487" s="71">
        <f t="shared" si="488"/>
        <v>3.8773198976894507E-5</v>
      </c>
      <c r="AU1487" s="72">
        <f t="shared" si="484"/>
        <v>6.8214933659622723E-3</v>
      </c>
      <c r="AV1487" s="73">
        <f t="shared" si="486"/>
        <v>1.0068214933659623</v>
      </c>
      <c r="AW1487" s="74">
        <f>PRODUCT(AV$4:AV1487)</f>
        <v>24070.084901921862</v>
      </c>
    </row>
    <row r="1488" spans="44:49">
      <c r="AR1488" s="69">
        <f t="shared" si="485"/>
        <v>124</v>
      </c>
      <c r="AS1488" s="70">
        <f t="shared" si="487"/>
        <v>1485</v>
      </c>
      <c r="AT1488" s="71">
        <f t="shared" si="488"/>
        <v>3.8508707857296485E-5</v>
      </c>
      <c r="AU1488" s="72">
        <f t="shared" si="484"/>
        <v>6.8214933659622723E-3</v>
      </c>
      <c r="AV1488" s="73">
        <f t="shared" si="486"/>
        <v>1.0068214933659623</v>
      </c>
      <c r="AW1488" s="74">
        <f>PRODUCT(AV$4:AV1488)</f>
        <v>24234.278826398469</v>
      </c>
    </row>
    <row r="1489" spans="44:49">
      <c r="AR1489" s="69">
        <f t="shared" si="485"/>
        <v>124</v>
      </c>
      <c r="AS1489" s="70">
        <f t="shared" si="487"/>
        <v>1486</v>
      </c>
      <c r="AT1489" s="71">
        <f t="shared" si="488"/>
        <v>3.8246020962116157E-5</v>
      </c>
      <c r="AU1489" s="72">
        <f t="shared" si="484"/>
        <v>6.8214933659622723E-3</v>
      </c>
      <c r="AV1489" s="73">
        <f t="shared" si="486"/>
        <v>1.0068214933659623</v>
      </c>
      <c r="AW1489" s="74">
        <f>PRODUCT(AV$4:AV1489)</f>
        <v>24399.592798641628</v>
      </c>
    </row>
    <row r="1490" spans="44:49">
      <c r="AR1490" s="69">
        <f t="shared" si="485"/>
        <v>124</v>
      </c>
      <c r="AS1490" s="70">
        <f t="shared" si="487"/>
        <v>1487</v>
      </c>
      <c r="AT1490" s="71">
        <f t="shared" si="488"/>
        <v>3.7985125983848628E-5</v>
      </c>
      <c r="AU1490" s="72">
        <f t="shared" si="484"/>
        <v>6.8214933659622723E-3</v>
      </c>
      <c r="AV1490" s="73">
        <f t="shared" si="486"/>
        <v>1.0068214933659623</v>
      </c>
      <c r="AW1490" s="74">
        <f>PRODUCT(AV$4:AV1490)</f>
        <v>24566.034459049744</v>
      </c>
    </row>
    <row r="1491" spans="44:49">
      <c r="AR1491" s="69">
        <f t="shared" si="485"/>
        <v>124</v>
      </c>
      <c r="AS1491" s="70">
        <f t="shared" si="487"/>
        <v>1488</v>
      </c>
      <c r="AT1491" s="71">
        <f t="shared" si="488"/>
        <v>3.7726010698944563E-5</v>
      </c>
      <c r="AU1491" s="72">
        <f t="shared" si="484"/>
        <v>6.8214933659622723E-3</v>
      </c>
      <c r="AV1491" s="73">
        <f t="shared" si="486"/>
        <v>1.0068214933659623</v>
      </c>
      <c r="AW1491" s="74">
        <f>PRODUCT(AV$4:AV1491)</f>
        <v>24733.611500140152</v>
      </c>
    </row>
    <row r="1492" spans="44:49">
      <c r="AR1492" s="69">
        <f t="shared" si="485"/>
        <v>125</v>
      </c>
      <c r="AS1492" s="70">
        <f t="shared" si="487"/>
        <v>1489</v>
      </c>
      <c r="AT1492" s="71">
        <f t="shared" si="488"/>
        <v>3.7468662967237492E-5</v>
      </c>
      <c r="AU1492" s="72">
        <f t="shared" si="484"/>
        <v>6.8214933659622723E-3</v>
      </c>
      <c r="AV1492" s="73">
        <f t="shared" si="486"/>
        <v>1.0068214933659623</v>
      </c>
      <c r="AW1492" s="74">
        <f>PRODUCT(AV$4:AV1492)</f>
        <v>24902.331666904647</v>
      </c>
    </row>
    <row r="1493" spans="44:49">
      <c r="AR1493" s="69">
        <f t="shared" si="485"/>
        <v>125</v>
      </c>
      <c r="AS1493" s="70">
        <f t="shared" si="487"/>
        <v>1490</v>
      </c>
      <c r="AT1493" s="71">
        <f t="shared" si="488"/>
        <v>3.7213070731375005E-5</v>
      </c>
      <c r="AU1493" s="72">
        <f t="shared" si="484"/>
        <v>6.8214933659622723E-3</v>
      </c>
      <c r="AV1493" s="73">
        <f t="shared" si="486"/>
        <v>1.0068214933659623</v>
      </c>
      <c r="AW1493" s="74">
        <f>PRODUCT(AV$4:AV1493)</f>
        <v>25072.20275716743</v>
      </c>
    </row>
    <row r="1494" spans="44:49">
      <c r="AR1494" s="69">
        <f t="shared" si="485"/>
        <v>125</v>
      </c>
      <c r="AS1494" s="70">
        <f t="shared" si="487"/>
        <v>1491</v>
      </c>
      <c r="AT1494" s="71">
        <f t="shared" si="488"/>
        <v>3.6959222016253848E-5</v>
      </c>
      <c r="AU1494" s="72">
        <f t="shared" si="484"/>
        <v>6.8214933659622723E-3</v>
      </c>
      <c r="AV1494" s="73">
        <f t="shared" si="486"/>
        <v>1.0068214933659623</v>
      </c>
      <c r="AW1494" s="74">
        <f>PRODUCT(AV$4:AV1494)</f>
        <v>25243.23262194551</v>
      </c>
    </row>
    <row r="1495" spans="44:49">
      <c r="AR1495" s="69">
        <f t="shared" si="485"/>
        <v>125</v>
      </c>
      <c r="AS1495" s="70">
        <f t="shared" si="487"/>
        <v>1492</v>
      </c>
      <c r="AT1495" s="71">
        <f t="shared" si="488"/>
        <v>3.6707104928458845E-5</v>
      </c>
      <c r="AU1495" s="72">
        <f t="shared" si="484"/>
        <v>6.8214933659622723E-3</v>
      </c>
      <c r="AV1495" s="73">
        <f t="shared" si="486"/>
        <v>1.0068214933659623</v>
      </c>
      <c r="AW1495" s="74">
        <f>PRODUCT(AV$4:AV1495)</f>
        <v>25415.429165811554</v>
      </c>
    </row>
    <row r="1496" spans="44:49">
      <c r="AR1496" s="69">
        <f t="shared" si="485"/>
        <v>125</v>
      </c>
      <c r="AS1496" s="70">
        <f t="shared" si="487"/>
        <v>1493</v>
      </c>
      <c r="AT1496" s="71">
        <f t="shared" si="488"/>
        <v>3.6456707655705679E-5</v>
      </c>
      <c r="AU1496" s="72">
        <f t="shared" si="484"/>
        <v>6.8214933659622723E-3</v>
      </c>
      <c r="AV1496" s="73">
        <f t="shared" si="486"/>
        <v>1.0068214933659623</v>
      </c>
      <c r="AW1496" s="74">
        <f>PRODUCT(AV$4:AV1496)</f>
        <v>25588.800347259221</v>
      </c>
    </row>
    <row r="1497" spans="44:49">
      <c r="AR1497" s="69">
        <f t="shared" si="485"/>
        <v>125</v>
      </c>
      <c r="AS1497" s="70">
        <f t="shared" si="487"/>
        <v>1494</v>
      </c>
      <c r="AT1497" s="71">
        <f t="shared" si="488"/>
        <v>3.6208018466287455E-5</v>
      </c>
      <c r="AU1497" s="72">
        <f t="shared" si="484"/>
        <v>6.8214933659622723E-3</v>
      </c>
      <c r="AV1497" s="73">
        <f t="shared" si="486"/>
        <v>1.0068214933659623</v>
      </c>
      <c r="AW1497" s="74">
        <f>PRODUCT(AV$4:AV1497)</f>
        <v>25763.354179070982</v>
      </c>
    </row>
    <row r="1498" spans="44:49">
      <c r="AR1498" s="69">
        <f t="shared" si="485"/>
        <v>125</v>
      </c>
      <c r="AS1498" s="70">
        <f t="shared" si="487"/>
        <v>1495</v>
      </c>
      <c r="AT1498" s="71">
        <f t="shared" si="488"/>
        <v>3.5961025708525034E-5</v>
      </c>
      <c r="AU1498" s="72">
        <f t="shared" si="484"/>
        <v>6.8214933659622723E-3</v>
      </c>
      <c r="AV1498" s="73">
        <f t="shared" si="486"/>
        <v>1.0068214933659623</v>
      </c>
      <c r="AW1498" s="74">
        <f>PRODUCT(AV$4:AV1498)</f>
        <v>25939.098728688452</v>
      </c>
    </row>
    <row r="1499" spans="44:49">
      <c r="AR1499" s="69">
        <f t="shared" si="485"/>
        <v>125</v>
      </c>
      <c r="AS1499" s="70">
        <f t="shared" si="487"/>
        <v>1496</v>
      </c>
      <c r="AT1499" s="71">
        <f t="shared" si="488"/>
        <v>3.5715717810221133E-5</v>
      </c>
      <c r="AU1499" s="72">
        <f t="shared" si="484"/>
        <v>6.8214933659622723E-3</v>
      </c>
      <c r="AV1499" s="73">
        <f t="shared" si="486"/>
        <v>1.0068214933659623</v>
      </c>
      <c r="AW1499" s="74">
        <f>PRODUCT(AV$4:AV1499)</f>
        <v>26116.042118585239</v>
      </c>
    </row>
    <row r="1500" spans="44:49">
      <c r="AR1500" s="69">
        <f t="shared" si="485"/>
        <v>125</v>
      </c>
      <c r="AS1500" s="70">
        <f t="shared" si="487"/>
        <v>1497</v>
      </c>
      <c r="AT1500" s="71">
        <f t="shared" si="488"/>
        <v>3.5472083278118127E-5</v>
      </c>
      <c r="AU1500" s="72">
        <f t="shared" si="484"/>
        <v>6.8214933659622723E-3</v>
      </c>
      <c r="AV1500" s="73">
        <f t="shared" si="486"/>
        <v>1.0068214933659623</v>
      </c>
      <c r="AW1500" s="74">
        <f>PRODUCT(AV$4:AV1500)</f>
        <v>26294.19252664236</v>
      </c>
    </row>
    <row r="1501" spans="44:49">
      <c r="AR1501" s="69">
        <f t="shared" si="485"/>
        <v>125</v>
      </c>
      <c r="AS1501" s="70">
        <f t="shared" si="487"/>
        <v>1498</v>
      </c>
      <c r="AT1501" s="71">
        <f t="shared" si="488"/>
        <v>3.5230110697359583E-5</v>
      </c>
      <c r="AU1501" s="72">
        <f t="shared" si="484"/>
        <v>6.8214933659622723E-3</v>
      </c>
      <c r="AV1501" s="73">
        <f t="shared" si="486"/>
        <v>1.0068214933659623</v>
      </c>
      <c r="AW1501" s="74">
        <f>PRODUCT(AV$4:AV1501)</f>
        <v>26473.558186526185</v>
      </c>
    </row>
    <row r="1502" spans="44:49">
      <c r="AR1502" s="69">
        <f t="shared" si="485"/>
        <v>125</v>
      </c>
      <c r="AS1502" s="70">
        <f t="shared" si="487"/>
        <v>1499</v>
      </c>
      <c r="AT1502" s="71">
        <f t="shared" si="488"/>
        <v>3.4989788730955426E-5</v>
      </c>
      <c r="AU1502" s="72">
        <f t="shared" si="484"/>
        <v>6.8214933659622723E-3</v>
      </c>
      <c r="AV1502" s="73">
        <f t="shared" si="486"/>
        <v>1.0068214933659623</v>
      </c>
      <c r="AW1502" s="74">
        <f>PRODUCT(AV$4:AV1502)</f>
        <v>26654.147388068988</v>
      </c>
    </row>
    <row r="1503" spans="44:49">
      <c r="AR1503" s="69">
        <f t="shared" si="485"/>
        <v>125</v>
      </c>
      <c r="AS1503" s="70">
        <f t="shared" si="487"/>
        <v>1500</v>
      </c>
      <c r="AT1503" s="71">
        <f t="shared" si="488"/>
        <v>3.475110611925079E-5</v>
      </c>
      <c r="AU1503" s="72">
        <f t="shared" si="484"/>
        <v>6.8214933659622723E-3</v>
      </c>
      <c r="AV1503" s="73">
        <f t="shared" si="486"/>
        <v>1.0068214933659623</v>
      </c>
      <c r="AW1503" s="74">
        <f>PRODUCT(AV$4:AV1503)</f>
        <v>26835.968477652081</v>
      </c>
    </row>
    <row r="1504" spans="44:49">
      <c r="AR1504" s="69">
        <f t="shared" si="485"/>
        <v>126</v>
      </c>
      <c r="AS1504" s="70">
        <f t="shared" si="487"/>
        <v>1501</v>
      </c>
      <c r="AT1504" s="71">
        <f t="shared" si="488"/>
        <v>3.4514051679398467E-5</v>
      </c>
      <c r="AU1504" s="72">
        <f t="shared" si="484"/>
        <v>6.8214933659622723E-3</v>
      </c>
      <c r="AV1504" s="73">
        <f t="shared" si="486"/>
        <v>1.0068214933659623</v>
      </c>
      <c r="AW1504" s="74">
        <f>PRODUCT(AV$4:AV1504)</f>
        <v>27019.029858591559</v>
      </c>
    </row>
    <row r="1505" spans="44:49">
      <c r="AR1505" s="69">
        <f t="shared" si="485"/>
        <v>126</v>
      </c>
      <c r="AS1505" s="70">
        <f t="shared" si="487"/>
        <v>1502</v>
      </c>
      <c r="AT1505" s="71">
        <f t="shared" si="488"/>
        <v>3.4278614304834973E-5</v>
      </c>
      <c r="AU1505" s="72">
        <f t="shared" si="484"/>
        <v>6.8214933659622723E-3</v>
      </c>
      <c r="AV1505" s="73">
        <f t="shared" si="486"/>
        <v>1.0068214933659623</v>
      </c>
      <c r="AW1505" s="74">
        <f>PRODUCT(AV$4:AV1505)</f>
        <v>27203.339991526678</v>
      </c>
    </row>
    <row r="1506" spans="44:49">
      <c r="AR1506" s="69">
        <f t="shared" si="485"/>
        <v>126</v>
      </c>
      <c r="AS1506" s="70">
        <f t="shared" si="487"/>
        <v>1503</v>
      </c>
      <c r="AT1506" s="71">
        <f t="shared" si="488"/>
        <v>3.404478296476016E-5</v>
      </c>
      <c r="AU1506" s="72">
        <f t="shared" si="484"/>
        <v>6.8214933659622723E-3</v>
      </c>
      <c r="AV1506" s="73">
        <f t="shared" si="486"/>
        <v>1.0068214933659623</v>
      </c>
      <c r="AW1506" s="74">
        <f>PRODUCT(AV$4:AV1506)</f>
        <v>27388.907394810893</v>
      </c>
    </row>
    <row r="1507" spans="44:49">
      <c r="AR1507" s="69">
        <f t="shared" si="485"/>
        <v>126</v>
      </c>
      <c r="AS1507" s="70">
        <f t="shared" si="487"/>
        <v>1504</v>
      </c>
      <c r="AT1507" s="71">
        <f t="shared" si="488"/>
        <v>3.3812546703620424E-5</v>
      </c>
      <c r="AU1507" s="72">
        <f t="shared" si="484"/>
        <v>6.8214933659622723E-3</v>
      </c>
      <c r="AV1507" s="73">
        <f t="shared" si="486"/>
        <v>1.0068214933659623</v>
      </c>
      <c r="AW1507" s="74">
        <f>PRODUCT(AV$4:AV1507)</f>
        <v>27575.740644905549</v>
      </c>
    </row>
    <row r="1508" spans="44:49">
      <c r="AR1508" s="69">
        <f t="shared" si="485"/>
        <v>126</v>
      </c>
      <c r="AS1508" s="70">
        <f t="shared" si="487"/>
        <v>1505</v>
      </c>
      <c r="AT1508" s="71">
        <f t="shared" si="488"/>
        <v>3.3581894640595387E-5</v>
      </c>
      <c r="AU1508" s="72">
        <f t="shared" si="484"/>
        <v>6.8214933659622723E-3</v>
      </c>
      <c r="AV1508" s="73">
        <f t="shared" si="486"/>
        <v>1.0068214933659623</v>
      </c>
      <c r="AW1508" s="74">
        <f>PRODUCT(AV$4:AV1508)</f>
        <v>27763.84837677627</v>
      </c>
    </row>
    <row r="1509" spans="44:49">
      <c r="AR1509" s="69">
        <f t="shared" si="485"/>
        <v>126</v>
      </c>
      <c r="AS1509" s="70">
        <f t="shared" si="487"/>
        <v>1506</v>
      </c>
      <c r="AT1509" s="71">
        <f t="shared" si="488"/>
        <v>3.3352815969088123E-5</v>
      </c>
      <c r="AU1509" s="72">
        <f t="shared" si="484"/>
        <v>6.8214933659622723E-3</v>
      </c>
      <c r="AV1509" s="73">
        <f t="shared" si="486"/>
        <v>1.0068214933659623</v>
      </c>
      <c r="AW1509" s="74">
        <f>PRODUCT(AV$4:AV1509)</f>
        <v>27953.239284292031</v>
      </c>
    </row>
    <row r="1510" spans="44:49">
      <c r="AR1510" s="69">
        <f t="shared" si="485"/>
        <v>126</v>
      </c>
      <c r="AS1510" s="70">
        <f t="shared" si="487"/>
        <v>1507</v>
      </c>
      <c r="AT1510" s="71">
        <f t="shared" si="488"/>
        <v>3.3125299956218825E-5</v>
      </c>
      <c r="AU1510" s="72">
        <f t="shared" si="484"/>
        <v>6.8214933659622723E-3</v>
      </c>
      <c r="AV1510" s="73">
        <f t="shared" si="486"/>
        <v>1.0068214933659623</v>
      </c>
      <c r="AW1510" s="74">
        <f>PRODUCT(AV$4:AV1510)</f>
        <v>28143.922120626983</v>
      </c>
    </row>
    <row r="1511" spans="44:49">
      <c r="AR1511" s="69">
        <f t="shared" si="485"/>
        <v>126</v>
      </c>
      <c r="AS1511" s="70">
        <f t="shared" si="487"/>
        <v>1508</v>
      </c>
      <c r="AT1511" s="71">
        <f t="shared" si="488"/>
        <v>3.2899335942321966E-5</v>
      </c>
      <c r="AU1511" s="72">
        <f t="shared" si="484"/>
        <v>6.8214933659622723E-3</v>
      </c>
      <c r="AV1511" s="73">
        <f t="shared" si="486"/>
        <v>1.0068214933659623</v>
      </c>
      <c r="AW1511" s="74">
        <f>PRODUCT(AV$4:AV1511)</f>
        <v>28335.905698664999</v>
      </c>
    </row>
    <row r="1512" spans="44:49">
      <c r="AR1512" s="69">
        <f t="shared" si="485"/>
        <v>126</v>
      </c>
      <c r="AS1512" s="70">
        <f t="shared" si="487"/>
        <v>1509</v>
      </c>
      <c r="AT1512" s="71">
        <f t="shared" si="488"/>
        <v>3.2674913340446851E-5</v>
      </c>
      <c r="AU1512" s="72">
        <f t="shared" si="484"/>
        <v>6.8214933659622723E-3</v>
      </c>
      <c r="AV1512" s="73">
        <f t="shared" si="486"/>
        <v>1.0068214933659623</v>
      </c>
      <c r="AW1512" s="74">
        <f>PRODUCT(AV$4:AV1512)</f>
        <v>28529.198891406973</v>
      </c>
    </row>
    <row r="1513" spans="44:49">
      <c r="AR1513" s="69">
        <f t="shared" si="485"/>
        <v>126</v>
      </c>
      <c r="AS1513" s="70">
        <f t="shared" si="487"/>
        <v>1510</v>
      </c>
      <c r="AT1513" s="71">
        <f t="shared" si="488"/>
        <v>3.24520216358616E-5</v>
      </c>
      <c r="AU1513" s="72">
        <f t="shared" si="484"/>
        <v>6.8214933659622723E-3</v>
      </c>
      <c r="AV1513" s="73">
        <f t="shared" si="486"/>
        <v>1.0068214933659623</v>
      </c>
      <c r="AW1513" s="74">
        <f>PRODUCT(AV$4:AV1513)</f>
        <v>28723.810632380926</v>
      </c>
    </row>
    <row r="1514" spans="44:49">
      <c r="AR1514" s="69">
        <f t="shared" si="485"/>
        <v>126</v>
      </c>
      <c r="AS1514" s="70">
        <f t="shared" si="487"/>
        <v>1511</v>
      </c>
      <c r="AT1514" s="71">
        <f t="shared" si="488"/>
        <v>3.2230650385560507E-5</v>
      </c>
      <c r="AU1514" s="72">
        <f t="shared" si="484"/>
        <v>6.8214933659622723E-3</v>
      </c>
      <c r="AV1514" s="73">
        <f t="shared" si="486"/>
        <v>1.0068214933659623</v>
      </c>
      <c r="AW1514" s="74">
        <f>PRODUCT(AV$4:AV1514)</f>
        <v>28919.749916054869</v>
      </c>
    </row>
    <row r="1515" spans="44:49">
      <c r="AR1515" s="69">
        <f t="shared" si="485"/>
        <v>126</v>
      </c>
      <c r="AS1515" s="70">
        <f t="shared" si="487"/>
        <v>1512</v>
      </c>
      <c r="AT1515" s="71">
        <f t="shared" si="488"/>
        <v>3.2010789217774758E-5</v>
      </c>
      <c r="AU1515" s="72">
        <f t="shared" si="484"/>
        <v>6.8214933659622723E-3</v>
      </c>
      <c r="AV1515" s="73">
        <f t="shared" si="486"/>
        <v>1.0068214933659623</v>
      </c>
      <c r="AW1515" s="74">
        <f>PRODUCT(AV$4:AV1515)</f>
        <v>29117.025798252525</v>
      </c>
    </row>
    <row r="1516" spans="44:49">
      <c r="AR1516" s="69">
        <f t="shared" si="485"/>
        <v>127</v>
      </c>
      <c r="AS1516" s="70">
        <f t="shared" si="487"/>
        <v>1513</v>
      </c>
      <c r="AT1516" s="71">
        <f t="shared" si="488"/>
        <v>3.1792427831486489E-5</v>
      </c>
      <c r="AU1516" s="72">
        <f t="shared" si="484"/>
        <v>6.8214933659622723E-3</v>
      </c>
      <c r="AV1516" s="73">
        <f t="shared" si="486"/>
        <v>1.0068214933659623</v>
      </c>
      <c r="AW1516" s="74">
        <f>PRODUCT(AV$4:AV1516)</f>
        <v>29315.647396571858</v>
      </c>
    </row>
    <row r="1517" spans="44:49">
      <c r="AR1517" s="69">
        <f t="shared" si="485"/>
        <v>127</v>
      </c>
      <c r="AS1517" s="70">
        <f t="shared" si="487"/>
        <v>1514</v>
      </c>
      <c r="AT1517" s="71">
        <f t="shared" si="488"/>
        <v>3.1575555995946171E-5</v>
      </c>
      <c r="AU1517" s="72">
        <f t="shared" si="484"/>
        <v>6.8214933659622723E-3</v>
      </c>
      <c r="AV1517" s="73">
        <f t="shared" si="486"/>
        <v>1.0068214933659623</v>
      </c>
      <c r="AW1517" s="74">
        <f>PRODUCT(AV$4:AV1517)</f>
        <v>29515.623890806462</v>
      </c>
    </row>
    <row r="1518" spans="44:49">
      <c r="AR1518" s="69">
        <f t="shared" si="485"/>
        <v>127</v>
      </c>
      <c r="AS1518" s="70">
        <f t="shared" si="487"/>
        <v>1515</v>
      </c>
      <c r="AT1518" s="71">
        <f t="shared" si="488"/>
        <v>3.1360163550193257E-5</v>
      </c>
      <c r="AU1518" s="72">
        <f t="shared" si="484"/>
        <v>6.8214933659622723E-3</v>
      </c>
      <c r="AV1518" s="73">
        <f t="shared" si="486"/>
        <v>1.0068214933659623</v>
      </c>
      <c r="AW1518" s="74">
        <f>PRODUCT(AV$4:AV1518)</f>
        <v>29716.964523369836</v>
      </c>
    </row>
    <row r="1519" spans="44:49">
      <c r="AR1519" s="69">
        <f t="shared" si="485"/>
        <v>127</v>
      </c>
      <c r="AS1519" s="70">
        <f t="shared" si="487"/>
        <v>1516</v>
      </c>
      <c r="AT1519" s="71">
        <f t="shared" si="488"/>
        <v>3.1146240402580123E-5</v>
      </c>
      <c r="AU1519" s="72">
        <f t="shared" si="484"/>
        <v>6.8214933659622723E-3</v>
      </c>
      <c r="AV1519" s="73">
        <f t="shared" si="486"/>
        <v>1.0068214933659623</v>
      </c>
      <c r="AW1519" s="74">
        <f>PRODUCT(AV$4:AV1519)</f>
        <v>29919.678599722538</v>
      </c>
    </row>
    <row r="1520" spans="44:49">
      <c r="AR1520" s="69">
        <f t="shared" si="485"/>
        <v>127</v>
      </c>
      <c r="AS1520" s="70">
        <f t="shared" si="487"/>
        <v>1517</v>
      </c>
      <c r="AT1520" s="71">
        <f t="shared" si="488"/>
        <v>3.0933776530299254E-5</v>
      </c>
      <c r="AU1520" s="72">
        <f t="shared" si="484"/>
        <v>6.8214933659622723E-3</v>
      </c>
      <c r="AV1520" s="73">
        <f t="shared" si="486"/>
        <v>1.0068214933659623</v>
      </c>
      <c r="AW1520" s="74">
        <f>PRODUCT(AV$4:AV1520)</f>
        <v>30123.775488802268</v>
      </c>
    </row>
    <row r="1521" spans="44:49">
      <c r="AR1521" s="69">
        <f t="shared" si="485"/>
        <v>127</v>
      </c>
      <c r="AS1521" s="70">
        <f t="shared" si="487"/>
        <v>1518</v>
      </c>
      <c r="AT1521" s="71">
        <f t="shared" si="488"/>
        <v>3.0722761978913656E-5</v>
      </c>
      <c r="AU1521" s="72">
        <f t="shared" si="484"/>
        <v>6.8214933659622723E-3</v>
      </c>
      <c r="AV1521" s="73">
        <f t="shared" si="486"/>
        <v>1.0068214933659623</v>
      </c>
      <c r="AW1521" s="74">
        <f>PRODUCT(AV$4:AV1521)</f>
        <v>30329.264623456871</v>
      </c>
    </row>
    <row r="1522" spans="44:49">
      <c r="AR1522" s="69">
        <f t="shared" si="485"/>
        <v>127</v>
      </c>
      <c r="AS1522" s="70">
        <f t="shared" si="487"/>
        <v>1519</v>
      </c>
      <c r="AT1522" s="71">
        <f t="shared" si="488"/>
        <v>3.051318686189046E-5</v>
      </c>
      <c r="AU1522" s="72">
        <f t="shared" si="484"/>
        <v>6.8214933659622723E-3</v>
      </c>
      <c r="AV1522" s="73">
        <f t="shared" si="486"/>
        <v>1.0068214933659623</v>
      </c>
      <c r="AW1522" s="74">
        <f>PRODUCT(AV$4:AV1522)</f>
        <v>30536.155500880297</v>
      </c>
    </row>
    <row r="1523" spans="44:49">
      <c r="AR1523" s="69">
        <f t="shared" si="485"/>
        <v>127</v>
      </c>
      <c r="AS1523" s="70">
        <f t="shared" si="487"/>
        <v>1520</v>
      </c>
      <c r="AT1523" s="71">
        <f t="shared" si="488"/>
        <v>3.0305041360137709E-5</v>
      </c>
      <c r="AU1523" s="72">
        <f t="shared" si="484"/>
        <v>6.8214933659622723E-3</v>
      </c>
      <c r="AV1523" s="73">
        <f t="shared" si="486"/>
        <v>1.0068214933659623</v>
      </c>
      <c r="AW1523" s="74">
        <f>PRODUCT(AV$4:AV1523)</f>
        <v>30744.457683051543</v>
      </c>
    </row>
    <row r="1524" spans="44:49">
      <c r="AR1524" s="69">
        <f t="shared" si="485"/>
        <v>127</v>
      </c>
      <c r="AS1524" s="70">
        <f t="shared" si="487"/>
        <v>1521</v>
      </c>
      <c r="AT1524" s="71">
        <f t="shared" si="488"/>
        <v>3.0098315721544315E-5</v>
      </c>
      <c r="AU1524" s="72">
        <f t="shared" si="484"/>
        <v>6.8214933659622723E-3</v>
      </c>
      <c r="AV1524" s="73">
        <f t="shared" si="486"/>
        <v>1.0068214933659623</v>
      </c>
      <c r="AW1524" s="74">
        <f>PRODUCT(AV$4:AV1524)</f>
        <v>30954.180797176588</v>
      </c>
    </row>
    <row r="1525" spans="44:49">
      <c r="AR1525" s="69">
        <f t="shared" si="485"/>
        <v>127</v>
      </c>
      <c r="AS1525" s="70">
        <f t="shared" si="487"/>
        <v>1522</v>
      </c>
      <c r="AT1525" s="71">
        <f t="shared" si="488"/>
        <v>2.9893000260523164E-5</v>
      </c>
      <c r="AU1525" s="72">
        <f t="shared" si="484"/>
        <v>6.8214933659622723E-3</v>
      </c>
      <c r="AV1525" s="73">
        <f t="shared" si="486"/>
        <v>1.0068214933659623</v>
      </c>
      <c r="AW1525" s="74">
        <f>PRODUCT(AV$4:AV1525)</f>
        <v>31165.334536133327</v>
      </c>
    </row>
    <row r="1526" spans="44:49">
      <c r="AR1526" s="69">
        <f t="shared" si="485"/>
        <v>127</v>
      </c>
      <c r="AS1526" s="70">
        <f t="shared" si="487"/>
        <v>1523</v>
      </c>
      <c r="AT1526" s="71">
        <f t="shared" si="488"/>
        <v>2.9689085357557295E-5</v>
      </c>
      <c r="AU1526" s="72">
        <f t="shared" si="484"/>
        <v>6.8214933659622723E-3</v>
      </c>
      <c r="AV1526" s="73">
        <f t="shared" si="486"/>
        <v>1.0068214933659623</v>
      </c>
      <c r="AW1526" s="74">
        <f>PRODUCT(AV$4:AV1526)</f>
        <v>31377.928658919554</v>
      </c>
    </row>
    <row r="1527" spans="44:49">
      <c r="AR1527" s="69">
        <f t="shared" si="485"/>
        <v>127</v>
      </c>
      <c r="AS1527" s="70">
        <f t="shared" si="487"/>
        <v>1524</v>
      </c>
      <c r="AT1527" s="71">
        <f t="shared" si="488"/>
        <v>2.9486561458749229E-5</v>
      </c>
      <c r="AU1527" s="72">
        <f t="shared" si="484"/>
        <v>6.8214933659622723E-3</v>
      </c>
      <c r="AV1527" s="73">
        <f t="shared" si="486"/>
        <v>1.0068214933659623</v>
      </c>
      <c r="AW1527" s="74">
        <f>PRODUCT(AV$4:AV1527)</f>
        <v>31591.972991104012</v>
      </c>
    </row>
    <row r="1528" spans="44:49">
      <c r="AR1528" s="69">
        <f t="shared" si="485"/>
        <v>128</v>
      </c>
      <c r="AS1528" s="70">
        <f t="shared" si="487"/>
        <v>1525</v>
      </c>
      <c r="AT1528" s="71">
        <f t="shared" si="488"/>
        <v>2.9285419075373333E-5</v>
      </c>
      <c r="AU1528" s="72">
        <f t="shared" si="484"/>
        <v>6.8214933659622723E-3</v>
      </c>
      <c r="AV1528" s="73">
        <f t="shared" si="486"/>
        <v>1.0068214933659623</v>
      </c>
      <c r="AW1528" s="74">
        <f>PRODUCT(AV$4:AV1528)</f>
        <v>31807.477425280489</v>
      </c>
    </row>
    <row r="1529" spans="44:49">
      <c r="AR1529" s="69">
        <f t="shared" si="485"/>
        <v>128</v>
      </c>
      <c r="AS1529" s="70">
        <f t="shared" si="487"/>
        <v>1526</v>
      </c>
      <c r="AT1529" s="71">
        <f t="shared" si="488"/>
        <v>2.9085648783431248E-5</v>
      </c>
      <c r="AU1529" s="72">
        <f t="shared" si="484"/>
        <v>6.8214933659622723E-3</v>
      </c>
      <c r="AV1529" s="73">
        <f t="shared" si="486"/>
        <v>1.0068214933659623</v>
      </c>
      <c r="AW1529" s="74">
        <f>PRODUCT(AV$4:AV1529)</f>
        <v>32024.451921525033</v>
      </c>
    </row>
    <row r="1530" spans="44:49">
      <c r="AR1530" s="69">
        <f t="shared" si="485"/>
        <v>128</v>
      </c>
      <c r="AS1530" s="70">
        <f t="shared" si="487"/>
        <v>1527</v>
      </c>
      <c r="AT1530" s="71">
        <f t="shared" si="488"/>
        <v>2.8887241223210365E-5</v>
      </c>
      <c r="AU1530" s="72">
        <f t="shared" si="484"/>
        <v>6.8214933659622723E-3</v>
      </c>
      <c r="AV1530" s="73">
        <f t="shared" si="486"/>
        <v>1.0068214933659623</v>
      </c>
      <c r="AW1530" s="74">
        <f>PRODUCT(AV$4:AV1530)</f>
        <v>32242.906507856293</v>
      </c>
    </row>
    <row r="1531" spans="44:49">
      <c r="AR1531" s="69">
        <f t="shared" si="485"/>
        <v>128</v>
      </c>
      <c r="AS1531" s="70">
        <f t="shared" si="487"/>
        <v>1528</v>
      </c>
      <c r="AT1531" s="71">
        <f t="shared" si="488"/>
        <v>2.8690187098845285E-5</v>
      </c>
      <c r="AU1531" s="72">
        <f t="shared" si="484"/>
        <v>6.8214933659622723E-3</v>
      </c>
      <c r="AV1531" s="73">
        <f t="shared" si="486"/>
        <v>1.0068214933659623</v>
      </c>
      <c r="AW1531" s="74">
        <f>PRODUCT(AV$4:AV1531)</f>
        <v>32462.851280698975</v>
      </c>
    </row>
    <row r="1532" spans="44:49">
      <c r="AR1532" s="69">
        <f t="shared" si="485"/>
        <v>128</v>
      </c>
      <c r="AS1532" s="70">
        <f t="shared" si="487"/>
        <v>1529</v>
      </c>
      <c r="AT1532" s="71">
        <f t="shared" si="488"/>
        <v>2.8494477177882296E-5</v>
      </c>
      <c r="AU1532" s="72">
        <f t="shared" si="484"/>
        <v>6.8214933659622723E-3</v>
      </c>
      <c r="AV1532" s="73">
        <f t="shared" si="486"/>
        <v>1.0068214933659623</v>
      </c>
      <c r="AW1532" s="74">
        <f>PRODUCT(AV$4:AV1532)</f>
        <v>32684.296405350484</v>
      </c>
    </row>
    <row r="1533" spans="44:49">
      <c r="AR1533" s="69">
        <f t="shared" si="485"/>
        <v>128</v>
      </c>
      <c r="AS1533" s="70">
        <f t="shared" si="487"/>
        <v>1530</v>
      </c>
      <c r="AT1533" s="71">
        <f t="shared" si="488"/>
        <v>2.830010229084681E-5</v>
      </c>
      <c r="AU1533" s="72">
        <f t="shared" si="484"/>
        <v>6.8214933659622723E-3</v>
      </c>
      <c r="AV1533" s="73">
        <f t="shared" si="486"/>
        <v>1.0068214933659623</v>
      </c>
      <c r="AW1533" s="74">
        <f>PRODUCT(AV$4:AV1533)</f>
        <v>32907.252116450727</v>
      </c>
    </row>
    <row r="1534" spans="44:49">
      <c r="AR1534" s="69">
        <f t="shared" si="485"/>
        <v>128</v>
      </c>
      <c r="AS1534" s="70">
        <f t="shared" si="487"/>
        <v>1531</v>
      </c>
      <c r="AT1534" s="71">
        <f t="shared" si="488"/>
        <v>2.8107053330813744E-5</v>
      </c>
      <c r="AU1534" s="72">
        <f t="shared" si="484"/>
        <v>6.8214933659622723E-3</v>
      </c>
      <c r="AV1534" s="73">
        <f t="shared" si="486"/>
        <v>1.0068214933659623</v>
      </c>
      <c r="AW1534" s="74">
        <f>PRODUCT(AV$4:AV1534)</f>
        <v>33131.728718455146</v>
      </c>
    </row>
    <row r="1535" spans="44:49">
      <c r="AR1535" s="69">
        <f t="shared" si="485"/>
        <v>128</v>
      </c>
      <c r="AS1535" s="70">
        <f t="shared" si="487"/>
        <v>1532</v>
      </c>
      <c r="AT1535" s="71">
        <f t="shared" si="488"/>
        <v>2.7915321252980851E-5</v>
      </c>
      <c r="AU1535" s="72">
        <f t="shared" si="484"/>
        <v>6.8214933659622723E-3</v>
      </c>
      <c r="AV1535" s="73">
        <f t="shared" si="486"/>
        <v>1.0068214933659623</v>
      </c>
      <c r="AW1535" s="74">
        <f>PRODUCT(AV$4:AV1535)</f>
        <v>33357.73658611095</v>
      </c>
    </row>
    <row r="1536" spans="44:49">
      <c r="AR1536" s="69">
        <f t="shared" si="485"/>
        <v>128</v>
      </c>
      <c r="AS1536" s="70">
        <f t="shared" si="487"/>
        <v>1533</v>
      </c>
      <c r="AT1536" s="71">
        <f t="shared" si="488"/>
        <v>2.7724897074244936E-5</v>
      </c>
      <c r="AU1536" s="72">
        <f t="shared" si="484"/>
        <v>6.8214933659622723E-3</v>
      </c>
      <c r="AV1536" s="73">
        <f t="shared" si="486"/>
        <v>1.0068214933659623</v>
      </c>
      <c r="AW1536" s="74">
        <f>PRODUCT(AV$4:AV1536)</f>
        <v>33585.286164936624</v>
      </c>
    </row>
    <row r="1537" spans="44:49">
      <c r="AR1537" s="69">
        <f t="shared" si="485"/>
        <v>128</v>
      </c>
      <c r="AS1537" s="70">
        <f t="shared" si="487"/>
        <v>1534</v>
      </c>
      <c r="AT1537" s="71">
        <f t="shared" si="488"/>
        <v>2.7535771872780986E-5</v>
      </c>
      <c r="AU1537" s="72">
        <f t="shared" si="484"/>
        <v>6.8214933659622723E-3</v>
      </c>
      <c r="AV1537" s="73">
        <f t="shared" si="486"/>
        <v>1.0068214933659623</v>
      </c>
      <c r="AW1537" s="74">
        <f>PRODUCT(AV$4:AV1537)</f>
        <v>33814.38797170468</v>
      </c>
    </row>
    <row r="1538" spans="44:49">
      <c r="AR1538" s="69">
        <f t="shared" si="485"/>
        <v>128</v>
      </c>
      <c r="AS1538" s="70">
        <f t="shared" si="487"/>
        <v>1535</v>
      </c>
      <c r="AT1538" s="71">
        <f t="shared" si="488"/>
        <v>2.7347936787624158E-5</v>
      </c>
      <c r="AU1538" s="72">
        <f t="shared" si="484"/>
        <v>6.8214933659622723E-3</v>
      </c>
      <c r="AV1538" s="73">
        <f t="shared" si="486"/>
        <v>1.0068214933659623</v>
      </c>
      <c r="AW1538" s="74">
        <f>PRODUCT(AV$4:AV1538)</f>
        <v>34045.052594927736</v>
      </c>
    </row>
    <row r="1539" spans="44:49">
      <c r="AR1539" s="69">
        <f t="shared" si="485"/>
        <v>128</v>
      </c>
      <c r="AS1539" s="70">
        <f t="shared" si="487"/>
        <v>1536</v>
      </c>
      <c r="AT1539" s="71">
        <f t="shared" si="488"/>
        <v>2.7161383018254625E-5</v>
      </c>
      <c r="AU1539" s="72">
        <f t="shared" si="484"/>
        <v>6.8214933659622723E-3</v>
      </c>
      <c r="AV1539" s="73">
        <f t="shared" si="486"/>
        <v>1.0068214933659623</v>
      </c>
      <c r="AW1539" s="74">
        <f>PRODUCT(AV$4:AV1539)</f>
        <v>34277.290695347874</v>
      </c>
    </row>
    <row r="1540" spans="44:49">
      <c r="AR1540" s="69">
        <f t="shared" si="485"/>
        <v>129</v>
      </c>
      <c r="AS1540" s="70">
        <f t="shared" si="487"/>
        <v>1537</v>
      </c>
      <c r="AT1540" s="71">
        <f t="shared" si="488"/>
        <v>2.697610182418524E-5</v>
      </c>
      <c r="AU1540" s="72">
        <f t="shared" ref="AU1540:AU1603" si="489">((1+$AH$21)^(1/12))-1</f>
        <v>6.8214933659622723E-3</v>
      </c>
      <c r="AV1540" s="73">
        <f t="shared" si="486"/>
        <v>1.0068214933659623</v>
      </c>
      <c r="AW1540" s="74">
        <f>PRODUCT(AV$4:AV1540)</f>
        <v>34511.113006429347</v>
      </c>
    </row>
    <row r="1541" spans="44:49">
      <c r="AR1541" s="69">
        <f t="shared" ref="AR1541:AR1604" si="490">ROUNDDOWN((AS1541-1)/12,0)+1</f>
        <v>129</v>
      </c>
      <c r="AS1541" s="70">
        <f t="shared" si="487"/>
        <v>1538</v>
      </c>
      <c r="AT1541" s="71">
        <f t="shared" si="488"/>
        <v>2.6792084524552037E-5</v>
      </c>
      <c r="AU1541" s="72">
        <f t="shared" si="489"/>
        <v>6.8214933659622723E-3</v>
      </c>
      <c r="AV1541" s="73">
        <f t="shared" ref="AV1541:AV1604" si="491">(1+AU1541)</f>
        <v>1.0068214933659623</v>
      </c>
      <c r="AW1541" s="74">
        <f>PRODUCT(AV$4:AV1541)</f>
        <v>34746.53033485468</v>
      </c>
    </row>
    <row r="1542" spans="44:49">
      <c r="AR1542" s="69">
        <f t="shared" si="490"/>
        <v>129</v>
      </c>
      <c r="AS1542" s="70">
        <f t="shared" ref="AS1542:AS1605" si="492">AS1541+1</f>
        <v>1539</v>
      </c>
      <c r="AT1542" s="71">
        <f t="shared" ref="AT1542:AT1605" si="493">(1-AU1542)*AT1541</f>
        <v>2.6609322497707506E-5</v>
      </c>
      <c r="AU1542" s="72">
        <f t="shared" si="489"/>
        <v>6.8214933659622723E-3</v>
      </c>
      <c r="AV1542" s="73">
        <f t="shared" si="491"/>
        <v>1.0068214933659623</v>
      </c>
      <c r="AW1542" s="74">
        <f>PRODUCT(AV$4:AV1542)</f>
        <v>34983.553561024099</v>
      </c>
    </row>
    <row r="1543" spans="44:49">
      <c r="AR1543" s="69">
        <f t="shared" si="490"/>
        <v>129</v>
      </c>
      <c r="AS1543" s="70">
        <f t="shared" si="492"/>
        <v>1540</v>
      </c>
      <c r="AT1543" s="71">
        <f t="shared" si="493"/>
        <v>2.6427807180816645E-5</v>
      </c>
      <c r="AU1543" s="72">
        <f t="shared" si="489"/>
        <v>6.8214933659622723E-3</v>
      </c>
      <c r="AV1543" s="73">
        <f t="shared" si="491"/>
        <v>1.0068214933659623</v>
      </c>
      <c r="AW1543" s="74">
        <f>PRODUCT(AV$4:AV1543)</f>
        <v>35222.193639558413</v>
      </c>
    </row>
    <row r="1544" spans="44:49">
      <c r="AR1544" s="69">
        <f t="shared" si="490"/>
        <v>129</v>
      </c>
      <c r="AS1544" s="70">
        <f t="shared" si="492"/>
        <v>1541</v>
      </c>
      <c r="AT1544" s="71">
        <f t="shared" si="493"/>
        <v>2.6247530069455774E-5</v>
      </c>
      <c r="AU1544" s="72">
        <f t="shared" si="489"/>
        <v>6.8214933659622723E-3</v>
      </c>
      <c r="AV1544" s="73">
        <f t="shared" si="491"/>
        <v>1.0068214933659623</v>
      </c>
      <c r="AW1544" s="74">
        <f>PRODUCT(AV$4:AV1544)</f>
        <v>35462.461599805298</v>
      </c>
    </row>
    <row r="1545" spans="44:49">
      <c r="AR1545" s="69">
        <f t="shared" si="490"/>
        <v>129</v>
      </c>
      <c r="AS1545" s="70">
        <f t="shared" si="492"/>
        <v>1542</v>
      </c>
      <c r="AT1545" s="71">
        <f t="shared" si="493"/>
        <v>2.6068482717214086E-5</v>
      </c>
      <c r="AU1545" s="72">
        <f t="shared" si="489"/>
        <v>6.8214933659622723E-3</v>
      </c>
      <c r="AV1545" s="73">
        <f t="shared" si="491"/>
        <v>1.0068214933659623</v>
      </c>
      <c r="AW1545" s="74">
        <f>PRODUCT(AV$4:AV1545)</f>
        <v>35704.368546349062</v>
      </c>
    </row>
    <row r="1546" spans="44:49">
      <c r="AR1546" s="69">
        <f t="shared" si="490"/>
        <v>129</v>
      </c>
      <c r="AS1546" s="70">
        <f t="shared" si="492"/>
        <v>1543</v>
      </c>
      <c r="AT1546" s="71">
        <f t="shared" si="493"/>
        <v>2.589065673529791E-5</v>
      </c>
      <c r="AU1546" s="72">
        <f t="shared" si="489"/>
        <v>6.8214933659622723E-3</v>
      </c>
      <c r="AV1546" s="73">
        <f t="shared" si="491"/>
        <v>1.0068214933659623</v>
      </c>
      <c r="AW1546" s="74">
        <f>PRODUCT(AV$4:AV1546)</f>
        <v>35947.925659523855</v>
      </c>
    </row>
    <row r="1547" spans="44:49">
      <c r="AR1547" s="69">
        <f t="shared" si="490"/>
        <v>129</v>
      </c>
      <c r="AS1547" s="70">
        <f t="shared" si="492"/>
        <v>1544</v>
      </c>
      <c r="AT1547" s="71">
        <f t="shared" si="493"/>
        <v>2.5714043792137669E-5</v>
      </c>
      <c r="AU1547" s="72">
        <f t="shared" si="489"/>
        <v>6.8214933659622723E-3</v>
      </c>
      <c r="AV1547" s="73">
        <f t="shared" si="491"/>
        <v>1.0068214933659623</v>
      </c>
      <c r="AW1547" s="74">
        <f>PRODUCT(AV$4:AV1547)</f>
        <v>36193.144195930399</v>
      </c>
    </row>
    <row r="1548" spans="44:49">
      <c r="AR1548" s="69">
        <f t="shared" si="490"/>
        <v>129</v>
      </c>
      <c r="AS1548" s="70">
        <f t="shared" si="492"/>
        <v>1545</v>
      </c>
      <c r="AT1548" s="71">
        <f t="shared" si="493"/>
        <v>2.5538635612997539E-5</v>
      </c>
      <c r="AU1548" s="72">
        <f t="shared" si="489"/>
        <v>6.8214933659622723E-3</v>
      </c>
      <c r="AV1548" s="73">
        <f t="shared" si="491"/>
        <v>1.0068214933659623</v>
      </c>
      <c r="AW1548" s="74">
        <f>PRODUCT(AV$4:AV1548)</f>
        <v>36440.035488956251</v>
      </c>
    </row>
    <row r="1549" spans="44:49">
      <c r="AR1549" s="69">
        <f t="shared" si="490"/>
        <v>129</v>
      </c>
      <c r="AS1549" s="70">
        <f t="shared" si="492"/>
        <v>1546</v>
      </c>
      <c r="AT1549" s="71">
        <f t="shared" si="493"/>
        <v>2.5364423979587749E-5</v>
      </c>
      <c r="AU1549" s="72">
        <f t="shared" si="489"/>
        <v>6.8214933659622723E-3</v>
      </c>
      <c r="AV1549" s="73">
        <f t="shared" si="491"/>
        <v>1.0068214933659623</v>
      </c>
      <c r="AW1549" s="74">
        <f>PRODUCT(AV$4:AV1549)</f>
        <v>36688.610949299597</v>
      </c>
    </row>
    <row r="1550" spans="44:49">
      <c r="AR1550" s="69">
        <f t="shared" si="490"/>
        <v>129</v>
      </c>
      <c r="AS1550" s="70">
        <f t="shared" si="492"/>
        <v>1547</v>
      </c>
      <c r="AT1550" s="71">
        <f t="shared" si="493"/>
        <v>2.5191400729679538E-5</v>
      </c>
      <c r="AU1550" s="72">
        <f t="shared" si="489"/>
        <v>6.8214933659622723E-3</v>
      </c>
      <c r="AV1550" s="73">
        <f t="shared" si="491"/>
        <v>1.0068214933659623</v>
      </c>
      <c r="AW1550" s="74">
        <f>PRODUCT(AV$4:AV1550)</f>
        <v>36938.882065496611</v>
      </c>
    </row>
    <row r="1551" spans="44:49">
      <c r="AR1551" s="69">
        <f t="shared" si="490"/>
        <v>129</v>
      </c>
      <c r="AS1551" s="70">
        <f t="shared" si="492"/>
        <v>1548</v>
      </c>
      <c r="AT1551" s="71">
        <f t="shared" si="493"/>
        <v>2.5019557756722731E-5</v>
      </c>
      <c r="AU1551" s="72">
        <f t="shared" si="489"/>
        <v>6.8214933659622723E-3</v>
      </c>
      <c r="AV1551" s="73">
        <f t="shared" si="491"/>
        <v>1.0068214933659623</v>
      </c>
      <c r="AW1551" s="74">
        <f>PRODUCT(AV$4:AV1551)</f>
        <v>37190.860404452462</v>
      </c>
    </row>
    <row r="1552" spans="44:49">
      <c r="AR1552" s="69">
        <f t="shared" si="490"/>
        <v>130</v>
      </c>
      <c r="AS1552" s="70">
        <f t="shared" si="492"/>
        <v>1549</v>
      </c>
      <c r="AT1552" s="71">
        <f t="shared" si="493"/>
        <v>2.4848887009465935E-5</v>
      </c>
      <c r="AU1552" s="72">
        <f t="shared" si="489"/>
        <v>6.8214933659622723E-3</v>
      </c>
      <c r="AV1552" s="73">
        <f t="shared" si="491"/>
        <v>1.0068214933659623</v>
      </c>
      <c r="AW1552" s="74">
        <f>PRODUCT(AV$4:AV1552)</f>
        <v>37444.557611975863</v>
      </c>
    </row>
    <row r="1553" spans="44:49">
      <c r="AR1553" s="69">
        <f t="shared" si="490"/>
        <v>130</v>
      </c>
      <c r="AS1553" s="70">
        <f t="shared" si="492"/>
        <v>1550</v>
      </c>
      <c r="AT1553" s="71">
        <f t="shared" si="493"/>
        <v>2.4679380491579316E-5</v>
      </c>
      <c r="AU1553" s="72">
        <f t="shared" si="489"/>
        <v>6.8214933659622723E-3</v>
      </c>
      <c r="AV1553" s="73">
        <f t="shared" si="491"/>
        <v>1.0068214933659623</v>
      </c>
      <c r="AW1553" s="74">
        <f>PRODUCT(AV$4:AV1553)</f>
        <v>37699.98541331735</v>
      </c>
    </row>
    <row r="1554" spans="44:49">
      <c r="AR1554" s="69">
        <f t="shared" si="490"/>
        <v>130</v>
      </c>
      <c r="AS1554" s="70">
        <f t="shared" si="492"/>
        <v>1551</v>
      </c>
      <c r="AT1554" s="71">
        <f t="shared" si="493"/>
        <v>2.4511030261279949E-5</v>
      </c>
      <c r="AU1554" s="72">
        <f t="shared" si="489"/>
        <v>6.8214933659622723E-3</v>
      </c>
      <c r="AV1554" s="73">
        <f t="shared" si="491"/>
        <v>1.0068214933659623</v>
      </c>
      <c r="AW1554" s="74">
        <f>PRODUCT(AV$4:AV1554)</f>
        <v>37957.155613711169</v>
      </c>
    </row>
    <row r="1555" spans="44:49">
      <c r="AR1555" s="69">
        <f t="shared" si="490"/>
        <v>130</v>
      </c>
      <c r="AS1555" s="70">
        <f t="shared" si="492"/>
        <v>1552</v>
      </c>
      <c r="AT1555" s="71">
        <f t="shared" si="493"/>
        <v>2.4343828430959727E-5</v>
      </c>
      <c r="AU1555" s="72">
        <f t="shared" si="489"/>
        <v>6.8214933659622723E-3</v>
      </c>
      <c r="AV1555" s="73">
        <f t="shared" si="491"/>
        <v>1.0068214933659623</v>
      </c>
      <c r="AW1555" s="74">
        <f>PRODUCT(AV$4:AV1555)</f>
        <v>38216.080098920895</v>
      </c>
    </row>
    <row r="1556" spans="44:49">
      <c r="AR1556" s="69">
        <f t="shared" si="490"/>
        <v>130</v>
      </c>
      <c r="AS1556" s="70">
        <f t="shared" si="492"/>
        <v>1553</v>
      </c>
      <c r="AT1556" s="71">
        <f t="shared" si="493"/>
        <v>2.4177767166815811E-5</v>
      </c>
      <c r="AU1556" s="72">
        <f t="shared" si="489"/>
        <v>6.8214933659622723E-3</v>
      </c>
      <c r="AV1556" s="73">
        <f t="shared" si="491"/>
        <v>1.0068214933659623</v>
      </c>
      <c r="AW1556" s="74">
        <f>PRODUCT(AV$4:AV1556)</f>
        <v>38476.770835788768</v>
      </c>
    </row>
    <row r="1557" spans="44:49">
      <c r="AR1557" s="69">
        <f t="shared" si="490"/>
        <v>130</v>
      </c>
      <c r="AS1557" s="70">
        <f t="shared" si="492"/>
        <v>1554</v>
      </c>
      <c r="AT1557" s="71">
        <f t="shared" si="493"/>
        <v>2.4012838688483598E-5</v>
      </c>
      <c r="AU1557" s="72">
        <f t="shared" si="489"/>
        <v>6.8214933659622723E-3</v>
      </c>
      <c r="AV1557" s="73">
        <f t="shared" si="491"/>
        <v>1.0068214933659623</v>
      </c>
      <c r="AW1557" s="74">
        <f>PRODUCT(AV$4:AV1557)</f>
        <v>38739.239872788748</v>
      </c>
    </row>
    <row r="1558" spans="44:49">
      <c r="AR1558" s="69">
        <f t="shared" si="490"/>
        <v>130</v>
      </c>
      <c r="AS1558" s="70">
        <f t="shared" si="492"/>
        <v>1555</v>
      </c>
      <c r="AT1558" s="71">
        <f t="shared" si="493"/>
        <v>2.3849035268672184E-5</v>
      </c>
      <c r="AU1558" s="72">
        <f t="shared" si="489"/>
        <v>6.8214933659622723E-3</v>
      </c>
      <c r="AV1558" s="73">
        <f t="shared" si="491"/>
        <v>1.0068214933659623</v>
      </c>
      <c r="AW1558" s="74">
        <f>PRODUCT(AV$4:AV1558)</f>
        <v>39003.499340583396</v>
      </c>
    </row>
    <row r="1559" spans="44:49">
      <c r="AR1559" s="69">
        <f t="shared" si="490"/>
        <v>130</v>
      </c>
      <c r="AS1559" s="70">
        <f t="shared" si="492"/>
        <v>1556</v>
      </c>
      <c r="AT1559" s="71">
        <f t="shared" si="493"/>
        <v>2.3686349232802335E-5</v>
      </c>
      <c r="AU1559" s="72">
        <f t="shared" si="489"/>
        <v>6.8214933659622723E-3</v>
      </c>
      <c r="AV1559" s="73">
        <f t="shared" si="491"/>
        <v>1.0068214933659623</v>
      </c>
      <c r="AW1559" s="74">
        <f>PRODUCT(AV$4:AV1559)</f>
        <v>39269.561452584501</v>
      </c>
    </row>
    <row r="1560" spans="44:49">
      <c r="AR1560" s="69">
        <f t="shared" si="490"/>
        <v>130</v>
      </c>
      <c r="AS1560" s="70">
        <f t="shared" si="492"/>
        <v>1557</v>
      </c>
      <c r="AT1560" s="71">
        <f t="shared" si="493"/>
        <v>2.3524772958646908E-5</v>
      </c>
      <c r="AU1560" s="72">
        <f t="shared" si="489"/>
        <v>6.8214933659622723E-3</v>
      </c>
      <c r="AV1560" s="73">
        <f t="shared" si="491"/>
        <v>1.0068214933659623</v>
      </c>
      <c r="AW1560" s="74">
        <f>PRODUCT(AV$4:AV1560)</f>
        <v>39537.438505517552</v>
      </c>
    </row>
    <row r="1561" spans="44:49">
      <c r="AR1561" s="69">
        <f t="shared" si="490"/>
        <v>130</v>
      </c>
      <c r="AS1561" s="70">
        <f t="shared" si="492"/>
        <v>1558</v>
      </c>
      <c r="AT1561" s="71">
        <f t="shared" si="493"/>
        <v>2.3364298875973729E-5</v>
      </c>
      <c r="AU1561" s="72">
        <f t="shared" si="489"/>
        <v>6.8214933659622723E-3</v>
      </c>
      <c r="AV1561" s="73">
        <f t="shared" si="491"/>
        <v>1.0068214933659623</v>
      </c>
      <c r="AW1561" s="74">
        <f>PRODUCT(AV$4:AV1561)</f>
        <v>39807.142879990082</v>
      </c>
    </row>
    <row r="1562" spans="44:49">
      <c r="AR1562" s="69">
        <f t="shared" si="490"/>
        <v>130</v>
      </c>
      <c r="AS1562" s="70">
        <f t="shared" si="492"/>
        <v>1559</v>
      </c>
      <c r="AT1562" s="71">
        <f t="shared" si="493"/>
        <v>2.3204919466190916E-5</v>
      </c>
      <c r="AU1562" s="72">
        <f t="shared" si="489"/>
        <v>6.8214933659622723E-3</v>
      </c>
      <c r="AV1562" s="73">
        <f t="shared" si="491"/>
        <v>1.0068214933659623</v>
      </c>
      <c r="AW1562" s="74">
        <f>PRODUCT(AV$4:AV1562)</f>
        <v>40078.687041063844</v>
      </c>
    </row>
    <row r="1563" spans="44:49">
      <c r="AR1563" s="69">
        <f t="shared" si="490"/>
        <v>130</v>
      </c>
      <c r="AS1563" s="70">
        <f t="shared" si="492"/>
        <v>1560</v>
      </c>
      <c r="AT1563" s="71">
        <f t="shared" si="493"/>
        <v>2.3046627261994607E-5</v>
      </c>
      <c r="AU1563" s="72">
        <f t="shared" si="489"/>
        <v>6.8214933659622723E-3</v>
      </c>
      <c r="AV1563" s="73">
        <f t="shared" si="491"/>
        <v>1.0068214933659623</v>
      </c>
      <c r="AW1563" s="74">
        <f>PRODUCT(AV$4:AV1563)</f>
        <v>40352.083538830942</v>
      </c>
    </row>
    <row r="1564" spans="44:49">
      <c r="AR1564" s="69">
        <f t="shared" si="490"/>
        <v>131</v>
      </c>
      <c r="AS1564" s="70">
        <f t="shared" si="492"/>
        <v>1561</v>
      </c>
      <c r="AT1564" s="71">
        <f t="shared" si="493"/>
        <v>2.2889414847019106E-5</v>
      </c>
      <c r="AU1564" s="72">
        <f t="shared" si="489"/>
        <v>6.8214933659622723E-3</v>
      </c>
      <c r="AV1564" s="73">
        <f t="shared" si="491"/>
        <v>1.0068214933659623</v>
      </c>
      <c r="AW1564" s="74">
        <f>PRODUCT(AV$4:AV1564)</f>
        <v>40627.345008993834</v>
      </c>
    </row>
    <row r="1565" spans="44:49">
      <c r="AR1565" s="69">
        <f t="shared" si="490"/>
        <v>131</v>
      </c>
      <c r="AS1565" s="70">
        <f t="shared" si="492"/>
        <v>1562</v>
      </c>
      <c r="AT1565" s="71">
        <f t="shared" si="493"/>
        <v>2.2733274855489406E-5</v>
      </c>
      <c r="AU1565" s="72">
        <f t="shared" si="489"/>
        <v>6.8214933659622723E-3</v>
      </c>
      <c r="AV1565" s="73">
        <f t="shared" si="491"/>
        <v>1.0068214933659623</v>
      </c>
      <c r="AW1565" s="74">
        <f>PRODUCT(AV$4:AV1565)</f>
        <v>40904.484173449346</v>
      </c>
    </row>
    <row r="1566" spans="44:49">
      <c r="AR1566" s="69">
        <f t="shared" si="490"/>
        <v>131</v>
      </c>
      <c r="AS1566" s="70">
        <f t="shared" si="492"/>
        <v>1563</v>
      </c>
      <c r="AT1566" s="71">
        <f t="shared" si="493"/>
        <v>2.2578199971876087E-5</v>
      </c>
      <c r="AU1566" s="72">
        <f t="shared" si="489"/>
        <v>6.8214933659622723E-3</v>
      </c>
      <c r="AV1566" s="73">
        <f t="shared" si="491"/>
        <v>1.0068214933659623</v>
      </c>
      <c r="AW1566" s="74">
        <f>PRODUCT(AV$4:AV1566)</f>
        <v>41183.513840876636</v>
      </c>
    </row>
    <row r="1567" spans="44:49">
      <c r="AR1567" s="69">
        <f t="shared" si="490"/>
        <v>131</v>
      </c>
      <c r="AS1567" s="70">
        <f t="shared" si="492"/>
        <v>1564</v>
      </c>
      <c r="AT1567" s="71">
        <f t="shared" si="493"/>
        <v>2.2424182930552566E-5</v>
      </c>
      <c r="AU1567" s="72">
        <f t="shared" si="489"/>
        <v>6.8214933659622723E-3</v>
      </c>
      <c r="AV1567" s="73">
        <f t="shared" si="491"/>
        <v>1.0068214933659623</v>
      </c>
      <c r="AW1567" s="74">
        <f>PRODUCT(AV$4:AV1567)</f>
        <v>41464.446907329191</v>
      </c>
    </row>
    <row r="1568" spans="44:49">
      <c r="AR1568" s="69">
        <f t="shared" si="490"/>
        <v>131</v>
      </c>
      <c r="AS1568" s="70">
        <f t="shared" si="492"/>
        <v>1565</v>
      </c>
      <c r="AT1568" s="71">
        <f t="shared" si="493"/>
        <v>2.2271216515454678E-5</v>
      </c>
      <c r="AU1568" s="72">
        <f t="shared" si="489"/>
        <v>6.8214933659622723E-3</v>
      </c>
      <c r="AV1568" s="73">
        <f t="shared" si="491"/>
        <v>1.0068214933659623</v>
      </c>
      <c r="AW1568" s="74">
        <f>PRODUCT(AV$4:AV1568)</f>
        <v>41747.296356830833</v>
      </c>
    </row>
    <row r="1569" spans="44:49">
      <c r="AR1569" s="69">
        <f t="shared" si="490"/>
        <v>131</v>
      </c>
      <c r="AS1569" s="70">
        <f t="shared" si="492"/>
        <v>1566</v>
      </c>
      <c r="AT1569" s="71">
        <f t="shared" si="493"/>
        <v>2.2119293559742595E-5</v>
      </c>
      <c r="AU1569" s="72">
        <f t="shared" si="489"/>
        <v>6.8214933659622723E-3</v>
      </c>
      <c r="AV1569" s="73">
        <f t="shared" si="491"/>
        <v>1.0068214933659623</v>
      </c>
      <c r="AW1569" s="74">
        <f>PRODUCT(AV$4:AV1569)</f>
        <v>42032.075261975813</v>
      </c>
    </row>
    <row r="1570" spans="44:49">
      <c r="AR1570" s="69">
        <f t="shared" si="490"/>
        <v>131</v>
      </c>
      <c r="AS1570" s="70">
        <f t="shared" si="492"/>
        <v>1567</v>
      </c>
      <c r="AT1570" s="71">
        <f t="shared" si="493"/>
        <v>2.1968406945465038E-5</v>
      </c>
      <c r="AU1570" s="72">
        <f t="shared" si="489"/>
        <v>6.8214933659622723E-3</v>
      </c>
      <c r="AV1570" s="73">
        <f t="shared" si="491"/>
        <v>1.0068214933659623</v>
      </c>
      <c r="AW1570" s="74">
        <f>PRODUCT(AV$4:AV1570)</f>
        <v>42318.796784533006</v>
      </c>
    </row>
    <row r="1571" spans="44:49">
      <c r="AR1571" s="69">
        <f t="shared" si="490"/>
        <v>131</v>
      </c>
      <c r="AS1571" s="70">
        <f t="shared" si="492"/>
        <v>1568</v>
      </c>
      <c r="AT1571" s="71">
        <f t="shared" si="493"/>
        <v>2.1818549603225788E-5</v>
      </c>
      <c r="AU1571" s="72">
        <f t="shared" si="489"/>
        <v>6.8214933659622723E-3</v>
      </c>
      <c r="AV1571" s="73">
        <f t="shared" si="491"/>
        <v>1.0068214933659623</v>
      </c>
      <c r="AW1571" s="74">
        <f>PRODUCT(AV$4:AV1571)</f>
        <v>42607.474176054202</v>
      </c>
    </row>
    <row r="1572" spans="44:49">
      <c r="AR1572" s="69">
        <f t="shared" si="490"/>
        <v>131</v>
      </c>
      <c r="AS1572" s="70">
        <f t="shared" si="492"/>
        <v>1569</v>
      </c>
      <c r="AT1572" s="71">
        <f t="shared" si="493"/>
        <v>2.1669714511852464E-5</v>
      </c>
      <c r="AU1572" s="72">
        <f t="shared" si="489"/>
        <v>6.8214933659622723E-3</v>
      </c>
      <c r="AV1572" s="73">
        <f t="shared" si="491"/>
        <v>1.0068214933659623</v>
      </c>
      <c r="AW1572" s="74">
        <f>PRODUCT(AV$4:AV1572)</f>
        <v>42898.120778486562</v>
      </c>
    </row>
    <row r="1573" spans="44:49">
      <c r="AR1573" s="69">
        <f t="shared" si="490"/>
        <v>131</v>
      </c>
      <c r="AS1573" s="70">
        <f t="shared" si="492"/>
        <v>1570</v>
      </c>
      <c r="AT1573" s="71">
        <f t="shared" si="493"/>
        <v>2.1521894698067565E-5</v>
      </c>
      <c r="AU1573" s="72">
        <f t="shared" si="489"/>
        <v>6.8214933659622723E-3</v>
      </c>
      <c r="AV1573" s="73">
        <f t="shared" si="491"/>
        <v>1.0068214933659623</v>
      </c>
      <c r="AW1573" s="74">
        <f>PRODUCT(AV$4:AV1573)</f>
        <v>43190.750024789253</v>
      </c>
    </row>
    <row r="1574" spans="44:49">
      <c r="AR1574" s="69">
        <f t="shared" si="490"/>
        <v>131</v>
      </c>
      <c r="AS1574" s="70">
        <f t="shared" si="492"/>
        <v>1571</v>
      </c>
      <c r="AT1574" s="71">
        <f t="shared" si="493"/>
        <v>2.1375083236161759E-5</v>
      </c>
      <c r="AU1574" s="72">
        <f t="shared" si="489"/>
        <v>6.8214933659622723E-3</v>
      </c>
      <c r="AV1574" s="73">
        <f t="shared" si="491"/>
        <v>1.0068214933659623</v>
      </c>
      <c r="AW1574" s="74">
        <f>PRODUCT(AV$4:AV1574)</f>
        <v>43485.375439554286</v>
      </c>
    </row>
    <row r="1575" spans="44:49">
      <c r="AR1575" s="69">
        <f t="shared" si="490"/>
        <v>131</v>
      </c>
      <c r="AS1575" s="70">
        <f t="shared" si="492"/>
        <v>1572</v>
      </c>
      <c r="AT1575" s="71">
        <f t="shared" si="493"/>
        <v>2.1229273247669391E-5</v>
      </c>
      <c r="AU1575" s="72">
        <f t="shared" si="489"/>
        <v>6.8214933659622723E-3</v>
      </c>
      <c r="AV1575" s="73">
        <f t="shared" si="491"/>
        <v>1.0068214933659623</v>
      </c>
      <c r="AW1575" s="74">
        <f>PRODUCT(AV$4:AV1575)</f>
        <v>43782.010639631582</v>
      </c>
    </row>
    <row r="1576" spans="44:49">
      <c r="AR1576" s="69">
        <f t="shared" si="490"/>
        <v>132</v>
      </c>
      <c r="AS1576" s="70">
        <f t="shared" si="492"/>
        <v>1573</v>
      </c>
      <c r="AT1576" s="71">
        <f t="shared" si="493"/>
        <v>2.1084457901046212E-5</v>
      </c>
      <c r="AU1576" s="72">
        <f t="shared" si="489"/>
        <v>6.8214933659622723E-3</v>
      </c>
      <c r="AV1576" s="73">
        <f t="shared" si="491"/>
        <v>1.0068214933659623</v>
      </c>
      <c r="AW1576" s="74">
        <f>PRODUCT(AV$4:AV1576)</f>
        <v>44080.66933475832</v>
      </c>
    </row>
    <row r="1577" spans="44:49">
      <c r="AR1577" s="69">
        <f t="shared" si="490"/>
        <v>132</v>
      </c>
      <c r="AS1577" s="70">
        <f t="shared" si="492"/>
        <v>1574</v>
      </c>
      <c r="AT1577" s="71">
        <f t="shared" si="493"/>
        <v>2.0940630411349316E-5</v>
      </c>
      <c r="AU1577" s="72">
        <f t="shared" si="489"/>
        <v>6.8214933659622723E-3</v>
      </c>
      <c r="AV1577" s="73">
        <f t="shared" si="491"/>
        <v>1.0068214933659623</v>
      </c>
      <c r="AW1577" s="74">
        <f>PRODUCT(AV$4:AV1577)</f>
        <v>44381.365328192551</v>
      </c>
    </row>
    <row r="1578" spans="44:49">
      <c r="AR1578" s="69">
        <f t="shared" si="490"/>
        <v>132</v>
      </c>
      <c r="AS1578" s="70">
        <f t="shared" si="492"/>
        <v>1575</v>
      </c>
      <c r="AT1578" s="71">
        <f t="shared" si="493"/>
        <v>2.0797784039919228E-5</v>
      </c>
      <c r="AU1578" s="72">
        <f t="shared" si="489"/>
        <v>6.8214933659622723E-3</v>
      </c>
      <c r="AV1578" s="73">
        <f t="shared" si="491"/>
        <v>1.0068214933659623</v>
      </c>
      <c r="AW1578" s="74">
        <f>PRODUCT(AV$4:AV1578)</f>
        <v>44684.112517351161</v>
      </c>
    </row>
    <row r="1579" spans="44:49">
      <c r="AR1579" s="69">
        <f t="shared" si="490"/>
        <v>132</v>
      </c>
      <c r="AS1579" s="70">
        <f t="shared" si="492"/>
        <v>1576</v>
      </c>
      <c r="AT1579" s="71">
        <f t="shared" si="493"/>
        <v>2.0655912094064204E-5</v>
      </c>
      <c r="AU1579" s="72">
        <f t="shared" si="489"/>
        <v>6.8214933659622723E-3</v>
      </c>
      <c r="AV1579" s="73">
        <f t="shared" si="491"/>
        <v>1.0068214933659623</v>
      </c>
      <c r="AW1579" s="74">
        <f>PRODUCT(AV$4:AV1579)</f>
        <v>44988.924894452182</v>
      </c>
    </row>
    <row r="1580" spans="44:49">
      <c r="AR1580" s="69">
        <f t="shared" si="490"/>
        <v>132</v>
      </c>
      <c r="AS1580" s="70">
        <f t="shared" si="492"/>
        <v>1577</v>
      </c>
      <c r="AT1580" s="71">
        <f t="shared" si="493"/>
        <v>2.0515007926746644E-5</v>
      </c>
      <c r="AU1580" s="72">
        <f t="shared" si="489"/>
        <v>6.8214933659622723E-3</v>
      </c>
      <c r="AV1580" s="73">
        <f t="shared" si="491"/>
        <v>1.0068214933659623</v>
      </c>
      <c r="AW1580" s="74">
        <f>PRODUCT(AV$4:AV1580)</f>
        <v>45295.816547161463</v>
      </c>
    </row>
    <row r="1581" spans="44:49">
      <c r="AR1581" s="69">
        <f t="shared" si="490"/>
        <v>132</v>
      </c>
      <c r="AS1581" s="70">
        <f t="shared" si="492"/>
        <v>1578</v>
      </c>
      <c r="AT1581" s="71">
        <f t="shared" si="493"/>
        <v>2.0375064936271679E-5</v>
      </c>
      <c r="AU1581" s="72">
        <f t="shared" si="489"/>
        <v>6.8214933659622723E-3</v>
      </c>
      <c r="AV1581" s="73">
        <f t="shared" si="491"/>
        <v>1.0068214933659623</v>
      </c>
      <c r="AW1581" s="74">
        <f>PRODUCT(AV$4:AV1581)</f>
        <v>45604.801659243771</v>
      </c>
    </row>
    <row r="1582" spans="44:49">
      <c r="AR1582" s="69">
        <f t="shared" si="490"/>
        <v>132</v>
      </c>
      <c r="AS1582" s="70">
        <f t="shared" si="492"/>
        <v>1579</v>
      </c>
      <c r="AT1582" s="71">
        <f t="shared" si="493"/>
        <v>2.0236076565977853E-5</v>
      </c>
      <c r="AU1582" s="72">
        <f t="shared" si="489"/>
        <v>6.8214933659622723E-3</v>
      </c>
      <c r="AV1582" s="73">
        <f t="shared" si="491"/>
        <v>1.0068214933659623</v>
      </c>
      <c r="AW1582" s="74">
        <f>PRODUCT(AV$4:AV1582)</f>
        <v>45915.894511218328</v>
      </c>
    </row>
    <row r="1583" spans="44:49">
      <c r="AR1583" s="69">
        <f t="shared" si="490"/>
        <v>132</v>
      </c>
      <c r="AS1583" s="70">
        <f t="shared" si="492"/>
        <v>1580</v>
      </c>
      <c r="AT1583" s="71">
        <f t="shared" si="493"/>
        <v>2.0098036303929931E-5</v>
      </c>
      <c r="AU1583" s="72">
        <f t="shared" si="489"/>
        <v>6.8214933659622723E-3</v>
      </c>
      <c r="AV1583" s="73">
        <f t="shared" si="491"/>
        <v>1.0068214933659623</v>
      </c>
      <c r="AW1583" s="74">
        <f>PRODUCT(AV$4:AV1583)</f>
        <v>46229.10948101883</v>
      </c>
    </row>
    <row r="1584" spans="44:49">
      <c r="AR1584" s="69">
        <f t="shared" si="490"/>
        <v>132</v>
      </c>
      <c r="AS1584" s="70">
        <f t="shared" si="492"/>
        <v>1581</v>
      </c>
      <c r="AT1584" s="71">
        <f t="shared" si="493"/>
        <v>1.9960937682613805E-5</v>
      </c>
      <c r="AU1584" s="72">
        <f t="shared" si="489"/>
        <v>6.8214933659622723E-3</v>
      </c>
      <c r="AV1584" s="73">
        <f t="shared" si="491"/>
        <v>1.0068214933659623</v>
      </c>
      <c r="AW1584" s="74">
        <f>PRODUCT(AV$4:AV1584)</f>
        <v>46544.461044657946</v>
      </c>
    </row>
    <row r="1585" spans="44:49">
      <c r="AR1585" s="69">
        <f t="shared" si="490"/>
        <v>132</v>
      </c>
      <c r="AS1585" s="70">
        <f t="shared" si="492"/>
        <v>1582</v>
      </c>
      <c r="AT1585" s="71">
        <f t="shared" si="493"/>
        <v>1.9824774278633469E-5</v>
      </c>
      <c r="AU1585" s="72">
        <f t="shared" si="489"/>
        <v>6.8214933659622723E-3</v>
      </c>
      <c r="AV1585" s="73">
        <f t="shared" si="491"/>
        <v>1.0068214933659623</v>
      </c>
      <c r="AW1585" s="74">
        <f>PRODUCT(AV$4:AV1585)</f>
        <v>46861.963776896373</v>
      </c>
    </row>
    <row r="1586" spans="44:49">
      <c r="AR1586" s="69">
        <f t="shared" si="490"/>
        <v>132</v>
      </c>
      <c r="AS1586" s="70">
        <f t="shared" si="492"/>
        <v>1583</v>
      </c>
      <c r="AT1586" s="71">
        <f t="shared" si="493"/>
        <v>1.9689539712410073E-5</v>
      </c>
      <c r="AU1586" s="72">
        <f t="shared" si="489"/>
        <v>6.8214933659622723E-3</v>
      </c>
      <c r="AV1586" s="73">
        <f t="shared" si="491"/>
        <v>1.0068214933659623</v>
      </c>
      <c r="AW1586" s="74">
        <f>PRODUCT(AV$4:AV1586)</f>
        <v>47181.632351916436</v>
      </c>
    </row>
    <row r="1587" spans="44:49">
      <c r="AR1587" s="69">
        <f t="shared" si="490"/>
        <v>132</v>
      </c>
      <c r="AS1587" s="70">
        <f t="shared" si="492"/>
        <v>1584</v>
      </c>
      <c r="AT1587" s="71">
        <f t="shared" si="493"/>
        <v>1.9555227647883015E-5</v>
      </c>
      <c r="AU1587" s="72">
        <f t="shared" si="489"/>
        <v>6.8214933659622723E-3</v>
      </c>
      <c r="AV1587" s="73">
        <f t="shared" si="491"/>
        <v>1.0068214933659623</v>
      </c>
      <c r="AW1587" s="74">
        <f>PRODUCT(AV$4:AV1587)</f>
        <v>47503.481544000308</v>
      </c>
    </row>
    <row r="1588" spans="44:49">
      <c r="AR1588" s="69">
        <f t="shared" si="490"/>
        <v>133</v>
      </c>
      <c r="AS1588" s="70">
        <f t="shared" si="492"/>
        <v>1585</v>
      </c>
      <c r="AT1588" s="71">
        <f t="shared" si="493"/>
        <v>1.9421831792213099E-5</v>
      </c>
      <c r="AU1588" s="72">
        <f t="shared" si="489"/>
        <v>6.8214933659622723E-3</v>
      </c>
      <c r="AV1588" s="73">
        <f t="shared" si="491"/>
        <v>1.0068214933659623</v>
      </c>
      <c r="AW1588" s="74">
        <f>PRODUCT(AV$4:AV1588)</f>
        <v>47827.526228212817</v>
      </c>
    </row>
    <row r="1589" spans="44:49">
      <c r="AR1589" s="69">
        <f t="shared" si="490"/>
        <v>133</v>
      </c>
      <c r="AS1589" s="70">
        <f t="shared" si="492"/>
        <v>1586</v>
      </c>
      <c r="AT1589" s="71">
        <f t="shared" si="493"/>
        <v>1.9289345895487682E-5</v>
      </c>
      <c r="AU1589" s="72">
        <f t="shared" si="489"/>
        <v>6.8214933659622723E-3</v>
      </c>
      <c r="AV1589" s="73">
        <f t="shared" si="491"/>
        <v>1.0068214933659623</v>
      </c>
      <c r="AW1589" s="74">
        <f>PRODUCT(AV$4:AV1589)</f>
        <v>48153.781381088957</v>
      </c>
    </row>
    <row r="1590" spans="44:49">
      <c r="AR1590" s="69">
        <f t="shared" si="490"/>
        <v>133</v>
      </c>
      <c r="AS1590" s="70">
        <f t="shared" si="492"/>
        <v>1587</v>
      </c>
      <c r="AT1590" s="71">
        <f t="shared" si="493"/>
        <v>1.9157763750427861E-5</v>
      </c>
      <c r="AU1590" s="72">
        <f t="shared" si="489"/>
        <v>6.8214933659622723E-3</v>
      </c>
      <c r="AV1590" s="73">
        <f t="shared" si="491"/>
        <v>1.0068214933659623</v>
      </c>
      <c r="AW1590" s="74">
        <f>PRODUCT(AV$4:AV1590)</f>
        <v>48482.262081326051</v>
      </c>
    </row>
    <row r="1591" spans="44:49">
      <c r="AR1591" s="69">
        <f t="shared" si="490"/>
        <v>133</v>
      </c>
      <c r="AS1591" s="70">
        <f t="shared" si="492"/>
        <v>1588</v>
      </c>
      <c r="AT1591" s="71">
        <f t="shared" si="493"/>
        <v>1.9027079192097645E-5</v>
      </c>
      <c r="AU1591" s="72">
        <f t="shared" si="489"/>
        <v>6.8214933659622723E-3</v>
      </c>
      <c r="AV1591" s="73">
        <f t="shared" si="491"/>
        <v>1.0068214933659623</v>
      </c>
      <c r="AW1591" s="74">
        <f>PRODUCT(AV$4:AV1591)</f>
        <v>48812.983510480663</v>
      </c>
    </row>
    <row r="1592" spans="44:49">
      <c r="AR1592" s="69">
        <f t="shared" si="490"/>
        <v>133</v>
      </c>
      <c r="AS1592" s="70">
        <f t="shared" si="492"/>
        <v>1589</v>
      </c>
      <c r="AT1592" s="71">
        <f t="shared" si="493"/>
        <v>1.8897286097615114E-5</v>
      </c>
      <c r="AU1592" s="72">
        <f t="shared" si="489"/>
        <v>6.8214933659622723E-3</v>
      </c>
      <c r="AV1592" s="73">
        <f t="shared" si="491"/>
        <v>1.0068214933659623</v>
      </c>
      <c r="AW1592" s="74">
        <f>PRODUCT(AV$4:AV1592)</f>
        <v>49145.960953670234</v>
      </c>
    </row>
    <row r="1593" spans="44:49">
      <c r="AR1593" s="69">
        <f t="shared" si="490"/>
        <v>133</v>
      </c>
      <c r="AS1593" s="70">
        <f t="shared" si="492"/>
        <v>1590</v>
      </c>
      <c r="AT1593" s="71">
        <f t="shared" si="493"/>
        <v>1.8768378385865542E-5</v>
      </c>
      <c r="AU1593" s="72">
        <f t="shared" si="489"/>
        <v>6.8214933659622723E-3</v>
      </c>
      <c r="AV1593" s="73">
        <f t="shared" si="491"/>
        <v>1.0068214933659623</v>
      </c>
      <c r="AW1593" s="74">
        <f>PRODUCT(AV$4:AV1593)</f>
        <v>49481.209800279539</v>
      </c>
    </row>
    <row r="1594" spans="44:49">
      <c r="AR1594" s="69">
        <f t="shared" si="490"/>
        <v>133</v>
      </c>
      <c r="AS1594" s="70">
        <f t="shared" si="492"/>
        <v>1591</v>
      </c>
      <c r="AT1594" s="71">
        <f t="shared" si="493"/>
        <v>1.8640350017216492E-5</v>
      </c>
      <c r="AU1594" s="72">
        <f t="shared" si="489"/>
        <v>6.8214933659622723E-3</v>
      </c>
      <c r="AV1594" s="73">
        <f t="shared" si="491"/>
        <v>1.0068214933659623</v>
      </c>
      <c r="AW1594" s="74">
        <f>PRODUCT(AV$4:AV1594)</f>
        <v>49818.745544671932</v>
      </c>
    </row>
    <row r="1595" spans="44:49">
      <c r="AR1595" s="69">
        <f t="shared" si="490"/>
        <v>133</v>
      </c>
      <c r="AS1595" s="70">
        <f t="shared" si="492"/>
        <v>1592</v>
      </c>
      <c r="AT1595" s="71">
        <f t="shared" si="493"/>
        <v>1.8513194993234836E-5</v>
      </c>
      <c r="AU1595" s="72">
        <f t="shared" si="489"/>
        <v>6.8214933659622723E-3</v>
      </c>
      <c r="AV1595" s="73">
        <f t="shared" si="491"/>
        <v>1.0068214933659623</v>
      </c>
      <c r="AW1595" s="74">
        <f>PRODUCT(AV$4:AV1595)</f>
        <v>50158.583786905474</v>
      </c>
    </row>
    <row r="1596" spans="44:49">
      <c r="AR1596" s="69">
        <f t="shared" si="490"/>
        <v>133</v>
      </c>
      <c r="AS1596" s="70">
        <f t="shared" si="492"/>
        <v>1593</v>
      </c>
      <c r="AT1596" s="71">
        <f t="shared" si="493"/>
        <v>1.8386907356405719E-5</v>
      </c>
      <c r="AU1596" s="72">
        <f t="shared" si="489"/>
        <v>6.8214933659622723E-3</v>
      </c>
      <c r="AV1596" s="73">
        <f t="shared" si="491"/>
        <v>1.0068214933659623</v>
      </c>
      <c r="AW1596" s="74">
        <f>PRODUCT(AV$4:AV1596)</f>
        <v>50500.740233453915</v>
      </c>
    </row>
    <row r="1597" spans="44:49">
      <c r="AR1597" s="69">
        <f t="shared" si="490"/>
        <v>133</v>
      </c>
      <c r="AS1597" s="70">
        <f t="shared" si="492"/>
        <v>1594</v>
      </c>
      <c r="AT1597" s="71">
        <f t="shared" si="493"/>
        <v>1.8261481189853435E-5</v>
      </c>
      <c r="AU1597" s="72">
        <f t="shared" si="489"/>
        <v>6.8214933659622723E-3</v>
      </c>
      <c r="AV1597" s="73">
        <f t="shared" si="491"/>
        <v>1.0068214933659623</v>
      </c>
      <c r="AW1597" s="74">
        <f>PRODUCT(AV$4:AV1597)</f>
        <v>50845.230697932602</v>
      </c>
    </row>
    <row r="1598" spans="44:49">
      <c r="AR1598" s="69">
        <f t="shared" si="490"/>
        <v>133</v>
      </c>
      <c r="AS1598" s="70">
        <f t="shared" si="492"/>
        <v>1595</v>
      </c>
      <c r="AT1598" s="71">
        <f t="shared" si="493"/>
        <v>1.8136910617064207E-5</v>
      </c>
      <c r="AU1598" s="72">
        <f t="shared" si="489"/>
        <v>6.8214933659622723E-3</v>
      </c>
      <c r="AV1598" s="73">
        <f t="shared" si="491"/>
        <v>1.0068214933659623</v>
      </c>
      <c r="AW1598" s="74">
        <f>PRODUCT(AV$4:AV1598)</f>
        <v>51192.071101829373</v>
      </c>
    </row>
    <row r="1599" spans="44:49">
      <c r="AR1599" s="69">
        <f t="shared" si="490"/>
        <v>133</v>
      </c>
      <c r="AS1599" s="70">
        <f t="shared" si="492"/>
        <v>1596</v>
      </c>
      <c r="AT1599" s="71">
        <f t="shared" si="493"/>
        <v>1.8013189801610852E-5</v>
      </c>
      <c r="AU1599" s="72">
        <f t="shared" si="489"/>
        <v>6.8214933659622723E-3</v>
      </c>
      <c r="AV1599" s="73">
        <f t="shared" si="491"/>
        <v>1.0068214933659623</v>
      </c>
      <c r="AW1599" s="74">
        <f>PRODUCT(AV$4:AV1599)</f>
        <v>51541.277475240371</v>
      </c>
    </row>
    <row r="1600" spans="44:49">
      <c r="AR1600" s="69">
        <f t="shared" si="490"/>
        <v>134</v>
      </c>
      <c r="AS1600" s="70">
        <f t="shared" si="492"/>
        <v>1597</v>
      </c>
      <c r="AT1600" s="71">
        <f t="shared" si="493"/>
        <v>1.7890312946879345E-5</v>
      </c>
      <c r="AU1600" s="72">
        <f t="shared" si="489"/>
        <v>6.8214933659622723E-3</v>
      </c>
      <c r="AV1600" s="73">
        <f t="shared" si="491"/>
        <v>1.0068214933659623</v>
      </c>
      <c r="AW1600" s="74">
        <f>PRODUCT(AV$4:AV1600)</f>
        <v>51892.865957610942</v>
      </c>
    </row>
    <row r="1601" spans="44:49">
      <c r="AR1601" s="69">
        <f t="shared" si="490"/>
        <v>134</v>
      </c>
      <c r="AS1601" s="70">
        <f t="shared" si="492"/>
        <v>1598</v>
      </c>
      <c r="AT1601" s="71">
        <f t="shared" si="493"/>
        <v>1.7768274295797217E-5</v>
      </c>
      <c r="AU1601" s="72">
        <f t="shared" si="489"/>
        <v>6.8214933659622723E-3</v>
      </c>
      <c r="AV1601" s="73">
        <f t="shared" si="491"/>
        <v>1.0068214933659623</v>
      </c>
      <c r="AW1601" s="74">
        <f>PRODUCT(AV$4:AV1601)</f>
        <v>52246.852798481552</v>
      </c>
    </row>
    <row r="1602" spans="44:49">
      <c r="AR1602" s="69">
        <f t="shared" si="490"/>
        <v>134</v>
      </c>
      <c r="AS1602" s="70">
        <f t="shared" si="492"/>
        <v>1599</v>
      </c>
      <c r="AT1602" s="71">
        <f t="shared" si="493"/>
        <v>1.7647068130563839E-5</v>
      </c>
      <c r="AU1602" s="72">
        <f t="shared" si="489"/>
        <v>6.8214933659622723E-3</v>
      </c>
      <c r="AV1602" s="73">
        <f t="shared" si="491"/>
        <v>1.0068214933659623</v>
      </c>
      <c r="AW1602" s="74">
        <f>PRODUCT(AV$4:AV1602)</f>
        <v>52603.254358238803</v>
      </c>
    </row>
    <row r="1603" spans="44:49">
      <c r="AR1603" s="69">
        <f t="shared" si="490"/>
        <v>134</v>
      </c>
      <c r="AS1603" s="70">
        <f t="shared" si="492"/>
        <v>1600</v>
      </c>
      <c r="AT1603" s="71">
        <f t="shared" si="493"/>
        <v>1.7526688772382514E-5</v>
      </c>
      <c r="AU1603" s="72">
        <f t="shared" si="489"/>
        <v>6.8214933659622723E-3</v>
      </c>
      <c r="AV1603" s="73">
        <f t="shared" si="491"/>
        <v>1.0068214933659623</v>
      </c>
      <c r="AW1603" s="74">
        <f>PRODUCT(AV$4:AV1603)</f>
        <v>52962.087108871558</v>
      </c>
    </row>
    <row r="1604" spans="44:49">
      <c r="AR1604" s="69">
        <f t="shared" si="490"/>
        <v>134</v>
      </c>
      <c r="AS1604" s="70">
        <f t="shared" si="492"/>
        <v>1601</v>
      </c>
      <c r="AT1604" s="71">
        <f t="shared" si="493"/>
        <v>1.7407130581194422E-5</v>
      </c>
      <c r="AU1604" s="72">
        <f t="shared" ref="AU1604:AU1667" si="494">((1+$AH$21)^(1/12))-1</f>
        <v>6.8214933659622723E-3</v>
      </c>
      <c r="AV1604" s="73">
        <f t="shared" si="491"/>
        <v>1.0068214933659623</v>
      </c>
      <c r="AW1604" s="74">
        <f>PRODUCT(AV$4:AV1604)</f>
        <v>53323.36763473224</v>
      </c>
    </row>
    <row r="1605" spans="44:49">
      <c r="AR1605" s="69">
        <f t="shared" ref="AR1605:AR1668" si="495">ROUNDDOWN((AS1605-1)/12,0)+1</f>
        <v>134</v>
      </c>
      <c r="AS1605" s="70">
        <f t="shared" si="492"/>
        <v>1602</v>
      </c>
      <c r="AT1605" s="71">
        <f t="shared" si="493"/>
        <v>1.7288387955414363E-5</v>
      </c>
      <c r="AU1605" s="72">
        <f t="shared" si="494"/>
        <v>6.8214933659622723E-3</v>
      </c>
      <c r="AV1605" s="73">
        <f t="shared" ref="AV1605:AV1668" si="496">(1+AU1605)</f>
        <v>1.0068214933659623</v>
      </c>
      <c r="AW1605" s="74">
        <f>PRODUCT(AV$4:AV1605)</f>
        <v>53687.112633303332</v>
      </c>
    </row>
    <row r="1606" spans="44:49">
      <c r="AR1606" s="69">
        <f t="shared" si="495"/>
        <v>134</v>
      </c>
      <c r="AS1606" s="70">
        <f t="shared" ref="AS1606:AS1669" si="497">AS1605+1</f>
        <v>1603</v>
      </c>
      <c r="AT1606" s="71">
        <f t="shared" ref="AT1606:AT1669" si="498">(1-AU1606)*AT1605</f>
        <v>1.7170455331668322E-5</v>
      </c>
      <c r="AU1606" s="72">
        <f t="shared" si="494"/>
        <v>6.8214933659622723E-3</v>
      </c>
      <c r="AV1606" s="73">
        <f t="shared" si="496"/>
        <v>1.0068214933659623</v>
      </c>
      <c r="AW1606" s="74">
        <f>PRODUCT(AV$4:AV1606)</f>
        <v>54053.338915969078</v>
      </c>
    </row>
    <row r="1607" spans="44:49">
      <c r="AR1607" s="69">
        <f t="shared" si="495"/>
        <v>134</v>
      </c>
      <c r="AS1607" s="70">
        <f t="shared" si="497"/>
        <v>1604</v>
      </c>
      <c r="AT1607" s="71">
        <f t="shared" si="498"/>
        <v>1.7053327184532794E-5</v>
      </c>
      <c r="AU1607" s="72">
        <f t="shared" si="494"/>
        <v>6.8214933659622723E-3</v>
      </c>
      <c r="AV1607" s="73">
        <f t="shared" si="496"/>
        <v>1.0068214933659623</v>
      </c>
      <c r="AW1607" s="74">
        <f>PRODUCT(AV$4:AV1607)</f>
        <v>54422.06340879247</v>
      </c>
    </row>
    <row r="1608" spans="44:49">
      <c r="AR1608" s="69">
        <f t="shared" si="495"/>
        <v>134</v>
      </c>
      <c r="AS1608" s="70">
        <f t="shared" si="497"/>
        <v>1605</v>
      </c>
      <c r="AT1608" s="71">
        <f t="shared" si="498"/>
        <v>1.6936998026275919E-5</v>
      </c>
      <c r="AU1608" s="72">
        <f t="shared" si="494"/>
        <v>6.8214933659622723E-3</v>
      </c>
      <c r="AV1608" s="73">
        <f t="shared" si="496"/>
        <v>1.0068214933659623</v>
      </c>
      <c r="AW1608" s="74">
        <f>PRODUCT(AV$4:AV1608)</f>
        <v>54793.303153297529</v>
      </c>
    </row>
    <row r="1609" spans="44:49">
      <c r="AR1609" s="69">
        <f t="shared" si="495"/>
        <v>134</v>
      </c>
      <c r="AS1609" s="70">
        <f t="shared" si="497"/>
        <v>1606</v>
      </c>
      <c r="AT1609" s="71">
        <f t="shared" si="498"/>
        <v>1.6821462406600363E-5</v>
      </c>
      <c r="AU1609" s="72">
        <f t="shared" si="494"/>
        <v>6.8214933659622723E-3</v>
      </c>
      <c r="AV1609" s="73">
        <f t="shared" si="496"/>
        <v>1.0068214933659623</v>
      </c>
      <c r="AW1609" s="74">
        <f>PRODUCT(AV$4:AV1609)</f>
        <v>55167.075307256906</v>
      </c>
    </row>
    <row r="1610" spans="44:49">
      <c r="AR1610" s="69">
        <f t="shared" si="495"/>
        <v>134</v>
      </c>
      <c r="AS1610" s="70">
        <f t="shared" si="497"/>
        <v>1607</v>
      </c>
      <c r="AT1610" s="71">
        <f t="shared" si="498"/>
        <v>1.6706714912387955E-5</v>
      </c>
      <c r="AU1610" s="72">
        <f t="shared" si="494"/>
        <v>6.8214933659622723E-3</v>
      </c>
      <c r="AV1610" s="73">
        <f t="shared" si="496"/>
        <v>1.0068214933659623</v>
      </c>
      <c r="AW1610" s="74">
        <f>PRODUCT(AV$4:AV1610)</f>
        <v>55543.397145484902</v>
      </c>
    </row>
    <row r="1611" spans="44:49">
      <c r="AR1611" s="69">
        <f t="shared" si="495"/>
        <v>134</v>
      </c>
      <c r="AS1611" s="70">
        <f t="shared" si="497"/>
        <v>1608</v>
      </c>
      <c r="AT1611" s="71">
        <f t="shared" si="498"/>
        <v>1.6592750167446079E-5</v>
      </c>
      <c r="AU1611" s="72">
        <f t="shared" si="494"/>
        <v>6.8214933659622723E-3</v>
      </c>
      <c r="AV1611" s="73">
        <f t="shared" si="496"/>
        <v>1.0068214933659623</v>
      </c>
      <c r="AW1611" s="74">
        <f>PRODUCT(AV$4:AV1611)</f>
        <v>55922.286060635837</v>
      </c>
    </row>
    <row r="1612" spans="44:49">
      <c r="AR1612" s="69">
        <f t="shared" si="495"/>
        <v>135</v>
      </c>
      <c r="AS1612" s="70">
        <f t="shared" si="497"/>
        <v>1609</v>
      </c>
      <c r="AT1612" s="71">
        <f t="shared" si="498"/>
        <v>1.6479562832255776E-5</v>
      </c>
      <c r="AU1612" s="72">
        <f t="shared" si="494"/>
        <v>6.8214933659622723E-3</v>
      </c>
      <c r="AV1612" s="73">
        <f t="shared" si="496"/>
        <v>1.0068214933659623</v>
      </c>
      <c r="AW1612" s="74">
        <f>PRODUCT(AV$4:AV1612)</f>
        <v>56303.759564007909</v>
      </c>
    </row>
    <row r="1613" spans="44:49">
      <c r="AR1613" s="69">
        <f t="shared" si="495"/>
        <v>135</v>
      </c>
      <c r="AS1613" s="70">
        <f t="shared" si="497"/>
        <v>1610</v>
      </c>
      <c r="AT1613" s="71">
        <f t="shared" si="498"/>
        <v>1.6367147603721584E-5</v>
      </c>
      <c r="AU1613" s="72">
        <f t="shared" si="494"/>
        <v>6.8214933659622723E-3</v>
      </c>
      <c r="AV1613" s="73">
        <f t="shared" si="496"/>
        <v>1.0068214933659623</v>
      </c>
      <c r="AW1613" s="74">
        <f>PRODUCT(AV$4:AV1613)</f>
        <v>56687.835286352522</v>
      </c>
    </row>
    <row r="1614" spans="44:49">
      <c r="AR1614" s="69">
        <f t="shared" si="495"/>
        <v>135</v>
      </c>
      <c r="AS1614" s="70">
        <f t="shared" si="497"/>
        <v>1611</v>
      </c>
      <c r="AT1614" s="71">
        <f t="shared" si="498"/>
        <v>1.6255499214923071E-5</v>
      </c>
      <c r="AU1614" s="72">
        <f t="shared" si="494"/>
        <v>6.8214933659622723E-3</v>
      </c>
      <c r="AV1614" s="73">
        <f t="shared" si="496"/>
        <v>1.0068214933659623</v>
      </c>
      <c r="AW1614" s="74">
        <f>PRODUCT(AV$4:AV1614)</f>
        <v>57074.530978689138</v>
      </c>
    </row>
    <row r="1615" spans="44:49">
      <c r="AR1615" s="69">
        <f t="shared" si="495"/>
        <v>135</v>
      </c>
      <c r="AS1615" s="70">
        <f t="shared" si="497"/>
        <v>1612</v>
      </c>
      <c r="AT1615" s="71">
        <f t="shared" si="498"/>
        <v>1.6144612434868068E-5</v>
      </c>
      <c r="AU1615" s="72">
        <f t="shared" si="494"/>
        <v>6.8214933659622723E-3</v>
      </c>
      <c r="AV1615" s="73">
        <f t="shared" si="496"/>
        <v>1.0068214933659623</v>
      </c>
      <c r="AW1615" s="74">
        <f>PRODUCT(AV$4:AV1615)</f>
        <v>57463.864513125671</v>
      </c>
    </row>
    <row r="1616" spans="44:49">
      <c r="AR1616" s="69">
        <f t="shared" si="495"/>
        <v>135</v>
      </c>
      <c r="AS1616" s="70">
        <f t="shared" si="497"/>
        <v>1613</v>
      </c>
      <c r="AT1616" s="71">
        <f t="shared" si="498"/>
        <v>1.6034482068247584E-5</v>
      </c>
      <c r="AU1616" s="72">
        <f t="shared" si="494"/>
        <v>6.8214933659622723E-3</v>
      </c>
      <c r="AV1616" s="73">
        <f t="shared" si="496"/>
        <v>1.0068214933659623</v>
      </c>
      <c r="AW1616" s="74">
        <f>PRODUCT(AV$4:AV1616)</f>
        <v>57855.853883684511</v>
      </c>
    </row>
    <row r="1617" spans="44:49">
      <c r="AR1617" s="69">
        <f t="shared" si="495"/>
        <v>135</v>
      </c>
      <c r="AS1617" s="70">
        <f t="shared" si="497"/>
        <v>1614</v>
      </c>
      <c r="AT1617" s="71">
        <f t="shared" si="498"/>
        <v>1.5925102955192393E-5</v>
      </c>
      <c r="AU1617" s="72">
        <f t="shared" si="494"/>
        <v>6.8214933659622723E-3</v>
      </c>
      <c r="AV1617" s="73">
        <f t="shared" si="496"/>
        <v>1.0068214933659623</v>
      </c>
      <c r="AW1617" s="74">
        <f>PRODUCT(AV$4:AV1617)</f>
        <v>58250.517207134144</v>
      </c>
    </row>
    <row r="1618" spans="44:49">
      <c r="AR1618" s="69">
        <f t="shared" si="495"/>
        <v>135</v>
      </c>
      <c r="AS1618" s="70">
        <f t="shared" si="497"/>
        <v>1615</v>
      </c>
      <c r="AT1618" s="71">
        <f t="shared" si="498"/>
        <v>1.5816469971031281E-5</v>
      </c>
      <c r="AU1618" s="72">
        <f t="shared" si="494"/>
        <v>6.8214933659622723E-3</v>
      </c>
      <c r="AV1618" s="73">
        <f t="shared" si="496"/>
        <v>1.0068214933659623</v>
      </c>
      <c r="AW1618" s="74">
        <f>PRODUCT(AV$4:AV1618)</f>
        <v>58647.872723826484</v>
      </c>
    </row>
    <row r="1619" spans="44:49">
      <c r="AR1619" s="69">
        <f t="shared" si="495"/>
        <v>135</v>
      </c>
      <c r="AS1619" s="70">
        <f t="shared" si="497"/>
        <v>1616</v>
      </c>
      <c r="AT1619" s="71">
        <f t="shared" si="498"/>
        <v>1.5708578026050949E-5</v>
      </c>
      <c r="AU1619" s="72">
        <f t="shared" si="494"/>
        <v>6.8214933659622723E-3</v>
      </c>
      <c r="AV1619" s="73">
        <f t="shared" si="496"/>
        <v>1.0068214933659623</v>
      </c>
      <c r="AW1619" s="74">
        <f>PRODUCT(AV$4:AV1619)</f>
        <v>59047.938798539864</v>
      </c>
    </row>
    <row r="1620" spans="44:49">
      <c r="AR1620" s="69">
        <f t="shared" si="495"/>
        <v>135</v>
      </c>
      <c r="AS1620" s="70">
        <f t="shared" si="497"/>
        <v>1617</v>
      </c>
      <c r="AT1620" s="71">
        <f t="shared" si="498"/>
        <v>1.5601422065257542E-5</v>
      </c>
      <c r="AU1620" s="72">
        <f t="shared" si="494"/>
        <v>6.8214933659622723E-3</v>
      </c>
      <c r="AV1620" s="73">
        <f t="shared" si="496"/>
        <v>1.0068214933659623</v>
      </c>
      <c r="AW1620" s="74">
        <f>PRODUCT(AV$4:AV1620)</f>
        <v>59450.733921327854</v>
      </c>
    </row>
    <row r="1621" spans="44:49">
      <c r="AR1621" s="69">
        <f t="shared" si="495"/>
        <v>135</v>
      </c>
      <c r="AS1621" s="70">
        <f t="shared" si="497"/>
        <v>1618</v>
      </c>
      <c r="AT1621" s="71">
        <f t="shared" si="498"/>
        <v>1.5494997068139811E-5</v>
      </c>
      <c r="AU1621" s="72">
        <f t="shared" si="494"/>
        <v>6.8214933659622723E-3</v>
      </c>
      <c r="AV1621" s="73">
        <f t="shared" si="496"/>
        <v>1.0068214933659623</v>
      </c>
      <c r="AW1621" s="74">
        <f>PRODUCT(AV$4:AV1621)</f>
        <v>59856.276708373778</v>
      </c>
    </row>
    <row r="1622" spans="44:49">
      <c r="AR1622" s="69">
        <f t="shared" si="495"/>
        <v>135</v>
      </c>
      <c r="AS1622" s="70">
        <f t="shared" si="497"/>
        <v>1619</v>
      </c>
      <c r="AT1622" s="71">
        <f t="shared" si="498"/>
        <v>1.5389298048433889E-5</v>
      </c>
      <c r="AU1622" s="72">
        <f t="shared" si="494"/>
        <v>6.8214933659622723E-3</v>
      </c>
      <c r="AV1622" s="73">
        <f t="shared" si="496"/>
        <v>1.0068214933659623</v>
      </c>
      <c r="AW1622" s="74">
        <f>PRODUCT(AV$4:AV1622)</f>
        <v>60264.585902851155</v>
      </c>
    </row>
    <row r="1623" spans="44:49">
      <c r="AR1623" s="69">
        <f t="shared" si="495"/>
        <v>135</v>
      </c>
      <c r="AS1623" s="70">
        <f t="shared" si="497"/>
        <v>1620</v>
      </c>
      <c r="AT1623" s="71">
        <f t="shared" si="498"/>
        <v>1.5284320053889683E-5</v>
      </c>
      <c r="AU1623" s="72">
        <f t="shared" si="494"/>
        <v>6.8214933659622723E-3</v>
      </c>
      <c r="AV1623" s="73">
        <f t="shared" si="496"/>
        <v>1.0068214933659623</v>
      </c>
      <c r="AW1623" s="74">
        <f>PRODUCT(AV$4:AV1623)</f>
        <v>60675.680375789918</v>
      </c>
    </row>
    <row r="1624" spans="44:49">
      <c r="AR1624" s="69">
        <f t="shared" si="495"/>
        <v>136</v>
      </c>
      <c r="AS1624" s="70">
        <f t="shared" si="497"/>
        <v>1621</v>
      </c>
      <c r="AT1624" s="71">
        <f t="shared" si="498"/>
        <v>1.5180058166038829E-5</v>
      </c>
      <c r="AU1624" s="72">
        <f t="shared" si="494"/>
        <v>6.8214933659622723E-3</v>
      </c>
      <c r="AV1624" s="73">
        <f t="shared" si="496"/>
        <v>1.0068214933659623</v>
      </c>
      <c r="AW1624" s="74">
        <f>PRODUCT(AV$4:AV1624)</f>
        <v>61089.579126948614</v>
      </c>
    </row>
    <row r="1625" spans="44:49">
      <c r="AR1625" s="69">
        <f t="shared" si="495"/>
        <v>136</v>
      </c>
      <c r="AS1625" s="70">
        <f t="shared" si="497"/>
        <v>1622</v>
      </c>
      <c r="AT1625" s="71">
        <f t="shared" si="498"/>
        <v>1.5076507499964275E-5</v>
      </c>
      <c r="AU1625" s="72">
        <f t="shared" si="494"/>
        <v>6.8214933659622723E-3</v>
      </c>
      <c r="AV1625" s="73">
        <f t="shared" si="496"/>
        <v>1.0068214933659623</v>
      </c>
      <c r="AW1625" s="74">
        <f>PRODUCT(AV$4:AV1625)</f>
        <v>61506.30128569252</v>
      </c>
    </row>
    <row r="1626" spans="44:49">
      <c r="AR1626" s="69">
        <f t="shared" si="495"/>
        <v>136</v>
      </c>
      <c r="AS1626" s="70">
        <f t="shared" si="497"/>
        <v>1623</v>
      </c>
      <c r="AT1626" s="71">
        <f t="shared" si="498"/>
        <v>1.4973663204071388E-5</v>
      </c>
      <c r="AU1626" s="72">
        <f t="shared" si="494"/>
        <v>6.8214933659622723E-3</v>
      </c>
      <c r="AV1626" s="73">
        <f t="shared" si="496"/>
        <v>1.0068214933659623</v>
      </c>
      <c r="AW1626" s="74">
        <f>PRODUCT(AV$4:AV1626)</f>
        <v>61925.866111877745</v>
      </c>
    </row>
    <row r="1627" spans="44:49">
      <c r="AR1627" s="69">
        <f t="shared" si="495"/>
        <v>136</v>
      </c>
      <c r="AS1627" s="70">
        <f t="shared" si="497"/>
        <v>1624</v>
      </c>
      <c r="AT1627" s="71">
        <f t="shared" si="498"/>
        <v>1.4871520459860661E-5</v>
      </c>
      <c r="AU1627" s="72">
        <f t="shared" si="494"/>
        <v>6.8214933659622723E-3</v>
      </c>
      <c r="AV1627" s="73">
        <f t="shared" si="496"/>
        <v>1.0068214933659623</v>
      </c>
      <c r="AW1627" s="74">
        <f>PRODUCT(AV$4:AV1627)</f>
        <v>62348.292996741387</v>
      </c>
    </row>
    <row r="1628" spans="44:49">
      <c r="AR1628" s="69">
        <f t="shared" si="495"/>
        <v>136</v>
      </c>
      <c r="AS1628" s="70">
        <f t="shared" si="497"/>
        <v>1625</v>
      </c>
      <c r="AT1628" s="71">
        <f t="shared" si="498"/>
        <v>1.477007448170195E-5</v>
      </c>
      <c r="AU1628" s="72">
        <f t="shared" si="494"/>
        <v>6.8214933659622723E-3</v>
      </c>
      <c r="AV1628" s="73">
        <f t="shared" si="496"/>
        <v>1.0068214933659623</v>
      </c>
      <c r="AW1628" s="74">
        <f>PRODUCT(AV$4:AV1628)</f>
        <v>62773.601463797728</v>
      </c>
    </row>
    <row r="1629" spans="44:49">
      <c r="AR1629" s="69">
        <f t="shared" si="495"/>
        <v>136</v>
      </c>
      <c r="AS1629" s="70">
        <f t="shared" si="497"/>
        <v>1626</v>
      </c>
      <c r="AT1629" s="71">
        <f t="shared" si="498"/>
        <v>1.4669320516610251E-5</v>
      </c>
      <c r="AU1629" s="72">
        <f t="shared" si="494"/>
        <v>6.8214933659622723E-3</v>
      </c>
      <c r="AV1629" s="73">
        <f t="shared" si="496"/>
        <v>1.0068214933659623</v>
      </c>
      <c r="AW1629" s="74">
        <f>PRODUCT(AV$4:AV1629)</f>
        <v>63201.811169740584</v>
      </c>
    </row>
    <row r="1630" spans="44:49">
      <c r="AR1630" s="69">
        <f t="shared" si="495"/>
        <v>136</v>
      </c>
      <c r="AS1630" s="70">
        <f t="shared" si="497"/>
        <v>1627</v>
      </c>
      <c r="AT1630" s="71">
        <f t="shared" si="498"/>
        <v>1.456925384402302E-5</v>
      </c>
      <c r="AU1630" s="72">
        <f t="shared" si="494"/>
        <v>6.8214933659622723E-3</v>
      </c>
      <c r="AV1630" s="73">
        <f t="shared" si="496"/>
        <v>1.0068214933659623</v>
      </c>
      <c r="AW1630" s="74">
        <f>PRODUCT(AV$4:AV1630)</f>
        <v>63632.94190535177</v>
      </c>
    </row>
    <row r="1631" spans="44:49">
      <c r="AR1631" s="69">
        <f t="shared" si="495"/>
        <v>136</v>
      </c>
      <c r="AS1631" s="70">
        <f t="shared" si="497"/>
        <v>1628</v>
      </c>
      <c r="AT1631" s="71">
        <f t="shared" si="498"/>
        <v>1.4469869775578996E-5</v>
      </c>
      <c r="AU1631" s="72">
        <f t="shared" si="494"/>
        <v>6.8214933659622723E-3</v>
      </c>
      <c r="AV1631" s="73">
        <f t="shared" si="496"/>
        <v>1.0068214933659623</v>
      </c>
      <c r="AW1631" s="74">
        <f>PRODUCT(AV$4:AV1631)</f>
        <v>64067.013596415789</v>
      </c>
    </row>
    <row r="1632" spans="44:49">
      <c r="AR1632" s="69">
        <f t="shared" si="495"/>
        <v>136</v>
      </c>
      <c r="AS1632" s="70">
        <f t="shared" si="497"/>
        <v>1629</v>
      </c>
      <c r="AT1632" s="71">
        <f t="shared" si="498"/>
        <v>1.4371163654898547E-5</v>
      </c>
      <c r="AU1632" s="72">
        <f t="shared" si="494"/>
        <v>6.8214933659622723E-3</v>
      </c>
      <c r="AV1632" s="73">
        <f t="shared" si="496"/>
        <v>1.0068214933659623</v>
      </c>
      <c r="AW1632" s="74">
        <f>PRODUCT(AV$4:AV1632)</f>
        <v>64504.046304640753</v>
      </c>
    </row>
    <row r="1633" spans="44:49">
      <c r="AR1633" s="69">
        <f t="shared" si="495"/>
        <v>136</v>
      </c>
      <c r="AS1633" s="70">
        <f t="shared" si="497"/>
        <v>1630</v>
      </c>
      <c r="AT1633" s="71">
        <f t="shared" si="498"/>
        <v>1.4273130857365498E-5</v>
      </c>
      <c r="AU1633" s="72">
        <f t="shared" si="494"/>
        <v>6.8214933659622723E-3</v>
      </c>
      <c r="AV1633" s="73">
        <f t="shared" si="496"/>
        <v>1.0068214933659623</v>
      </c>
      <c r="AW1633" s="74">
        <f>PRODUCT(AV$4:AV1633)</f>
        <v>64944.060228585586</v>
      </c>
    </row>
    <row r="1634" spans="44:49">
      <c r="AR1634" s="69">
        <f t="shared" si="495"/>
        <v>136</v>
      </c>
      <c r="AS1634" s="70">
        <f t="shared" si="497"/>
        <v>1631</v>
      </c>
      <c r="AT1634" s="71">
        <f t="shared" si="498"/>
        <v>1.4175766789910468E-5</v>
      </c>
      <c r="AU1634" s="72">
        <f t="shared" si="494"/>
        <v>6.8214933659622723E-3</v>
      </c>
      <c r="AV1634" s="73">
        <f t="shared" si="496"/>
        <v>1.0068214933659623</v>
      </c>
      <c r="AW1634" s="74">
        <f>PRODUCT(AV$4:AV1634)</f>
        <v>65387.075704593539</v>
      </c>
    </row>
    <row r="1635" spans="44:49">
      <c r="AR1635" s="69">
        <f t="shared" si="495"/>
        <v>136</v>
      </c>
      <c r="AS1635" s="70">
        <f t="shared" si="497"/>
        <v>1632</v>
      </c>
      <c r="AT1635" s="71">
        <f t="shared" si="498"/>
        <v>1.4079066890795666E-5</v>
      </c>
      <c r="AU1635" s="72">
        <f t="shared" si="494"/>
        <v>6.8214933659622723E-3</v>
      </c>
      <c r="AV1635" s="73">
        <f t="shared" si="496"/>
        <v>1.0068214933659623</v>
      </c>
      <c r="AW1635" s="74">
        <f>PRODUCT(AV$4:AV1635)</f>
        <v>65833.113207732094</v>
      </c>
    </row>
    <row r="1636" spans="44:49">
      <c r="AR1636" s="69">
        <f t="shared" si="495"/>
        <v>137</v>
      </c>
      <c r="AS1636" s="70">
        <f t="shared" si="497"/>
        <v>1633</v>
      </c>
      <c r="AT1636" s="71">
        <f t="shared" si="498"/>
        <v>1.3983026629401165E-5</v>
      </c>
      <c r="AU1636" s="72">
        <f t="shared" si="494"/>
        <v>6.8214933659622723E-3</v>
      </c>
      <c r="AV1636" s="73">
        <f t="shared" si="496"/>
        <v>1.0068214933659623</v>
      </c>
      <c r="AW1636" s="74">
        <f>PRODUCT(AV$4:AV1636)</f>
        <v>66282.193352739283</v>
      </c>
    </row>
    <row r="1637" spans="44:49">
      <c r="AR1637" s="69">
        <f t="shared" si="495"/>
        <v>137</v>
      </c>
      <c r="AS1637" s="70">
        <f t="shared" si="497"/>
        <v>1634</v>
      </c>
      <c r="AT1637" s="71">
        <f t="shared" si="498"/>
        <v>1.388764150601263E-5</v>
      </c>
      <c r="AU1637" s="72">
        <f t="shared" si="494"/>
        <v>6.8214933659622723E-3</v>
      </c>
      <c r="AV1637" s="73">
        <f t="shared" si="496"/>
        <v>1.0068214933659623</v>
      </c>
      <c r="AW1637" s="74">
        <f>PRODUCT(AV$4:AV1637)</f>
        <v>66734.336894976426</v>
      </c>
    </row>
    <row r="1638" spans="44:49">
      <c r="AR1638" s="69">
        <f t="shared" si="495"/>
        <v>137</v>
      </c>
      <c r="AS1638" s="70">
        <f t="shared" si="497"/>
        <v>1635</v>
      </c>
      <c r="AT1638" s="71">
        <f t="shared" si="498"/>
        <v>1.3792907051610502E-5</v>
      </c>
      <c r="AU1638" s="72">
        <f t="shared" si="494"/>
        <v>6.8214933659622723E-3</v>
      </c>
      <c r="AV1638" s="73">
        <f t="shared" si="496"/>
        <v>1.0068214933659623</v>
      </c>
      <c r="AW1638" s="74">
        <f>PRODUCT(AV$4:AV1638)</f>
        <v>67189.564731387392</v>
      </c>
    </row>
    <row r="1639" spans="44:49">
      <c r="AR1639" s="69">
        <f t="shared" si="495"/>
        <v>137</v>
      </c>
      <c r="AS1639" s="70">
        <f t="shared" si="497"/>
        <v>1636</v>
      </c>
      <c r="AT1639" s="71">
        <f t="shared" si="498"/>
        <v>1.3698818827660607E-5</v>
      </c>
      <c r="AU1639" s="72">
        <f t="shared" si="494"/>
        <v>6.8214933659622723E-3</v>
      </c>
      <c r="AV1639" s="73">
        <f t="shared" si="496"/>
        <v>1.0068214933659623</v>
      </c>
      <c r="AW1639" s="74">
        <f>PRODUCT(AV$4:AV1639)</f>
        <v>67647.897901464443</v>
      </c>
    </row>
    <row r="1640" spans="44:49">
      <c r="AR1640" s="69">
        <f t="shared" si="495"/>
        <v>137</v>
      </c>
      <c r="AS1640" s="70">
        <f t="shared" si="497"/>
        <v>1637</v>
      </c>
      <c r="AT1640" s="71">
        <f t="shared" si="498"/>
        <v>1.3605372425906201E-5</v>
      </c>
      <c r="AU1640" s="72">
        <f t="shared" si="494"/>
        <v>6.8214933659622723E-3</v>
      </c>
      <c r="AV1640" s="73">
        <f t="shared" si="496"/>
        <v>1.0068214933659623</v>
      </c>
      <c r="AW1640" s="74">
        <f>PRODUCT(AV$4:AV1640)</f>
        <v>68109.357588220577</v>
      </c>
    </row>
    <row r="1641" spans="44:49">
      <c r="AR1641" s="69">
        <f t="shared" si="495"/>
        <v>137</v>
      </c>
      <c r="AS1641" s="70">
        <f t="shared" si="497"/>
        <v>1638</v>
      </c>
      <c r="AT1641" s="71">
        <f t="shared" si="498"/>
        <v>1.3512563468161436E-5</v>
      </c>
      <c r="AU1641" s="72">
        <f t="shared" si="494"/>
        <v>6.8214933659622723E-3</v>
      </c>
      <c r="AV1641" s="73">
        <f t="shared" si="496"/>
        <v>1.0068214933659623</v>
      </c>
      <c r="AW1641" s="74">
        <f>PRODUCT(AV$4:AV1641)</f>
        <v>68573.96511916857</v>
      </c>
    </row>
    <row r="1642" spans="44:49">
      <c r="AR1642" s="69">
        <f t="shared" si="495"/>
        <v>137</v>
      </c>
      <c r="AS1642" s="70">
        <f t="shared" si="497"/>
        <v>1639</v>
      </c>
      <c r="AT1642" s="71">
        <f t="shared" si="498"/>
        <v>1.3420387606106229E-5</v>
      </c>
      <c r="AU1642" s="72">
        <f t="shared" si="494"/>
        <v>6.8214933659622723E-3</v>
      </c>
      <c r="AV1642" s="73">
        <f t="shared" si="496"/>
        <v>1.0068214933659623</v>
      </c>
      <c r="AW1642" s="74">
        <f>PRODUCT(AV$4:AV1642)</f>
        <v>69041.741967306705</v>
      </c>
    </row>
    <row r="1643" spans="44:49">
      <c r="AR1643" s="69">
        <f t="shared" si="495"/>
        <v>137</v>
      </c>
      <c r="AS1643" s="70">
        <f t="shared" si="497"/>
        <v>1640</v>
      </c>
      <c r="AT1643" s="71">
        <f t="shared" si="498"/>
        <v>1.3328840521082532E-5</v>
      </c>
      <c r="AU1643" s="72">
        <f t="shared" si="494"/>
        <v>6.8214933659622723E-3</v>
      </c>
      <c r="AV1643" s="73">
        <f t="shared" si="496"/>
        <v>1.0068214933659623</v>
      </c>
      <c r="AW1643" s="74">
        <f>PRODUCT(AV$4:AV1643)</f>
        <v>69512.709752111172</v>
      </c>
    </row>
    <row r="1644" spans="44:49">
      <c r="AR1644" s="69">
        <f t="shared" si="495"/>
        <v>137</v>
      </c>
      <c r="AS1644" s="70">
        <f t="shared" si="497"/>
        <v>1641</v>
      </c>
      <c r="AT1644" s="71">
        <f t="shared" si="498"/>
        <v>1.3237917923891999E-5</v>
      </c>
      <c r="AU1644" s="72">
        <f t="shared" si="494"/>
        <v>6.8214933659622723E-3</v>
      </c>
      <c r="AV1644" s="73">
        <f t="shared" si="496"/>
        <v>1.0068214933659623</v>
      </c>
      <c r="AW1644" s="74">
        <f>PRODUCT(AV$4:AV1644)</f>
        <v>69986.890240535256</v>
      </c>
    </row>
    <row r="1645" spans="44:49">
      <c r="AR1645" s="69">
        <f t="shared" si="495"/>
        <v>137</v>
      </c>
      <c r="AS1645" s="70">
        <f t="shared" si="497"/>
        <v>1642</v>
      </c>
      <c r="AT1645" s="71">
        <f t="shared" si="498"/>
        <v>1.3147615554595017E-5</v>
      </c>
      <c r="AU1645" s="72">
        <f t="shared" si="494"/>
        <v>6.8214933659622723E-3</v>
      </c>
      <c r="AV1645" s="73">
        <f t="shared" si="496"/>
        <v>1.0068214933659623</v>
      </c>
      <c r="AW1645" s="74">
        <f>PRODUCT(AV$4:AV1645)</f>
        <v>70464.30534801539</v>
      </c>
    </row>
    <row r="1646" spans="44:49">
      <c r="AR1646" s="69">
        <f t="shared" si="495"/>
        <v>137</v>
      </c>
      <c r="AS1646" s="70">
        <f t="shared" si="497"/>
        <v>1643</v>
      </c>
      <c r="AT1646" s="71">
        <f t="shared" si="498"/>
        <v>1.3057929182311125E-5</v>
      </c>
      <c r="AU1646" s="72">
        <f t="shared" si="494"/>
        <v>6.8214933659622723E-3</v>
      </c>
      <c r="AV1646" s="73">
        <f t="shared" si="496"/>
        <v>1.0068214933659623</v>
      </c>
      <c r="AW1646" s="74">
        <f>PRODUCT(AV$4:AV1646)</f>
        <v>70944.977139484021</v>
      </c>
    </row>
    <row r="1647" spans="44:49">
      <c r="AR1647" s="69">
        <f t="shared" si="495"/>
        <v>137</v>
      </c>
      <c r="AS1647" s="70">
        <f t="shared" si="497"/>
        <v>1644</v>
      </c>
      <c r="AT1647" s="71">
        <f t="shared" si="498"/>
        <v>1.2968854605020784E-5</v>
      </c>
      <c r="AU1647" s="72">
        <f t="shared" si="494"/>
        <v>6.8214933659622723E-3</v>
      </c>
      <c r="AV1647" s="73">
        <f t="shared" si="496"/>
        <v>1.0068214933659623</v>
      </c>
      <c r="AW1647" s="74">
        <f>PRODUCT(AV$4:AV1647)</f>
        <v>71428.927830389352</v>
      </c>
    </row>
    <row r="1648" spans="44:49">
      <c r="AR1648" s="69">
        <f t="shared" si="495"/>
        <v>138</v>
      </c>
      <c r="AS1648" s="70">
        <f t="shared" si="497"/>
        <v>1645</v>
      </c>
      <c r="AT1648" s="71">
        <f t="shared" si="498"/>
        <v>1.2880387649368506E-5</v>
      </c>
      <c r="AU1648" s="72">
        <f t="shared" si="494"/>
        <v>6.8214933659622723E-3</v>
      </c>
      <c r="AV1648" s="73">
        <f t="shared" si="496"/>
        <v>1.0068214933659623</v>
      </c>
      <c r="AW1648" s="74">
        <f>PRODUCT(AV$4:AV1648)</f>
        <v>71916.179787722154</v>
      </c>
    </row>
    <row r="1649" spans="44:49">
      <c r="AR1649" s="69">
        <f t="shared" si="495"/>
        <v>138</v>
      </c>
      <c r="AS1649" s="70">
        <f t="shared" si="497"/>
        <v>1646</v>
      </c>
      <c r="AT1649" s="71">
        <f t="shared" si="498"/>
        <v>1.2792524170467316E-5</v>
      </c>
      <c r="AU1649" s="72">
        <f t="shared" si="494"/>
        <v>6.8214933659622723E-3</v>
      </c>
      <c r="AV1649" s="73">
        <f t="shared" si="496"/>
        <v>1.0068214933659623</v>
      </c>
      <c r="AW1649" s="74">
        <f>PRODUCT(AV$4:AV1649)</f>
        <v>72406.75553104945</v>
      </c>
    </row>
    <row r="1650" spans="44:49">
      <c r="AR1650" s="69">
        <f t="shared" si="495"/>
        <v>138</v>
      </c>
      <c r="AS1650" s="70">
        <f t="shared" si="497"/>
        <v>1647</v>
      </c>
      <c r="AT1650" s="71">
        <f t="shared" si="498"/>
        <v>1.270526005170456E-5</v>
      </c>
      <c r="AU1650" s="72">
        <f t="shared" si="494"/>
        <v>6.8214933659622723E-3</v>
      </c>
      <c r="AV1650" s="73">
        <f t="shared" si="496"/>
        <v>1.0068214933659623</v>
      </c>
      <c r="AW1650" s="74">
        <f>PRODUCT(AV$4:AV1650)</f>
        <v>72900.677733555349</v>
      </c>
    </row>
    <row r="1651" spans="44:49">
      <c r="AR1651" s="69">
        <f t="shared" si="495"/>
        <v>138</v>
      </c>
      <c r="AS1651" s="70">
        <f t="shared" si="497"/>
        <v>1648</v>
      </c>
      <c r="AT1651" s="71">
        <f t="shared" si="498"/>
        <v>1.2618591204549033E-5</v>
      </c>
      <c r="AU1651" s="72">
        <f t="shared" si="494"/>
        <v>6.8214933659622723E-3</v>
      </c>
      <c r="AV1651" s="73">
        <f t="shared" si="496"/>
        <v>1.0068214933659623</v>
      </c>
      <c r="AW1651" s="74">
        <f>PRODUCT(AV$4:AV1651)</f>
        <v>73397.969223088949</v>
      </c>
    </row>
    <row r="1652" spans="44:49">
      <c r="AR1652" s="69">
        <f t="shared" si="495"/>
        <v>138</v>
      </c>
      <c r="AS1652" s="70">
        <f t="shared" si="497"/>
        <v>1649</v>
      </c>
      <c r="AT1652" s="71">
        <f t="shared" si="498"/>
        <v>1.2532513568359412E-5</v>
      </c>
      <c r="AU1652" s="72">
        <f t="shared" si="494"/>
        <v>6.8214933659622723E-3</v>
      </c>
      <c r="AV1652" s="73">
        <f t="shared" si="496"/>
        <v>1.0068214933659623</v>
      </c>
      <c r="AW1652" s="74">
        <f>PRODUCT(AV$4:AV1652)</f>
        <v>73898.652983219348</v>
      </c>
    </row>
    <row r="1653" spans="44:49">
      <c r="AR1653" s="69">
        <f t="shared" si="495"/>
        <v>138</v>
      </c>
      <c r="AS1653" s="70">
        <f t="shared" si="497"/>
        <v>1650</v>
      </c>
      <c r="AT1653" s="71">
        <f t="shared" si="498"/>
        <v>1.2447023110194017E-5</v>
      </c>
      <c r="AU1653" s="72">
        <f t="shared" si="494"/>
        <v>6.8214933659622723E-3</v>
      </c>
      <c r="AV1653" s="73">
        <f t="shared" si="496"/>
        <v>1.0068214933659623</v>
      </c>
      <c r="AW1653" s="74">
        <f>PRODUCT(AV$4:AV1653)</f>
        <v>74402.752154297923</v>
      </c>
    </row>
    <row r="1654" spans="44:49">
      <c r="AR1654" s="69">
        <f t="shared" si="495"/>
        <v>138</v>
      </c>
      <c r="AS1654" s="70">
        <f t="shared" si="497"/>
        <v>1651</v>
      </c>
      <c r="AT1654" s="71">
        <f t="shared" si="498"/>
        <v>1.2362115824621849E-5</v>
      </c>
      <c r="AU1654" s="72">
        <f t="shared" si="494"/>
        <v>6.8214933659622723E-3</v>
      </c>
      <c r="AV1654" s="73">
        <f t="shared" si="496"/>
        <v>1.0068214933659623</v>
      </c>
      <c r="AW1654" s="74">
        <f>PRODUCT(AV$4:AV1654)</f>
        <v>74910.290034527803</v>
      </c>
    </row>
    <row r="1655" spans="44:49">
      <c r="AR1655" s="69">
        <f t="shared" si="495"/>
        <v>138</v>
      </c>
      <c r="AS1655" s="70">
        <f t="shared" si="497"/>
        <v>1652</v>
      </c>
      <c r="AT1655" s="71">
        <f t="shared" si="498"/>
        <v>1.2277787733534934E-5</v>
      </c>
      <c r="AU1655" s="72">
        <f t="shared" si="494"/>
        <v>6.8214933659622723E-3</v>
      </c>
      <c r="AV1655" s="73">
        <f t="shared" si="496"/>
        <v>1.0068214933659623</v>
      </c>
      <c r="AW1655" s="74">
        <f>PRODUCT(AV$4:AV1655)</f>
        <v>75421.290081040643</v>
      </c>
    </row>
    <row r="1656" spans="44:49">
      <c r="AR1656" s="69">
        <f t="shared" si="495"/>
        <v>138</v>
      </c>
      <c r="AS1656" s="70">
        <f t="shared" si="497"/>
        <v>1653</v>
      </c>
      <c r="AT1656" s="71">
        <f t="shared" si="498"/>
        <v>1.2194034885961933E-5</v>
      </c>
      <c r="AU1656" s="72">
        <f t="shared" si="494"/>
        <v>6.8214933659622723E-3</v>
      </c>
      <c r="AV1656" s="73">
        <f t="shared" si="496"/>
        <v>1.0068214933659623</v>
      </c>
      <c r="AW1656" s="74">
        <f>PRODUCT(AV$4:AV1656)</f>
        <v>75935.775910980781</v>
      </c>
    </row>
    <row r="1657" spans="44:49">
      <c r="AR1657" s="69">
        <f t="shared" si="495"/>
        <v>138</v>
      </c>
      <c r="AS1657" s="70">
        <f t="shared" si="497"/>
        <v>1654</v>
      </c>
      <c r="AT1657" s="71">
        <f t="shared" si="498"/>
        <v>1.2110853357883031E-5</v>
      </c>
      <c r="AU1657" s="72">
        <f t="shared" si="494"/>
        <v>6.8214933659622723E-3</v>
      </c>
      <c r="AV1657" s="73">
        <f t="shared" si="496"/>
        <v>1.0068214933659623</v>
      </c>
      <c r="AW1657" s="74">
        <f>PRODUCT(AV$4:AV1657)</f>
        <v>76453.771302596739</v>
      </c>
    </row>
    <row r="1658" spans="44:49">
      <c r="AR1658" s="69">
        <f t="shared" si="495"/>
        <v>138</v>
      </c>
      <c r="AS1658" s="70">
        <f t="shared" si="497"/>
        <v>1655</v>
      </c>
      <c r="AT1658" s="71">
        <f t="shared" si="498"/>
        <v>1.202823925204609E-5</v>
      </c>
      <c r="AU1658" s="72">
        <f t="shared" si="494"/>
        <v>6.8214933659622723E-3</v>
      </c>
      <c r="AV1658" s="73">
        <f t="shared" si="496"/>
        <v>1.0068214933659623</v>
      </c>
      <c r="AW1658" s="74">
        <f>PRODUCT(AV$4:AV1658)</f>
        <v>76975.300196340206</v>
      </c>
    </row>
    <row r="1659" spans="44:49">
      <c r="AR1659" s="69">
        <f t="shared" si="495"/>
        <v>138</v>
      </c>
      <c r="AS1659" s="70">
        <f t="shared" si="497"/>
        <v>1656</v>
      </c>
      <c r="AT1659" s="71">
        <f t="shared" si="498"/>
        <v>1.1946188697784049E-5</v>
      </c>
      <c r="AU1659" s="72">
        <f t="shared" si="494"/>
        <v>6.8214933659622723E-3</v>
      </c>
      <c r="AV1659" s="73">
        <f t="shared" si="496"/>
        <v>1.0068214933659623</v>
      </c>
      <c r="AW1659" s="74">
        <f>PRODUCT(AV$4:AV1659)</f>
        <v>77500.386695972498</v>
      </c>
    </row>
    <row r="1660" spans="44:49">
      <c r="AR1660" s="69">
        <f t="shared" si="495"/>
        <v>139</v>
      </c>
      <c r="AS1660" s="70">
        <f t="shared" si="497"/>
        <v>1657</v>
      </c>
      <c r="AT1660" s="71">
        <f t="shared" si="498"/>
        <v>1.1864697850833583E-5</v>
      </c>
      <c r="AU1660" s="72">
        <f t="shared" si="494"/>
        <v>6.8214933659622723E-3</v>
      </c>
      <c r="AV1660" s="73">
        <f t="shared" si="496"/>
        <v>1.0068214933659623</v>
      </c>
      <c r="AW1660" s="74">
        <f>PRODUCT(AV$4:AV1660)</f>
        <v>78029.055069678579</v>
      </c>
    </row>
    <row r="1661" spans="44:49">
      <c r="AR1661" s="69">
        <f t="shared" si="495"/>
        <v>139</v>
      </c>
      <c r="AS1661" s="70">
        <f t="shared" si="497"/>
        <v>1658</v>
      </c>
      <c r="AT1661" s="71">
        <f t="shared" si="498"/>
        <v>1.1783762893154974E-5</v>
      </c>
      <c r="AU1661" s="72">
        <f t="shared" si="494"/>
        <v>6.8214933659622723E-3</v>
      </c>
      <c r="AV1661" s="73">
        <f t="shared" si="496"/>
        <v>1.0068214933659623</v>
      </c>
      <c r="AW1661" s="74">
        <f>PRODUCT(AV$4:AV1661)</f>
        <v>78561.329751188692</v>
      </c>
    </row>
    <row r="1662" spans="44:49">
      <c r="AR1662" s="69">
        <f t="shared" si="495"/>
        <v>139</v>
      </c>
      <c r="AS1662" s="70">
        <f t="shared" si="497"/>
        <v>1659</v>
      </c>
      <c r="AT1662" s="71">
        <f t="shared" si="498"/>
        <v>1.1703380032753245E-5</v>
      </c>
      <c r="AU1662" s="72">
        <f t="shared" si="494"/>
        <v>6.8214933659622723E-3</v>
      </c>
      <c r="AV1662" s="73">
        <f t="shared" si="496"/>
        <v>1.0068214933659623</v>
      </c>
      <c r="AW1662" s="74">
        <f>PRODUCT(AV$4:AV1662)</f>
        <v>79097.235340907602</v>
      </c>
    </row>
    <row r="1663" spans="44:49">
      <c r="AR1663" s="69">
        <f t="shared" si="495"/>
        <v>139</v>
      </c>
      <c r="AS1663" s="70">
        <f t="shared" si="497"/>
        <v>1660</v>
      </c>
      <c r="AT1663" s="71">
        <f t="shared" si="498"/>
        <v>1.1623545503500483E-5</v>
      </c>
      <c r="AU1663" s="72">
        <f t="shared" si="494"/>
        <v>6.8214933659622723E-3</v>
      </c>
      <c r="AV1663" s="73">
        <f t="shared" si="496"/>
        <v>1.0068214933659623</v>
      </c>
      <c r="AW1663" s="74">
        <f>PRODUCT(AV$4:AV1663)</f>
        <v>79636.796607051554</v>
      </c>
    </row>
    <row r="1664" spans="44:49">
      <c r="AR1664" s="69">
        <f t="shared" si="495"/>
        <v>139</v>
      </c>
      <c r="AS1664" s="70">
        <f t="shared" si="497"/>
        <v>1661</v>
      </c>
      <c r="AT1664" s="71">
        <f t="shared" si="498"/>
        <v>1.1544255564959394E-5</v>
      </c>
      <c r="AU1664" s="72">
        <f t="shared" si="494"/>
        <v>6.8214933659622723E-3</v>
      </c>
      <c r="AV1664" s="73">
        <f t="shared" si="496"/>
        <v>1.0068214933659623</v>
      </c>
      <c r="AW1664" s="74">
        <f>PRODUCT(AV$4:AV1664)</f>
        <v>80180.038486793041</v>
      </c>
    </row>
    <row r="1665" spans="44:49">
      <c r="AR1665" s="69">
        <f t="shared" si="495"/>
        <v>139</v>
      </c>
      <c r="AS1665" s="70">
        <f t="shared" si="497"/>
        <v>1662</v>
      </c>
      <c r="AT1665" s="71">
        <f t="shared" si="498"/>
        <v>1.1465506502208051E-5</v>
      </c>
      <c r="AU1665" s="72">
        <f t="shared" si="494"/>
        <v>6.8214933659622723E-3</v>
      </c>
      <c r="AV1665" s="73">
        <f t="shared" si="496"/>
        <v>1.0068214933659623</v>
      </c>
      <c r="AW1665" s="74">
        <f>PRODUCT(AV$4:AV1665)</f>
        <v>80726.986087413301</v>
      </c>
    </row>
    <row r="1666" spans="44:49">
      <c r="AR1666" s="69">
        <f t="shared" si="495"/>
        <v>139</v>
      </c>
      <c r="AS1666" s="70">
        <f t="shared" si="497"/>
        <v>1663</v>
      </c>
      <c r="AT1666" s="71">
        <f t="shared" si="498"/>
        <v>1.138729462566584E-5</v>
      </c>
      <c r="AU1666" s="72">
        <f t="shared" si="494"/>
        <v>6.8214933659622723E-3</v>
      </c>
      <c r="AV1666" s="73">
        <f t="shared" si="496"/>
        <v>1.0068214933659623</v>
      </c>
      <c r="AW1666" s="74">
        <f>PRODUCT(AV$4:AV1666)</f>
        <v>81277.664687462719</v>
      </c>
    </row>
    <row r="1667" spans="44:49">
      <c r="AR1667" s="69">
        <f t="shared" si="495"/>
        <v>139</v>
      </c>
      <c r="AS1667" s="70">
        <f t="shared" si="497"/>
        <v>1664</v>
      </c>
      <c r="AT1667" s="71">
        <f t="shared" si="498"/>
        <v>1.1309616270920603E-5</v>
      </c>
      <c r="AU1667" s="72">
        <f t="shared" si="494"/>
        <v>6.8214933659622723E-3</v>
      </c>
      <c r="AV1667" s="73">
        <f t="shared" si="496"/>
        <v>1.0068214933659623</v>
      </c>
      <c r="AW1667" s="74">
        <f>PRODUCT(AV$4:AV1667)</f>
        <v>81832.099737929151</v>
      </c>
    </row>
    <row r="1668" spans="44:49">
      <c r="AR1668" s="69">
        <f t="shared" si="495"/>
        <v>139</v>
      </c>
      <c r="AS1668" s="70">
        <f t="shared" si="497"/>
        <v>1665</v>
      </c>
      <c r="AT1668" s="71">
        <f t="shared" si="498"/>
        <v>1.1232467798556939E-5</v>
      </c>
      <c r="AU1668" s="72">
        <f t="shared" ref="AU1668:AU1731" si="499">((1+$AH$21)^(1/12))-1</f>
        <v>6.8214933659622723E-3</v>
      </c>
      <c r="AV1668" s="73">
        <f t="shared" si="496"/>
        <v>1.0068214933659623</v>
      </c>
      <c r="AW1668" s="74">
        <f>PRODUCT(AV$4:AV1668)</f>
        <v>82390.316863414191</v>
      </c>
    </row>
    <row r="1669" spans="44:49">
      <c r="AR1669" s="69">
        <f t="shared" ref="AR1669:AR1732" si="500">ROUNDDOWN((AS1669-1)/12,0)+1</f>
        <v>139</v>
      </c>
      <c r="AS1669" s="70">
        <f t="shared" si="497"/>
        <v>1666</v>
      </c>
      <c r="AT1669" s="71">
        <f t="shared" si="498"/>
        <v>1.1155845593985699E-5</v>
      </c>
      <c r="AU1669" s="72">
        <f t="shared" si="499"/>
        <v>6.8214933659622723E-3</v>
      </c>
      <c r="AV1669" s="73">
        <f t="shared" ref="AV1669:AV1732" si="501">(1+AU1669)</f>
        <v>1.0068214933659623</v>
      </c>
      <c r="AW1669" s="74">
        <f>PRODUCT(AV$4:AV1669)</f>
        <v>82952.341863317502</v>
      </c>
    </row>
    <row r="1670" spans="44:49">
      <c r="AR1670" s="69">
        <f t="shared" si="500"/>
        <v>139</v>
      </c>
      <c r="AS1670" s="70">
        <f t="shared" ref="AS1670:AS1733" si="502">AS1669+1</f>
        <v>1667</v>
      </c>
      <c r="AT1670" s="71">
        <f t="shared" ref="AT1670:AT1733" si="503">(1-AU1670)*AT1669</f>
        <v>1.1079746067274625E-5</v>
      </c>
      <c r="AU1670" s="72">
        <f t="shared" si="499"/>
        <v>6.8214933659622723E-3</v>
      </c>
      <c r="AV1670" s="73">
        <f t="shared" si="501"/>
        <v>1.0068214933659623</v>
      </c>
      <c r="AW1670" s="74">
        <f>PRODUCT(AV$4:AV1670)</f>
        <v>83518.20071302916</v>
      </c>
    </row>
    <row r="1671" spans="44:49">
      <c r="AR1671" s="69">
        <f t="shared" si="500"/>
        <v>139</v>
      </c>
      <c r="AS1671" s="70">
        <f t="shared" si="502"/>
        <v>1668</v>
      </c>
      <c r="AT1671" s="71">
        <f t="shared" si="503"/>
        <v>1.1004165652980165E-5</v>
      </c>
      <c r="AU1671" s="72">
        <f t="shared" si="499"/>
        <v>6.8214933659622723E-3</v>
      </c>
      <c r="AV1671" s="73">
        <f t="shared" si="501"/>
        <v>1.0068214933659623</v>
      </c>
      <c r="AW1671" s="74">
        <f>PRODUCT(AV$4:AV1671)</f>
        <v>84087.9195651302</v>
      </c>
    </row>
    <row r="1672" spans="44:49">
      <c r="AR1672" s="69">
        <f t="shared" si="500"/>
        <v>140</v>
      </c>
      <c r="AS1672" s="70">
        <f t="shared" si="502"/>
        <v>1669</v>
      </c>
      <c r="AT1672" s="71">
        <f t="shared" si="503"/>
        <v>1.0929100809980411E-5</v>
      </c>
      <c r="AU1672" s="72">
        <f t="shared" si="499"/>
        <v>6.8214933659622723E-3</v>
      </c>
      <c r="AV1672" s="73">
        <f t="shared" si="501"/>
        <v>1.0068214933659623</v>
      </c>
      <c r="AW1672" s="74">
        <f>PRODUCT(AV$4:AV1672)</f>
        <v>84661.524750601311</v>
      </c>
    </row>
    <row r="1673" spans="44:49">
      <c r="AR1673" s="69">
        <f t="shared" si="500"/>
        <v>140</v>
      </c>
      <c r="AS1673" s="70">
        <f t="shared" si="502"/>
        <v>1670</v>
      </c>
      <c r="AT1673" s="71">
        <f t="shared" si="503"/>
        <v>1.0854548021309196E-5</v>
      </c>
      <c r="AU1673" s="72">
        <f t="shared" si="499"/>
        <v>6.8214933659622723E-3</v>
      </c>
      <c r="AV1673" s="73">
        <f t="shared" si="501"/>
        <v>1.0068214933659623</v>
      </c>
      <c r="AW1673" s="74">
        <f>PRODUCT(AV$4:AV1673)</f>
        <v>85239.042780039788</v>
      </c>
    </row>
    <row r="1674" spans="44:49">
      <c r="AR1674" s="69">
        <f t="shared" si="500"/>
        <v>140</v>
      </c>
      <c r="AS1674" s="70">
        <f t="shared" si="502"/>
        <v>1671</v>
      </c>
      <c r="AT1674" s="71">
        <f t="shared" si="503"/>
        <v>1.0780503793991317E-5</v>
      </c>
      <c r="AU1674" s="72">
        <f t="shared" si="499"/>
        <v>6.8214933659622723E-3</v>
      </c>
      <c r="AV1674" s="73">
        <f t="shared" si="501"/>
        <v>1.0068214933659623</v>
      </c>
      <c r="AW1674" s="74">
        <f>PRODUCT(AV$4:AV1674)</f>
        <v>85820.5003448848</v>
      </c>
    </row>
    <row r="1675" spans="44:49">
      <c r="AR1675" s="69">
        <f t="shared" si="500"/>
        <v>140</v>
      </c>
      <c r="AS1675" s="70">
        <f t="shared" si="502"/>
        <v>1672</v>
      </c>
      <c r="AT1675" s="71">
        <f t="shared" si="503"/>
        <v>1.0706964658878873E-5</v>
      </c>
      <c r="AU1675" s="72">
        <f t="shared" si="499"/>
        <v>6.8214933659622723E-3</v>
      </c>
      <c r="AV1675" s="73">
        <f t="shared" si="501"/>
        <v>1.0068214933659623</v>
      </c>
      <c r="AW1675" s="74">
        <f>PRODUCT(AV$4:AV1675)</f>
        <v>86405.924318650999</v>
      </c>
    </row>
    <row r="1676" spans="44:49">
      <c r="AR1676" s="69">
        <f t="shared" si="500"/>
        <v>140</v>
      </c>
      <c r="AS1676" s="70">
        <f t="shared" si="502"/>
        <v>1673</v>
      </c>
      <c r="AT1676" s="71">
        <f t="shared" si="503"/>
        <v>1.0633927170488739E-5</v>
      </c>
      <c r="AU1676" s="72">
        <f t="shared" si="499"/>
        <v>6.8214933659622723E-3</v>
      </c>
      <c r="AV1676" s="73">
        <f t="shared" si="501"/>
        <v>1.0068214933659623</v>
      </c>
      <c r="AW1676" s="74">
        <f>PRODUCT(AV$4:AV1676)</f>
        <v>86995.341758170514</v>
      </c>
    </row>
    <row r="1677" spans="44:49">
      <c r="AR1677" s="69">
        <f t="shared" si="500"/>
        <v>140</v>
      </c>
      <c r="AS1677" s="70">
        <f t="shared" si="502"/>
        <v>1674</v>
      </c>
      <c r="AT1677" s="71">
        <f t="shared" si="503"/>
        <v>1.0561387906841123E-5</v>
      </c>
      <c r="AU1677" s="72">
        <f t="shared" si="499"/>
        <v>6.8214933659622723E-3</v>
      </c>
      <c r="AV1677" s="73">
        <f t="shared" si="501"/>
        <v>1.0068214933659623</v>
      </c>
      <c r="AW1677" s="74">
        <f>PRODUCT(AV$4:AV1677)</f>
        <v>87588.779904843497</v>
      </c>
    </row>
    <row r="1678" spans="44:49">
      <c r="AR1678" s="69">
        <f t="shared" si="500"/>
        <v>140</v>
      </c>
      <c r="AS1678" s="70">
        <f t="shared" si="502"/>
        <v>1675</v>
      </c>
      <c r="AT1678" s="71">
        <f t="shared" si="503"/>
        <v>1.0489343469299252E-5</v>
      </c>
      <c r="AU1678" s="72">
        <f t="shared" si="499"/>
        <v>6.8214933659622723E-3</v>
      </c>
      <c r="AV1678" s="73">
        <f t="shared" si="501"/>
        <v>1.0068214933659623</v>
      </c>
      <c r="AW1678" s="74">
        <f>PRODUCT(AV$4:AV1678)</f>
        <v>88186.266185897111</v>
      </c>
    </row>
    <row r="1679" spans="44:49">
      <c r="AR1679" s="69">
        <f t="shared" si="500"/>
        <v>140</v>
      </c>
      <c r="AS1679" s="70">
        <f t="shared" si="502"/>
        <v>1676</v>
      </c>
      <c r="AT1679" s="71">
        <f t="shared" si="503"/>
        <v>1.0417790482410127E-5</v>
      </c>
      <c r="AU1679" s="72">
        <f t="shared" si="499"/>
        <v>6.8214933659622723E-3</v>
      </c>
      <c r="AV1679" s="73">
        <f t="shared" si="501"/>
        <v>1.0068214933659623</v>
      </c>
      <c r="AW1679" s="74">
        <f>PRODUCT(AV$4:AV1679)</f>
        <v>88787.828215653193</v>
      </c>
    </row>
    <row r="1680" spans="44:49">
      <c r="AR1680" s="69">
        <f t="shared" si="500"/>
        <v>140</v>
      </c>
      <c r="AS1680" s="70">
        <f t="shared" si="502"/>
        <v>1677</v>
      </c>
      <c r="AT1680" s="71">
        <f t="shared" si="503"/>
        <v>1.0346725593746381E-5</v>
      </c>
      <c r="AU1680" s="72">
        <f t="shared" si="499"/>
        <v>6.8214933659622723E-3</v>
      </c>
      <c r="AV1680" s="73">
        <f t="shared" si="501"/>
        <v>1.0068214933659623</v>
      </c>
      <c r="AW1680" s="74">
        <f>PRODUCT(AV$4:AV1680)</f>
        <v>89393.493796804469</v>
      </c>
    </row>
    <row r="1681" spans="44:49">
      <c r="AR1681" s="69">
        <f t="shared" si="500"/>
        <v>140</v>
      </c>
      <c r="AS1681" s="70">
        <f t="shared" si="502"/>
        <v>1678</v>
      </c>
      <c r="AT1681" s="71">
        <f t="shared" si="503"/>
        <v>1.0276145473749208E-5</v>
      </c>
      <c r="AU1681" s="72">
        <f t="shared" si="499"/>
        <v>6.8214933659622723E-3</v>
      </c>
      <c r="AV1681" s="73">
        <f t="shared" si="501"/>
        <v>1.0068214933659623</v>
      </c>
      <c r="AW1681" s="74">
        <f>PRODUCT(AV$4:AV1681)</f>
        <v>90003.290921699561</v>
      </c>
    </row>
    <row r="1682" spans="44:49">
      <c r="AR1682" s="69">
        <f t="shared" si="500"/>
        <v>140</v>
      </c>
      <c r="AS1682" s="70">
        <f t="shared" si="502"/>
        <v>1679</v>
      </c>
      <c r="AT1682" s="71">
        <f t="shared" si="503"/>
        <v>1.0206046815572364E-5</v>
      </c>
      <c r="AU1682" s="72">
        <f t="shared" si="499"/>
        <v>6.8214933659622723E-3</v>
      </c>
      <c r="AV1682" s="73">
        <f t="shared" si="501"/>
        <v>1.0068214933659623</v>
      </c>
      <c r="AW1682" s="74">
        <f>PRODUCT(AV$4:AV1682)</f>
        <v>90617.2477736367</v>
      </c>
    </row>
    <row r="1683" spans="44:49">
      <c r="AR1683" s="69">
        <f t="shared" si="500"/>
        <v>140</v>
      </c>
      <c r="AS1683" s="70">
        <f t="shared" si="502"/>
        <v>1680</v>
      </c>
      <c r="AT1683" s="71">
        <f t="shared" si="503"/>
        <v>1.0136426334927237E-5</v>
      </c>
      <c r="AU1683" s="72">
        <f t="shared" si="499"/>
        <v>6.8214933659622723E-3</v>
      </c>
      <c r="AV1683" s="73">
        <f t="shared" si="501"/>
        <v>1.0068214933659623</v>
      </c>
      <c r="AW1683" s="74">
        <f>PRODUCT(AV$4:AV1683)</f>
        <v>91235.39272816632</v>
      </c>
    </row>
    <row r="1684" spans="44:49">
      <c r="AR1684" s="69">
        <f t="shared" si="500"/>
        <v>141</v>
      </c>
      <c r="AS1684" s="70">
        <f t="shared" si="502"/>
        <v>1681</v>
      </c>
      <c r="AT1684" s="71">
        <f t="shared" si="503"/>
        <v>1.0067280769928966E-5</v>
      </c>
      <c r="AU1684" s="72">
        <f t="shared" si="499"/>
        <v>6.8214933659622723E-3</v>
      </c>
      <c r="AV1684" s="73">
        <f t="shared" si="501"/>
        <v>1.0068214933659623</v>
      </c>
      <c r="AW1684" s="74">
        <f>PRODUCT(AV$4:AV1684)</f>
        <v>91857.754354402467</v>
      </c>
    </row>
    <row r="1685" spans="44:49">
      <c r="AR1685" s="69">
        <f t="shared" si="500"/>
        <v>141</v>
      </c>
      <c r="AS1685" s="70">
        <f t="shared" si="502"/>
        <v>1682</v>
      </c>
      <c r="AT1685" s="71">
        <f t="shared" si="503"/>
        <v>9.9986068809436157E-6</v>
      </c>
      <c r="AU1685" s="72">
        <f t="shared" si="499"/>
        <v>6.8214933659622723E-3</v>
      </c>
      <c r="AV1685" s="73">
        <f t="shared" si="501"/>
        <v>1.0068214933659623</v>
      </c>
      <c r="AW1685" s="74">
        <f>PRODUCT(AV$4:AV1685)</f>
        <v>92484.361416343221</v>
      </c>
    </row>
    <row r="1686" spans="44:49">
      <c r="AR1686" s="69">
        <f t="shared" si="500"/>
        <v>141</v>
      </c>
      <c r="AS1686" s="70">
        <f t="shared" si="502"/>
        <v>1683</v>
      </c>
      <c r="AT1686" s="71">
        <f t="shared" si="503"/>
        <v>9.9304014504363937E-6</v>
      </c>
      <c r="AU1686" s="72">
        <f t="shared" si="499"/>
        <v>6.8214933659622723E-3</v>
      </c>
      <c r="AV1686" s="73">
        <f t="shared" si="501"/>
        <v>1.0068214933659623</v>
      </c>
      <c r="AW1686" s="74">
        <f>PRODUCT(AV$4:AV1686)</f>
        <v>93115.242874200063</v>
      </c>
    </row>
    <row r="1687" spans="44:49">
      <c r="AR1687" s="69">
        <f t="shared" si="500"/>
        <v>141</v>
      </c>
      <c r="AS1687" s="70">
        <f t="shared" si="502"/>
        <v>1684</v>
      </c>
      <c r="AT1687" s="71">
        <f t="shared" si="503"/>
        <v>9.862661282820899E-6</v>
      </c>
      <c r="AU1687" s="72">
        <f t="shared" si="499"/>
        <v>6.8214933659622723E-3</v>
      </c>
      <c r="AV1687" s="73">
        <f t="shared" si="501"/>
        <v>1.0068214933659623</v>
      </c>
      <c r="AW1687" s="74">
        <f>PRODUCT(AV$4:AV1687)</f>
        <v>93750.427885736382</v>
      </c>
    </row>
    <row r="1688" spans="44:49">
      <c r="AR1688" s="69">
        <f t="shared" si="500"/>
        <v>141</v>
      </c>
      <c r="AS1688" s="70">
        <f t="shared" si="502"/>
        <v>1685</v>
      </c>
      <c r="AT1688" s="71">
        <f t="shared" si="503"/>
        <v>9.7953832043094033E-6</v>
      </c>
      <c r="AU1688" s="72">
        <f t="shared" si="499"/>
        <v>6.8214933659622723E-3</v>
      </c>
      <c r="AV1688" s="73">
        <f t="shared" si="501"/>
        <v>1.0068214933659623</v>
      </c>
      <c r="AW1688" s="74">
        <f>PRODUCT(AV$4:AV1688)</f>
        <v>94389.945807615062</v>
      </c>
    </row>
    <row r="1689" spans="44:49">
      <c r="AR1689" s="69">
        <f t="shared" si="500"/>
        <v>141</v>
      </c>
      <c r="AS1689" s="70">
        <f t="shared" si="502"/>
        <v>1686</v>
      </c>
      <c r="AT1689" s="71">
        <f t="shared" si="503"/>
        <v>9.7285640627641489E-6</v>
      </c>
      <c r="AU1689" s="72">
        <f t="shared" si="499"/>
        <v>6.8214933659622723E-3</v>
      </c>
      <c r="AV1689" s="73">
        <f t="shared" si="501"/>
        <v>1.0068214933659623</v>
      </c>
      <c r="AW1689" s="74">
        <f>PRODUCT(AV$4:AV1689)</f>
        <v>95033.826196755253</v>
      </c>
    </row>
    <row r="1690" spans="44:49">
      <c r="AR1690" s="69">
        <f t="shared" si="500"/>
        <v>141</v>
      </c>
      <c r="AS1690" s="70">
        <f t="shared" si="502"/>
        <v>1687</v>
      </c>
      <c r="AT1690" s="71">
        <f t="shared" si="503"/>
        <v>9.6622007275496636E-6</v>
      </c>
      <c r="AU1690" s="72">
        <f t="shared" si="499"/>
        <v>6.8214933659622723E-3</v>
      </c>
      <c r="AV1690" s="73">
        <f t="shared" si="501"/>
        <v>1.0068214933659623</v>
      </c>
      <c r="AW1690" s="74">
        <f>PRODUCT(AV$4:AV1690)</f>
        <v>95682.098811698437</v>
      </c>
    </row>
    <row r="1691" spans="44:49">
      <c r="AR1691" s="69">
        <f t="shared" si="500"/>
        <v>141</v>
      </c>
      <c r="AS1691" s="70">
        <f t="shared" si="502"/>
        <v>1688</v>
      </c>
      <c r="AT1691" s="71">
        <f t="shared" si="503"/>
        <v>9.5962900893860885E-6</v>
      </c>
      <c r="AU1691" s="72">
        <f t="shared" si="499"/>
        <v>6.8214933659622723E-3</v>
      </c>
      <c r="AV1691" s="73">
        <f t="shared" si="501"/>
        <v>1.0068214933659623</v>
      </c>
      <c r="AW1691" s="74">
        <f>PRODUCT(AV$4:AV1691)</f>
        <v>96334.793613983784</v>
      </c>
    </row>
    <row r="1692" spans="44:49">
      <c r="AR1692" s="69">
        <f t="shared" si="500"/>
        <v>141</v>
      </c>
      <c r="AS1692" s="70">
        <f t="shared" si="502"/>
        <v>1689</v>
      </c>
      <c r="AT1692" s="71">
        <f t="shared" si="503"/>
        <v>9.5308290602034915E-6</v>
      </c>
      <c r="AU1692" s="72">
        <f t="shared" si="499"/>
        <v>6.8214933659622723E-3</v>
      </c>
      <c r="AV1692" s="73">
        <f t="shared" si="501"/>
        <v>1.0068214933659623</v>
      </c>
      <c r="AW1692" s="74">
        <f>PRODUCT(AV$4:AV1692)</f>
        <v>96991.940769532914</v>
      </c>
    </row>
    <row r="1693" spans="44:49">
      <c r="AR1693" s="69">
        <f t="shared" si="500"/>
        <v>141</v>
      </c>
      <c r="AS1693" s="70">
        <f t="shared" si="502"/>
        <v>1690</v>
      </c>
      <c r="AT1693" s="71">
        <f t="shared" si="503"/>
        <v>9.4658145729971924E-6</v>
      </c>
      <c r="AU1693" s="72">
        <f t="shared" si="499"/>
        <v>6.8214933659622723E-3</v>
      </c>
      <c r="AV1693" s="73">
        <f t="shared" si="501"/>
        <v>1.0068214933659623</v>
      </c>
      <c r="AW1693" s="74">
        <f>PRODUCT(AV$4:AV1693)</f>
        <v>97653.570650044087</v>
      </c>
    </row>
    <row r="1694" spans="44:49">
      <c r="AR1694" s="69">
        <f t="shared" si="500"/>
        <v>141</v>
      </c>
      <c r="AS1694" s="70">
        <f t="shared" si="502"/>
        <v>1691</v>
      </c>
      <c r="AT1694" s="71">
        <f t="shared" si="503"/>
        <v>9.4012435816840624E-6</v>
      </c>
      <c r="AU1694" s="72">
        <f t="shared" si="499"/>
        <v>6.8214933659622723E-3</v>
      </c>
      <c r="AV1694" s="73">
        <f t="shared" si="501"/>
        <v>1.0068214933659623</v>
      </c>
      <c r="AW1694" s="74">
        <f>PRODUCT(AV$4:AV1694)</f>
        <v>98319.713834395894</v>
      </c>
    </row>
    <row r="1695" spans="44:49">
      <c r="AR1695" s="69">
        <f t="shared" si="500"/>
        <v>141</v>
      </c>
      <c r="AS1695" s="70">
        <f t="shared" si="502"/>
        <v>1692</v>
      </c>
      <c r="AT1695" s="71">
        <f t="shared" si="503"/>
        <v>9.3371130609598089E-6</v>
      </c>
      <c r="AU1695" s="72">
        <f t="shared" si="499"/>
        <v>6.8214933659622723E-3</v>
      </c>
      <c r="AV1695" s="73">
        <f t="shared" si="501"/>
        <v>1.0068214933659623</v>
      </c>
      <c r="AW1695" s="74">
        <f>PRODUCT(AV$4:AV1695)</f>
        <v>98990.401110060528</v>
      </c>
    </row>
    <row r="1696" spans="44:49">
      <c r="AR1696" s="69">
        <f t="shared" si="500"/>
        <v>142</v>
      </c>
      <c r="AS1696" s="70">
        <f t="shared" si="502"/>
        <v>1693</v>
      </c>
      <c r="AT1696" s="71">
        <f t="shared" si="503"/>
        <v>9.2734200061572313E-6</v>
      </c>
      <c r="AU1696" s="72">
        <f t="shared" si="499"/>
        <v>6.8214933659622723E-3</v>
      </c>
      <c r="AV1696" s="73">
        <f t="shared" si="501"/>
        <v>1.0068214933659623</v>
      </c>
      <c r="AW1696" s="74">
        <f>PRODUCT(AV$4:AV1696)</f>
        <v>99665.663474526751</v>
      </c>
    </row>
    <row r="1697" spans="44:49">
      <c r="AR1697" s="69">
        <f t="shared" si="500"/>
        <v>142</v>
      </c>
      <c r="AS1697" s="70">
        <f t="shared" si="502"/>
        <v>1694</v>
      </c>
      <c r="AT1697" s="71">
        <f t="shared" si="503"/>
        <v>9.2101614331054477E-6</v>
      </c>
      <c r="AU1697" s="72">
        <f t="shared" si="499"/>
        <v>6.8214933659622723E-3</v>
      </c>
      <c r="AV1697" s="73">
        <f t="shared" si="501"/>
        <v>1.0068214933659623</v>
      </c>
      <c r="AW1697" s="74">
        <f>PRODUCT(AV$4:AV1697)</f>
        <v>100345.53213673247</v>
      </c>
    </row>
    <row r="1698" spans="44:49">
      <c r="AR1698" s="69">
        <f t="shared" si="500"/>
        <v>142</v>
      </c>
      <c r="AS1698" s="70">
        <f t="shared" si="502"/>
        <v>1695</v>
      </c>
      <c r="AT1698" s="71">
        <f t="shared" si="503"/>
        <v>9.1473343779900766E-6</v>
      </c>
      <c r="AU1698" s="72">
        <f t="shared" si="499"/>
        <v>6.8214933659622723E-3</v>
      </c>
      <c r="AV1698" s="73">
        <f t="shared" si="501"/>
        <v>1.0068214933659623</v>
      </c>
      <c r="AW1698" s="74">
        <f>PRODUCT(AV$4:AV1698)</f>
        <v>101030.03851850714</v>
      </c>
    </row>
    <row r="1699" spans="44:49">
      <c r="AR1699" s="69">
        <f t="shared" si="500"/>
        <v>142</v>
      </c>
      <c r="AS1699" s="70">
        <f t="shared" si="502"/>
        <v>1696</v>
      </c>
      <c r="AT1699" s="71">
        <f t="shared" si="503"/>
        <v>9.0849358972143782E-6</v>
      </c>
      <c r="AU1699" s="72">
        <f t="shared" si="499"/>
        <v>6.8214933659622723E-3</v>
      </c>
      <c r="AV1699" s="73">
        <f t="shared" si="501"/>
        <v>1.0068214933659623</v>
      </c>
      <c r="AW1699" s="74">
        <f>PRODUCT(AV$4:AV1699)</f>
        <v>101719.21425602405</v>
      </c>
    </row>
    <row r="1700" spans="44:49">
      <c r="AR1700" s="69">
        <f t="shared" si="500"/>
        <v>142</v>
      </c>
      <c r="AS1700" s="70">
        <f t="shared" si="502"/>
        <v>1697</v>
      </c>
      <c r="AT1700" s="71">
        <f t="shared" si="503"/>
        <v>9.0229630672613383E-6</v>
      </c>
      <c r="AU1700" s="72">
        <f t="shared" si="499"/>
        <v>6.8214933659622723E-3</v>
      </c>
      <c r="AV1700" s="73">
        <f t="shared" si="501"/>
        <v>1.0068214933659623</v>
      </c>
      <c r="AW1700" s="74">
        <f>PRODUCT(AV$4:AV1700)</f>
        <v>102413.0912012624</v>
      </c>
    </row>
    <row r="1701" spans="44:49">
      <c r="AR1701" s="69">
        <f t="shared" si="500"/>
        <v>142</v>
      </c>
      <c r="AS1701" s="70">
        <f t="shared" si="502"/>
        <v>1698</v>
      </c>
      <c r="AT1701" s="71">
        <f t="shared" si="503"/>
        <v>8.9614129845566929E-6</v>
      </c>
      <c r="AU1701" s="72">
        <f t="shared" si="499"/>
        <v>6.8214933659622723E-3</v>
      </c>
      <c r="AV1701" s="73">
        <f t="shared" si="501"/>
        <v>1.0068214933659623</v>
      </c>
      <c r="AW1701" s="74">
        <f>PRODUCT(AV$4:AV1701)</f>
        <v>103111.70142347951</v>
      </c>
    </row>
    <row r="1702" spans="44:49">
      <c r="AR1702" s="69">
        <f t="shared" si="500"/>
        <v>142</v>
      </c>
      <c r="AS1702" s="70">
        <f t="shared" si="502"/>
        <v>1699</v>
      </c>
      <c r="AT1702" s="71">
        <f t="shared" si="503"/>
        <v>8.9002827653328918E-6</v>
      </c>
      <c r="AU1702" s="72">
        <f t="shared" si="499"/>
        <v>6.8214933659622723E-3</v>
      </c>
      <c r="AV1702" s="73">
        <f t="shared" si="501"/>
        <v>1.0068214933659623</v>
      </c>
      <c r="AW1702" s="74">
        <f>PRODUCT(AV$4:AV1702)</f>
        <v>103815.07721069285</v>
      </c>
    </row>
    <row r="1703" spans="44:49">
      <c r="AR1703" s="69">
        <f t="shared" si="500"/>
        <v>142</v>
      </c>
      <c r="AS1703" s="70">
        <f t="shared" si="502"/>
        <v>1700</v>
      </c>
      <c r="AT1703" s="71">
        <f t="shared" si="503"/>
        <v>8.8395695454939845E-6</v>
      </c>
      <c r="AU1703" s="72">
        <f t="shared" si="499"/>
        <v>6.8214933659622723E-3</v>
      </c>
      <c r="AV1703" s="73">
        <f t="shared" si="501"/>
        <v>1.0068214933659623</v>
      </c>
      <c r="AW1703" s="74">
        <f>PRODUCT(AV$4:AV1703)</f>
        <v>104523.25107117245</v>
      </c>
    </row>
    <row r="1704" spans="44:49">
      <c r="AR1704" s="69">
        <f t="shared" si="500"/>
        <v>142</v>
      </c>
      <c r="AS1704" s="70">
        <f t="shared" si="502"/>
        <v>1701</v>
      </c>
      <c r="AT1704" s="71">
        <f t="shared" si="503"/>
        <v>8.7792704804814353E-6</v>
      </c>
      <c r="AU1704" s="72">
        <f t="shared" si="499"/>
        <v>6.8214933659622723E-3</v>
      </c>
      <c r="AV1704" s="73">
        <f t="shared" si="501"/>
        <v>1.0068214933659623</v>
      </c>
      <c r="AW1704" s="74">
        <f>PRODUCT(AV$4:AV1704)</f>
        <v>105236.25573494326</v>
      </c>
    </row>
    <row r="1705" spans="44:49">
      <c r="AR1705" s="69">
        <f t="shared" si="500"/>
        <v>142</v>
      </c>
      <c r="AS1705" s="70">
        <f t="shared" si="502"/>
        <v>1702</v>
      </c>
      <c r="AT1705" s="71">
        <f t="shared" si="503"/>
        <v>8.7193827451408424E-6</v>
      </c>
      <c r="AU1705" s="72">
        <f t="shared" si="499"/>
        <v>6.8214933659622723E-3</v>
      </c>
      <c r="AV1705" s="73">
        <f t="shared" si="501"/>
        <v>1.0068214933659623</v>
      </c>
      <c r="AW1705" s="74">
        <f>PRODUCT(AV$4:AV1705)</f>
        <v>105954.12415529789</v>
      </c>
    </row>
    <row r="1706" spans="44:49">
      <c r="AR1706" s="69">
        <f t="shared" si="500"/>
        <v>142</v>
      </c>
      <c r="AS1706" s="70">
        <f t="shared" si="502"/>
        <v>1703</v>
      </c>
      <c r="AT1706" s="71">
        <f t="shared" si="503"/>
        <v>8.6599035335895789E-6</v>
      </c>
      <c r="AU1706" s="72">
        <f t="shared" si="499"/>
        <v>6.8214933659622723E-3</v>
      </c>
      <c r="AV1706" s="73">
        <f t="shared" si="501"/>
        <v>1.0068214933659623</v>
      </c>
      <c r="AW1706" s="74">
        <f>PRODUCT(AV$4:AV1706)</f>
        <v>106676.8895103196</v>
      </c>
    </row>
    <row r="1707" spans="44:49">
      <c r="AR1707" s="69">
        <f t="shared" si="500"/>
        <v>142</v>
      </c>
      <c r="AS1707" s="70">
        <f t="shared" si="502"/>
        <v>1704</v>
      </c>
      <c r="AT1707" s="71">
        <f t="shared" si="503"/>
        <v>8.6008300590853248E-6</v>
      </c>
      <c r="AU1707" s="72">
        <f t="shared" si="499"/>
        <v>6.8214933659622723E-3</v>
      </c>
      <c r="AV1707" s="73">
        <f t="shared" si="501"/>
        <v>1.0068214933659623</v>
      </c>
      <c r="AW1707" s="74">
        <f>PRODUCT(AV$4:AV1707)</f>
        <v>107404.58520441574</v>
      </c>
    </row>
    <row r="1708" spans="44:49">
      <c r="AR1708" s="69">
        <f t="shared" si="500"/>
        <v>143</v>
      </c>
      <c r="AS1708" s="70">
        <f t="shared" si="502"/>
        <v>1705</v>
      </c>
      <c r="AT1708" s="71">
        <f t="shared" si="503"/>
        <v>8.5421595538955055E-6</v>
      </c>
      <c r="AU1708" s="72">
        <f t="shared" si="499"/>
        <v>6.8214933659622723E-3</v>
      </c>
      <c r="AV1708" s="73">
        <f t="shared" si="501"/>
        <v>1.0068214933659623</v>
      </c>
      <c r="AW1708" s="74">
        <f>PRODUCT(AV$4:AV1708)</f>
        <v>108137.24486986159</v>
      </c>
    </row>
    <row r="1709" spans="44:49">
      <c r="AR1709" s="69">
        <f t="shared" si="500"/>
        <v>143</v>
      </c>
      <c r="AS1709" s="70">
        <f t="shared" si="502"/>
        <v>1706</v>
      </c>
      <c r="AT1709" s="71">
        <f t="shared" si="503"/>
        <v>8.4838892691676161E-6</v>
      </c>
      <c r="AU1709" s="72">
        <f t="shared" si="499"/>
        <v>6.8214933659622723E-3</v>
      </c>
      <c r="AV1709" s="73">
        <f t="shared" si="501"/>
        <v>1.0068214933659623</v>
      </c>
      <c r="AW1709" s="74">
        <f>PRODUCT(AV$4:AV1709)</f>
        <v>108874.90236835479</v>
      </c>
    </row>
    <row r="1710" spans="44:49">
      <c r="AR1710" s="69">
        <f t="shared" si="500"/>
        <v>143</v>
      </c>
      <c r="AS1710" s="70">
        <f t="shared" si="502"/>
        <v>1707</v>
      </c>
      <c r="AT1710" s="71">
        <f t="shared" si="503"/>
        <v>8.4260164748004314E-6</v>
      </c>
      <c r="AU1710" s="72">
        <f t="shared" si="499"/>
        <v>6.8214933659622723E-3</v>
      </c>
      <c r="AV1710" s="73">
        <f t="shared" si="501"/>
        <v>1.0068214933659623</v>
      </c>
      <c r="AW1710" s="74">
        <f>PRODUCT(AV$4:AV1710)</f>
        <v>109617.59179258031</v>
      </c>
    </row>
    <row r="1711" spans="44:49">
      <c r="AR1711" s="69">
        <f t="shared" si="500"/>
        <v>143</v>
      </c>
      <c r="AS1711" s="70">
        <f t="shared" si="502"/>
        <v>1708</v>
      </c>
      <c r="AT1711" s="71">
        <f t="shared" si="503"/>
        <v>8.368538459316091E-6</v>
      </c>
      <c r="AU1711" s="72">
        <f t="shared" si="499"/>
        <v>6.8214933659622723E-3</v>
      </c>
      <c r="AV1711" s="73">
        <f t="shared" si="501"/>
        <v>1.0068214933659623</v>
      </c>
      <c r="AW1711" s="74">
        <f>PRODUCT(AV$4:AV1711)</f>
        <v>110365.34746778615</v>
      </c>
    </row>
    <row r="1712" spans="44:49">
      <c r="AR1712" s="69">
        <f t="shared" si="500"/>
        <v>143</v>
      </c>
      <c r="AS1712" s="70">
        <f t="shared" si="502"/>
        <v>1709</v>
      </c>
      <c r="AT1712" s="71">
        <f t="shared" si="503"/>
        <v>8.3114525297330655E-6</v>
      </c>
      <c r="AU1712" s="72">
        <f t="shared" si="499"/>
        <v>6.8214933659622723E-3</v>
      </c>
      <c r="AV1712" s="73">
        <f t="shared" si="501"/>
        <v>1.0068214933659623</v>
      </c>
      <c r="AW1712" s="74">
        <f>PRODUCT(AV$4:AV1712)</f>
        <v>111118.20395336978</v>
      </c>
    </row>
    <row r="1713" spans="44:49">
      <c r="AR1713" s="69">
        <f t="shared" si="500"/>
        <v>143</v>
      </c>
      <c r="AS1713" s="70">
        <f t="shared" si="502"/>
        <v>1710</v>
      </c>
      <c r="AT1713" s="71">
        <f t="shared" si="503"/>
        <v>8.2547560114399819E-6</v>
      </c>
      <c r="AU1713" s="72">
        <f t="shared" si="499"/>
        <v>6.8214933659622723E-3</v>
      </c>
      <c r="AV1713" s="73">
        <f t="shared" si="501"/>
        <v>1.0068214933659623</v>
      </c>
      <c r="AW1713" s="74">
        <f>PRODUCT(AV$4:AV1713)</f>
        <v>111876.19604447533</v>
      </c>
    </row>
    <row r="1714" spans="44:49">
      <c r="AR1714" s="69">
        <f t="shared" si="500"/>
        <v>143</v>
      </c>
      <c r="AS1714" s="70">
        <f t="shared" si="502"/>
        <v>1711</v>
      </c>
      <c r="AT1714" s="71">
        <f t="shared" si="503"/>
        <v>8.1984462480703073E-6</v>
      </c>
      <c r="AU1714" s="72">
        <f t="shared" si="499"/>
        <v>6.8214933659622723E-3</v>
      </c>
      <c r="AV1714" s="73">
        <f t="shared" si="501"/>
        <v>1.0068214933659623</v>
      </c>
      <c r="AW1714" s="74">
        <f>PRODUCT(AV$4:AV1714)</f>
        <v>112639.35877360182</v>
      </c>
    </row>
    <row r="1715" spans="44:49">
      <c r="AR1715" s="69">
        <f t="shared" si="500"/>
        <v>143</v>
      </c>
      <c r="AS1715" s="70">
        <f t="shared" si="502"/>
        <v>1712</v>
      </c>
      <c r="AT1715" s="71">
        <f t="shared" si="503"/>
        <v>8.142520601377897E-6</v>
      </c>
      <c r="AU1715" s="72">
        <f t="shared" si="499"/>
        <v>6.8214933659622723E-3</v>
      </c>
      <c r="AV1715" s="73">
        <f t="shared" si="501"/>
        <v>1.0068214933659623</v>
      </c>
      <c r="AW1715" s="74">
        <f>PRODUCT(AV$4:AV1715)</f>
        <v>113407.72741222219</v>
      </c>
    </row>
    <row r="1716" spans="44:49">
      <c r="AR1716" s="69">
        <f t="shared" si="500"/>
        <v>143</v>
      </c>
      <c r="AS1716" s="70">
        <f t="shared" si="502"/>
        <v>1713</v>
      </c>
      <c r="AT1716" s="71">
        <f t="shared" si="503"/>
        <v>8.0869764511133864E-6</v>
      </c>
      <c r="AU1716" s="72">
        <f t="shared" si="499"/>
        <v>6.8214933659622723E-3</v>
      </c>
      <c r="AV1716" s="73">
        <f t="shared" si="501"/>
        <v>1.0068214933659623</v>
      </c>
      <c r="AW1716" s="74">
        <f>PRODUCT(AV$4:AV1716)</f>
        <v>114181.33747241352</v>
      </c>
    </row>
    <row r="1717" spans="44:49">
      <c r="AR1717" s="69">
        <f t="shared" si="500"/>
        <v>143</v>
      </c>
      <c r="AS1717" s="70">
        <f t="shared" si="502"/>
        <v>1714</v>
      </c>
      <c r="AT1717" s="71">
        <f t="shared" si="503"/>
        <v>8.031811194901424E-6</v>
      </c>
      <c r="AU1717" s="72">
        <f t="shared" si="499"/>
        <v>6.8214933659622723E-3</v>
      </c>
      <c r="AV1717" s="73">
        <f t="shared" si="501"/>
        <v>1.0068214933659623</v>
      </c>
      <c r="AW1717" s="74">
        <f>PRODUCT(AV$4:AV1717)</f>
        <v>114960.2247084983</v>
      </c>
    </row>
    <row r="1718" spans="44:49">
      <c r="AR1718" s="69">
        <f t="shared" si="500"/>
        <v>143</v>
      </c>
      <c r="AS1718" s="70">
        <f t="shared" si="502"/>
        <v>1715</v>
      </c>
      <c r="AT1718" s="71">
        <f t="shared" si="503"/>
        <v>7.9770222481187424E-6</v>
      </c>
      <c r="AU1718" s="72">
        <f t="shared" si="499"/>
        <v>6.8214933659622723E-3</v>
      </c>
      <c r="AV1718" s="73">
        <f t="shared" si="501"/>
        <v>1.0068214933659623</v>
      </c>
      <c r="AW1718" s="74">
        <f>PRODUCT(AV$4:AV1718)</f>
        <v>115744.42511869685</v>
      </c>
    </row>
    <row r="1719" spans="44:49">
      <c r="AR1719" s="69">
        <f t="shared" si="500"/>
        <v>143</v>
      </c>
      <c r="AS1719" s="70">
        <f t="shared" si="502"/>
        <v>1716</v>
      </c>
      <c r="AT1719" s="71">
        <f t="shared" si="503"/>
        <v>7.9226070437730671E-6</v>
      </c>
      <c r="AU1719" s="72">
        <f t="shared" si="499"/>
        <v>6.8214933659622723E-3</v>
      </c>
      <c r="AV1719" s="73">
        <f t="shared" si="501"/>
        <v>1.0068214933659623</v>
      </c>
      <c r="AW1719" s="74">
        <f>PRODUCT(AV$4:AV1719)</f>
        <v>116533.97494679116</v>
      </c>
    </row>
    <row r="1720" spans="44:49">
      <c r="AR1720" s="69">
        <f t="shared" si="500"/>
        <v>144</v>
      </c>
      <c r="AS1720" s="70">
        <f t="shared" si="502"/>
        <v>1717</v>
      </c>
      <c r="AT1720" s="71">
        <f t="shared" si="503"/>
        <v>7.8685630323828437E-6</v>
      </c>
      <c r="AU1720" s="72">
        <f t="shared" si="499"/>
        <v>6.8214933659622723E-3</v>
      </c>
      <c r="AV1720" s="73">
        <f t="shared" si="501"/>
        <v>1.0068214933659623</v>
      </c>
      <c r="AW1720" s="74">
        <f>PRODUCT(AV$4:AV1720)</f>
        <v>117328.91068379991</v>
      </c>
    </row>
    <row r="1721" spans="44:49">
      <c r="AR1721" s="69">
        <f t="shared" si="500"/>
        <v>144</v>
      </c>
      <c r="AS1721" s="70">
        <f t="shared" si="502"/>
        <v>1718</v>
      </c>
      <c r="AT1721" s="71">
        <f t="shared" si="503"/>
        <v>7.8148876818577886E-6</v>
      </c>
      <c r="AU1721" s="72">
        <f t="shared" si="499"/>
        <v>6.8214933659622723E-3</v>
      </c>
      <c r="AV1721" s="73">
        <f t="shared" si="501"/>
        <v>1.0068214933659623</v>
      </c>
      <c r="AW1721" s="74">
        <f>PRODUCT(AV$4:AV1721)</f>
        <v>118129.26906966504</v>
      </c>
    </row>
    <row r="1722" spans="44:49">
      <c r="AR1722" s="69">
        <f t="shared" si="500"/>
        <v>144</v>
      </c>
      <c r="AS1722" s="70">
        <f t="shared" si="502"/>
        <v>1719</v>
      </c>
      <c r="AT1722" s="71">
        <f t="shared" si="503"/>
        <v>7.7615784773802561E-6</v>
      </c>
      <c r="AU1722" s="72">
        <f t="shared" si="499"/>
        <v>6.8214933659622723E-3</v>
      </c>
      <c r="AV1722" s="73">
        <f t="shared" si="501"/>
        <v>1.0068214933659623</v>
      </c>
      <c r="AW1722" s="74">
        <f>PRODUCT(AV$4:AV1722)</f>
        <v>118935.08709494973</v>
      </c>
    </row>
    <row r="1723" spans="44:49">
      <c r="AR1723" s="69">
        <f t="shared" si="500"/>
        <v>144</v>
      </c>
      <c r="AS1723" s="70">
        <f t="shared" si="502"/>
        <v>1720</v>
      </c>
      <c r="AT1723" s="71">
        <f t="shared" si="503"/>
        <v>7.7086329212874115E-6</v>
      </c>
      <c r="AU1723" s="72">
        <f t="shared" si="499"/>
        <v>6.8214933659622723E-3</v>
      </c>
      <c r="AV1723" s="73">
        <f t="shared" si="501"/>
        <v>1.0068214933659623</v>
      </c>
      <c r="AW1723" s="74">
        <f>PRODUCT(AV$4:AV1723)</f>
        <v>119746.40200254807</v>
      </c>
    </row>
    <row r="1724" spans="44:49">
      <c r="AR1724" s="69">
        <f t="shared" si="500"/>
        <v>144</v>
      </c>
      <c r="AS1724" s="70">
        <f t="shared" si="502"/>
        <v>1721</v>
      </c>
      <c r="AT1724" s="71">
        <f t="shared" si="503"/>
        <v>7.6560485329542118E-6</v>
      </c>
      <c r="AU1724" s="72">
        <f t="shared" si="499"/>
        <v>6.8214933659622723E-3</v>
      </c>
      <c r="AV1724" s="73">
        <f t="shared" si="501"/>
        <v>1.0068214933659623</v>
      </c>
      <c r="AW1724" s="74">
        <f>PRODUCT(AV$4:AV1724)</f>
        <v>120563.25128940631</v>
      </c>
    </row>
    <row r="1725" spans="44:49">
      <c r="AR1725" s="69">
        <f t="shared" si="500"/>
        <v>144</v>
      </c>
      <c r="AS1725" s="70">
        <f t="shared" si="502"/>
        <v>1722</v>
      </c>
      <c r="AT1725" s="71">
        <f t="shared" si="503"/>
        <v>7.6038228486771798E-6</v>
      </c>
      <c r="AU1725" s="72">
        <f t="shared" si="499"/>
        <v>6.8214933659622723E-3</v>
      </c>
      <c r="AV1725" s="73">
        <f t="shared" si="501"/>
        <v>1.0068214933659623</v>
      </c>
      <c r="AW1725" s="74">
        <f>PRODUCT(AV$4:AV1725)</f>
        <v>121385.67270825584</v>
      </c>
    </row>
    <row r="1726" spans="44:49">
      <c r="AR1726" s="69">
        <f t="shared" si="500"/>
        <v>144</v>
      </c>
      <c r="AS1726" s="70">
        <f t="shared" si="502"/>
        <v>1723</v>
      </c>
      <c r="AT1726" s="71">
        <f t="shared" si="503"/>
        <v>7.5519534215589759E-6</v>
      </c>
      <c r="AU1726" s="72">
        <f t="shared" si="499"/>
        <v>6.8214933659622723E-3</v>
      </c>
      <c r="AV1726" s="73">
        <f t="shared" si="501"/>
        <v>1.0068214933659623</v>
      </c>
      <c r="AW1726" s="74">
        <f>PRODUCT(AV$4:AV1726)</f>
        <v>122213.70426935807</v>
      </c>
    </row>
    <row r="1727" spans="44:49">
      <c r="AR1727" s="69">
        <f t="shared" si="500"/>
        <v>144</v>
      </c>
      <c r="AS1727" s="70">
        <f t="shared" si="502"/>
        <v>1724</v>
      </c>
      <c r="AT1727" s="71">
        <f t="shared" si="503"/>
        <v>7.5004378213937552E-6</v>
      </c>
      <c r="AU1727" s="72">
        <f t="shared" si="499"/>
        <v>6.8214933659622723E-3</v>
      </c>
      <c r="AV1727" s="73">
        <f t="shared" si="501"/>
        <v>1.0068214933659623</v>
      </c>
      <c r="AW1727" s="74">
        <f>PRODUCT(AV$4:AV1727)</f>
        <v>123047.38424226118</v>
      </c>
    </row>
    <row r="1728" spans="44:49">
      <c r="AR1728" s="69">
        <f t="shared" si="500"/>
        <v>144</v>
      </c>
      <c r="AS1728" s="70">
        <f t="shared" si="502"/>
        <v>1725</v>
      </c>
      <c r="AT1728" s="71">
        <f t="shared" si="503"/>
        <v>7.4492736345533055E-6</v>
      </c>
      <c r="AU1728" s="72">
        <f t="shared" si="499"/>
        <v>6.8214933659622723E-3</v>
      </c>
      <c r="AV1728" s="73">
        <f t="shared" si="501"/>
        <v>1.0068214933659623</v>
      </c>
      <c r="AW1728" s="74">
        <f>PRODUCT(AV$4:AV1728)</f>
        <v>123886.75115756877</v>
      </c>
    </row>
    <row r="1729" spans="44:49">
      <c r="AR1729" s="69">
        <f t="shared" si="500"/>
        <v>144</v>
      </c>
      <c r="AS1729" s="70">
        <f t="shared" si="502"/>
        <v>1726</v>
      </c>
      <c r="AT1729" s="71">
        <f t="shared" si="503"/>
        <v>7.3984584638739628E-6</v>
      </c>
      <c r="AU1729" s="72">
        <f t="shared" si="499"/>
        <v>6.8214933659622723E-3</v>
      </c>
      <c r="AV1729" s="73">
        <f t="shared" si="501"/>
        <v>1.0068214933659623</v>
      </c>
      <c r="AW1729" s="74">
        <f>PRODUCT(AV$4:AV1729)</f>
        <v>124731.84380872075</v>
      </c>
    </row>
    <row r="1730" spans="44:49">
      <c r="AR1730" s="69">
        <f t="shared" si="500"/>
        <v>144</v>
      </c>
      <c r="AS1730" s="70">
        <f t="shared" si="502"/>
        <v>1727</v>
      </c>
      <c r="AT1730" s="71">
        <f t="shared" si="503"/>
        <v>7.3479899285442988E-6</v>
      </c>
      <c r="AU1730" s="72">
        <f t="shared" si="499"/>
        <v>6.8214933659622723E-3</v>
      </c>
      <c r="AV1730" s="73">
        <f t="shared" si="501"/>
        <v>1.0068214933659623</v>
      </c>
      <c r="AW1730" s="74">
        <f>PRODUCT(AV$4:AV1730)</f>
        <v>125582.70125378617</v>
      </c>
    </row>
    <row r="1731" spans="44:49">
      <c r="AR1731" s="69">
        <f t="shared" si="500"/>
        <v>144</v>
      </c>
      <c r="AS1731" s="70">
        <f t="shared" si="502"/>
        <v>1728</v>
      </c>
      <c r="AT1731" s="71">
        <f t="shared" si="503"/>
        <v>7.2978656639935761E-6</v>
      </c>
      <c r="AU1731" s="72">
        <f t="shared" si="499"/>
        <v>6.8214933659622723E-3</v>
      </c>
      <c r="AV1731" s="73">
        <f t="shared" si="501"/>
        <v>1.0068214933659623</v>
      </c>
      <c r="AW1731" s="74">
        <f>PRODUCT(AV$4:AV1731)</f>
        <v>126439.3628172685</v>
      </c>
    </row>
    <row r="1732" spans="44:49">
      <c r="AR1732" s="69">
        <f t="shared" si="500"/>
        <v>145</v>
      </c>
      <c r="AS1732" s="70">
        <f t="shared" si="502"/>
        <v>1729</v>
      </c>
      <c r="AT1732" s="71">
        <f t="shared" si="503"/>
        <v>7.2480833217809602E-6</v>
      </c>
      <c r="AU1732" s="72">
        <f t="shared" ref="AU1732:AU1795" si="504">((1+$AH$21)^(1/12))-1</f>
        <v>6.8214933659622723E-3</v>
      </c>
      <c r="AV1732" s="73">
        <f t="shared" si="501"/>
        <v>1.0068214933659623</v>
      </c>
      <c r="AW1732" s="74">
        <f>PRODUCT(AV$4:AV1732)</f>
        <v>127301.868091923</v>
      </c>
    </row>
    <row r="1733" spans="44:49">
      <c r="AR1733" s="69">
        <f t="shared" ref="AR1733:AR1796" si="505">ROUNDDOWN((AS1733-1)/12,0)+1</f>
        <v>145</v>
      </c>
      <c r="AS1733" s="70">
        <f t="shared" si="502"/>
        <v>1730</v>
      </c>
      <c r="AT1733" s="71">
        <f t="shared" si="503"/>
        <v>7.1986405694854897E-6</v>
      </c>
      <c r="AU1733" s="72">
        <f t="shared" si="504"/>
        <v>6.8214933659622723E-3</v>
      </c>
      <c r="AV1733" s="73">
        <f t="shared" ref="AV1733:AV1796" si="506">(1+AU1733)</f>
        <v>1.0068214933659623</v>
      </c>
      <c r="AW1733" s="74">
        <f>PRODUCT(AV$4:AV1733)</f>
        <v>128170.25694058665</v>
      </c>
    </row>
    <row r="1734" spans="44:49">
      <c r="AR1734" s="69">
        <f t="shared" si="505"/>
        <v>145</v>
      </c>
      <c r="AS1734" s="70">
        <f t="shared" ref="AS1734:AS1797" si="507">AS1733+1</f>
        <v>1731</v>
      </c>
      <c r="AT1734" s="71">
        <f t="shared" ref="AT1734:AT1797" si="508">(1-AU1734)*AT1733</f>
        <v>7.1495350905967973E-6</v>
      </c>
      <c r="AU1734" s="72">
        <f t="shared" si="504"/>
        <v>6.8214933659622723E-3</v>
      </c>
      <c r="AV1734" s="73">
        <f t="shared" si="506"/>
        <v>1.0068214933659623</v>
      </c>
      <c r="AW1734" s="74">
        <f>PRODUCT(AV$4:AV1734)</f>
        <v>129044.56949802054</v>
      </c>
    </row>
    <row r="1735" spans="44:49">
      <c r="AR1735" s="69">
        <f t="shared" si="505"/>
        <v>145</v>
      </c>
      <c r="AS1735" s="70">
        <f t="shared" si="507"/>
        <v>1732</v>
      </c>
      <c r="AT1735" s="71">
        <f t="shared" si="508"/>
        <v>7.1007645844065768E-6</v>
      </c>
      <c r="AU1735" s="72">
        <f t="shared" si="504"/>
        <v>6.8214933659622723E-3</v>
      </c>
      <c r="AV1735" s="73">
        <f t="shared" si="506"/>
        <v>1.0068214933659623</v>
      </c>
      <c r="AW1735" s="74">
        <f>PRODUCT(AV$4:AV1735)</f>
        <v>129924.84617276475</v>
      </c>
    </row>
    <row r="1736" spans="44:49">
      <c r="AR1736" s="69">
        <f t="shared" si="505"/>
        <v>145</v>
      </c>
      <c r="AS1736" s="70">
        <f t="shared" si="507"/>
        <v>1733</v>
      </c>
      <c r="AT1736" s="71">
        <f t="shared" si="508"/>
        <v>7.0523267659007872E-6</v>
      </c>
      <c r="AU1736" s="72">
        <f t="shared" si="504"/>
        <v>6.8214933659622723E-3</v>
      </c>
      <c r="AV1736" s="73">
        <f t="shared" si="506"/>
        <v>1.0068214933659623</v>
      </c>
      <c r="AW1736" s="74">
        <f>PRODUCT(AV$4:AV1736)</f>
        <v>130811.12764900594</v>
      </c>
    </row>
    <row r="1737" spans="44:49">
      <c r="AR1737" s="69">
        <f t="shared" si="505"/>
        <v>145</v>
      </c>
      <c r="AS1737" s="70">
        <f t="shared" si="507"/>
        <v>1734</v>
      </c>
      <c r="AT1737" s="71">
        <f t="shared" si="508"/>
        <v>7.004219365652597E-6</v>
      </c>
      <c r="AU1737" s="72">
        <f t="shared" si="504"/>
        <v>6.8214933659622723E-3</v>
      </c>
      <c r="AV1737" s="73">
        <f t="shared" si="506"/>
        <v>1.0068214933659623</v>
      </c>
      <c r="AW1737" s="74">
        <f>PRODUCT(AV$4:AV1737)</f>
        <v>131703.45488845767</v>
      </c>
    </row>
    <row r="1738" spans="44:49">
      <c r="AR1738" s="69">
        <f t="shared" si="505"/>
        <v>145</v>
      </c>
      <c r="AS1738" s="70">
        <f t="shared" si="507"/>
        <v>1735</v>
      </c>
      <c r="AT1738" s="71">
        <f t="shared" si="508"/>
        <v>6.9564401297160531E-6</v>
      </c>
      <c r="AU1738" s="72">
        <f t="shared" si="504"/>
        <v>6.8214933659622723E-3</v>
      </c>
      <c r="AV1738" s="73">
        <f t="shared" si="506"/>
        <v>1.0068214933659623</v>
      </c>
      <c r="AW1738" s="74">
        <f>PRODUCT(AV$4:AV1738)</f>
        <v>132601.8691322536</v>
      </c>
    </row>
    <row r="1739" spans="44:49">
      <c r="AR1739" s="69">
        <f t="shared" si="505"/>
        <v>145</v>
      </c>
      <c r="AS1739" s="70">
        <f t="shared" si="507"/>
        <v>1736</v>
      </c>
      <c r="AT1739" s="71">
        <f t="shared" si="508"/>
        <v>6.9089868195204814E-6</v>
      </c>
      <c r="AU1739" s="72">
        <f t="shared" si="504"/>
        <v>6.8214933659622723E-3</v>
      </c>
      <c r="AV1739" s="73">
        <f t="shared" si="506"/>
        <v>1.0068214933659623</v>
      </c>
      <c r="AW1739" s="74">
        <f>PRODUCT(AV$4:AV1739)</f>
        <v>133506.41190285346</v>
      </c>
    </row>
    <row r="1740" spans="44:49">
      <c r="AR1740" s="69">
        <f t="shared" si="505"/>
        <v>145</v>
      </c>
      <c r="AS1740" s="70">
        <f t="shared" si="507"/>
        <v>1737</v>
      </c>
      <c r="AT1740" s="71">
        <f t="shared" si="508"/>
        <v>6.861857211765602E-6</v>
      </c>
      <c r="AU1740" s="72">
        <f t="shared" si="504"/>
        <v>6.8214933659622723E-3</v>
      </c>
      <c r="AV1740" s="73">
        <f t="shared" si="506"/>
        <v>1.0068214933659623</v>
      </c>
      <c r="AW1740" s="74">
        <f>PRODUCT(AV$4:AV1740)</f>
        <v>134417.12500596221</v>
      </c>
    </row>
    <row r="1741" spans="44:49">
      <c r="AR1741" s="69">
        <f t="shared" si="505"/>
        <v>145</v>
      </c>
      <c r="AS1741" s="70">
        <f t="shared" si="507"/>
        <v>1738</v>
      </c>
      <c r="AT1741" s="71">
        <f t="shared" si="508"/>
        <v>6.8150490983173629E-6</v>
      </c>
      <c r="AU1741" s="72">
        <f t="shared" si="504"/>
        <v>6.8214933659622723E-3</v>
      </c>
      <c r="AV1741" s="73">
        <f t="shared" si="506"/>
        <v>1.0068214933659623</v>
      </c>
      <c r="AW1741" s="74">
        <f>PRODUCT(AV$4:AV1741)</f>
        <v>135334.0505324621</v>
      </c>
    </row>
    <row r="1742" spans="44:49">
      <c r="AR1742" s="69">
        <f t="shared" si="505"/>
        <v>145</v>
      </c>
      <c r="AS1742" s="70">
        <f t="shared" si="507"/>
        <v>1739</v>
      </c>
      <c r="AT1742" s="71">
        <f t="shared" si="508"/>
        <v>6.7685602861044841E-6</v>
      </c>
      <c r="AU1742" s="72">
        <f t="shared" si="504"/>
        <v>6.8214933659622723E-3</v>
      </c>
      <c r="AV1742" s="73">
        <f t="shared" si="506"/>
        <v>1.0068214933659623</v>
      </c>
      <c r="AW1742" s="74">
        <f>PRODUCT(AV$4:AV1742)</f>
        <v>136257.2308603581</v>
      </c>
    </row>
    <row r="1743" spans="44:49">
      <c r="AR1743" s="69">
        <f t="shared" si="505"/>
        <v>145</v>
      </c>
      <c r="AS1743" s="70">
        <f t="shared" si="507"/>
        <v>1740</v>
      </c>
      <c r="AT1743" s="71">
        <f t="shared" si="508"/>
        <v>6.7223885970157068E-6</v>
      </c>
      <c r="AU1743" s="72">
        <f t="shared" si="504"/>
        <v>6.8214933659622723E-3</v>
      </c>
      <c r="AV1743" s="73">
        <f t="shared" si="506"/>
        <v>1.0068214933659623</v>
      </c>
      <c r="AW1743" s="74">
        <f>PRODUCT(AV$4:AV1743)</f>
        <v>137186.70865673642</v>
      </c>
    </row>
    <row r="1744" spans="44:49">
      <c r="AR1744" s="69">
        <f t="shared" si="505"/>
        <v>146</v>
      </c>
      <c r="AS1744" s="70">
        <f t="shared" si="507"/>
        <v>1741</v>
      </c>
      <c r="AT1744" s="71">
        <f t="shared" si="508"/>
        <v>6.6765318677977441E-6</v>
      </c>
      <c r="AU1744" s="72">
        <f t="shared" si="504"/>
        <v>6.8214933659622723E-3</v>
      </c>
      <c r="AV1744" s="73">
        <f t="shared" si="506"/>
        <v>1.0068214933659623</v>
      </c>
      <c r="AW1744" s="74">
        <f>PRODUCT(AV$4:AV1744)</f>
        <v>138122.52687973654</v>
      </c>
    </row>
    <row r="1745" spans="44:49">
      <c r="AR1745" s="69">
        <f t="shared" si="505"/>
        <v>146</v>
      </c>
      <c r="AS1745" s="70">
        <f t="shared" si="507"/>
        <v>1742</v>
      </c>
      <c r="AT1745" s="71">
        <f t="shared" si="508"/>
        <v>6.6309879499539259E-6</v>
      </c>
      <c r="AU1745" s="72">
        <f t="shared" si="504"/>
        <v>6.8214933659622723E-3</v>
      </c>
      <c r="AV1745" s="73">
        <f t="shared" si="506"/>
        <v>1.0068214933659623</v>
      </c>
      <c r="AW1745" s="74">
        <f>PRODUCT(AV$4:AV1745)</f>
        <v>139064.72878053662</v>
      </c>
    </row>
    <row r="1746" spans="44:49">
      <c r="AR1746" s="69">
        <f t="shared" si="505"/>
        <v>146</v>
      </c>
      <c r="AS1746" s="70">
        <f t="shared" si="507"/>
        <v>1743</v>
      </c>
      <c r="AT1746" s="71">
        <f t="shared" si="508"/>
        <v>6.5857547096435397E-6</v>
      </c>
      <c r="AU1746" s="72">
        <f t="shared" si="504"/>
        <v>6.8214933659622723E-3</v>
      </c>
      <c r="AV1746" s="73">
        <f t="shared" si="506"/>
        <v>1.0068214933659623</v>
      </c>
      <c r="AW1746" s="74">
        <f>PRODUCT(AV$4:AV1746)</f>
        <v>140013.3579053524</v>
      </c>
    </row>
    <row r="1747" spans="44:49">
      <c r="AR1747" s="69">
        <f t="shared" si="505"/>
        <v>146</v>
      </c>
      <c r="AS1747" s="70">
        <f t="shared" si="507"/>
        <v>1744</v>
      </c>
      <c r="AT1747" s="71">
        <f t="shared" si="508"/>
        <v>6.5408300275818514E-6</v>
      </c>
      <c r="AU1747" s="72">
        <f t="shared" si="504"/>
        <v>6.8214933659622723E-3</v>
      </c>
      <c r="AV1747" s="73">
        <f t="shared" si="506"/>
        <v>1.0068214933659623</v>
      </c>
      <c r="AW1747" s="74">
        <f>PRODUCT(AV$4:AV1747)</f>
        <v>140968.45809744985</v>
      </c>
    </row>
    <row r="1748" spans="44:49">
      <c r="AR1748" s="69">
        <f t="shared" si="505"/>
        <v>146</v>
      </c>
      <c r="AS1748" s="70">
        <f t="shared" si="507"/>
        <v>1745</v>
      </c>
      <c r="AT1748" s="71">
        <f t="shared" si="508"/>
        <v>6.4962117989408151E-6</v>
      </c>
      <c r="AU1748" s="72">
        <f t="shared" si="504"/>
        <v>6.8214933659622723E-3</v>
      </c>
      <c r="AV1748" s="73">
        <f t="shared" si="506"/>
        <v>1.0068214933659623</v>
      </c>
      <c r="AW1748" s="74">
        <f>PRODUCT(AV$4:AV1748)</f>
        <v>141930.07349917153</v>
      </c>
    </row>
    <row r="1749" spans="44:49">
      <c r="AR1749" s="69">
        <f t="shared" si="505"/>
        <v>146</v>
      </c>
      <c r="AS1749" s="70">
        <f t="shared" si="507"/>
        <v>1746</v>
      </c>
      <c r="AT1749" s="71">
        <f t="shared" si="508"/>
        <v>6.4518979332504541E-6</v>
      </c>
      <c r="AU1749" s="72">
        <f t="shared" si="504"/>
        <v>6.8214933659622723E-3</v>
      </c>
      <c r="AV1749" s="73">
        <f t="shared" si="506"/>
        <v>1.0068214933659623</v>
      </c>
      <c r="AW1749" s="74">
        <f>PRODUCT(AV$4:AV1749)</f>
        <v>142898.24855397668</v>
      </c>
    </row>
    <row r="1750" spans="44:49">
      <c r="AR1750" s="69">
        <f t="shared" si="505"/>
        <v>146</v>
      </c>
      <c r="AS1750" s="70">
        <f t="shared" si="507"/>
        <v>1747</v>
      </c>
      <c r="AT1750" s="71">
        <f t="shared" si="508"/>
        <v>6.4078863543009207E-6</v>
      </c>
      <c r="AU1750" s="72">
        <f t="shared" si="504"/>
        <v>6.8214933659622723E-3</v>
      </c>
      <c r="AV1750" s="73">
        <f t="shared" si="506"/>
        <v>1.0068214933659623</v>
      </c>
      <c r="AW1750" s="74">
        <f>PRODUCT(AV$4:AV1750)</f>
        <v>143873.02800849525</v>
      </c>
    </row>
    <row r="1751" spans="44:49">
      <c r="AR1751" s="69">
        <f t="shared" si="505"/>
        <v>146</v>
      </c>
      <c r="AS1751" s="70">
        <f t="shared" si="507"/>
        <v>1748</v>
      </c>
      <c r="AT1751" s="71">
        <f t="shared" si="508"/>
        <v>6.3641750000452171E-6</v>
      </c>
      <c r="AU1751" s="72">
        <f t="shared" si="504"/>
        <v>6.8214933659622723E-3</v>
      </c>
      <c r="AV1751" s="73">
        <f t="shared" si="506"/>
        <v>1.0068214933659623</v>
      </c>
      <c r="AW1751" s="74">
        <f>PRODUCT(AV$4:AV1751)</f>
        <v>144854.45691459611</v>
      </c>
    </row>
    <row r="1752" spans="44:49">
      <c r="AR1752" s="69">
        <f t="shared" si="505"/>
        <v>146</v>
      </c>
      <c r="AS1752" s="70">
        <f t="shared" si="507"/>
        <v>1749</v>
      </c>
      <c r="AT1752" s="71">
        <f t="shared" si="508"/>
        <v>6.3207618225025856E-6</v>
      </c>
      <c r="AU1752" s="72">
        <f t="shared" si="504"/>
        <v>6.8214933659622723E-3</v>
      </c>
      <c r="AV1752" s="73">
        <f t="shared" si="506"/>
        <v>1.0068214933659623</v>
      </c>
      <c r="AW1752" s="74">
        <f>PRODUCT(AV$4:AV1752)</f>
        <v>145842.58063146909</v>
      </c>
    </row>
    <row r="1753" spans="44:49">
      <c r="AR1753" s="69">
        <f t="shared" si="505"/>
        <v>146</v>
      </c>
      <c r="AS1753" s="70">
        <f t="shared" si="507"/>
        <v>1750</v>
      </c>
      <c r="AT1753" s="71">
        <f t="shared" si="508"/>
        <v>6.2776447876625566E-6</v>
      </c>
      <c r="AU1753" s="72">
        <f t="shared" si="504"/>
        <v>6.8214933659622723E-3</v>
      </c>
      <c r="AV1753" s="73">
        <f t="shared" si="506"/>
        <v>1.0068214933659623</v>
      </c>
      <c r="AW1753" s="74">
        <f>PRODUCT(AV$4:AV1753)</f>
        <v>146837.44482772148</v>
      </c>
    </row>
    <row r="1754" spans="44:49">
      <c r="AR1754" s="69">
        <f t="shared" si="505"/>
        <v>146</v>
      </c>
      <c r="AS1754" s="70">
        <f t="shared" si="507"/>
        <v>1751</v>
      </c>
      <c r="AT1754" s="71">
        <f t="shared" si="508"/>
        <v>6.2348218753896485E-6</v>
      </c>
      <c r="AU1754" s="72">
        <f t="shared" si="504"/>
        <v>6.8214933659622723E-3</v>
      </c>
      <c r="AV1754" s="73">
        <f t="shared" si="506"/>
        <v>1.0068214933659623</v>
      </c>
      <c r="AW1754" s="74">
        <f>PRODUCT(AV$4:AV1754)</f>
        <v>147839.09548348864</v>
      </c>
    </row>
    <row r="1755" spans="44:49">
      <c r="AR1755" s="69">
        <f t="shared" si="505"/>
        <v>146</v>
      </c>
      <c r="AS1755" s="70">
        <f t="shared" si="507"/>
        <v>1752</v>
      </c>
      <c r="AT1755" s="71">
        <f t="shared" si="508"/>
        <v>6.192291079328722E-6</v>
      </c>
      <c r="AU1755" s="72">
        <f t="shared" si="504"/>
        <v>6.8214933659622723E-3</v>
      </c>
      <c r="AV1755" s="73">
        <f t="shared" si="506"/>
        <v>1.0068214933659623</v>
      </c>
      <c r="AW1755" s="74">
        <f>PRODUCT(AV$4:AV1755)</f>
        <v>148847.5788925591</v>
      </c>
    </row>
    <row r="1756" spans="44:49">
      <c r="AR1756" s="69">
        <f t="shared" si="505"/>
        <v>147</v>
      </c>
      <c r="AS1756" s="70">
        <f t="shared" si="507"/>
        <v>1753</v>
      </c>
      <c r="AT1756" s="71">
        <f t="shared" si="508"/>
        <v>6.1500504068109736E-6</v>
      </c>
      <c r="AU1756" s="72">
        <f t="shared" si="504"/>
        <v>6.8214933659622723E-3</v>
      </c>
      <c r="AV1756" s="73">
        <f t="shared" si="506"/>
        <v>1.0068214933659623</v>
      </c>
      <c r="AW1756" s="74">
        <f>PRODUCT(AV$4:AV1756)</f>
        <v>149862.94166451425</v>
      </c>
    </row>
    <row r="1757" spans="44:49">
      <c r="AR1757" s="69">
        <f t="shared" si="505"/>
        <v>147</v>
      </c>
      <c r="AS1757" s="70">
        <f t="shared" si="507"/>
        <v>1754</v>
      </c>
      <c r="AT1757" s="71">
        <f t="shared" si="508"/>
        <v>6.108097878760579E-6</v>
      </c>
      <c r="AU1757" s="72">
        <f t="shared" si="504"/>
        <v>6.8214933659622723E-3</v>
      </c>
      <c r="AV1757" s="73">
        <f t="shared" si="506"/>
        <v>1.0068214933659623</v>
      </c>
      <c r="AW1757" s="74">
        <f>PRODUCT(AV$4:AV1757)</f>
        <v>150885.23072688232</v>
      </c>
    </row>
    <row r="1758" spans="44:49">
      <c r="AR1758" s="69">
        <f t="shared" si="505"/>
        <v>147</v>
      </c>
      <c r="AS1758" s="70">
        <f t="shared" si="507"/>
        <v>1755</v>
      </c>
      <c r="AT1758" s="71">
        <f t="shared" si="508"/>
        <v>6.0664315296019655E-6</v>
      </c>
      <c r="AU1758" s="72">
        <f t="shared" si="504"/>
        <v>6.8214933659622723E-3</v>
      </c>
      <c r="AV1758" s="73">
        <f t="shared" si="506"/>
        <v>1.0068214933659623</v>
      </c>
      <c r="AW1758" s="74">
        <f>PRODUCT(AV$4:AV1758)</f>
        <v>151914.49332730743</v>
      </c>
    </row>
    <row r="1759" spans="44:49">
      <c r="AR1759" s="69">
        <f t="shared" si="505"/>
        <v>147</v>
      </c>
      <c r="AS1759" s="70">
        <f t="shared" si="507"/>
        <v>1756</v>
      </c>
      <c r="AT1759" s="71">
        <f t="shared" si="508"/>
        <v>6.0250494071677211E-6</v>
      </c>
      <c r="AU1759" s="72">
        <f t="shared" si="504"/>
        <v>6.8214933659622723E-3</v>
      </c>
      <c r="AV1759" s="73">
        <f t="shared" si="506"/>
        <v>1.0068214933659623</v>
      </c>
      <c r="AW1759" s="74">
        <f>PRODUCT(AV$4:AV1759)</f>
        <v>152950.77703573316</v>
      </c>
    </row>
    <row r="1760" spans="44:49">
      <c r="AR1760" s="69">
        <f t="shared" si="505"/>
        <v>147</v>
      </c>
      <c r="AS1760" s="70">
        <f t="shared" si="507"/>
        <v>1757</v>
      </c>
      <c r="AT1760" s="71">
        <f t="shared" si="508"/>
        <v>5.9839495726071314E-6</v>
      </c>
      <c r="AU1760" s="72">
        <f t="shared" si="504"/>
        <v>6.8214933659622723E-3</v>
      </c>
      <c r="AV1760" s="73">
        <f t="shared" si="506"/>
        <v>1.0068214933659623</v>
      </c>
      <c r="AW1760" s="74">
        <f>PRODUCT(AV$4:AV1760)</f>
        <v>153994.12974660119</v>
      </c>
    </row>
    <row r="1761" spans="44:49">
      <c r="AR1761" s="69">
        <f t="shared" si="505"/>
        <v>147</v>
      </c>
      <c r="AS1761" s="70">
        <f t="shared" si="507"/>
        <v>1758</v>
      </c>
      <c r="AT1761" s="71">
        <f t="shared" si="508"/>
        <v>5.9431301002953395E-6</v>
      </c>
      <c r="AU1761" s="72">
        <f t="shared" si="504"/>
        <v>6.8214933659622723E-3</v>
      </c>
      <c r="AV1761" s="73">
        <f t="shared" si="506"/>
        <v>1.0068214933659623</v>
      </c>
      <c r="AW1761" s="74">
        <f>PRODUCT(AV$4:AV1761)</f>
        <v>155044.59968106475</v>
      </c>
    </row>
    <row r="1762" spans="44:49">
      <c r="AR1762" s="69">
        <f t="shared" si="505"/>
        <v>147</v>
      </c>
      <c r="AS1762" s="70">
        <f t="shared" si="507"/>
        <v>1759</v>
      </c>
      <c r="AT1762" s="71">
        <f t="shared" si="508"/>
        <v>5.9025890777431241E-6</v>
      </c>
      <c r="AU1762" s="72">
        <f t="shared" si="504"/>
        <v>6.8214933659622723E-3</v>
      </c>
      <c r="AV1762" s="73">
        <f t="shared" si="506"/>
        <v>1.0068214933659623</v>
      </c>
      <c r="AW1762" s="74">
        <f>PRODUCT(AV$4:AV1762)</f>
        <v>156102.23538921741</v>
      </c>
    </row>
    <row r="1763" spans="44:49">
      <c r="AR1763" s="69">
        <f t="shared" si="505"/>
        <v>147</v>
      </c>
      <c r="AS1763" s="70">
        <f t="shared" si="507"/>
        <v>1760</v>
      </c>
      <c r="AT1763" s="71">
        <f t="shared" si="508"/>
        <v>5.8623246055072982E-6</v>
      </c>
      <c r="AU1763" s="72">
        <f t="shared" si="504"/>
        <v>6.8214933659622723E-3</v>
      </c>
      <c r="AV1763" s="73">
        <f t="shared" si="506"/>
        <v>1.0068214933659623</v>
      </c>
      <c r="AW1763" s="74">
        <f>PRODUCT(AV$4:AV1763)</f>
        <v>157167.08575233683</v>
      </c>
    </row>
    <row r="1764" spans="44:49">
      <c r="AR1764" s="69">
        <f t="shared" si="505"/>
        <v>147</v>
      </c>
      <c r="AS1764" s="70">
        <f t="shared" si="507"/>
        <v>1761</v>
      </c>
      <c r="AT1764" s="71">
        <f t="shared" si="508"/>
        <v>5.8223347971017126E-6</v>
      </c>
      <c r="AU1764" s="72">
        <f t="shared" si="504"/>
        <v>6.8214933659622723E-3</v>
      </c>
      <c r="AV1764" s="73">
        <f t="shared" si="506"/>
        <v>1.0068214933659623</v>
      </c>
      <c r="AW1764" s="74">
        <f>PRODUCT(AV$4:AV1764)</f>
        <v>158239.19998514402</v>
      </c>
    </row>
    <row r="1765" spans="44:49">
      <c r="AR1765" s="69">
        <f t="shared" si="505"/>
        <v>147</v>
      </c>
      <c r="AS1765" s="70">
        <f t="shared" si="507"/>
        <v>1762</v>
      </c>
      <c r="AT1765" s="71">
        <f t="shared" si="508"/>
        <v>5.7826177789088717E-6</v>
      </c>
      <c r="AU1765" s="72">
        <f t="shared" si="504"/>
        <v>6.8214933659622723E-3</v>
      </c>
      <c r="AV1765" s="73">
        <f t="shared" si="506"/>
        <v>1.0068214933659623</v>
      </c>
      <c r="AW1765" s="74">
        <f>PRODUCT(AV$4:AV1765)</f>
        <v>159318.62763807786</v>
      </c>
    </row>
    <row r="1766" spans="44:49">
      <c r="AR1766" s="69">
        <f t="shared" si="505"/>
        <v>147</v>
      </c>
      <c r="AS1766" s="70">
        <f t="shared" si="507"/>
        <v>1763</v>
      </c>
      <c r="AT1766" s="71">
        <f t="shared" si="508"/>
        <v>5.7431716900921495E-6</v>
      </c>
      <c r="AU1766" s="72">
        <f t="shared" si="504"/>
        <v>6.8214933659622723E-3</v>
      </c>
      <c r="AV1766" s="73">
        <f t="shared" si="506"/>
        <v>1.0068214933659623</v>
      </c>
      <c r="AW1766" s="74">
        <f>PRODUCT(AV$4:AV1766)</f>
        <v>160405.41859958522</v>
      </c>
    </row>
    <row r="1767" spans="44:49">
      <c r="AR1767" s="69">
        <f t="shared" si="505"/>
        <v>147</v>
      </c>
      <c r="AS1767" s="70">
        <f t="shared" si="507"/>
        <v>1764</v>
      </c>
      <c r="AT1767" s="71">
        <f t="shared" si="508"/>
        <v>5.7039946825086034E-6</v>
      </c>
      <c r="AU1767" s="72">
        <f t="shared" si="504"/>
        <v>6.8214933659622723E-3</v>
      </c>
      <c r="AV1767" s="73">
        <f t="shared" si="506"/>
        <v>1.0068214933659623</v>
      </c>
      <c r="AW1767" s="74">
        <f>PRODUCT(AV$4:AV1767)</f>
        <v>161499.6230984267</v>
      </c>
    </row>
    <row r="1768" spans="44:49">
      <c r="AR1768" s="69">
        <f t="shared" si="505"/>
        <v>148</v>
      </c>
      <c r="AS1768" s="70">
        <f t="shared" si="507"/>
        <v>1765</v>
      </c>
      <c r="AT1768" s="71">
        <f t="shared" si="508"/>
        <v>5.6650849206223868E-6</v>
      </c>
      <c r="AU1768" s="72">
        <f t="shared" si="504"/>
        <v>6.8214933659622723E-3</v>
      </c>
      <c r="AV1768" s="73">
        <f t="shared" si="506"/>
        <v>1.0068214933659623</v>
      </c>
      <c r="AW1768" s="74">
        <f>PRODUCT(AV$4:AV1768)</f>
        <v>162601.29170599804</v>
      </c>
    </row>
    <row r="1769" spans="44:49">
      <c r="AR1769" s="69">
        <f t="shared" si="505"/>
        <v>148</v>
      </c>
      <c r="AS1769" s="70">
        <f t="shared" si="507"/>
        <v>1766</v>
      </c>
      <c r="AT1769" s="71">
        <f t="shared" si="508"/>
        <v>5.6264405814187483E-6</v>
      </c>
      <c r="AU1769" s="72">
        <f t="shared" si="504"/>
        <v>6.8214933659622723E-3</v>
      </c>
      <c r="AV1769" s="73">
        <f t="shared" si="506"/>
        <v>1.0068214933659623</v>
      </c>
      <c r="AW1769" s="74">
        <f>PRODUCT(AV$4:AV1769)</f>
        <v>163710.4753386674</v>
      </c>
    </row>
    <row r="1770" spans="44:49">
      <c r="AR1770" s="69">
        <f t="shared" si="505"/>
        <v>148</v>
      </c>
      <c r="AS1770" s="70">
        <f t="shared" si="507"/>
        <v>1767</v>
      </c>
      <c r="AT1770" s="71">
        <f t="shared" si="508"/>
        <v>5.5880598543186192E-6</v>
      </c>
      <c r="AU1770" s="72">
        <f t="shared" si="504"/>
        <v>6.8214933659622723E-3</v>
      </c>
      <c r="AV1770" s="73">
        <f t="shared" si="506"/>
        <v>1.0068214933659623</v>
      </c>
      <c r="AW1770" s="74">
        <f>PRODUCT(AV$4:AV1770)</f>
        <v>164827.22526012865</v>
      </c>
    </row>
    <row r="1771" spans="44:49">
      <c r="AR1771" s="69">
        <f t="shared" si="505"/>
        <v>148</v>
      </c>
      <c r="AS1771" s="70">
        <f t="shared" si="507"/>
        <v>1768</v>
      </c>
      <c r="AT1771" s="71">
        <f t="shared" si="508"/>
        <v>5.5499409410937845E-6</v>
      </c>
      <c r="AU1771" s="72">
        <f t="shared" si="504"/>
        <v>6.8214933659622723E-3</v>
      </c>
      <c r="AV1771" s="73">
        <f t="shared" si="506"/>
        <v>1.0068214933659623</v>
      </c>
      <c r="AW1771" s="74">
        <f>PRODUCT(AV$4:AV1771)</f>
        <v>165951.5930837706</v>
      </c>
    </row>
    <row r="1772" spans="44:49">
      <c r="AR1772" s="69">
        <f t="shared" si="505"/>
        <v>148</v>
      </c>
      <c r="AS1772" s="70">
        <f t="shared" si="507"/>
        <v>1769</v>
      </c>
      <c r="AT1772" s="71">
        <f t="shared" si="508"/>
        <v>5.5120820557826313E-6</v>
      </c>
      <c r="AU1772" s="72">
        <f t="shared" si="504"/>
        <v>6.8214933659622723E-3</v>
      </c>
      <c r="AV1772" s="73">
        <f t="shared" si="506"/>
        <v>1.0068214933659623</v>
      </c>
      <c r="AW1772" s="74">
        <f>PRODUCT(AV$4:AV1772)</f>
        <v>167083.6307750624</v>
      </c>
    </row>
    <row r="1773" spans="44:49">
      <c r="AR1773" s="69">
        <f t="shared" si="505"/>
        <v>148</v>
      </c>
      <c r="AS1773" s="70">
        <f t="shared" si="507"/>
        <v>1770</v>
      </c>
      <c r="AT1773" s="71">
        <f t="shared" si="508"/>
        <v>5.4744814246064707E-6</v>
      </c>
      <c r="AU1773" s="72">
        <f t="shared" si="504"/>
        <v>6.8214933659622723E-3</v>
      </c>
      <c r="AV1773" s="73">
        <f t="shared" si="506"/>
        <v>1.0068214933659623</v>
      </c>
      <c r="AW1773" s="74">
        <f>PRODUCT(AV$4:AV1773)</f>
        <v>168223.39065395537</v>
      </c>
    </row>
    <row r="1774" spans="44:49">
      <c r="AR1774" s="69">
        <f t="shared" si="505"/>
        <v>148</v>
      </c>
      <c r="AS1774" s="70">
        <f t="shared" si="507"/>
        <v>1771</v>
      </c>
      <c r="AT1774" s="71">
        <f t="shared" si="508"/>
        <v>5.437137285886434E-6</v>
      </c>
      <c r="AU1774" s="72">
        <f t="shared" si="504"/>
        <v>6.8214933659622723E-3</v>
      </c>
      <c r="AV1774" s="73">
        <f t="shared" si="506"/>
        <v>1.0068214933659623</v>
      </c>
      <c r="AW1774" s="74">
        <f>PRODUCT(AV$4:AV1774)</f>
        <v>169370.92539730101</v>
      </c>
    </row>
    <row r="1775" spans="44:49">
      <c r="AR1775" s="69">
        <f t="shared" si="505"/>
        <v>148</v>
      </c>
      <c r="AS1775" s="70">
        <f t="shared" si="507"/>
        <v>1772</v>
      </c>
      <c r="AT1775" s="71">
        <f t="shared" si="508"/>
        <v>5.4000478899609338E-6</v>
      </c>
      <c r="AU1775" s="72">
        <f t="shared" si="504"/>
        <v>6.8214933659622723E-3</v>
      </c>
      <c r="AV1775" s="73">
        <f t="shared" si="506"/>
        <v>1.0068214933659623</v>
      </c>
      <c r="AW1775" s="74">
        <f>PRODUCT(AV$4:AV1775)</f>
        <v>170526.28804128559</v>
      </c>
    </row>
    <row r="1776" spans="44:49">
      <c r="AR1776" s="69">
        <f t="shared" si="505"/>
        <v>148</v>
      </c>
      <c r="AS1776" s="70">
        <f t="shared" si="507"/>
        <v>1773</v>
      </c>
      <c r="AT1776" s="71">
        <f t="shared" si="508"/>
        <v>5.3632114991036871E-6</v>
      </c>
      <c r="AU1776" s="72">
        <f t="shared" si="504"/>
        <v>6.8214933659622723E-3</v>
      </c>
      <c r="AV1776" s="73">
        <f t="shared" si="506"/>
        <v>1.0068214933659623</v>
      </c>
      <c r="AW1776" s="74">
        <f>PRODUCT(AV$4:AV1776)</f>
        <v>171689.5319838814</v>
      </c>
    </row>
    <row r="1777" spans="44:49">
      <c r="AR1777" s="69">
        <f t="shared" si="505"/>
        <v>148</v>
      </c>
      <c r="AS1777" s="70">
        <f t="shared" si="507"/>
        <v>1774</v>
      </c>
      <c r="AT1777" s="71">
        <f t="shared" si="508"/>
        <v>5.3266263874422987E-6</v>
      </c>
      <c r="AU1777" s="72">
        <f t="shared" si="504"/>
        <v>6.8214933659622723E-3</v>
      </c>
      <c r="AV1777" s="73">
        <f t="shared" si="506"/>
        <v>1.0068214933659623</v>
      </c>
      <c r="AW1777" s="74">
        <f>PRODUCT(AV$4:AV1777)</f>
        <v>172860.71098731461</v>
      </c>
    </row>
    <row r="1778" spans="44:49">
      <c r="AR1778" s="69">
        <f t="shared" si="505"/>
        <v>148</v>
      </c>
      <c r="AS1778" s="70">
        <f t="shared" si="507"/>
        <v>1775</v>
      </c>
      <c r="AT1778" s="71">
        <f t="shared" si="508"/>
        <v>5.2902908408774014E-6</v>
      </c>
      <c r="AU1778" s="72">
        <f t="shared" si="504"/>
        <v>6.8214933659622723E-3</v>
      </c>
      <c r="AV1778" s="73">
        <f t="shared" si="506"/>
        <v>1.0068214933659623</v>
      </c>
      <c r="AW1778" s="74">
        <f>PRODUCT(AV$4:AV1778)</f>
        <v>174039.87918055011</v>
      </c>
    </row>
    <row r="1779" spans="44:49">
      <c r="AR1779" s="69">
        <f t="shared" si="505"/>
        <v>148</v>
      </c>
      <c r="AS1779" s="70">
        <f t="shared" si="507"/>
        <v>1776</v>
      </c>
      <c r="AT1779" s="71">
        <f t="shared" si="508"/>
        <v>5.2542031570023454E-6</v>
      </c>
      <c r="AU1779" s="72">
        <f t="shared" si="504"/>
        <v>6.8214933659622723E-3</v>
      </c>
      <c r="AV1779" s="73">
        <f t="shared" si="506"/>
        <v>1.0068214933659623</v>
      </c>
      <c r="AW1779" s="74">
        <f>PRODUCT(AV$4:AV1779)</f>
        <v>175227.09106179309</v>
      </c>
    </row>
    <row r="1780" spans="44:49">
      <c r="AR1780" s="69">
        <f t="shared" si="505"/>
        <v>149</v>
      </c>
      <c r="AS1780" s="70">
        <f t="shared" si="507"/>
        <v>1777</v>
      </c>
      <c r="AT1780" s="71">
        <f t="shared" si="508"/>
        <v>5.2183616450234361E-6</v>
      </c>
      <c r="AU1780" s="72">
        <f t="shared" si="504"/>
        <v>6.8214933659622723E-3</v>
      </c>
      <c r="AV1780" s="73">
        <f t="shared" si="506"/>
        <v>1.0068214933659623</v>
      </c>
      <c r="AW1780" s="74">
        <f>PRODUCT(AV$4:AV1780)</f>
        <v>176422.40150100799</v>
      </c>
    </row>
    <row r="1781" spans="44:49">
      <c r="AR1781" s="69">
        <f t="shared" si="505"/>
        <v>149</v>
      </c>
      <c r="AS1781" s="70">
        <f t="shared" si="507"/>
        <v>1778</v>
      </c>
      <c r="AT1781" s="71">
        <f t="shared" si="508"/>
        <v>5.1827646256807168E-6</v>
      </c>
      <c r="AU1781" s="72">
        <f t="shared" si="504"/>
        <v>6.8214933659622723E-3</v>
      </c>
      <c r="AV1781" s="73">
        <f t="shared" si="506"/>
        <v>1.0068214933659623</v>
      </c>
      <c r="AW1781" s="74">
        <f>PRODUCT(AV$4:AV1781)</f>
        <v>177625.86574245425</v>
      </c>
    </row>
    <row r="1782" spans="44:49">
      <c r="AR1782" s="69">
        <f t="shared" si="505"/>
        <v>149</v>
      </c>
      <c r="AS1782" s="70">
        <f t="shared" si="507"/>
        <v>1779</v>
      </c>
      <c r="AT1782" s="71">
        <f t="shared" si="508"/>
        <v>5.1474104311692917E-6</v>
      </c>
      <c r="AU1782" s="72">
        <f t="shared" si="504"/>
        <v>6.8214933659622723E-3</v>
      </c>
      <c r="AV1782" s="73">
        <f t="shared" si="506"/>
        <v>1.0068214933659623</v>
      </c>
      <c r="AW1782" s="74">
        <f>PRODUCT(AV$4:AV1782)</f>
        <v>178837.5394072397</v>
      </c>
    </row>
    <row r="1783" spans="44:49">
      <c r="AR1783" s="69">
        <f t="shared" si="505"/>
        <v>149</v>
      </c>
      <c r="AS1783" s="70">
        <f t="shared" si="507"/>
        <v>1780</v>
      </c>
      <c r="AT1783" s="71">
        <f t="shared" si="508"/>
        <v>5.1122974050611854E-6</v>
      </c>
      <c r="AU1783" s="72">
        <f t="shared" si="504"/>
        <v>6.8214933659622723E-3</v>
      </c>
      <c r="AV1783" s="73">
        <f t="shared" si="506"/>
        <v>1.0068214933659623</v>
      </c>
      <c r="AW1783" s="74">
        <f>PRODUCT(AV$4:AV1783)</f>
        <v>180057.47849589121</v>
      </c>
    </row>
    <row r="1784" spans="44:49">
      <c r="AR1784" s="69">
        <f t="shared" si="505"/>
        <v>149</v>
      </c>
      <c r="AS1784" s="70">
        <f t="shared" si="507"/>
        <v>1781</v>
      </c>
      <c r="AT1784" s="71">
        <f t="shared" si="508"/>
        <v>5.0774239022277345E-6</v>
      </c>
      <c r="AU1784" s="72">
        <f t="shared" si="504"/>
        <v>6.8214933659622723E-3</v>
      </c>
      <c r="AV1784" s="73">
        <f t="shared" si="506"/>
        <v>1.0068214933659623</v>
      </c>
      <c r="AW1784" s="74">
        <f>PRODUCT(AV$4:AV1784)</f>
        <v>181285.73939094282</v>
      </c>
    </row>
    <row r="1785" spans="44:49">
      <c r="AR1785" s="69">
        <f t="shared" si="505"/>
        <v>149</v>
      </c>
      <c r="AS1785" s="70">
        <f t="shared" si="507"/>
        <v>1782</v>
      </c>
      <c r="AT1785" s="71">
        <f t="shared" si="508"/>
        <v>5.0427882887625102E-6</v>
      </c>
      <c r="AU1785" s="72">
        <f t="shared" si="504"/>
        <v>6.8214933659622723E-3</v>
      </c>
      <c r="AV1785" s="73">
        <f t="shared" si="506"/>
        <v>1.0068214933659623</v>
      </c>
      <c r="AW1785" s="74">
        <f>PRODUCT(AV$4:AV1785)</f>
        <v>182522.3788595417</v>
      </c>
    </row>
    <row r="1786" spans="44:49">
      <c r="AR1786" s="69">
        <f t="shared" si="505"/>
        <v>149</v>
      </c>
      <c r="AS1786" s="70">
        <f t="shared" si="507"/>
        <v>1783</v>
      </c>
      <c r="AT1786" s="71">
        <f t="shared" si="508"/>
        <v>5.0083889419047648E-6</v>
      </c>
      <c r="AU1786" s="72">
        <f t="shared" si="504"/>
        <v>6.8214933659622723E-3</v>
      </c>
      <c r="AV1786" s="73">
        <f t="shared" si="506"/>
        <v>1.0068214933659623</v>
      </c>
      <c r="AW1786" s="74">
        <f>PRODUCT(AV$4:AV1786)</f>
        <v>183767.45405607173</v>
      </c>
    </row>
    <row r="1787" spans="44:49">
      <c r="AR1787" s="69">
        <f t="shared" si="505"/>
        <v>149</v>
      </c>
      <c r="AS1787" s="70">
        <f t="shared" si="507"/>
        <v>1784</v>
      </c>
      <c r="AT1787" s="71">
        <f t="shared" si="508"/>
        <v>4.9742242499634025E-6</v>
      </c>
      <c r="AU1787" s="72">
        <f t="shared" si="504"/>
        <v>6.8214933659622723E-3</v>
      </c>
      <c r="AV1787" s="73">
        <f t="shared" si="506"/>
        <v>1.0068214933659623</v>
      </c>
      <c r="AW1787" s="74">
        <f>PRODUCT(AV$4:AV1787)</f>
        <v>185021.022524795</v>
      </c>
    </row>
    <row r="1788" spans="44:49">
      <c r="AR1788" s="69">
        <f t="shared" si="505"/>
        <v>149</v>
      </c>
      <c r="AS1788" s="70">
        <f t="shared" si="507"/>
        <v>1785</v>
      </c>
      <c r="AT1788" s="71">
        <f t="shared" si="508"/>
        <v>4.9402926122414686E-6</v>
      </c>
      <c r="AU1788" s="72">
        <f t="shared" si="504"/>
        <v>6.8214933659622723E-3</v>
      </c>
      <c r="AV1788" s="73">
        <f t="shared" si="506"/>
        <v>1.0068214933659623</v>
      </c>
      <c r="AW1788" s="74">
        <f>PRODUCT(AV$4:AV1788)</f>
        <v>186283.14220251146</v>
      </c>
    </row>
    <row r="1789" spans="44:49">
      <c r="AR1789" s="69">
        <f t="shared" si="505"/>
        <v>149</v>
      </c>
      <c r="AS1789" s="70">
        <f t="shared" si="507"/>
        <v>1786</v>
      </c>
      <c r="AT1789" s="71">
        <f t="shared" si="508"/>
        <v>4.9065924389611508E-6</v>
      </c>
      <c r="AU1789" s="72">
        <f t="shared" si="504"/>
        <v>6.8214933659622723E-3</v>
      </c>
      <c r="AV1789" s="73">
        <f t="shared" si="506"/>
        <v>1.0068214933659623</v>
      </c>
      <c r="AW1789" s="74">
        <f>PRODUCT(AV$4:AV1789)</f>
        <v>187553.87142123649</v>
      </c>
    </row>
    <row r="1790" spans="44:49">
      <c r="AR1790" s="69">
        <f t="shared" si="505"/>
        <v>149</v>
      </c>
      <c r="AS1790" s="70">
        <f t="shared" si="507"/>
        <v>1787</v>
      </c>
      <c r="AT1790" s="71">
        <f t="shared" si="508"/>
        <v>4.873122151189297E-6</v>
      </c>
      <c r="AU1790" s="72">
        <f t="shared" si="504"/>
        <v>6.8214933659622723E-3</v>
      </c>
      <c r="AV1790" s="73">
        <f t="shared" si="506"/>
        <v>1.0068214933659623</v>
      </c>
      <c r="AW1790" s="74">
        <f>PRODUCT(AV$4:AV1790)</f>
        <v>188833.26891089699</v>
      </c>
    </row>
    <row r="1791" spans="44:49">
      <c r="AR1791" s="69">
        <f t="shared" si="505"/>
        <v>149</v>
      </c>
      <c r="AS1791" s="70">
        <f t="shared" si="507"/>
        <v>1788</v>
      </c>
      <c r="AT1791" s="71">
        <f t="shared" si="508"/>
        <v>4.8398801807634356E-6</v>
      </c>
      <c r="AU1791" s="72">
        <f t="shared" si="504"/>
        <v>6.8214933659622723E-3</v>
      </c>
      <c r="AV1791" s="73">
        <f t="shared" si="506"/>
        <v>1.0068214933659623</v>
      </c>
      <c r="AW1791" s="74">
        <f>PRODUCT(AV$4:AV1791)</f>
        <v>190121.39380204564</v>
      </c>
    </row>
    <row r="1792" spans="44:49">
      <c r="AR1792" s="69">
        <f t="shared" si="505"/>
        <v>150</v>
      </c>
      <c r="AS1792" s="70">
        <f t="shared" si="507"/>
        <v>1789</v>
      </c>
      <c r="AT1792" s="71">
        <f t="shared" si="508"/>
        <v>4.8068649702183052E-6</v>
      </c>
      <c r="AU1792" s="72">
        <f t="shared" si="504"/>
        <v>6.8214933659622723E-3</v>
      </c>
      <c r="AV1792" s="73">
        <f t="shared" si="506"/>
        <v>1.0068214933659623</v>
      </c>
      <c r="AW1792" s="74">
        <f>PRODUCT(AV$4:AV1792)</f>
        <v>191418.30562859381</v>
      </c>
    </row>
    <row r="1793" spans="9:49">
      <c r="AR1793" s="69">
        <f t="shared" si="505"/>
        <v>150</v>
      </c>
      <c r="AS1793" s="70">
        <f t="shared" si="507"/>
        <v>1790</v>
      </c>
      <c r="AT1793" s="71">
        <f t="shared" si="508"/>
        <v>4.774074972712885E-6</v>
      </c>
      <c r="AU1793" s="72">
        <f t="shared" si="504"/>
        <v>6.8214933659622723E-3</v>
      </c>
      <c r="AV1793" s="73">
        <f t="shared" si="506"/>
        <v>1.0068214933659623</v>
      </c>
      <c r="AW1793" s="74">
        <f>PRODUCT(AV$4:AV1793)</f>
        <v>192724.06433056301</v>
      </c>
    </row>
    <row r="1794" spans="9:49">
      <c r="AR1794" s="69">
        <f t="shared" si="505"/>
        <v>150</v>
      </c>
      <c r="AS1794" s="70">
        <f t="shared" si="507"/>
        <v>1791</v>
      </c>
      <c r="AT1794" s="71">
        <f t="shared" si="508"/>
        <v>4.7415086519579176E-6</v>
      </c>
      <c r="AU1794" s="72">
        <f t="shared" si="504"/>
        <v>6.8214933659622723E-3</v>
      </c>
      <c r="AV1794" s="73">
        <f t="shared" si="506"/>
        <v>1.0068214933659623</v>
      </c>
      <c r="AW1794" s="74">
        <f>PRODUCT(AV$4:AV1794)</f>
        <v>194038.73025685523</v>
      </c>
    </row>
    <row r="1795" spans="9:49">
      <c r="AR1795" s="69">
        <f t="shared" si="505"/>
        <v>150</v>
      </c>
      <c r="AS1795" s="70">
        <f t="shared" si="507"/>
        <v>1792</v>
      </c>
      <c r="AT1795" s="71">
        <f t="shared" si="508"/>
        <v>4.709164482143934E-6</v>
      </c>
      <c r="AU1795" s="72">
        <f t="shared" si="504"/>
        <v>6.8214933659622723E-3</v>
      </c>
      <c r="AV1795" s="73">
        <f t="shared" si="506"/>
        <v>1.0068214933659623</v>
      </c>
      <c r="AW1795" s="74">
        <f>PRODUCT(AV$4:AV1795)</f>
        <v>195362.36416804211</v>
      </c>
    </row>
    <row r="1796" spans="9:49">
      <c r="AR1796" s="69">
        <f t="shared" si="505"/>
        <v>150</v>
      </c>
      <c r="AS1796" s="70">
        <f t="shared" si="507"/>
        <v>1793</v>
      </c>
      <c r="AT1796" s="71">
        <f t="shared" si="508"/>
        <v>4.6770409478697638E-6</v>
      </c>
      <c r="AU1796" s="72">
        <f t="shared" ref="AU1796:AU1803" si="509">((1+$AH$21)^(1/12))-1</f>
        <v>6.8214933659622723E-3</v>
      </c>
      <c r="AV1796" s="73">
        <f t="shared" si="506"/>
        <v>1.0068214933659623</v>
      </c>
      <c r="AW1796" s="74">
        <f>PRODUCT(AV$4:AV1796)</f>
        <v>196695.02723917313</v>
      </c>
    </row>
    <row r="1797" spans="9:49">
      <c r="AR1797" s="69">
        <f t="shared" ref="AR1797:AR1803" si="510">ROUNDDOWN((AS1797-1)/12,0)+1</f>
        <v>150</v>
      </c>
      <c r="AS1797" s="70">
        <f t="shared" si="507"/>
        <v>1794</v>
      </c>
      <c r="AT1797" s="71">
        <f t="shared" si="508"/>
        <v>4.6451365440715364E-6</v>
      </c>
      <c r="AU1797" s="72">
        <f t="shared" si="509"/>
        <v>6.8214933659622723E-3</v>
      </c>
      <c r="AV1797" s="73">
        <f t="shared" ref="AV1797:AV1803" si="511">(1+AU1797)</f>
        <v>1.0068214933659623</v>
      </c>
      <c r="AW1797" s="74">
        <f>PRODUCT(AV$4:AV1797)</f>
        <v>198036.78106260291</v>
      </c>
    </row>
    <row r="1798" spans="9:49">
      <c r="AR1798" s="69">
        <f t="shared" si="510"/>
        <v>150</v>
      </c>
      <c r="AS1798" s="70">
        <f t="shared" ref="AS1798:AS1803" si="512">AS1797+1</f>
        <v>1795</v>
      </c>
      <c r="AT1798" s="71">
        <f t="shared" ref="AT1798:AT1803" si="513">(1-AU1798)*AT1797</f>
        <v>4.6134497759521637E-6</v>
      </c>
      <c r="AU1798" s="72">
        <f t="shared" si="509"/>
        <v>6.8214933659622723E-3</v>
      </c>
      <c r="AV1798" s="73">
        <f t="shared" si="511"/>
        <v>1.0068214933659623</v>
      </c>
      <c r="AW1798" s="74">
        <f>PRODUCT(AV$4:AV1798)</f>
        <v>199387.68765083796</v>
      </c>
    </row>
    <row r="1799" spans="9:49">
      <c r="AR1799" s="69">
        <f t="shared" si="510"/>
        <v>150</v>
      </c>
      <c r="AS1799" s="70">
        <f t="shared" si="512"/>
        <v>1796</v>
      </c>
      <c r="AT1799" s="71">
        <f t="shared" si="513"/>
        <v>4.5819791589113061E-6</v>
      </c>
      <c r="AU1799" s="72">
        <f t="shared" si="509"/>
        <v>6.8214933659622723E-3</v>
      </c>
      <c r="AV1799" s="73">
        <f t="shared" si="511"/>
        <v>1.0068214933659623</v>
      </c>
      <c r="AW1799" s="74">
        <f>PRODUCT(AV$4:AV1799)</f>
        <v>200747.80943940271</v>
      </c>
    </row>
    <row r="1800" spans="9:49">
      <c r="AR1800" s="69">
        <f t="shared" si="510"/>
        <v>150</v>
      </c>
      <c r="AS1800" s="70">
        <f t="shared" si="512"/>
        <v>1797</v>
      </c>
      <c r="AT1800" s="71">
        <f t="shared" si="513"/>
        <v>4.5507232184758153E-6</v>
      </c>
      <c r="AU1800" s="72">
        <f t="shared" si="509"/>
        <v>6.8214933659622723E-3</v>
      </c>
      <c r="AV1800" s="73">
        <f t="shared" si="511"/>
        <v>1.0068214933659623</v>
      </c>
      <c r="AW1800" s="74">
        <f>PRODUCT(AV$4:AV1800)</f>
        <v>202117.20928972505</v>
      </c>
    </row>
    <row r="1801" spans="9:49">
      <c r="AR1801" s="69">
        <f t="shared" si="510"/>
        <v>150</v>
      </c>
      <c r="AS1801" s="70">
        <f t="shared" si="512"/>
        <v>1798</v>
      </c>
      <c r="AT1801" s="71">
        <f t="shared" si="513"/>
        <v>4.5196804902306524E-6</v>
      </c>
      <c r="AU1801" s="72">
        <f t="shared" si="509"/>
        <v>6.8214933659622723E-3</v>
      </c>
      <c r="AV1801" s="73">
        <f t="shared" si="511"/>
        <v>1.0068214933659623</v>
      </c>
      <c r="AW1801" s="74">
        <f>PRODUCT(AV$4:AV1801)</f>
        <v>203495.95049204171</v>
      </c>
    </row>
    <row r="1802" spans="9:49">
      <c r="AR1802" s="69">
        <f t="shared" si="510"/>
        <v>150</v>
      </c>
      <c r="AS1802" s="70">
        <f t="shared" si="512"/>
        <v>1799</v>
      </c>
      <c r="AT1802" s="71">
        <f t="shared" si="513"/>
        <v>4.4888495197502745E-6</v>
      </c>
      <c r="AU1802" s="72">
        <f t="shared" si="509"/>
        <v>6.8214933659622723E-3</v>
      </c>
      <c r="AV1802" s="73">
        <f t="shared" si="511"/>
        <v>1.0068214933659623</v>
      </c>
      <c r="AW1802" s="74">
        <f>PRODUCT(AV$4:AV1802)</f>
        <v>204884.09676832336</v>
      </c>
    </row>
    <row r="1803" spans="9:49">
      <c r="AR1803" s="139">
        <f t="shared" si="510"/>
        <v>150</v>
      </c>
      <c r="AS1803" s="140">
        <f t="shared" si="512"/>
        <v>1800</v>
      </c>
      <c r="AT1803" s="141">
        <f t="shared" si="513"/>
        <v>4.4582288625304949E-6</v>
      </c>
      <c r="AU1803" s="142">
        <f t="shared" si="509"/>
        <v>6.8214933659622723E-3</v>
      </c>
      <c r="AV1803" s="143">
        <f t="shared" si="511"/>
        <v>1.0068214933659623</v>
      </c>
      <c r="AW1803" s="144">
        <f>PRODUCT(AV$4:AV1803)</f>
        <v>206281.71227521964</v>
      </c>
    </row>
    <row r="1804" spans="9:49">
      <c r="I1804" s="79"/>
      <c r="J1804" s="79"/>
      <c r="K1804" s="80"/>
      <c r="L1804" s="80"/>
      <c r="M1804" s="80"/>
      <c r="N1804" s="80"/>
      <c r="O1804" s="145"/>
      <c r="P1804" s="79"/>
      <c r="AS1804" s="146"/>
      <c r="AT1804" s="147"/>
      <c r="AU1804" s="148"/>
    </row>
    <row r="1805" spans="9:49">
      <c r="I1805" s="79"/>
      <c r="J1805" s="79"/>
      <c r="K1805" s="80"/>
      <c r="L1805" s="80"/>
      <c r="M1805" s="80"/>
      <c r="N1805" s="80"/>
      <c r="O1805" s="145"/>
      <c r="P1805" s="79"/>
      <c r="AS1805" s="146"/>
      <c r="AT1805" s="147"/>
      <c r="AU1805" s="148"/>
    </row>
    <row r="1806" spans="9:49">
      <c r="I1806" s="79"/>
      <c r="J1806" s="79"/>
      <c r="K1806" s="80"/>
      <c r="L1806" s="80"/>
      <c r="M1806" s="80"/>
      <c r="N1806" s="80"/>
      <c r="O1806" s="145"/>
      <c r="P1806" s="79"/>
      <c r="AS1806" s="146"/>
      <c r="AT1806" s="147"/>
      <c r="AU1806" s="148"/>
    </row>
    <row r="1807" spans="9:49">
      <c r="I1807" s="79"/>
      <c r="J1807" s="79"/>
      <c r="K1807" s="80"/>
      <c r="L1807" s="80"/>
      <c r="M1807" s="80"/>
      <c r="N1807" s="80"/>
      <c r="O1807" s="145"/>
      <c r="P1807" s="79"/>
      <c r="AS1807" s="146"/>
      <c r="AT1807" s="147"/>
      <c r="AU1807" s="148"/>
    </row>
    <row r="1808" spans="9:49">
      <c r="I1808" s="79"/>
      <c r="J1808" s="79"/>
      <c r="K1808" s="80"/>
      <c r="L1808" s="80"/>
      <c r="M1808" s="80"/>
      <c r="N1808" s="80"/>
      <c r="O1808" s="145"/>
      <c r="P1808" s="79"/>
      <c r="AS1808" s="146"/>
      <c r="AT1808" s="147"/>
      <c r="AU1808" s="148"/>
    </row>
    <row r="1809" spans="9:47">
      <c r="I1809" s="79"/>
      <c r="J1809" s="79"/>
      <c r="K1809" s="80"/>
      <c r="L1809" s="80"/>
      <c r="M1809" s="80"/>
      <c r="N1809" s="80"/>
      <c r="O1809" s="145"/>
      <c r="P1809" s="79"/>
      <c r="AS1809" s="146"/>
      <c r="AT1809" s="147"/>
      <c r="AU1809" s="148"/>
    </row>
    <row r="1810" spans="9:47">
      <c r="I1810" s="79"/>
      <c r="J1810" s="79"/>
      <c r="K1810" s="80"/>
      <c r="L1810" s="80"/>
      <c r="M1810" s="80"/>
      <c r="N1810" s="80"/>
      <c r="O1810" s="145"/>
      <c r="P1810" s="79"/>
      <c r="AS1810" s="146"/>
      <c r="AT1810" s="147"/>
      <c r="AU1810" s="148"/>
    </row>
    <row r="1811" spans="9:47">
      <c r="I1811" s="79"/>
      <c r="J1811" s="79"/>
      <c r="K1811" s="80"/>
      <c r="L1811" s="80"/>
      <c r="M1811" s="80"/>
      <c r="N1811" s="80"/>
      <c r="O1811" s="145"/>
      <c r="P1811" s="79"/>
      <c r="AS1811" s="146"/>
      <c r="AT1811" s="147"/>
      <c r="AU1811" s="148"/>
    </row>
    <row r="1812" spans="9:47">
      <c r="I1812" s="79"/>
      <c r="J1812" s="79"/>
      <c r="K1812" s="80"/>
      <c r="L1812" s="80"/>
      <c r="M1812" s="80"/>
      <c r="N1812" s="80"/>
      <c r="O1812" s="145"/>
      <c r="P1812" s="79"/>
      <c r="AS1812" s="146"/>
      <c r="AT1812" s="147"/>
      <c r="AU1812" s="148"/>
    </row>
    <row r="1813" spans="9:47">
      <c r="I1813" s="79"/>
      <c r="J1813" s="79"/>
      <c r="K1813" s="80"/>
      <c r="L1813" s="80"/>
      <c r="M1813" s="80"/>
      <c r="N1813" s="80"/>
      <c r="O1813" s="145"/>
      <c r="P1813" s="79"/>
      <c r="AS1813" s="146"/>
      <c r="AT1813" s="147"/>
      <c r="AU1813" s="148"/>
    </row>
    <row r="1814" spans="9:47">
      <c r="I1814" s="79"/>
      <c r="J1814" s="79"/>
      <c r="K1814" s="80"/>
      <c r="L1814" s="80"/>
      <c r="M1814" s="80"/>
      <c r="N1814" s="80"/>
      <c r="O1814" s="145"/>
      <c r="P1814" s="79"/>
      <c r="AS1814" s="146"/>
      <c r="AT1814" s="147"/>
      <c r="AU1814" s="148"/>
    </row>
    <row r="1815" spans="9:47">
      <c r="I1815" s="79"/>
      <c r="J1815" s="79"/>
      <c r="K1815" s="80"/>
      <c r="L1815" s="80"/>
      <c r="M1815" s="80"/>
      <c r="N1815" s="80"/>
      <c r="O1815" s="145"/>
      <c r="P1815" s="79"/>
      <c r="AS1815" s="146"/>
      <c r="AT1815" s="147"/>
      <c r="AU1815" s="148"/>
    </row>
    <row r="1816" spans="9:47">
      <c r="I1816" s="79"/>
      <c r="J1816" s="79"/>
      <c r="K1816" s="80"/>
      <c r="L1816" s="80"/>
      <c r="M1816" s="80"/>
      <c r="N1816" s="80"/>
      <c r="O1816" s="145"/>
      <c r="P1816" s="79"/>
      <c r="AS1816" s="146"/>
      <c r="AT1816" s="147"/>
      <c r="AU1816" s="148"/>
    </row>
    <row r="1817" spans="9:47">
      <c r="I1817" s="79"/>
      <c r="J1817" s="79"/>
      <c r="K1817" s="80"/>
      <c r="L1817" s="80"/>
      <c r="M1817" s="80"/>
      <c r="N1817" s="80"/>
      <c r="O1817" s="145"/>
      <c r="P1817" s="79"/>
      <c r="AS1817" s="146"/>
      <c r="AT1817" s="147"/>
      <c r="AU1817" s="148"/>
    </row>
    <row r="1818" spans="9:47">
      <c r="I1818" s="79"/>
      <c r="J1818" s="79"/>
      <c r="K1818" s="80"/>
      <c r="L1818" s="80"/>
      <c r="M1818" s="80"/>
      <c r="N1818" s="80"/>
      <c r="O1818" s="145"/>
      <c r="P1818" s="79"/>
      <c r="AS1818" s="146"/>
      <c r="AT1818" s="147"/>
      <c r="AU1818" s="148"/>
    </row>
    <row r="1819" spans="9:47">
      <c r="I1819" s="79"/>
      <c r="J1819" s="79"/>
      <c r="K1819" s="80"/>
      <c r="L1819" s="80"/>
      <c r="M1819" s="80"/>
      <c r="N1819" s="80"/>
      <c r="O1819" s="145"/>
      <c r="P1819" s="79"/>
      <c r="AS1819" s="146"/>
      <c r="AT1819" s="147"/>
      <c r="AU1819" s="148"/>
    </row>
    <row r="1820" spans="9:47">
      <c r="I1820" s="79"/>
      <c r="J1820" s="79"/>
      <c r="K1820" s="80"/>
      <c r="L1820" s="80"/>
      <c r="M1820" s="80"/>
      <c r="N1820" s="80"/>
      <c r="O1820" s="145"/>
      <c r="P1820" s="79"/>
      <c r="AS1820" s="146"/>
      <c r="AT1820" s="147"/>
      <c r="AU1820" s="148"/>
    </row>
    <row r="1821" spans="9:47">
      <c r="I1821" s="79"/>
      <c r="J1821" s="79"/>
      <c r="K1821" s="80"/>
      <c r="L1821" s="80"/>
      <c r="M1821" s="80"/>
      <c r="N1821" s="80"/>
      <c r="O1821" s="145"/>
      <c r="P1821" s="79"/>
      <c r="AS1821" s="146"/>
      <c r="AT1821" s="147"/>
      <c r="AU1821" s="148"/>
    </row>
    <row r="1822" spans="9:47">
      <c r="I1822" s="79"/>
      <c r="J1822" s="79"/>
      <c r="K1822" s="80"/>
      <c r="L1822" s="80"/>
      <c r="M1822" s="80"/>
      <c r="N1822" s="80"/>
      <c r="O1822" s="145"/>
      <c r="P1822" s="79"/>
      <c r="AS1822" s="146"/>
      <c r="AT1822" s="147"/>
      <c r="AU1822" s="148"/>
    </row>
    <row r="1823" spans="9:47">
      <c r="I1823" s="79"/>
      <c r="J1823" s="79"/>
      <c r="K1823" s="80"/>
      <c r="L1823" s="80"/>
      <c r="M1823" s="80"/>
      <c r="N1823" s="80"/>
      <c r="O1823" s="145"/>
      <c r="P1823" s="79"/>
      <c r="AS1823" s="146"/>
      <c r="AT1823" s="147"/>
      <c r="AU1823" s="148"/>
    </row>
    <row r="1824" spans="9:47">
      <c r="I1824" s="79"/>
      <c r="J1824" s="79"/>
      <c r="K1824" s="80"/>
      <c r="L1824" s="80"/>
      <c r="M1824" s="80"/>
      <c r="N1824" s="80"/>
      <c r="O1824" s="145"/>
      <c r="P1824" s="79"/>
      <c r="AS1824" s="146"/>
      <c r="AT1824" s="147"/>
      <c r="AU1824" s="148"/>
    </row>
    <row r="1825" spans="9:47">
      <c r="I1825" s="79"/>
      <c r="J1825" s="79"/>
      <c r="K1825" s="80"/>
      <c r="L1825" s="80"/>
      <c r="M1825" s="80"/>
      <c r="N1825" s="80"/>
      <c r="O1825" s="145"/>
      <c r="P1825" s="79"/>
      <c r="AS1825" s="146"/>
      <c r="AT1825" s="147"/>
      <c r="AU1825" s="148"/>
    </row>
    <row r="1826" spans="9:47">
      <c r="I1826" s="79"/>
      <c r="J1826" s="79"/>
      <c r="K1826" s="80"/>
      <c r="L1826" s="80"/>
      <c r="M1826" s="80"/>
      <c r="N1826" s="80"/>
      <c r="O1826" s="145"/>
      <c r="P1826" s="79"/>
      <c r="AS1826" s="146"/>
      <c r="AT1826" s="147"/>
      <c r="AU1826" s="148"/>
    </row>
    <row r="1827" spans="9:47">
      <c r="I1827" s="79"/>
      <c r="J1827" s="79"/>
      <c r="K1827" s="80"/>
      <c r="L1827" s="80"/>
      <c r="M1827" s="80"/>
      <c r="N1827" s="80"/>
      <c r="O1827" s="145"/>
      <c r="P1827" s="79"/>
      <c r="AS1827" s="146"/>
      <c r="AT1827" s="147"/>
      <c r="AU1827" s="148"/>
    </row>
    <row r="1828" spans="9:47">
      <c r="I1828" s="79"/>
      <c r="J1828" s="79"/>
      <c r="K1828" s="80"/>
      <c r="L1828" s="80"/>
      <c r="M1828" s="80"/>
      <c r="N1828" s="80"/>
      <c r="O1828" s="145"/>
      <c r="P1828" s="79"/>
      <c r="AS1828" s="146"/>
      <c r="AT1828" s="147"/>
      <c r="AU1828" s="148"/>
    </row>
    <row r="1829" spans="9:47">
      <c r="I1829" s="79"/>
      <c r="J1829" s="79"/>
      <c r="K1829" s="80"/>
      <c r="L1829" s="80"/>
      <c r="M1829" s="80"/>
      <c r="N1829" s="80"/>
      <c r="O1829" s="145"/>
      <c r="P1829" s="79"/>
      <c r="AS1829" s="146"/>
      <c r="AT1829" s="147"/>
      <c r="AU1829" s="148"/>
    </row>
    <row r="1830" spans="9:47">
      <c r="I1830" s="79"/>
      <c r="J1830" s="79"/>
      <c r="K1830" s="80"/>
      <c r="L1830" s="80"/>
      <c r="M1830" s="80"/>
      <c r="N1830" s="80"/>
      <c r="O1830" s="145"/>
      <c r="P1830" s="79"/>
      <c r="AS1830" s="146"/>
      <c r="AT1830" s="147"/>
      <c r="AU1830" s="148"/>
    </row>
    <row r="1831" spans="9:47">
      <c r="I1831" s="79"/>
      <c r="J1831" s="79"/>
      <c r="K1831" s="80"/>
      <c r="L1831" s="80"/>
      <c r="M1831" s="80"/>
      <c r="N1831" s="80"/>
      <c r="O1831" s="145"/>
      <c r="P1831" s="79"/>
      <c r="AS1831" s="146"/>
      <c r="AT1831" s="147"/>
      <c r="AU1831" s="148"/>
    </row>
    <row r="1832" spans="9:47">
      <c r="I1832" s="79"/>
      <c r="J1832" s="79"/>
      <c r="K1832" s="80"/>
      <c r="L1832" s="80"/>
      <c r="M1832" s="80"/>
      <c r="N1832" s="80"/>
      <c r="O1832" s="145"/>
      <c r="P1832" s="79"/>
      <c r="AS1832" s="146"/>
      <c r="AT1832" s="147"/>
      <c r="AU1832" s="148"/>
    </row>
    <row r="1833" spans="9:47">
      <c r="I1833" s="79"/>
      <c r="J1833" s="79"/>
      <c r="K1833" s="80"/>
      <c r="L1833" s="80"/>
      <c r="M1833" s="80"/>
      <c r="N1833" s="80"/>
      <c r="O1833" s="145"/>
      <c r="P1833" s="79"/>
      <c r="AS1833" s="146"/>
      <c r="AT1833" s="147"/>
      <c r="AU1833" s="148"/>
    </row>
    <row r="1834" spans="9:47">
      <c r="I1834" s="79"/>
      <c r="J1834" s="79"/>
      <c r="K1834" s="80"/>
      <c r="L1834" s="80"/>
      <c r="M1834" s="80"/>
      <c r="N1834" s="80"/>
      <c r="O1834" s="145"/>
      <c r="P1834" s="79"/>
      <c r="AS1834" s="146"/>
      <c r="AT1834" s="147"/>
      <c r="AU1834" s="148"/>
    </row>
    <row r="1835" spans="9:47">
      <c r="I1835" s="79"/>
      <c r="J1835" s="79"/>
      <c r="K1835" s="80"/>
      <c r="L1835" s="80"/>
      <c r="M1835" s="80"/>
      <c r="N1835" s="80"/>
      <c r="O1835" s="145"/>
      <c r="P1835" s="79"/>
      <c r="AS1835" s="146"/>
      <c r="AT1835" s="147"/>
      <c r="AU1835" s="148"/>
    </row>
    <row r="1836" spans="9:47">
      <c r="I1836" s="79"/>
      <c r="J1836" s="79"/>
      <c r="K1836" s="80"/>
      <c r="L1836" s="80"/>
      <c r="M1836" s="80"/>
      <c r="N1836" s="80"/>
      <c r="O1836" s="145"/>
      <c r="P1836" s="79"/>
      <c r="AS1836" s="146"/>
      <c r="AT1836" s="147"/>
      <c r="AU1836" s="148"/>
    </row>
    <row r="1837" spans="9:47">
      <c r="I1837" s="79"/>
      <c r="J1837" s="79"/>
      <c r="K1837" s="80"/>
      <c r="L1837" s="80"/>
      <c r="M1837" s="80"/>
      <c r="N1837" s="80"/>
      <c r="O1837" s="145"/>
      <c r="P1837" s="79"/>
      <c r="AS1837" s="146"/>
      <c r="AT1837" s="147"/>
      <c r="AU1837" s="148"/>
    </row>
    <row r="1838" spans="9:47">
      <c r="I1838" s="79"/>
      <c r="J1838" s="79"/>
      <c r="K1838" s="80"/>
      <c r="L1838" s="80"/>
      <c r="M1838" s="80"/>
      <c r="N1838" s="80"/>
      <c r="O1838" s="145"/>
      <c r="P1838" s="79"/>
      <c r="AS1838" s="146"/>
      <c r="AT1838" s="147"/>
      <c r="AU1838" s="148"/>
    </row>
    <row r="1839" spans="9:47">
      <c r="I1839" s="79"/>
      <c r="J1839" s="79"/>
      <c r="K1839" s="80"/>
      <c r="L1839" s="80"/>
      <c r="M1839" s="80"/>
      <c r="N1839" s="80"/>
      <c r="O1839" s="145"/>
      <c r="P1839" s="79"/>
      <c r="AS1839" s="146"/>
      <c r="AT1839" s="147"/>
      <c r="AU1839" s="148"/>
    </row>
    <row r="1840" spans="9:47">
      <c r="I1840" s="79"/>
      <c r="J1840" s="79"/>
      <c r="K1840" s="80"/>
      <c r="L1840" s="80"/>
      <c r="M1840" s="80"/>
      <c r="N1840" s="80"/>
      <c r="O1840" s="145"/>
      <c r="P1840" s="79"/>
      <c r="AS1840" s="146"/>
      <c r="AT1840" s="147"/>
      <c r="AU1840" s="148"/>
    </row>
    <row r="1841" spans="9:47">
      <c r="I1841" s="79"/>
      <c r="J1841" s="79"/>
      <c r="K1841" s="80"/>
      <c r="L1841" s="80"/>
      <c r="M1841" s="80"/>
      <c r="N1841" s="80"/>
      <c r="O1841" s="145"/>
      <c r="P1841" s="79"/>
      <c r="AS1841" s="146"/>
      <c r="AT1841" s="147"/>
      <c r="AU1841" s="148"/>
    </row>
    <row r="1842" spans="9:47">
      <c r="I1842" s="79"/>
      <c r="J1842" s="79"/>
      <c r="K1842" s="80"/>
      <c r="L1842" s="80"/>
      <c r="M1842" s="80"/>
      <c r="N1842" s="80"/>
      <c r="O1842" s="145"/>
      <c r="P1842" s="79"/>
      <c r="AS1842" s="146"/>
      <c r="AT1842" s="147"/>
      <c r="AU1842" s="148"/>
    </row>
    <row r="1843" spans="9:47">
      <c r="I1843" s="79"/>
      <c r="J1843" s="79"/>
      <c r="K1843" s="80"/>
      <c r="L1843" s="80"/>
      <c r="M1843" s="80"/>
      <c r="N1843" s="80"/>
      <c r="O1843" s="145"/>
      <c r="P1843" s="79"/>
      <c r="AS1843" s="146"/>
      <c r="AT1843" s="147"/>
      <c r="AU1843" s="148"/>
    </row>
    <row r="1844" spans="9:47">
      <c r="I1844" s="79"/>
      <c r="J1844" s="79"/>
      <c r="K1844" s="80"/>
      <c r="L1844" s="80"/>
      <c r="M1844" s="80"/>
      <c r="N1844" s="80"/>
      <c r="O1844" s="145"/>
      <c r="P1844" s="79"/>
      <c r="AS1844" s="146"/>
      <c r="AT1844" s="147"/>
      <c r="AU1844" s="148"/>
    </row>
    <row r="1845" spans="9:47">
      <c r="I1845" s="79"/>
      <c r="J1845" s="79"/>
      <c r="K1845" s="80"/>
      <c r="L1845" s="80"/>
      <c r="M1845" s="80"/>
      <c r="N1845" s="80"/>
      <c r="O1845" s="145"/>
      <c r="P1845" s="79"/>
      <c r="AS1845" s="146"/>
      <c r="AT1845" s="147"/>
      <c r="AU1845" s="148"/>
    </row>
    <row r="1846" spans="9:47">
      <c r="I1846" s="79"/>
      <c r="J1846" s="79"/>
      <c r="K1846" s="80"/>
      <c r="L1846" s="80"/>
      <c r="M1846" s="80"/>
      <c r="N1846" s="80"/>
      <c r="O1846" s="145"/>
      <c r="P1846" s="79"/>
      <c r="AS1846" s="146"/>
      <c r="AT1846" s="147"/>
      <c r="AU1846" s="148"/>
    </row>
    <row r="1847" spans="9:47">
      <c r="I1847" s="79"/>
      <c r="J1847" s="79"/>
      <c r="K1847" s="80"/>
      <c r="L1847" s="80"/>
      <c r="M1847" s="80"/>
      <c r="N1847" s="80"/>
      <c r="O1847" s="145"/>
      <c r="P1847" s="79"/>
      <c r="AS1847" s="146"/>
      <c r="AT1847" s="147"/>
      <c r="AU1847" s="148"/>
    </row>
    <row r="1848" spans="9:47">
      <c r="I1848" s="79"/>
      <c r="J1848" s="79"/>
      <c r="K1848" s="80"/>
      <c r="L1848" s="80"/>
      <c r="M1848" s="80"/>
      <c r="N1848" s="80"/>
      <c r="O1848" s="145"/>
      <c r="P1848" s="79"/>
      <c r="AS1848" s="146"/>
      <c r="AT1848" s="147"/>
      <c r="AU1848" s="148"/>
    </row>
    <row r="1849" spans="9:47">
      <c r="I1849" s="79"/>
      <c r="J1849" s="79"/>
      <c r="K1849" s="80"/>
      <c r="L1849" s="80"/>
      <c r="M1849" s="80"/>
      <c r="N1849" s="80"/>
      <c r="O1849" s="145"/>
      <c r="P1849" s="79"/>
      <c r="AS1849" s="146"/>
      <c r="AT1849" s="147"/>
      <c r="AU1849" s="148"/>
    </row>
    <row r="1850" spans="9:47">
      <c r="I1850" s="79"/>
      <c r="J1850" s="79"/>
      <c r="K1850" s="80"/>
      <c r="L1850" s="80"/>
      <c r="M1850" s="80"/>
      <c r="N1850" s="80"/>
      <c r="O1850" s="145"/>
      <c r="P1850" s="79"/>
      <c r="AS1850" s="146"/>
      <c r="AT1850" s="147"/>
      <c r="AU1850" s="148"/>
    </row>
    <row r="1851" spans="9:47">
      <c r="I1851" s="79"/>
      <c r="J1851" s="79"/>
      <c r="K1851" s="80"/>
      <c r="L1851" s="80"/>
      <c r="M1851" s="80"/>
      <c r="N1851" s="80"/>
      <c r="O1851" s="145"/>
      <c r="P1851" s="79"/>
      <c r="AS1851" s="146"/>
      <c r="AT1851" s="147"/>
      <c r="AU1851" s="148"/>
    </row>
    <row r="1852" spans="9:47">
      <c r="I1852" s="79"/>
      <c r="J1852" s="79"/>
      <c r="K1852" s="80"/>
      <c r="L1852" s="80"/>
      <c r="M1852" s="80"/>
      <c r="N1852" s="80"/>
      <c r="O1852" s="145"/>
      <c r="P1852" s="79"/>
      <c r="AS1852" s="146"/>
      <c r="AT1852" s="147"/>
      <c r="AU1852" s="148"/>
    </row>
    <row r="1853" spans="9:47">
      <c r="I1853" s="79"/>
      <c r="J1853" s="79"/>
      <c r="K1853" s="80"/>
      <c r="L1853" s="80"/>
      <c r="M1853" s="80"/>
      <c r="N1853" s="80"/>
      <c r="O1853" s="145"/>
      <c r="P1853" s="79"/>
      <c r="AS1853" s="146"/>
      <c r="AT1853" s="147"/>
      <c r="AU1853" s="148"/>
    </row>
    <row r="1854" spans="9:47">
      <c r="I1854" s="79"/>
      <c r="J1854" s="79"/>
      <c r="K1854" s="80"/>
      <c r="L1854" s="80"/>
      <c r="M1854" s="80"/>
      <c r="N1854" s="80"/>
      <c r="O1854" s="145"/>
      <c r="P1854" s="79"/>
      <c r="AS1854" s="146"/>
      <c r="AT1854" s="147"/>
      <c r="AU1854" s="148"/>
    </row>
    <row r="1855" spans="9:47">
      <c r="I1855" s="79"/>
      <c r="J1855" s="79"/>
      <c r="K1855" s="80"/>
      <c r="L1855" s="80"/>
      <c r="M1855" s="80"/>
      <c r="N1855" s="80"/>
      <c r="O1855" s="145"/>
      <c r="P1855" s="79"/>
      <c r="AS1855" s="146"/>
      <c r="AT1855" s="147"/>
      <c r="AU1855" s="148"/>
    </row>
    <row r="1856" spans="9:47">
      <c r="I1856" s="79"/>
      <c r="J1856" s="79"/>
      <c r="K1856" s="80"/>
      <c r="L1856" s="80"/>
      <c r="M1856" s="80"/>
      <c r="N1856" s="80"/>
      <c r="O1856" s="145"/>
      <c r="P1856" s="79"/>
      <c r="AS1856" s="146"/>
      <c r="AT1856" s="147"/>
      <c r="AU1856" s="148"/>
    </row>
    <row r="1857" spans="9:47">
      <c r="I1857" s="79"/>
      <c r="J1857" s="79"/>
      <c r="K1857" s="80"/>
      <c r="L1857" s="80"/>
      <c r="M1857" s="80"/>
      <c r="N1857" s="80"/>
      <c r="O1857" s="145"/>
      <c r="P1857" s="79"/>
      <c r="AS1857" s="146"/>
      <c r="AT1857" s="147"/>
      <c r="AU1857" s="148"/>
    </row>
    <row r="1858" spans="9:47">
      <c r="I1858" s="79"/>
      <c r="J1858" s="79"/>
      <c r="K1858" s="80"/>
      <c r="L1858" s="80"/>
      <c r="M1858" s="80"/>
      <c r="N1858" s="80"/>
      <c r="O1858" s="145"/>
      <c r="P1858" s="79"/>
      <c r="AS1858" s="146"/>
      <c r="AT1858" s="147"/>
      <c r="AU1858" s="148"/>
    </row>
    <row r="1859" spans="9:47">
      <c r="I1859" s="79"/>
      <c r="J1859" s="79"/>
      <c r="K1859" s="80"/>
      <c r="L1859" s="80"/>
      <c r="M1859" s="80"/>
      <c r="N1859" s="80"/>
      <c r="O1859" s="145"/>
      <c r="P1859" s="79"/>
      <c r="AS1859" s="146"/>
      <c r="AT1859" s="147"/>
      <c r="AU1859" s="148"/>
    </row>
    <row r="1860" spans="9:47">
      <c r="I1860" s="79"/>
      <c r="J1860" s="79"/>
      <c r="K1860" s="80"/>
      <c r="L1860" s="80"/>
      <c r="M1860" s="80"/>
      <c r="N1860" s="80"/>
      <c r="O1860" s="145"/>
      <c r="P1860" s="79"/>
    </row>
    <row r="1861" spans="9:47">
      <c r="I1861" s="79"/>
      <c r="J1861" s="79"/>
      <c r="K1861" s="80"/>
      <c r="L1861" s="80"/>
      <c r="M1861" s="80"/>
      <c r="N1861" s="80"/>
      <c r="O1861" s="145"/>
      <c r="P1861" s="79"/>
    </row>
    <row r="1862" spans="9:47">
      <c r="I1862" s="79"/>
      <c r="J1862" s="79"/>
      <c r="K1862" s="80"/>
      <c r="L1862" s="80"/>
      <c r="M1862" s="80"/>
      <c r="N1862" s="80"/>
      <c r="O1862" s="145"/>
      <c r="P1862" s="79"/>
    </row>
    <row r="1863" spans="9:47">
      <c r="I1863" s="79"/>
      <c r="J1863" s="79"/>
      <c r="K1863" s="80"/>
      <c r="L1863" s="80"/>
      <c r="M1863" s="80"/>
      <c r="N1863" s="80"/>
      <c r="O1863" s="145"/>
      <c r="P1863" s="79"/>
    </row>
    <row r="1864" spans="9:47">
      <c r="I1864" s="79"/>
      <c r="J1864" s="79"/>
      <c r="K1864" s="80"/>
      <c r="L1864" s="80"/>
      <c r="M1864" s="80"/>
      <c r="N1864" s="80"/>
      <c r="O1864" s="145"/>
      <c r="P1864" s="79"/>
    </row>
    <row r="1865" spans="9:47">
      <c r="I1865" s="79"/>
      <c r="J1865" s="79"/>
      <c r="K1865" s="80"/>
      <c r="L1865" s="80"/>
      <c r="M1865" s="80"/>
      <c r="N1865" s="80"/>
      <c r="O1865" s="145"/>
      <c r="P1865" s="79"/>
    </row>
    <row r="1866" spans="9:47">
      <c r="I1866" s="79"/>
      <c r="J1866" s="79"/>
      <c r="K1866" s="80"/>
      <c r="L1866" s="80"/>
      <c r="M1866" s="80"/>
      <c r="N1866" s="80"/>
      <c r="O1866" s="145"/>
      <c r="P1866" s="79"/>
    </row>
    <row r="1867" spans="9:47">
      <c r="I1867" s="79"/>
      <c r="J1867" s="79"/>
      <c r="K1867" s="80"/>
      <c r="L1867" s="80"/>
      <c r="M1867" s="80"/>
      <c r="N1867" s="80"/>
      <c r="O1867" s="145"/>
      <c r="P1867" s="79"/>
    </row>
    <row r="1868" spans="9:47">
      <c r="I1868" s="79"/>
      <c r="J1868" s="79"/>
      <c r="K1868" s="80"/>
      <c r="L1868" s="80"/>
      <c r="M1868" s="80"/>
      <c r="N1868" s="80"/>
      <c r="O1868" s="145"/>
      <c r="P1868" s="79"/>
    </row>
    <row r="1869" spans="9:47">
      <c r="I1869" s="79"/>
      <c r="J1869" s="79"/>
      <c r="K1869" s="80"/>
      <c r="L1869" s="80"/>
      <c r="M1869" s="80"/>
      <c r="N1869" s="80"/>
      <c r="O1869" s="145"/>
      <c r="P1869" s="79"/>
    </row>
    <row r="1870" spans="9:47">
      <c r="I1870" s="79"/>
      <c r="J1870" s="79"/>
      <c r="K1870" s="80"/>
      <c r="L1870" s="80"/>
      <c r="M1870" s="80"/>
      <c r="N1870" s="80"/>
      <c r="O1870" s="145"/>
      <c r="P1870" s="79"/>
    </row>
    <row r="1871" spans="9:47">
      <c r="I1871" s="79"/>
      <c r="J1871" s="79"/>
      <c r="K1871" s="80"/>
      <c r="L1871" s="80"/>
      <c r="M1871" s="80"/>
      <c r="N1871" s="80"/>
      <c r="O1871" s="145"/>
      <c r="P1871" s="79"/>
    </row>
    <row r="1872" spans="9:47">
      <c r="I1872" s="79"/>
      <c r="J1872" s="79"/>
      <c r="K1872" s="80"/>
      <c r="L1872" s="80"/>
      <c r="M1872" s="80"/>
      <c r="N1872" s="80"/>
      <c r="O1872" s="145"/>
      <c r="P1872" s="79"/>
    </row>
    <row r="1873" spans="9:16">
      <c r="I1873" s="79"/>
      <c r="J1873" s="79"/>
      <c r="K1873" s="80"/>
      <c r="L1873" s="80"/>
      <c r="M1873" s="80"/>
      <c r="N1873" s="80"/>
      <c r="O1873" s="145"/>
      <c r="P1873" s="79"/>
    </row>
    <row r="1874" spans="9:16">
      <c r="I1874" s="79"/>
      <c r="J1874" s="79"/>
      <c r="K1874" s="80"/>
      <c r="L1874" s="80"/>
      <c r="M1874" s="80"/>
      <c r="N1874" s="80"/>
      <c r="O1874" s="145"/>
      <c r="P1874" s="79"/>
    </row>
    <row r="1875" spans="9:16">
      <c r="I1875" s="79"/>
      <c r="J1875" s="79"/>
      <c r="K1875" s="80"/>
      <c r="L1875" s="80"/>
      <c r="M1875" s="80"/>
      <c r="N1875" s="80"/>
      <c r="O1875" s="145"/>
      <c r="P1875" s="79"/>
    </row>
    <row r="1876" spans="9:16">
      <c r="I1876" s="79"/>
      <c r="J1876" s="79"/>
      <c r="K1876" s="80"/>
      <c r="L1876" s="80"/>
      <c r="M1876" s="80"/>
      <c r="N1876" s="80"/>
      <c r="O1876" s="145"/>
      <c r="P1876" s="79"/>
    </row>
    <row r="1877" spans="9:16">
      <c r="I1877" s="79"/>
      <c r="J1877" s="79"/>
      <c r="K1877" s="80"/>
      <c r="L1877" s="80"/>
      <c r="M1877" s="80"/>
      <c r="N1877" s="80"/>
      <c r="O1877" s="145"/>
      <c r="P1877" s="79"/>
    </row>
    <row r="1878" spans="9:16">
      <c r="I1878" s="79"/>
      <c r="J1878" s="79"/>
      <c r="K1878" s="80"/>
      <c r="L1878" s="80"/>
      <c r="M1878" s="80"/>
      <c r="N1878" s="80"/>
      <c r="O1878" s="145"/>
      <c r="P1878" s="79"/>
    </row>
    <row r="1879" spans="9:16">
      <c r="I1879" s="79"/>
      <c r="J1879" s="79"/>
      <c r="K1879" s="80"/>
      <c r="L1879" s="80"/>
      <c r="M1879" s="80"/>
      <c r="N1879" s="80"/>
      <c r="O1879" s="145"/>
      <c r="P1879" s="79"/>
    </row>
    <row r="1880" spans="9:16">
      <c r="I1880" s="79"/>
      <c r="J1880" s="79"/>
      <c r="K1880" s="80"/>
      <c r="L1880" s="80"/>
      <c r="M1880" s="80"/>
      <c r="N1880" s="80"/>
      <c r="O1880" s="145"/>
      <c r="P1880" s="79"/>
    </row>
    <row r="1881" spans="9:16">
      <c r="I1881" s="79"/>
      <c r="J1881" s="79"/>
      <c r="K1881" s="80"/>
      <c r="L1881" s="80"/>
      <c r="M1881" s="80"/>
      <c r="N1881" s="80"/>
      <c r="O1881" s="145"/>
      <c r="P1881" s="79"/>
    </row>
    <row r="1882" spans="9:16">
      <c r="I1882" s="79"/>
      <c r="J1882" s="79"/>
      <c r="K1882" s="80"/>
      <c r="L1882" s="80"/>
      <c r="M1882" s="80"/>
      <c r="N1882" s="80"/>
      <c r="O1882" s="145"/>
      <c r="P1882" s="79"/>
    </row>
    <row r="1883" spans="9:16">
      <c r="I1883" s="79"/>
      <c r="J1883" s="79"/>
      <c r="K1883" s="80"/>
      <c r="L1883" s="80"/>
      <c r="M1883" s="80"/>
      <c r="N1883" s="80"/>
      <c r="O1883" s="145"/>
      <c r="P1883" s="79"/>
    </row>
    <row r="1884" spans="9:16">
      <c r="I1884" s="79"/>
      <c r="J1884" s="79"/>
      <c r="K1884" s="80"/>
      <c r="L1884" s="80"/>
      <c r="M1884" s="80"/>
      <c r="N1884" s="80"/>
      <c r="O1884" s="145"/>
      <c r="P1884" s="79"/>
    </row>
    <row r="1885" spans="9:16">
      <c r="I1885" s="79"/>
      <c r="J1885" s="79"/>
      <c r="K1885" s="80"/>
      <c r="L1885" s="80"/>
      <c r="M1885" s="80"/>
      <c r="N1885" s="80"/>
      <c r="O1885" s="145"/>
      <c r="P1885" s="79"/>
    </row>
    <row r="1886" spans="9:16">
      <c r="I1886" s="79"/>
      <c r="J1886" s="79"/>
      <c r="K1886" s="80"/>
      <c r="L1886" s="80"/>
      <c r="M1886" s="80"/>
      <c r="N1886" s="80"/>
      <c r="O1886" s="145"/>
      <c r="P1886" s="79"/>
    </row>
    <row r="1887" spans="9:16">
      <c r="I1887" s="79"/>
      <c r="J1887" s="79"/>
      <c r="K1887" s="80"/>
      <c r="L1887" s="80"/>
      <c r="M1887" s="80"/>
      <c r="N1887" s="80"/>
      <c r="O1887" s="145"/>
      <c r="P1887" s="79"/>
    </row>
    <row r="1888" spans="9:16">
      <c r="I1888" s="79"/>
      <c r="J1888" s="79"/>
      <c r="K1888" s="80"/>
      <c r="L1888" s="80"/>
      <c r="M1888" s="80"/>
      <c r="N1888" s="80"/>
      <c r="O1888" s="145"/>
      <c r="P1888" s="79"/>
    </row>
    <row r="1889" spans="9:16">
      <c r="I1889" s="79"/>
      <c r="J1889" s="79"/>
      <c r="K1889" s="80"/>
      <c r="L1889" s="80"/>
      <c r="M1889" s="80"/>
      <c r="N1889" s="80"/>
      <c r="O1889" s="145"/>
      <c r="P1889" s="79"/>
    </row>
    <row r="1890" spans="9:16">
      <c r="I1890" s="79"/>
      <c r="J1890" s="79"/>
      <c r="K1890" s="80"/>
      <c r="L1890" s="80"/>
      <c r="M1890" s="80"/>
      <c r="N1890" s="80"/>
      <c r="O1890" s="145"/>
      <c r="P1890" s="79"/>
    </row>
    <row r="1891" spans="9:16">
      <c r="I1891" s="79"/>
      <c r="J1891" s="79"/>
      <c r="K1891" s="80"/>
      <c r="L1891" s="80"/>
      <c r="M1891" s="80"/>
      <c r="N1891" s="80"/>
      <c r="O1891" s="145"/>
      <c r="P1891" s="79"/>
    </row>
    <row r="1892" spans="9:16">
      <c r="I1892" s="79"/>
      <c r="J1892" s="79"/>
      <c r="K1892" s="80"/>
      <c r="L1892" s="80"/>
      <c r="M1892" s="80"/>
      <c r="N1892" s="80"/>
      <c r="O1892" s="145"/>
      <c r="P1892" s="79"/>
    </row>
    <row r="1893" spans="9:16">
      <c r="I1893" s="79"/>
      <c r="J1893" s="79"/>
      <c r="K1893" s="80"/>
      <c r="L1893" s="80"/>
      <c r="M1893" s="80"/>
      <c r="N1893" s="80"/>
      <c r="O1893" s="145"/>
      <c r="P1893" s="79"/>
    </row>
    <row r="1894" spans="9:16">
      <c r="I1894" s="79"/>
      <c r="J1894" s="79"/>
      <c r="K1894" s="80"/>
      <c r="L1894" s="80"/>
      <c r="M1894" s="80"/>
      <c r="N1894" s="80"/>
      <c r="O1894" s="145"/>
      <c r="P1894" s="79"/>
    </row>
    <row r="1895" spans="9:16">
      <c r="I1895" s="79"/>
      <c r="J1895" s="79"/>
      <c r="K1895" s="80"/>
      <c r="L1895" s="80"/>
      <c r="M1895" s="80"/>
      <c r="N1895" s="80"/>
      <c r="O1895" s="145"/>
      <c r="P1895" s="79"/>
    </row>
    <row r="1896" spans="9:16">
      <c r="I1896" s="79"/>
      <c r="J1896" s="79"/>
      <c r="K1896" s="80"/>
      <c r="L1896" s="80"/>
      <c r="M1896" s="80"/>
      <c r="N1896" s="80"/>
      <c r="O1896" s="145"/>
      <c r="P1896" s="79"/>
    </row>
    <row r="1897" spans="9:16">
      <c r="I1897" s="79"/>
      <c r="J1897" s="79"/>
      <c r="K1897" s="80"/>
      <c r="L1897" s="80"/>
      <c r="M1897" s="80"/>
      <c r="N1897" s="80"/>
      <c r="O1897" s="145"/>
      <c r="P1897" s="79"/>
    </row>
    <row r="1898" spans="9:16">
      <c r="I1898" s="79"/>
      <c r="J1898" s="79"/>
      <c r="K1898" s="80"/>
      <c r="L1898" s="80"/>
      <c r="M1898" s="80"/>
      <c r="N1898" s="80"/>
      <c r="O1898" s="145"/>
      <c r="P1898" s="79"/>
    </row>
    <row r="1899" spans="9:16">
      <c r="I1899" s="79"/>
      <c r="J1899" s="79"/>
      <c r="K1899" s="80"/>
      <c r="L1899" s="80"/>
      <c r="M1899" s="80"/>
      <c r="N1899" s="80"/>
      <c r="O1899" s="145"/>
      <c r="P1899" s="79"/>
    </row>
    <row r="1900" spans="9:16">
      <c r="I1900" s="79"/>
      <c r="J1900" s="79"/>
      <c r="K1900" s="80"/>
      <c r="L1900" s="80"/>
      <c r="M1900" s="80"/>
      <c r="N1900" s="80"/>
      <c r="O1900" s="145"/>
      <c r="P1900" s="79"/>
    </row>
    <row r="1901" spans="9:16">
      <c r="I1901" s="79"/>
      <c r="J1901" s="79"/>
      <c r="K1901" s="80"/>
      <c r="L1901" s="80"/>
      <c r="M1901" s="80"/>
      <c r="N1901" s="80"/>
      <c r="O1901" s="145"/>
      <c r="P1901" s="79"/>
    </row>
    <row r="1902" spans="9:16">
      <c r="I1902" s="79"/>
      <c r="J1902" s="79"/>
      <c r="K1902" s="80"/>
      <c r="L1902" s="80"/>
      <c r="M1902" s="80"/>
      <c r="N1902" s="80"/>
      <c r="O1902" s="145"/>
      <c r="P1902" s="79"/>
    </row>
    <row r="1903" spans="9:16">
      <c r="I1903" s="79"/>
      <c r="J1903" s="79"/>
      <c r="K1903" s="80"/>
      <c r="L1903" s="80"/>
      <c r="M1903" s="80"/>
      <c r="N1903" s="80"/>
      <c r="O1903" s="145"/>
      <c r="P1903" s="79"/>
    </row>
    <row r="1904" spans="9:16">
      <c r="I1904" s="79"/>
      <c r="J1904" s="79"/>
      <c r="K1904" s="80"/>
      <c r="L1904" s="80"/>
      <c r="M1904" s="80"/>
      <c r="N1904" s="80"/>
      <c r="O1904" s="145"/>
      <c r="P1904" s="79"/>
    </row>
    <row r="1905" spans="9:16">
      <c r="I1905" s="79"/>
      <c r="J1905" s="79"/>
      <c r="K1905" s="80"/>
      <c r="L1905" s="80"/>
      <c r="M1905" s="80"/>
      <c r="N1905" s="80"/>
      <c r="O1905" s="145"/>
      <c r="P1905" s="79"/>
    </row>
    <row r="1906" spans="9:16">
      <c r="I1906" s="79"/>
      <c r="J1906" s="79"/>
      <c r="K1906" s="80"/>
      <c r="L1906" s="80"/>
      <c r="M1906" s="80"/>
      <c r="N1906" s="80"/>
      <c r="O1906" s="145"/>
      <c r="P1906" s="79"/>
    </row>
    <row r="1907" spans="9:16">
      <c r="I1907" s="79"/>
      <c r="J1907" s="79"/>
      <c r="K1907" s="80"/>
      <c r="L1907" s="80"/>
      <c r="M1907" s="80"/>
      <c r="N1907" s="80"/>
      <c r="O1907" s="145"/>
      <c r="P1907" s="79"/>
    </row>
    <row r="1908" spans="9:16">
      <c r="I1908" s="79"/>
      <c r="J1908" s="79"/>
      <c r="K1908" s="80"/>
      <c r="L1908" s="80"/>
      <c r="M1908" s="80"/>
      <c r="N1908" s="80"/>
      <c r="O1908" s="145"/>
      <c r="P1908" s="79"/>
    </row>
    <row r="1909" spans="9:16">
      <c r="I1909" s="79"/>
      <c r="J1909" s="79"/>
      <c r="K1909" s="80"/>
      <c r="L1909" s="80"/>
      <c r="M1909" s="80"/>
      <c r="N1909" s="80"/>
      <c r="O1909" s="145"/>
      <c r="P1909" s="79"/>
    </row>
    <row r="1910" spans="9:16">
      <c r="I1910" s="79"/>
      <c r="J1910" s="79"/>
      <c r="K1910" s="80"/>
      <c r="L1910" s="80"/>
      <c r="M1910" s="80"/>
      <c r="N1910" s="80"/>
      <c r="O1910" s="145"/>
      <c r="P1910" s="79"/>
    </row>
    <row r="1911" spans="9:16">
      <c r="I1911" s="79"/>
      <c r="J1911" s="79"/>
      <c r="K1911" s="80"/>
      <c r="L1911" s="80"/>
      <c r="M1911" s="80"/>
      <c r="N1911" s="80"/>
      <c r="O1911" s="145"/>
      <c r="P1911" s="79"/>
    </row>
    <row r="1912" spans="9:16">
      <c r="I1912" s="79"/>
      <c r="J1912" s="79"/>
      <c r="K1912" s="80"/>
      <c r="L1912" s="80"/>
      <c r="M1912" s="80"/>
      <c r="N1912" s="80"/>
      <c r="O1912" s="145"/>
      <c r="P1912" s="79"/>
    </row>
    <row r="1913" spans="9:16">
      <c r="I1913" s="79"/>
      <c r="J1913" s="79"/>
      <c r="K1913" s="80"/>
      <c r="L1913" s="80"/>
      <c r="M1913" s="80"/>
      <c r="N1913" s="80"/>
      <c r="O1913" s="145"/>
      <c r="P1913" s="79"/>
    </row>
    <row r="1914" spans="9:16">
      <c r="I1914" s="79"/>
      <c r="J1914" s="79"/>
      <c r="K1914" s="80"/>
      <c r="L1914" s="80"/>
      <c r="M1914" s="80"/>
      <c r="N1914" s="80"/>
      <c r="O1914" s="145"/>
      <c r="P1914" s="79"/>
    </row>
    <row r="1915" spans="9:16">
      <c r="I1915" s="79"/>
      <c r="J1915" s="79"/>
      <c r="K1915" s="80"/>
      <c r="L1915" s="80"/>
      <c r="M1915" s="80"/>
      <c r="N1915" s="80"/>
      <c r="O1915" s="145"/>
      <c r="P1915" s="79"/>
    </row>
    <row r="1916" spans="9:16">
      <c r="I1916" s="79"/>
      <c r="J1916" s="79"/>
      <c r="K1916" s="80"/>
      <c r="L1916" s="80"/>
      <c r="M1916" s="80"/>
      <c r="N1916" s="80"/>
      <c r="O1916" s="145"/>
      <c r="P1916" s="79"/>
    </row>
    <row r="1917" spans="9:16">
      <c r="I1917" s="79"/>
      <c r="J1917" s="79"/>
      <c r="K1917" s="80"/>
      <c r="L1917" s="80"/>
      <c r="M1917" s="80"/>
      <c r="N1917" s="80"/>
      <c r="O1917" s="145"/>
      <c r="P1917" s="79"/>
    </row>
    <row r="1918" spans="9:16">
      <c r="I1918" s="79"/>
      <c r="J1918" s="79"/>
      <c r="K1918" s="80"/>
      <c r="L1918" s="80"/>
      <c r="M1918" s="80"/>
      <c r="N1918" s="80"/>
      <c r="O1918" s="145"/>
      <c r="P1918" s="79"/>
    </row>
    <row r="1919" spans="9:16">
      <c r="I1919" s="79"/>
      <c r="J1919" s="79"/>
      <c r="K1919" s="80"/>
      <c r="L1919" s="80"/>
      <c r="M1919" s="80"/>
      <c r="N1919" s="80"/>
      <c r="O1919" s="145"/>
      <c r="P1919" s="79"/>
    </row>
    <row r="1920" spans="9:16">
      <c r="I1920" s="79"/>
      <c r="J1920" s="79"/>
      <c r="K1920" s="80"/>
      <c r="L1920" s="80"/>
      <c r="M1920" s="80"/>
      <c r="N1920" s="80"/>
      <c r="O1920" s="145"/>
      <c r="P1920" s="79"/>
    </row>
    <row r="1921" spans="9:16">
      <c r="I1921" s="79"/>
      <c r="J1921" s="79"/>
      <c r="K1921" s="80"/>
      <c r="L1921" s="80"/>
      <c r="M1921" s="80"/>
      <c r="N1921" s="80"/>
      <c r="O1921" s="145"/>
      <c r="P1921" s="79"/>
    </row>
    <row r="1922" spans="9:16">
      <c r="I1922" s="79"/>
      <c r="J1922" s="79"/>
      <c r="K1922" s="80"/>
      <c r="L1922" s="80"/>
      <c r="M1922" s="80"/>
      <c r="N1922" s="80"/>
      <c r="O1922" s="145"/>
      <c r="P1922" s="79"/>
    </row>
    <row r="1923" spans="9:16">
      <c r="I1923" s="79"/>
      <c r="J1923" s="79"/>
      <c r="K1923" s="80"/>
      <c r="L1923" s="80"/>
      <c r="M1923" s="80"/>
      <c r="N1923" s="80"/>
      <c r="O1923" s="145"/>
      <c r="P1923" s="79"/>
    </row>
    <row r="1924" spans="9:16">
      <c r="I1924" s="79"/>
      <c r="J1924" s="79"/>
      <c r="K1924" s="80"/>
      <c r="L1924" s="80"/>
      <c r="M1924" s="80"/>
      <c r="N1924" s="80"/>
      <c r="O1924" s="145"/>
      <c r="P1924" s="79"/>
    </row>
    <row r="1925" spans="9:16">
      <c r="I1925" s="79"/>
      <c r="J1925" s="79"/>
      <c r="K1925" s="80"/>
      <c r="L1925" s="80"/>
      <c r="M1925" s="80"/>
      <c r="N1925" s="80"/>
      <c r="O1925" s="145"/>
      <c r="P1925" s="79"/>
    </row>
    <row r="1926" spans="9:16">
      <c r="I1926" s="79"/>
      <c r="J1926" s="79"/>
      <c r="K1926" s="80"/>
      <c r="L1926" s="80"/>
      <c r="M1926" s="80"/>
      <c r="N1926" s="80"/>
      <c r="O1926" s="145"/>
      <c r="P1926" s="79"/>
    </row>
    <row r="1927" spans="9:16">
      <c r="I1927" s="79"/>
      <c r="J1927" s="79"/>
      <c r="K1927" s="80"/>
      <c r="L1927" s="80"/>
      <c r="M1927" s="80"/>
      <c r="N1927" s="80"/>
      <c r="O1927" s="145"/>
      <c r="P1927" s="79"/>
    </row>
    <row r="1928" spans="9:16">
      <c r="I1928" s="79"/>
      <c r="J1928" s="79"/>
      <c r="K1928" s="80"/>
      <c r="L1928" s="80"/>
      <c r="M1928" s="80"/>
      <c r="N1928" s="80"/>
      <c r="O1928" s="145"/>
      <c r="P1928" s="79"/>
    </row>
    <row r="1929" spans="9:16">
      <c r="I1929" s="79"/>
      <c r="J1929" s="79"/>
      <c r="K1929" s="80"/>
      <c r="L1929" s="80"/>
      <c r="M1929" s="80"/>
      <c r="N1929" s="80"/>
      <c r="O1929" s="145"/>
      <c r="P1929" s="79"/>
    </row>
    <row r="1930" spans="9:16">
      <c r="I1930" s="79"/>
      <c r="J1930" s="79"/>
      <c r="K1930" s="80"/>
      <c r="L1930" s="80"/>
      <c r="M1930" s="80"/>
      <c r="N1930" s="80"/>
      <c r="O1930" s="145"/>
      <c r="P1930" s="79"/>
    </row>
    <row r="1931" spans="9:16">
      <c r="I1931" s="79"/>
      <c r="J1931" s="79"/>
      <c r="K1931" s="80"/>
      <c r="L1931" s="80"/>
      <c r="M1931" s="80"/>
      <c r="N1931" s="80"/>
      <c r="O1931" s="145"/>
      <c r="P1931" s="79"/>
    </row>
    <row r="1932" spans="9:16">
      <c r="I1932" s="79"/>
      <c r="J1932" s="79"/>
      <c r="K1932" s="80"/>
      <c r="L1932" s="80"/>
      <c r="M1932" s="80"/>
      <c r="N1932" s="80"/>
      <c r="O1932" s="145"/>
      <c r="P1932" s="79"/>
    </row>
    <row r="1933" spans="9:16">
      <c r="I1933" s="79"/>
      <c r="J1933" s="79"/>
      <c r="K1933" s="80"/>
      <c r="L1933" s="80"/>
      <c r="M1933" s="80"/>
      <c r="N1933" s="80"/>
      <c r="O1933" s="145"/>
      <c r="P1933" s="79"/>
    </row>
    <row r="1934" spans="9:16">
      <c r="I1934" s="79"/>
      <c r="J1934" s="79"/>
      <c r="K1934" s="80"/>
      <c r="L1934" s="80"/>
      <c r="M1934" s="80"/>
      <c r="N1934" s="80"/>
      <c r="O1934" s="145"/>
      <c r="P1934" s="79"/>
    </row>
    <row r="1935" spans="9:16">
      <c r="I1935" s="79"/>
      <c r="J1935" s="79"/>
      <c r="K1935" s="80"/>
      <c r="L1935" s="80"/>
      <c r="M1935" s="80"/>
      <c r="N1935" s="80"/>
      <c r="O1935" s="145"/>
      <c r="P1935" s="79"/>
    </row>
    <row r="1936" spans="9:16">
      <c r="I1936" s="79"/>
      <c r="J1936" s="79"/>
      <c r="K1936" s="80"/>
      <c r="L1936" s="80"/>
      <c r="M1936" s="80"/>
      <c r="N1936" s="80"/>
      <c r="O1936" s="145"/>
      <c r="P1936" s="79"/>
    </row>
    <row r="1937" spans="9:16">
      <c r="I1937" s="79"/>
      <c r="J1937" s="79"/>
      <c r="K1937" s="80"/>
      <c r="L1937" s="80"/>
      <c r="M1937" s="80"/>
      <c r="N1937" s="80"/>
      <c r="O1937" s="145"/>
      <c r="P1937" s="79"/>
    </row>
    <row r="1938" spans="9:16">
      <c r="I1938" s="79"/>
      <c r="J1938" s="79"/>
      <c r="K1938" s="80"/>
      <c r="L1938" s="80"/>
      <c r="M1938" s="80"/>
      <c r="N1938" s="80"/>
      <c r="O1938" s="145"/>
      <c r="P1938" s="79"/>
    </row>
    <row r="1939" spans="9:16">
      <c r="I1939" s="79"/>
      <c r="J1939" s="79"/>
      <c r="K1939" s="80"/>
      <c r="L1939" s="80"/>
      <c r="M1939" s="80"/>
      <c r="N1939" s="80"/>
      <c r="O1939" s="145"/>
      <c r="P1939" s="79"/>
    </row>
    <row r="1940" spans="9:16">
      <c r="I1940" s="79"/>
      <c r="J1940" s="79"/>
      <c r="K1940" s="80"/>
      <c r="L1940" s="80"/>
      <c r="M1940" s="80"/>
      <c r="N1940" s="80"/>
      <c r="O1940" s="145"/>
      <c r="P1940" s="79"/>
    </row>
    <row r="1941" spans="9:16">
      <c r="I1941" s="79"/>
      <c r="J1941" s="79"/>
      <c r="K1941" s="80"/>
      <c r="L1941" s="80"/>
      <c r="M1941" s="80"/>
      <c r="N1941" s="80"/>
      <c r="O1941" s="145"/>
      <c r="P1941" s="79"/>
    </row>
    <row r="1942" spans="9:16">
      <c r="I1942" s="79"/>
      <c r="J1942" s="79"/>
      <c r="K1942" s="80"/>
      <c r="L1942" s="80"/>
      <c r="M1942" s="80"/>
      <c r="N1942" s="80"/>
      <c r="O1942" s="145"/>
      <c r="P1942" s="79"/>
    </row>
    <row r="1943" spans="9:16">
      <c r="I1943" s="79"/>
      <c r="J1943" s="79"/>
      <c r="K1943" s="80"/>
      <c r="L1943" s="80"/>
      <c r="M1943" s="80"/>
      <c r="N1943" s="80"/>
      <c r="O1943" s="145"/>
      <c r="P1943" s="79"/>
    </row>
    <row r="1944" spans="9:16">
      <c r="I1944" s="79"/>
      <c r="J1944" s="79"/>
      <c r="K1944" s="80"/>
      <c r="L1944" s="80"/>
      <c r="M1944" s="80"/>
      <c r="N1944" s="80"/>
      <c r="O1944" s="145"/>
      <c r="P1944" s="79"/>
    </row>
    <row r="1945" spans="9:16">
      <c r="I1945" s="79"/>
      <c r="J1945" s="79"/>
      <c r="K1945" s="80"/>
      <c r="L1945" s="80"/>
      <c r="M1945" s="80"/>
      <c r="N1945" s="80"/>
      <c r="O1945" s="145"/>
      <c r="P1945" s="79"/>
    </row>
    <row r="1946" spans="9:16">
      <c r="I1946" s="79"/>
      <c r="J1946" s="79"/>
      <c r="K1946" s="80"/>
      <c r="L1946" s="80"/>
      <c r="M1946" s="80"/>
      <c r="N1946" s="80"/>
      <c r="O1946" s="145"/>
      <c r="P1946" s="79"/>
    </row>
    <row r="1947" spans="9:16">
      <c r="I1947" s="79"/>
      <c r="J1947" s="79"/>
      <c r="K1947" s="80"/>
      <c r="L1947" s="80"/>
      <c r="M1947" s="80"/>
      <c r="N1947" s="80"/>
      <c r="O1947" s="145"/>
      <c r="P1947" s="79"/>
    </row>
    <row r="1948" spans="9:16">
      <c r="I1948" s="79"/>
      <c r="J1948" s="79"/>
      <c r="K1948" s="80"/>
      <c r="L1948" s="80"/>
      <c r="M1948" s="80"/>
      <c r="N1948" s="80"/>
      <c r="O1948" s="145"/>
      <c r="P1948" s="79"/>
    </row>
    <row r="1949" spans="9:16">
      <c r="I1949" s="79"/>
      <c r="J1949" s="79"/>
      <c r="K1949" s="80"/>
      <c r="L1949" s="80"/>
      <c r="M1949" s="80"/>
      <c r="N1949" s="80"/>
      <c r="O1949" s="145"/>
      <c r="P1949" s="79"/>
    </row>
    <row r="1950" spans="9:16">
      <c r="I1950" s="79"/>
      <c r="J1950" s="79"/>
      <c r="K1950" s="80"/>
      <c r="L1950" s="80"/>
      <c r="M1950" s="80"/>
      <c r="N1950" s="80"/>
      <c r="O1950" s="145"/>
      <c r="P1950" s="79"/>
    </row>
    <row r="1951" spans="9:16">
      <c r="I1951" s="79"/>
      <c r="J1951" s="79"/>
      <c r="K1951" s="80"/>
      <c r="L1951" s="80"/>
      <c r="M1951" s="80"/>
      <c r="N1951" s="80"/>
      <c r="O1951" s="145"/>
      <c r="P1951" s="79"/>
    </row>
    <row r="1952" spans="9:16">
      <c r="I1952" s="79"/>
      <c r="J1952" s="79"/>
      <c r="K1952" s="80"/>
      <c r="L1952" s="80"/>
      <c r="M1952" s="80"/>
      <c r="N1952" s="80"/>
      <c r="O1952" s="145"/>
      <c r="P1952" s="79"/>
    </row>
    <row r="1953" spans="9:16">
      <c r="I1953" s="79"/>
      <c r="J1953" s="79"/>
      <c r="K1953" s="80"/>
      <c r="L1953" s="80"/>
      <c r="M1953" s="80"/>
      <c r="N1953" s="80"/>
      <c r="O1953" s="145"/>
      <c r="P1953" s="79"/>
    </row>
    <row r="1954" spans="9:16">
      <c r="I1954" s="79"/>
      <c r="J1954" s="79"/>
      <c r="K1954" s="80"/>
      <c r="L1954" s="80"/>
      <c r="M1954" s="80"/>
      <c r="N1954" s="80"/>
      <c r="O1954" s="145"/>
      <c r="P1954" s="79"/>
    </row>
    <row r="1955" spans="9:16">
      <c r="I1955" s="79"/>
      <c r="J1955" s="79"/>
      <c r="K1955" s="80"/>
      <c r="L1955" s="80"/>
      <c r="M1955" s="80"/>
      <c r="N1955" s="80"/>
      <c r="O1955" s="145"/>
      <c r="P1955" s="79"/>
    </row>
    <row r="1956" spans="9:16">
      <c r="I1956" s="79"/>
      <c r="J1956" s="79"/>
      <c r="K1956" s="80"/>
      <c r="L1956" s="80"/>
      <c r="M1956" s="80"/>
      <c r="N1956" s="80"/>
      <c r="O1956" s="145"/>
      <c r="P1956" s="79"/>
    </row>
    <row r="1957" spans="9:16">
      <c r="I1957" s="79"/>
      <c r="J1957" s="79"/>
      <c r="K1957" s="80"/>
      <c r="L1957" s="80"/>
      <c r="M1957" s="80"/>
      <c r="N1957" s="80"/>
      <c r="O1957" s="145"/>
      <c r="P1957" s="79"/>
    </row>
    <row r="1958" spans="9:16">
      <c r="I1958" s="79"/>
      <c r="J1958" s="79"/>
      <c r="K1958" s="80"/>
      <c r="L1958" s="80"/>
      <c r="M1958" s="80"/>
      <c r="N1958" s="80"/>
      <c r="O1958" s="145"/>
      <c r="P1958" s="79"/>
    </row>
    <row r="1959" spans="9:16">
      <c r="I1959" s="79"/>
      <c r="J1959" s="79"/>
      <c r="K1959" s="80"/>
      <c r="L1959" s="80"/>
      <c r="M1959" s="80"/>
      <c r="N1959" s="80"/>
      <c r="O1959" s="145"/>
      <c r="P1959" s="79"/>
    </row>
    <row r="1960" spans="9:16">
      <c r="I1960" s="79"/>
      <c r="J1960" s="79"/>
      <c r="K1960" s="80"/>
      <c r="L1960" s="80"/>
      <c r="M1960" s="80"/>
      <c r="N1960" s="80"/>
      <c r="O1960" s="145"/>
      <c r="P1960" s="79"/>
    </row>
    <row r="1961" spans="9:16">
      <c r="I1961" s="79"/>
      <c r="J1961" s="79"/>
      <c r="K1961" s="80"/>
      <c r="L1961" s="80"/>
      <c r="M1961" s="80"/>
      <c r="N1961" s="80"/>
      <c r="O1961" s="145"/>
      <c r="P1961" s="79"/>
    </row>
    <row r="1962" spans="9:16">
      <c r="I1962" s="79"/>
      <c r="J1962" s="79"/>
      <c r="K1962" s="80"/>
      <c r="L1962" s="80"/>
      <c r="M1962" s="80"/>
      <c r="N1962" s="80"/>
      <c r="O1962" s="145"/>
      <c r="P1962" s="79"/>
    </row>
    <row r="1963" spans="9:16">
      <c r="I1963" s="79"/>
      <c r="J1963" s="79"/>
      <c r="K1963" s="80"/>
      <c r="L1963" s="80"/>
      <c r="M1963" s="80"/>
      <c r="N1963" s="80"/>
      <c r="O1963" s="145"/>
      <c r="P1963" s="79"/>
    </row>
    <row r="1964" spans="9:16">
      <c r="I1964" s="79"/>
      <c r="J1964" s="79"/>
      <c r="K1964" s="80"/>
      <c r="L1964" s="80"/>
      <c r="M1964" s="80"/>
      <c r="N1964" s="80"/>
      <c r="O1964" s="145"/>
      <c r="P1964" s="79"/>
    </row>
    <row r="1965" spans="9:16">
      <c r="I1965" s="79"/>
      <c r="J1965" s="79"/>
      <c r="K1965" s="80"/>
      <c r="L1965" s="80"/>
      <c r="M1965" s="80"/>
      <c r="N1965" s="80"/>
      <c r="O1965" s="145"/>
      <c r="P1965" s="79"/>
    </row>
    <row r="1966" spans="9:16">
      <c r="I1966" s="79"/>
      <c r="J1966" s="79"/>
      <c r="K1966" s="80"/>
      <c r="L1966" s="80"/>
      <c r="M1966" s="80"/>
      <c r="N1966" s="80"/>
      <c r="O1966" s="145"/>
      <c r="P1966" s="79"/>
    </row>
    <row r="1967" spans="9:16">
      <c r="I1967" s="79"/>
      <c r="J1967" s="79"/>
      <c r="K1967" s="80"/>
      <c r="L1967" s="80"/>
      <c r="M1967" s="80"/>
      <c r="N1967" s="80"/>
      <c r="O1967" s="145"/>
      <c r="P1967" s="79"/>
    </row>
    <row r="1968" spans="9:16">
      <c r="I1968" s="79"/>
      <c r="J1968" s="79"/>
      <c r="K1968" s="80"/>
      <c r="L1968" s="80"/>
      <c r="M1968" s="80"/>
      <c r="N1968" s="80"/>
      <c r="O1968" s="145"/>
      <c r="P1968" s="79"/>
    </row>
    <row r="1969" spans="9:16">
      <c r="I1969" s="79"/>
      <c r="J1969" s="79"/>
      <c r="K1969" s="80"/>
      <c r="L1969" s="80"/>
      <c r="M1969" s="80"/>
      <c r="N1969" s="80"/>
      <c r="O1969" s="145"/>
      <c r="P1969" s="79"/>
    </row>
    <row r="1970" spans="9:16">
      <c r="I1970" s="79"/>
      <c r="J1970" s="79"/>
      <c r="K1970" s="80"/>
      <c r="L1970" s="80"/>
      <c r="M1970" s="80"/>
      <c r="N1970" s="80"/>
      <c r="O1970" s="145"/>
      <c r="P1970" s="79"/>
    </row>
    <row r="1971" spans="9:16">
      <c r="I1971" s="79"/>
      <c r="J1971" s="79"/>
      <c r="K1971" s="80"/>
      <c r="L1971" s="80"/>
      <c r="M1971" s="80"/>
      <c r="N1971" s="80"/>
      <c r="O1971" s="145"/>
      <c r="P1971" s="79"/>
    </row>
    <row r="1972" spans="9:16">
      <c r="I1972" s="79"/>
      <c r="J1972" s="79"/>
      <c r="K1972" s="80"/>
      <c r="L1972" s="80"/>
      <c r="M1972" s="80"/>
      <c r="N1972" s="80"/>
      <c r="O1972" s="145"/>
      <c r="P1972" s="79"/>
    </row>
    <row r="1973" spans="9:16">
      <c r="I1973" s="79"/>
      <c r="J1973" s="79"/>
      <c r="K1973" s="80"/>
      <c r="L1973" s="80"/>
      <c r="M1973" s="80"/>
      <c r="N1973" s="80"/>
      <c r="O1973" s="145"/>
      <c r="P1973" s="79"/>
    </row>
    <row r="1974" spans="9:16">
      <c r="I1974" s="79"/>
      <c r="J1974" s="79"/>
      <c r="K1974" s="80"/>
      <c r="L1974" s="80"/>
      <c r="M1974" s="80"/>
      <c r="N1974" s="80"/>
      <c r="O1974" s="145"/>
      <c r="P1974" s="79"/>
    </row>
    <row r="1975" spans="9:16">
      <c r="I1975" s="79"/>
      <c r="J1975" s="79"/>
      <c r="K1975" s="80"/>
      <c r="L1975" s="80"/>
      <c r="M1975" s="80"/>
      <c r="N1975" s="80"/>
      <c r="O1975" s="145"/>
      <c r="P1975" s="79"/>
    </row>
    <row r="1976" spans="9:16">
      <c r="I1976" s="79"/>
      <c r="J1976" s="79"/>
      <c r="K1976" s="80"/>
      <c r="L1976" s="80"/>
      <c r="M1976" s="80"/>
      <c r="N1976" s="80"/>
      <c r="O1976" s="145"/>
      <c r="P1976" s="79"/>
    </row>
    <row r="1977" spans="9:16">
      <c r="I1977" s="79"/>
      <c r="J1977" s="79"/>
      <c r="K1977" s="80"/>
      <c r="L1977" s="80"/>
      <c r="M1977" s="80"/>
      <c r="N1977" s="80"/>
      <c r="O1977" s="145"/>
      <c r="P1977" s="79"/>
    </row>
    <row r="1978" spans="9:16">
      <c r="I1978" s="79"/>
      <c r="J1978" s="79"/>
      <c r="K1978" s="80"/>
      <c r="L1978" s="80"/>
      <c r="M1978" s="80"/>
      <c r="N1978" s="80"/>
      <c r="O1978" s="145"/>
      <c r="P1978" s="79"/>
    </row>
    <row r="1979" spans="9:16">
      <c r="I1979" s="79"/>
      <c r="J1979" s="79"/>
      <c r="K1979" s="80"/>
      <c r="L1979" s="80"/>
      <c r="M1979" s="80"/>
      <c r="N1979" s="80"/>
      <c r="O1979" s="145"/>
      <c r="P1979" s="79"/>
    </row>
    <row r="1980" spans="9:16">
      <c r="I1980" s="79"/>
      <c r="J1980" s="79"/>
      <c r="K1980" s="80"/>
      <c r="L1980" s="80"/>
      <c r="M1980" s="80"/>
      <c r="N1980" s="80"/>
      <c r="O1980" s="145"/>
      <c r="P1980" s="79"/>
    </row>
    <row r="1981" spans="9:16">
      <c r="I1981" s="79"/>
      <c r="J1981" s="79"/>
      <c r="K1981" s="80"/>
      <c r="L1981" s="80"/>
      <c r="M1981" s="80"/>
      <c r="N1981" s="80"/>
      <c r="O1981" s="145"/>
      <c r="P1981" s="79"/>
    </row>
    <row r="1982" spans="9:16">
      <c r="I1982" s="79"/>
      <c r="J1982" s="79"/>
      <c r="K1982" s="80"/>
      <c r="L1982" s="80"/>
      <c r="M1982" s="80"/>
      <c r="N1982" s="80"/>
      <c r="O1982" s="145"/>
      <c r="P1982" s="79"/>
    </row>
    <row r="1983" spans="9:16">
      <c r="I1983" s="79"/>
      <c r="J1983" s="79"/>
      <c r="K1983" s="80"/>
      <c r="L1983" s="80"/>
      <c r="M1983" s="80"/>
      <c r="N1983" s="80"/>
      <c r="O1983" s="145"/>
      <c r="P1983" s="79"/>
    </row>
    <row r="1984" spans="9:16">
      <c r="I1984" s="79"/>
      <c r="J1984" s="79"/>
      <c r="K1984" s="80"/>
      <c r="L1984" s="80"/>
      <c r="M1984" s="80"/>
      <c r="N1984" s="80"/>
      <c r="O1984" s="145"/>
      <c r="P1984" s="79"/>
    </row>
    <row r="1985" spans="9:16">
      <c r="I1985" s="79"/>
      <c r="J1985" s="79"/>
      <c r="K1985" s="80"/>
      <c r="L1985" s="80"/>
      <c r="M1985" s="80"/>
      <c r="N1985" s="80"/>
      <c r="O1985" s="145"/>
      <c r="P1985" s="79"/>
    </row>
    <row r="1986" spans="9:16">
      <c r="I1986" s="79"/>
      <c r="J1986" s="79"/>
      <c r="K1986" s="80"/>
      <c r="L1986" s="80"/>
      <c r="M1986" s="80"/>
      <c r="N1986" s="80"/>
      <c r="O1986" s="145"/>
      <c r="P1986" s="79"/>
    </row>
    <row r="1987" spans="9:16">
      <c r="I1987" s="79"/>
      <c r="J1987" s="79"/>
      <c r="K1987" s="80"/>
      <c r="L1987" s="80"/>
      <c r="M1987" s="80"/>
      <c r="N1987" s="80"/>
      <c r="O1987" s="145"/>
      <c r="P1987" s="79"/>
    </row>
    <row r="1988" spans="9:16">
      <c r="I1988" s="79"/>
      <c r="J1988" s="79"/>
      <c r="K1988" s="80"/>
      <c r="L1988" s="80"/>
      <c r="M1988" s="80"/>
      <c r="N1988" s="80"/>
      <c r="O1988" s="145"/>
      <c r="P1988" s="79"/>
    </row>
    <row r="1989" spans="9:16">
      <c r="I1989" s="79"/>
      <c r="J1989" s="79"/>
      <c r="K1989" s="80"/>
      <c r="L1989" s="80"/>
      <c r="M1989" s="80"/>
      <c r="N1989" s="80"/>
      <c r="O1989" s="145"/>
      <c r="P1989" s="79"/>
    </row>
    <row r="1990" spans="9:16">
      <c r="I1990" s="79"/>
      <c r="J1990" s="79"/>
      <c r="K1990" s="80"/>
      <c r="L1990" s="80"/>
      <c r="M1990" s="80"/>
      <c r="N1990" s="80"/>
      <c r="O1990" s="145"/>
      <c r="P1990" s="79"/>
    </row>
    <row r="1991" spans="9:16">
      <c r="I1991" s="79"/>
      <c r="J1991" s="79"/>
      <c r="K1991" s="80"/>
      <c r="L1991" s="80"/>
      <c r="M1991" s="80"/>
      <c r="N1991" s="80"/>
      <c r="O1991" s="145"/>
      <c r="P1991" s="79"/>
    </row>
    <row r="1992" spans="9:16">
      <c r="I1992" s="79"/>
      <c r="J1992" s="79"/>
      <c r="K1992" s="80"/>
      <c r="L1992" s="80"/>
      <c r="M1992" s="80"/>
      <c r="N1992" s="80"/>
      <c r="O1992" s="145"/>
      <c r="P1992" s="79"/>
    </row>
    <row r="1993" spans="9:16">
      <c r="I1993" s="79"/>
      <c r="J1993" s="79"/>
      <c r="K1993" s="80"/>
      <c r="L1993" s="80"/>
      <c r="M1993" s="80"/>
      <c r="N1993" s="80"/>
      <c r="O1993" s="145"/>
      <c r="P1993" s="79"/>
    </row>
    <row r="1994" spans="9:16">
      <c r="I1994" s="79"/>
      <c r="J1994" s="79"/>
      <c r="K1994" s="80"/>
      <c r="L1994" s="80"/>
      <c r="M1994" s="80"/>
      <c r="N1994" s="80"/>
      <c r="O1994" s="145"/>
      <c r="P1994" s="79"/>
    </row>
    <row r="1995" spans="9:16">
      <c r="I1995" s="79"/>
      <c r="J1995" s="79"/>
      <c r="K1995" s="80"/>
      <c r="L1995" s="80"/>
      <c r="M1995" s="80"/>
      <c r="N1995" s="80"/>
      <c r="O1995" s="145"/>
      <c r="P1995" s="79"/>
    </row>
    <row r="1996" spans="9:16">
      <c r="I1996" s="79"/>
      <c r="J1996" s="79"/>
      <c r="K1996" s="80"/>
      <c r="L1996" s="80"/>
      <c r="M1996" s="80"/>
      <c r="N1996" s="80"/>
      <c r="O1996" s="145"/>
      <c r="P1996" s="79"/>
    </row>
    <row r="1997" spans="9:16">
      <c r="I1997" s="79"/>
      <c r="J1997" s="79"/>
      <c r="K1997" s="80"/>
      <c r="L1997" s="80"/>
      <c r="M1997" s="80"/>
      <c r="N1997" s="80"/>
      <c r="O1997" s="145"/>
      <c r="P1997" s="79"/>
    </row>
    <row r="1998" spans="9:16">
      <c r="I1998" s="79"/>
      <c r="J1998" s="79"/>
      <c r="K1998" s="80"/>
      <c r="L1998" s="80"/>
      <c r="M1998" s="80"/>
      <c r="N1998" s="80"/>
      <c r="O1998" s="145"/>
      <c r="P1998" s="79"/>
    </row>
    <row r="1999" spans="9:16">
      <c r="I1999" s="79"/>
      <c r="J1999" s="79"/>
      <c r="K1999" s="80"/>
      <c r="L1999" s="80"/>
      <c r="M1999" s="80"/>
      <c r="N1999" s="80"/>
      <c r="O1999" s="145"/>
      <c r="P1999" s="79"/>
    </row>
    <row r="2000" spans="9:16">
      <c r="I2000" s="79"/>
      <c r="J2000" s="79"/>
      <c r="K2000" s="80"/>
      <c r="L2000" s="80"/>
      <c r="M2000" s="80"/>
      <c r="N2000" s="80"/>
      <c r="O2000" s="145"/>
      <c r="P2000" s="79"/>
    </row>
    <row r="2001" spans="9:16">
      <c r="I2001" s="79"/>
      <c r="J2001" s="79"/>
      <c r="K2001" s="80"/>
      <c r="L2001" s="80"/>
      <c r="M2001" s="80"/>
      <c r="N2001" s="80"/>
      <c r="O2001" s="145"/>
      <c r="P2001" s="79"/>
    </row>
    <row r="2002" spans="9:16">
      <c r="I2002" s="79"/>
      <c r="J2002" s="79"/>
      <c r="K2002" s="80"/>
      <c r="L2002" s="80"/>
      <c r="M2002" s="80"/>
      <c r="N2002" s="80"/>
      <c r="O2002" s="145"/>
      <c r="P2002" s="79"/>
    </row>
    <row r="2003" spans="9:16">
      <c r="I2003" s="79"/>
      <c r="J2003" s="79"/>
      <c r="K2003" s="80"/>
      <c r="L2003" s="80"/>
      <c r="M2003" s="80"/>
      <c r="N2003" s="80"/>
      <c r="O2003" s="145"/>
      <c r="P2003" s="79"/>
    </row>
    <row r="2004" spans="9:16">
      <c r="I2004" s="79"/>
      <c r="J2004" s="79"/>
      <c r="K2004" s="80"/>
      <c r="L2004" s="80"/>
      <c r="M2004" s="80"/>
      <c r="N2004" s="80"/>
      <c r="O2004" s="145"/>
      <c r="P2004" s="79"/>
    </row>
    <row r="2005" spans="9:16">
      <c r="I2005" s="79"/>
      <c r="J2005" s="79"/>
      <c r="K2005" s="80"/>
      <c r="L2005" s="80"/>
      <c r="M2005" s="80"/>
      <c r="N2005" s="80"/>
      <c r="O2005" s="145"/>
      <c r="P2005" s="79"/>
    </row>
    <row r="2006" spans="9:16">
      <c r="I2006" s="79"/>
      <c r="J2006" s="79"/>
      <c r="K2006" s="80"/>
      <c r="L2006" s="80"/>
      <c r="M2006" s="80"/>
      <c r="N2006" s="80"/>
      <c r="O2006" s="145"/>
      <c r="P2006" s="79"/>
    </row>
    <row r="2007" spans="9:16">
      <c r="I2007" s="79"/>
      <c r="J2007" s="79"/>
      <c r="K2007" s="80"/>
      <c r="L2007" s="80"/>
      <c r="M2007" s="80"/>
      <c r="N2007" s="80"/>
      <c r="O2007" s="145"/>
      <c r="P2007" s="79"/>
    </row>
    <row r="2008" spans="9:16">
      <c r="I2008" s="79"/>
      <c r="J2008" s="79"/>
      <c r="K2008" s="80"/>
      <c r="L2008" s="80"/>
      <c r="M2008" s="80"/>
      <c r="N2008" s="80"/>
      <c r="O2008" s="145"/>
      <c r="P2008" s="79"/>
    </row>
    <row r="2009" spans="9:16">
      <c r="I2009" s="79"/>
      <c r="J2009" s="79"/>
      <c r="K2009" s="80"/>
      <c r="L2009" s="80"/>
      <c r="M2009" s="80"/>
      <c r="N2009" s="80"/>
      <c r="O2009" s="145"/>
      <c r="P2009" s="79"/>
    </row>
    <row r="2010" spans="9:16">
      <c r="I2010" s="79"/>
      <c r="J2010" s="79"/>
      <c r="K2010" s="80"/>
      <c r="L2010" s="80"/>
      <c r="M2010" s="80"/>
      <c r="N2010" s="80"/>
      <c r="O2010" s="145"/>
      <c r="P2010" s="79"/>
    </row>
    <row r="2011" spans="9:16">
      <c r="I2011" s="79"/>
      <c r="J2011" s="79"/>
      <c r="K2011" s="80"/>
      <c r="L2011" s="80"/>
      <c r="M2011" s="80"/>
      <c r="N2011" s="80"/>
      <c r="O2011" s="145"/>
      <c r="P2011" s="79"/>
    </row>
    <row r="2012" spans="9:16">
      <c r="I2012" s="79"/>
      <c r="J2012" s="79"/>
      <c r="K2012" s="80"/>
      <c r="L2012" s="80"/>
      <c r="M2012" s="80"/>
      <c r="N2012" s="80"/>
      <c r="O2012" s="145"/>
      <c r="P2012" s="79"/>
    </row>
    <row r="2013" spans="9:16">
      <c r="I2013" s="79"/>
      <c r="J2013" s="79"/>
      <c r="K2013" s="80"/>
      <c r="L2013" s="80"/>
      <c r="M2013" s="80"/>
      <c r="N2013" s="80"/>
      <c r="O2013" s="145"/>
      <c r="P2013" s="79"/>
    </row>
    <row r="2014" spans="9:16">
      <c r="I2014" s="79"/>
      <c r="J2014" s="79"/>
      <c r="K2014" s="80"/>
      <c r="L2014" s="80"/>
      <c r="M2014" s="80"/>
      <c r="N2014" s="80"/>
      <c r="O2014" s="145"/>
      <c r="P2014" s="79"/>
    </row>
    <row r="2015" spans="9:16">
      <c r="I2015" s="79"/>
      <c r="J2015" s="79"/>
      <c r="K2015" s="80"/>
      <c r="L2015" s="80"/>
      <c r="M2015" s="80"/>
      <c r="N2015" s="80"/>
      <c r="O2015" s="145"/>
      <c r="P2015" s="79"/>
    </row>
    <row r="2016" spans="9:16">
      <c r="I2016" s="79"/>
      <c r="J2016" s="79"/>
      <c r="K2016" s="80"/>
      <c r="L2016" s="80"/>
      <c r="M2016" s="80"/>
      <c r="N2016" s="80"/>
      <c r="O2016" s="145"/>
      <c r="P2016" s="79"/>
    </row>
    <row r="2017" spans="9:16">
      <c r="I2017" s="79"/>
      <c r="J2017" s="79"/>
      <c r="K2017" s="80"/>
      <c r="L2017" s="80"/>
      <c r="M2017" s="80"/>
      <c r="N2017" s="80"/>
      <c r="O2017" s="145"/>
      <c r="P2017" s="79"/>
    </row>
    <row r="2018" spans="9:16">
      <c r="I2018" s="79"/>
      <c r="J2018" s="79"/>
      <c r="K2018" s="80"/>
      <c r="L2018" s="80"/>
      <c r="M2018" s="80"/>
      <c r="N2018" s="80"/>
      <c r="O2018" s="145"/>
      <c r="P2018" s="79"/>
    </row>
    <row r="2019" spans="9:16">
      <c r="I2019" s="79"/>
      <c r="J2019" s="79"/>
      <c r="K2019" s="80"/>
      <c r="L2019" s="80"/>
      <c r="M2019" s="80"/>
      <c r="N2019" s="80"/>
      <c r="O2019" s="145"/>
      <c r="P2019" s="79"/>
    </row>
    <row r="2020" spans="9:16">
      <c r="I2020" s="79"/>
      <c r="J2020" s="79"/>
      <c r="K2020" s="80"/>
      <c r="L2020" s="80"/>
      <c r="M2020" s="80"/>
      <c r="N2020" s="80"/>
      <c r="O2020" s="145"/>
      <c r="P2020" s="79"/>
    </row>
    <row r="2021" spans="9:16">
      <c r="I2021" s="79"/>
      <c r="J2021" s="79"/>
      <c r="K2021" s="80"/>
      <c r="L2021" s="80"/>
      <c r="M2021" s="80"/>
      <c r="N2021" s="80"/>
      <c r="O2021" s="145"/>
      <c r="P2021" s="79"/>
    </row>
    <row r="2022" spans="9:16">
      <c r="I2022" s="79"/>
      <c r="J2022" s="79"/>
      <c r="K2022" s="80"/>
      <c r="L2022" s="80"/>
      <c r="M2022" s="80"/>
      <c r="N2022" s="80"/>
      <c r="O2022" s="145"/>
      <c r="P2022" s="79"/>
    </row>
    <row r="2023" spans="9:16">
      <c r="I2023" s="79"/>
      <c r="J2023" s="79"/>
      <c r="K2023" s="80"/>
      <c r="L2023" s="80"/>
      <c r="M2023" s="80"/>
      <c r="N2023" s="80"/>
      <c r="O2023" s="145"/>
      <c r="P2023" s="79"/>
    </row>
    <row r="2024" spans="9:16">
      <c r="I2024" s="79"/>
      <c r="J2024" s="79"/>
      <c r="K2024" s="80"/>
      <c r="L2024" s="80"/>
      <c r="M2024" s="80"/>
      <c r="N2024" s="80"/>
      <c r="O2024" s="145"/>
      <c r="P2024" s="79"/>
    </row>
    <row r="2025" spans="9:16">
      <c r="I2025" s="79"/>
      <c r="J2025" s="79"/>
      <c r="K2025" s="80"/>
      <c r="L2025" s="80"/>
      <c r="M2025" s="80"/>
      <c r="N2025" s="80"/>
      <c r="O2025" s="145"/>
      <c r="P2025" s="79"/>
    </row>
    <row r="2026" spans="9:16">
      <c r="I2026" s="79"/>
      <c r="J2026" s="79"/>
      <c r="K2026" s="80"/>
      <c r="L2026" s="80"/>
      <c r="M2026" s="80"/>
      <c r="N2026" s="80"/>
      <c r="O2026" s="145"/>
      <c r="P2026" s="79"/>
    </row>
    <row r="2027" spans="9:16">
      <c r="I2027" s="79"/>
      <c r="J2027" s="79"/>
      <c r="K2027" s="80"/>
      <c r="L2027" s="80"/>
      <c r="M2027" s="80"/>
      <c r="N2027" s="80"/>
      <c r="O2027" s="145"/>
      <c r="P2027" s="79"/>
    </row>
    <row r="2028" spans="9:16">
      <c r="I2028" s="79"/>
      <c r="J2028" s="79"/>
      <c r="K2028" s="80"/>
      <c r="L2028" s="80"/>
      <c r="M2028" s="80"/>
      <c r="N2028" s="80"/>
      <c r="O2028" s="145"/>
      <c r="P2028" s="79"/>
    </row>
    <row r="2029" spans="9:16">
      <c r="I2029" s="79"/>
      <c r="J2029" s="79"/>
      <c r="K2029" s="80"/>
      <c r="L2029" s="80"/>
      <c r="M2029" s="80"/>
      <c r="N2029" s="80"/>
      <c r="O2029" s="145"/>
      <c r="P2029" s="79"/>
    </row>
    <row r="2030" spans="9:16">
      <c r="I2030" s="79"/>
      <c r="J2030" s="79"/>
      <c r="K2030" s="80"/>
      <c r="L2030" s="80"/>
      <c r="M2030" s="80"/>
      <c r="N2030" s="80"/>
      <c r="O2030" s="145"/>
      <c r="P2030" s="79"/>
    </row>
    <row r="2031" spans="9:16">
      <c r="I2031" s="79"/>
      <c r="J2031" s="79"/>
      <c r="K2031" s="80"/>
      <c r="L2031" s="80"/>
      <c r="M2031" s="80"/>
      <c r="N2031" s="80"/>
      <c r="O2031" s="145"/>
      <c r="P2031" s="79"/>
    </row>
    <row r="2032" spans="9:16">
      <c r="I2032" s="79"/>
      <c r="J2032" s="79"/>
      <c r="K2032" s="80"/>
      <c r="L2032" s="80"/>
      <c r="M2032" s="80"/>
      <c r="N2032" s="80"/>
      <c r="O2032" s="145"/>
      <c r="P2032" s="79"/>
    </row>
    <row r="2033" spans="9:16">
      <c r="I2033" s="79"/>
      <c r="J2033" s="79"/>
      <c r="K2033" s="80"/>
      <c r="L2033" s="80"/>
      <c r="M2033" s="80"/>
      <c r="N2033" s="80"/>
      <c r="O2033" s="145"/>
      <c r="P2033" s="79"/>
    </row>
    <row r="2034" spans="9:16">
      <c r="I2034" s="79"/>
      <c r="J2034" s="79"/>
      <c r="K2034" s="80"/>
      <c r="L2034" s="80"/>
      <c r="M2034" s="80"/>
      <c r="N2034" s="80"/>
      <c r="O2034" s="145"/>
      <c r="P2034" s="79"/>
    </row>
    <row r="2035" spans="9:16">
      <c r="I2035" s="79"/>
      <c r="J2035" s="79"/>
      <c r="K2035" s="80"/>
      <c r="L2035" s="80"/>
      <c r="M2035" s="80"/>
      <c r="N2035" s="80"/>
      <c r="O2035" s="145"/>
      <c r="P2035" s="79"/>
    </row>
    <row r="2036" spans="9:16">
      <c r="I2036" s="79"/>
      <c r="J2036" s="79"/>
      <c r="K2036" s="80"/>
      <c r="L2036" s="80"/>
      <c r="M2036" s="80"/>
      <c r="N2036" s="80"/>
      <c r="O2036" s="145"/>
      <c r="P2036" s="79"/>
    </row>
    <row r="2037" spans="9:16">
      <c r="I2037" s="79"/>
      <c r="J2037" s="79"/>
      <c r="K2037" s="80"/>
      <c r="L2037" s="80"/>
      <c r="M2037" s="80"/>
      <c r="N2037" s="80"/>
      <c r="O2037" s="145"/>
      <c r="P2037" s="79"/>
    </row>
    <row r="2038" spans="9:16">
      <c r="I2038" s="79"/>
      <c r="J2038" s="79"/>
      <c r="K2038" s="80"/>
      <c r="L2038" s="80"/>
      <c r="M2038" s="80"/>
      <c r="N2038" s="80"/>
      <c r="O2038" s="145"/>
      <c r="P2038" s="79"/>
    </row>
    <row r="2039" spans="9:16">
      <c r="I2039" s="79"/>
      <c r="J2039" s="79"/>
      <c r="K2039" s="80"/>
      <c r="L2039" s="80"/>
      <c r="M2039" s="80"/>
      <c r="N2039" s="80"/>
      <c r="O2039" s="145"/>
      <c r="P2039" s="79"/>
    </row>
    <row r="2040" spans="9:16">
      <c r="I2040" s="79"/>
      <c r="J2040" s="79"/>
      <c r="K2040" s="80"/>
      <c r="L2040" s="80"/>
      <c r="M2040" s="80"/>
      <c r="N2040" s="80"/>
      <c r="O2040" s="145"/>
      <c r="P2040" s="79"/>
    </row>
    <row r="2041" spans="9:16">
      <c r="I2041" s="79"/>
      <c r="J2041" s="79"/>
      <c r="K2041" s="80"/>
      <c r="L2041" s="80"/>
      <c r="M2041" s="80"/>
      <c r="N2041" s="80"/>
      <c r="O2041" s="145"/>
      <c r="P2041" s="79"/>
    </row>
    <row r="2042" spans="9:16">
      <c r="I2042" s="79"/>
      <c r="J2042" s="79"/>
      <c r="K2042" s="80"/>
      <c r="L2042" s="80"/>
      <c r="M2042" s="80"/>
      <c r="N2042" s="80"/>
      <c r="O2042" s="145"/>
      <c r="P2042" s="79"/>
    </row>
    <row r="2043" spans="9:16">
      <c r="I2043" s="79"/>
      <c r="J2043" s="79"/>
      <c r="K2043" s="80"/>
      <c r="L2043" s="80"/>
      <c r="M2043" s="80"/>
      <c r="N2043" s="80"/>
      <c r="O2043" s="145"/>
      <c r="P2043" s="79"/>
    </row>
    <row r="2044" spans="9:16">
      <c r="I2044" s="79"/>
      <c r="J2044" s="79"/>
      <c r="K2044" s="80"/>
      <c r="L2044" s="80"/>
      <c r="M2044" s="80"/>
      <c r="N2044" s="80"/>
      <c r="O2044" s="145"/>
      <c r="P2044" s="79"/>
    </row>
    <row r="2045" spans="9:16">
      <c r="I2045" s="79"/>
      <c r="J2045" s="79"/>
      <c r="K2045" s="80"/>
      <c r="L2045" s="80"/>
      <c r="M2045" s="80"/>
      <c r="N2045" s="80"/>
      <c r="O2045" s="145"/>
      <c r="P2045" s="79"/>
    </row>
    <row r="2046" spans="9:16">
      <c r="I2046" s="79"/>
      <c r="J2046" s="79"/>
      <c r="K2046" s="80"/>
      <c r="L2046" s="80"/>
      <c r="M2046" s="80"/>
      <c r="N2046" s="80"/>
      <c r="O2046" s="145"/>
      <c r="P2046" s="79"/>
    </row>
    <row r="2047" spans="9:16">
      <c r="I2047" s="79"/>
      <c r="J2047" s="79"/>
      <c r="K2047" s="80"/>
      <c r="L2047" s="80"/>
      <c r="M2047" s="80"/>
      <c r="N2047" s="80"/>
      <c r="O2047" s="145"/>
      <c r="P2047" s="79"/>
    </row>
    <row r="2048" spans="9:16">
      <c r="I2048" s="79"/>
      <c r="J2048" s="79"/>
      <c r="K2048" s="80"/>
      <c r="L2048" s="80"/>
      <c r="M2048" s="80"/>
      <c r="N2048" s="80"/>
      <c r="O2048" s="145"/>
      <c r="P2048" s="79"/>
    </row>
    <row r="2049" spans="9:16">
      <c r="I2049" s="79"/>
      <c r="J2049" s="79"/>
      <c r="K2049" s="80"/>
      <c r="L2049" s="80"/>
      <c r="M2049" s="80"/>
      <c r="N2049" s="80"/>
      <c r="O2049" s="145"/>
      <c r="P2049" s="79"/>
    </row>
    <row r="2050" spans="9:16">
      <c r="I2050" s="79"/>
      <c r="J2050" s="79"/>
      <c r="K2050" s="80"/>
      <c r="L2050" s="80"/>
      <c r="M2050" s="80"/>
      <c r="N2050" s="80"/>
      <c r="O2050" s="145"/>
      <c r="P2050" s="79"/>
    </row>
    <row r="2051" spans="9:16">
      <c r="I2051" s="79"/>
      <c r="J2051" s="79"/>
      <c r="K2051" s="80"/>
      <c r="L2051" s="80"/>
      <c r="M2051" s="80"/>
      <c r="N2051" s="80"/>
      <c r="O2051" s="145"/>
      <c r="P2051" s="79"/>
    </row>
    <row r="2052" spans="9:16">
      <c r="I2052" s="79"/>
      <c r="J2052" s="79"/>
      <c r="K2052" s="80"/>
      <c r="L2052" s="80"/>
      <c r="M2052" s="80"/>
      <c r="N2052" s="80"/>
      <c r="O2052" s="145"/>
      <c r="P2052" s="79"/>
    </row>
    <row r="2053" spans="9:16">
      <c r="I2053" s="79"/>
      <c r="J2053" s="79"/>
      <c r="K2053" s="80"/>
      <c r="L2053" s="80"/>
      <c r="M2053" s="80"/>
      <c r="N2053" s="80"/>
      <c r="O2053" s="145"/>
      <c r="P2053" s="79"/>
    </row>
    <row r="2054" spans="9:16">
      <c r="I2054" s="79"/>
      <c r="J2054" s="79"/>
      <c r="K2054" s="80"/>
      <c r="L2054" s="80"/>
      <c r="M2054" s="80"/>
      <c r="N2054" s="80"/>
      <c r="O2054" s="145"/>
      <c r="P2054" s="79"/>
    </row>
    <row r="2055" spans="9:16">
      <c r="I2055" s="79"/>
      <c r="J2055" s="79"/>
      <c r="K2055" s="80"/>
      <c r="L2055" s="80"/>
      <c r="M2055" s="80"/>
      <c r="N2055" s="80"/>
      <c r="O2055" s="145"/>
      <c r="P2055" s="79"/>
    </row>
    <row r="2056" spans="9:16">
      <c r="I2056" s="79"/>
      <c r="J2056" s="79"/>
      <c r="K2056" s="80"/>
      <c r="L2056" s="80"/>
      <c r="M2056" s="80"/>
      <c r="N2056" s="80"/>
      <c r="O2056" s="145"/>
      <c r="P2056" s="79"/>
    </row>
    <row r="2057" spans="9:16">
      <c r="I2057" s="79"/>
      <c r="J2057" s="79"/>
      <c r="K2057" s="80"/>
      <c r="L2057" s="80"/>
      <c r="M2057" s="80"/>
      <c r="N2057" s="80"/>
      <c r="O2057" s="145"/>
      <c r="P2057" s="79"/>
    </row>
    <row r="2058" spans="9:16">
      <c r="I2058" s="79"/>
      <c r="J2058" s="79"/>
      <c r="K2058" s="80"/>
      <c r="L2058" s="80"/>
      <c r="M2058" s="80"/>
      <c r="N2058" s="80"/>
      <c r="O2058" s="145"/>
      <c r="P2058" s="79"/>
    </row>
    <row r="2059" spans="9:16">
      <c r="I2059" s="79"/>
      <c r="J2059" s="79"/>
      <c r="K2059" s="80"/>
      <c r="L2059" s="80"/>
      <c r="M2059" s="80"/>
      <c r="N2059" s="80"/>
      <c r="O2059" s="145"/>
      <c r="P2059" s="79"/>
    </row>
    <row r="2060" spans="9:16">
      <c r="I2060" s="79"/>
      <c r="J2060" s="79"/>
      <c r="K2060" s="80"/>
      <c r="L2060" s="80"/>
      <c r="M2060" s="80"/>
      <c r="N2060" s="80"/>
      <c r="O2060" s="145"/>
      <c r="P2060" s="79"/>
    </row>
    <row r="2061" spans="9:16">
      <c r="I2061" s="79"/>
      <c r="J2061" s="79"/>
      <c r="K2061" s="80"/>
      <c r="L2061" s="80"/>
      <c r="M2061" s="80"/>
      <c r="N2061" s="80"/>
      <c r="O2061" s="145"/>
      <c r="P2061" s="79"/>
    </row>
    <row r="2062" spans="9:16">
      <c r="I2062" s="79"/>
      <c r="J2062" s="79"/>
      <c r="K2062" s="80"/>
      <c r="L2062" s="80"/>
      <c r="M2062" s="80"/>
      <c r="N2062" s="80"/>
      <c r="O2062" s="145"/>
      <c r="P2062" s="79"/>
    </row>
    <row r="2063" spans="9:16">
      <c r="I2063" s="79"/>
      <c r="J2063" s="79"/>
      <c r="K2063" s="80"/>
      <c r="L2063" s="80"/>
      <c r="M2063" s="80"/>
      <c r="N2063" s="80"/>
      <c r="O2063" s="145"/>
      <c r="P2063" s="79"/>
    </row>
    <row r="2064" spans="9:16">
      <c r="I2064" s="79"/>
      <c r="J2064" s="79"/>
      <c r="K2064" s="80"/>
      <c r="L2064" s="80"/>
      <c r="M2064" s="80"/>
      <c r="N2064" s="80"/>
      <c r="O2064" s="145"/>
      <c r="P2064" s="79"/>
    </row>
    <row r="2065" spans="9:16">
      <c r="I2065" s="79"/>
      <c r="J2065" s="79"/>
      <c r="K2065" s="80"/>
      <c r="L2065" s="80"/>
      <c r="M2065" s="80"/>
      <c r="N2065" s="80"/>
      <c r="O2065" s="145"/>
      <c r="P2065" s="79"/>
    </row>
    <row r="2066" spans="9:16">
      <c r="I2066" s="79"/>
      <c r="J2066" s="79"/>
      <c r="K2066" s="80"/>
      <c r="L2066" s="80"/>
      <c r="M2066" s="80"/>
      <c r="N2066" s="80"/>
      <c r="O2066" s="145"/>
      <c r="P2066" s="79"/>
    </row>
    <row r="2067" spans="9:16">
      <c r="I2067" s="79"/>
      <c r="J2067" s="79"/>
      <c r="K2067" s="80"/>
      <c r="L2067" s="80"/>
      <c r="M2067" s="80"/>
      <c r="N2067" s="80"/>
      <c r="O2067" s="145"/>
      <c r="P2067" s="79"/>
    </row>
    <row r="2068" spans="9:16">
      <c r="I2068" s="79"/>
      <c r="J2068" s="79"/>
      <c r="K2068" s="80"/>
      <c r="L2068" s="80"/>
      <c r="M2068" s="80"/>
      <c r="N2068" s="80"/>
      <c r="O2068" s="145"/>
      <c r="P2068" s="79"/>
    </row>
    <row r="2069" spans="9:16">
      <c r="I2069" s="79"/>
      <c r="J2069" s="79"/>
      <c r="K2069" s="80"/>
      <c r="L2069" s="80"/>
      <c r="M2069" s="80"/>
      <c r="N2069" s="80"/>
      <c r="O2069" s="145"/>
      <c r="P2069" s="79"/>
    </row>
    <row r="2070" spans="9:16">
      <c r="I2070" s="79"/>
      <c r="J2070" s="79"/>
      <c r="K2070" s="80"/>
      <c r="L2070" s="80"/>
      <c r="M2070" s="80"/>
      <c r="N2070" s="80"/>
      <c r="O2070" s="145"/>
      <c r="P2070" s="79"/>
    </row>
    <row r="2071" spans="9:16">
      <c r="I2071" s="79"/>
      <c r="J2071" s="79"/>
      <c r="K2071" s="80"/>
      <c r="L2071" s="80"/>
      <c r="M2071" s="80"/>
      <c r="N2071" s="80"/>
      <c r="O2071" s="145"/>
      <c r="P2071" s="79"/>
    </row>
    <row r="2072" spans="9:16">
      <c r="I2072" s="79"/>
      <c r="J2072" s="79"/>
      <c r="K2072" s="80"/>
      <c r="L2072" s="80"/>
      <c r="M2072" s="80"/>
      <c r="N2072" s="80"/>
      <c r="O2072" s="145"/>
      <c r="P2072" s="79"/>
    </row>
    <row r="2073" spans="9:16">
      <c r="I2073" s="79"/>
      <c r="J2073" s="79"/>
      <c r="K2073" s="80"/>
      <c r="L2073" s="80"/>
      <c r="M2073" s="80"/>
      <c r="N2073" s="80"/>
      <c r="O2073" s="145"/>
      <c r="P2073" s="79"/>
    </row>
    <row r="2074" spans="9:16">
      <c r="I2074" s="79"/>
      <c r="J2074" s="79"/>
      <c r="K2074" s="80"/>
      <c r="L2074" s="80"/>
      <c r="M2074" s="80"/>
      <c r="N2074" s="80"/>
      <c r="O2074" s="145"/>
      <c r="P2074" s="79"/>
    </row>
    <row r="2075" spans="9:16">
      <c r="I2075" s="79"/>
      <c r="J2075" s="79"/>
      <c r="K2075" s="80"/>
      <c r="L2075" s="80"/>
      <c r="M2075" s="80"/>
      <c r="N2075" s="80"/>
      <c r="O2075" s="145"/>
      <c r="P2075" s="79"/>
    </row>
    <row r="2076" spans="9:16">
      <c r="I2076" s="79"/>
      <c r="J2076" s="79"/>
      <c r="K2076" s="80"/>
      <c r="L2076" s="80"/>
      <c r="M2076" s="80"/>
      <c r="N2076" s="80"/>
      <c r="O2076" s="145"/>
      <c r="P2076" s="79"/>
    </row>
    <row r="2077" spans="9:16">
      <c r="I2077" s="79"/>
      <c r="J2077" s="79"/>
      <c r="K2077" s="80"/>
      <c r="L2077" s="80"/>
      <c r="M2077" s="80"/>
      <c r="N2077" s="80"/>
      <c r="O2077" s="145"/>
      <c r="P2077" s="79"/>
    </row>
    <row r="2078" spans="9:16">
      <c r="I2078" s="79"/>
      <c r="J2078" s="79"/>
      <c r="K2078" s="80"/>
      <c r="L2078" s="80"/>
      <c r="M2078" s="80"/>
      <c r="N2078" s="80"/>
      <c r="O2078" s="145"/>
      <c r="P2078" s="79"/>
    </row>
    <row r="2079" spans="9:16">
      <c r="I2079" s="79"/>
      <c r="J2079" s="79"/>
      <c r="K2079" s="80"/>
      <c r="L2079" s="80"/>
      <c r="M2079" s="80"/>
      <c r="N2079" s="80"/>
      <c r="O2079" s="145"/>
      <c r="P2079" s="79"/>
    </row>
    <row r="2080" spans="9:16">
      <c r="I2080" s="79"/>
      <c r="J2080" s="79"/>
      <c r="K2080" s="80"/>
      <c r="L2080" s="80"/>
      <c r="M2080" s="80"/>
      <c r="N2080" s="80"/>
      <c r="O2080" s="145"/>
      <c r="P2080" s="79"/>
    </row>
    <row r="2081" spans="9:16">
      <c r="I2081" s="79"/>
      <c r="J2081" s="79"/>
      <c r="K2081" s="80"/>
      <c r="L2081" s="80"/>
      <c r="M2081" s="80"/>
      <c r="N2081" s="80"/>
      <c r="O2081" s="145"/>
      <c r="P2081" s="79"/>
    </row>
    <row r="2082" spans="9:16">
      <c r="I2082" s="79"/>
      <c r="J2082" s="79"/>
      <c r="K2082" s="80"/>
      <c r="L2082" s="80"/>
      <c r="M2082" s="80"/>
      <c r="N2082" s="80"/>
      <c r="O2082" s="145"/>
      <c r="P2082" s="79"/>
    </row>
    <row r="2083" spans="9:16">
      <c r="I2083" s="79"/>
      <c r="J2083" s="79"/>
      <c r="K2083" s="80"/>
      <c r="L2083" s="80"/>
      <c r="M2083" s="80"/>
      <c r="N2083" s="80"/>
      <c r="O2083" s="145"/>
      <c r="P2083" s="79"/>
    </row>
    <row r="2084" spans="9:16">
      <c r="I2084" s="79"/>
      <c r="J2084" s="79"/>
      <c r="K2084" s="80"/>
      <c r="L2084" s="80"/>
      <c r="M2084" s="80"/>
      <c r="N2084" s="80"/>
      <c r="O2084" s="145"/>
      <c r="P2084" s="79"/>
    </row>
    <row r="2085" spans="9:16">
      <c r="I2085" s="79"/>
      <c r="J2085" s="79"/>
      <c r="K2085" s="80"/>
      <c r="L2085" s="80"/>
      <c r="M2085" s="80"/>
      <c r="N2085" s="80"/>
      <c r="O2085" s="145"/>
      <c r="P2085" s="79"/>
    </row>
    <row r="2086" spans="9:16">
      <c r="I2086" s="79"/>
      <c r="J2086" s="79"/>
      <c r="K2086" s="80"/>
      <c r="L2086" s="80"/>
      <c r="M2086" s="80"/>
      <c r="N2086" s="80"/>
      <c r="O2086" s="145"/>
      <c r="P2086" s="79"/>
    </row>
    <row r="2087" spans="9:16">
      <c r="I2087" s="79"/>
      <c r="J2087" s="79"/>
      <c r="K2087" s="80"/>
      <c r="L2087" s="80"/>
      <c r="M2087" s="80"/>
      <c r="N2087" s="80"/>
      <c r="O2087" s="145"/>
      <c r="P2087" s="79"/>
    </row>
    <row r="2088" spans="9:16">
      <c r="I2088" s="79"/>
      <c r="J2088" s="79"/>
      <c r="K2088" s="80"/>
      <c r="L2088" s="80"/>
      <c r="M2088" s="80"/>
      <c r="N2088" s="80"/>
      <c r="O2088" s="145"/>
      <c r="P2088" s="79"/>
    </row>
    <row r="2089" spans="9:16">
      <c r="I2089" s="79"/>
      <c r="J2089" s="79"/>
      <c r="K2089" s="80"/>
      <c r="L2089" s="80"/>
      <c r="M2089" s="80"/>
      <c r="N2089" s="80"/>
      <c r="O2089" s="145"/>
      <c r="P2089" s="79"/>
    </row>
    <row r="2090" spans="9:16">
      <c r="I2090" s="79"/>
      <c r="J2090" s="79"/>
      <c r="K2090" s="80"/>
      <c r="L2090" s="80"/>
      <c r="M2090" s="80"/>
      <c r="N2090" s="80"/>
      <c r="O2090" s="145"/>
      <c r="P2090" s="79"/>
    </row>
    <row r="2091" spans="9:16">
      <c r="I2091" s="79"/>
      <c r="J2091" s="79"/>
      <c r="K2091" s="80"/>
      <c r="L2091" s="80"/>
      <c r="M2091" s="80"/>
      <c r="N2091" s="80"/>
      <c r="O2091" s="145"/>
      <c r="P2091" s="79"/>
    </row>
    <row r="2092" spans="9:16">
      <c r="I2092" s="79"/>
      <c r="J2092" s="79"/>
      <c r="K2092" s="80"/>
      <c r="L2092" s="80"/>
      <c r="M2092" s="80"/>
      <c r="N2092" s="80"/>
      <c r="O2092" s="145"/>
      <c r="P2092" s="79"/>
    </row>
    <row r="2093" spans="9:16">
      <c r="I2093" s="79"/>
      <c r="J2093" s="79"/>
      <c r="K2093" s="80"/>
      <c r="L2093" s="80"/>
      <c r="M2093" s="80"/>
      <c r="N2093" s="80"/>
      <c r="O2093" s="145"/>
      <c r="P2093" s="79"/>
    </row>
    <row r="2094" spans="9:16">
      <c r="I2094" s="79"/>
      <c r="J2094" s="79"/>
      <c r="K2094" s="80"/>
      <c r="L2094" s="80"/>
      <c r="M2094" s="80"/>
      <c r="N2094" s="80"/>
      <c r="O2094" s="145"/>
      <c r="P2094" s="79"/>
    </row>
    <row r="2095" spans="9:16">
      <c r="I2095" s="79"/>
      <c r="J2095" s="79"/>
      <c r="K2095" s="80"/>
      <c r="L2095" s="80"/>
      <c r="M2095" s="80"/>
      <c r="N2095" s="80"/>
      <c r="O2095" s="145"/>
      <c r="P2095" s="79"/>
    </row>
    <row r="2096" spans="9:16">
      <c r="I2096" s="79"/>
      <c r="J2096" s="79"/>
      <c r="K2096" s="80"/>
      <c r="L2096" s="80"/>
      <c r="M2096" s="80"/>
      <c r="N2096" s="80"/>
      <c r="O2096" s="145"/>
      <c r="P2096" s="79"/>
    </row>
    <row r="2097" spans="9:16">
      <c r="I2097" s="79"/>
      <c r="J2097" s="79"/>
      <c r="K2097" s="80"/>
      <c r="L2097" s="80"/>
      <c r="M2097" s="80"/>
      <c r="N2097" s="80"/>
      <c r="O2097" s="145"/>
      <c r="P2097" s="79"/>
    </row>
    <row r="2098" spans="9:16">
      <c r="I2098" s="79"/>
      <c r="J2098" s="79"/>
      <c r="K2098" s="80"/>
      <c r="L2098" s="80"/>
      <c r="M2098" s="80"/>
      <c r="N2098" s="80"/>
      <c r="O2098" s="145"/>
      <c r="P2098" s="79"/>
    </row>
    <row r="2099" spans="9:16">
      <c r="I2099" s="79"/>
      <c r="J2099" s="79"/>
      <c r="K2099" s="80"/>
      <c r="L2099" s="80"/>
      <c r="M2099" s="80"/>
      <c r="N2099" s="80"/>
      <c r="O2099" s="145"/>
      <c r="P2099" s="79"/>
    </row>
    <row r="2100" spans="9:16">
      <c r="I2100" s="79"/>
      <c r="J2100" s="79"/>
      <c r="K2100" s="80"/>
      <c r="L2100" s="80"/>
      <c r="M2100" s="80"/>
      <c r="N2100" s="80"/>
      <c r="O2100" s="145"/>
      <c r="P2100" s="79"/>
    </row>
    <row r="2101" spans="9:16">
      <c r="I2101" s="79"/>
      <c r="J2101" s="79"/>
      <c r="K2101" s="80"/>
      <c r="L2101" s="80"/>
      <c r="M2101" s="80"/>
      <c r="N2101" s="80"/>
      <c r="O2101" s="145"/>
      <c r="P2101" s="79"/>
    </row>
    <row r="2102" spans="9:16">
      <c r="I2102" s="79"/>
      <c r="J2102" s="79"/>
      <c r="K2102" s="80"/>
      <c r="L2102" s="80"/>
      <c r="M2102" s="80"/>
      <c r="N2102" s="80"/>
      <c r="O2102" s="145"/>
      <c r="P2102" s="79"/>
    </row>
    <row r="2103" spans="9:16">
      <c r="I2103" s="79"/>
      <c r="J2103" s="79"/>
      <c r="K2103" s="80"/>
      <c r="L2103" s="80"/>
      <c r="M2103" s="80"/>
      <c r="N2103" s="80"/>
      <c r="O2103" s="145"/>
      <c r="P2103" s="79"/>
    </row>
    <row r="2104" spans="9:16">
      <c r="I2104" s="79"/>
      <c r="J2104" s="79"/>
      <c r="K2104" s="80"/>
      <c r="L2104" s="80"/>
      <c r="M2104" s="80"/>
      <c r="N2104" s="80"/>
      <c r="O2104" s="145"/>
      <c r="P2104" s="79"/>
    </row>
    <row r="2105" spans="9:16">
      <c r="I2105" s="79"/>
      <c r="J2105" s="79"/>
      <c r="K2105" s="80"/>
      <c r="L2105" s="80"/>
      <c r="M2105" s="80"/>
      <c r="N2105" s="80"/>
      <c r="O2105" s="145"/>
      <c r="P2105" s="79"/>
    </row>
    <row r="2106" spans="9:16">
      <c r="I2106" s="79"/>
      <c r="J2106" s="79"/>
      <c r="K2106" s="80"/>
      <c r="L2106" s="80"/>
      <c r="M2106" s="80"/>
      <c r="N2106" s="80"/>
      <c r="O2106" s="145"/>
      <c r="P2106" s="79"/>
    </row>
    <row r="2107" spans="9:16">
      <c r="I2107" s="79"/>
      <c r="J2107" s="79"/>
      <c r="K2107" s="80"/>
      <c r="L2107" s="80"/>
      <c r="M2107" s="80"/>
      <c r="N2107" s="80"/>
      <c r="O2107" s="145"/>
      <c r="P2107" s="79"/>
    </row>
    <row r="2108" spans="9:16">
      <c r="I2108" s="79"/>
      <c r="J2108" s="79"/>
      <c r="K2108" s="80"/>
      <c r="L2108" s="80"/>
      <c r="M2108" s="80"/>
      <c r="N2108" s="80"/>
      <c r="O2108" s="145"/>
      <c r="P2108" s="79"/>
    </row>
    <row r="2109" spans="9:16">
      <c r="I2109" s="79"/>
      <c r="J2109" s="79"/>
      <c r="K2109" s="80"/>
      <c r="L2109" s="80"/>
      <c r="M2109" s="80"/>
      <c r="N2109" s="80"/>
      <c r="O2109" s="145"/>
      <c r="P2109" s="79"/>
    </row>
    <row r="2110" spans="9:16">
      <c r="I2110" s="79"/>
      <c r="J2110" s="79"/>
      <c r="K2110" s="80"/>
      <c r="L2110" s="80"/>
      <c r="M2110" s="80"/>
      <c r="N2110" s="80"/>
      <c r="O2110" s="145"/>
      <c r="P2110" s="79"/>
    </row>
    <row r="2111" spans="9:16">
      <c r="I2111" s="79"/>
      <c r="J2111" s="79"/>
      <c r="K2111" s="80"/>
      <c r="L2111" s="80"/>
      <c r="M2111" s="80"/>
      <c r="N2111" s="80"/>
      <c r="O2111" s="145"/>
      <c r="P2111" s="79"/>
    </row>
    <row r="2112" spans="9:16">
      <c r="I2112" s="79"/>
      <c r="J2112" s="79"/>
      <c r="K2112" s="80"/>
      <c r="L2112" s="80"/>
      <c r="M2112" s="80"/>
      <c r="N2112" s="80"/>
      <c r="O2112" s="145"/>
      <c r="P2112" s="79"/>
    </row>
    <row r="2113" spans="9:16">
      <c r="I2113" s="79"/>
      <c r="J2113" s="79"/>
      <c r="K2113" s="80"/>
      <c r="L2113" s="80"/>
      <c r="M2113" s="80"/>
      <c r="N2113" s="80"/>
      <c r="O2113" s="145"/>
      <c r="P2113" s="79"/>
    </row>
    <row r="2114" spans="9:16">
      <c r="I2114" s="79"/>
      <c r="J2114" s="79"/>
      <c r="K2114" s="80"/>
      <c r="L2114" s="80"/>
      <c r="M2114" s="80"/>
      <c r="N2114" s="80"/>
      <c r="O2114" s="145"/>
      <c r="P2114" s="79"/>
    </row>
    <row r="2115" spans="9:16">
      <c r="I2115" s="79"/>
      <c r="J2115" s="79"/>
      <c r="K2115" s="80"/>
      <c r="L2115" s="80"/>
      <c r="M2115" s="80"/>
      <c r="N2115" s="80"/>
      <c r="O2115" s="145"/>
      <c r="P2115" s="79"/>
    </row>
    <row r="2116" spans="9:16">
      <c r="I2116" s="79"/>
      <c r="J2116" s="79"/>
      <c r="K2116" s="80"/>
      <c r="L2116" s="80"/>
      <c r="M2116" s="80"/>
      <c r="N2116" s="80"/>
      <c r="O2116" s="145"/>
      <c r="P2116" s="79"/>
    </row>
    <row r="2117" spans="9:16">
      <c r="I2117" s="79"/>
      <c r="J2117" s="79"/>
      <c r="K2117" s="80"/>
      <c r="L2117" s="80"/>
      <c r="M2117" s="80"/>
      <c r="N2117" s="80"/>
      <c r="O2117" s="145"/>
      <c r="P2117" s="79"/>
    </row>
    <row r="2118" spans="9:16">
      <c r="I2118" s="79"/>
      <c r="J2118" s="79"/>
      <c r="K2118" s="80"/>
      <c r="L2118" s="80"/>
      <c r="M2118" s="80"/>
      <c r="N2118" s="80"/>
      <c r="O2118" s="145"/>
      <c r="P2118" s="79"/>
    </row>
    <row r="2119" spans="9:16">
      <c r="I2119" s="79"/>
      <c r="J2119" s="79"/>
      <c r="K2119" s="80"/>
      <c r="L2119" s="80"/>
      <c r="M2119" s="80"/>
      <c r="N2119" s="80"/>
      <c r="O2119" s="145"/>
      <c r="P2119" s="79"/>
    </row>
    <row r="2120" spans="9:16">
      <c r="I2120" s="79"/>
      <c r="J2120" s="79"/>
      <c r="K2120" s="80"/>
      <c r="L2120" s="80"/>
      <c r="M2120" s="80"/>
      <c r="N2120" s="80"/>
      <c r="O2120" s="145"/>
      <c r="P2120" s="79"/>
    </row>
    <row r="2121" spans="9:16">
      <c r="I2121" s="79"/>
      <c r="J2121" s="79"/>
      <c r="K2121" s="80"/>
      <c r="L2121" s="80"/>
      <c r="M2121" s="80"/>
      <c r="N2121" s="80"/>
      <c r="O2121" s="145"/>
      <c r="P2121" s="79"/>
    </row>
    <row r="2122" spans="9:16">
      <c r="I2122" s="79"/>
      <c r="J2122" s="79"/>
      <c r="K2122" s="80"/>
      <c r="L2122" s="80"/>
      <c r="M2122" s="80"/>
      <c r="N2122" s="80"/>
      <c r="O2122" s="145"/>
      <c r="P2122" s="79"/>
    </row>
    <row r="2123" spans="9:16">
      <c r="I2123" s="79"/>
      <c r="J2123" s="79"/>
      <c r="K2123" s="80"/>
      <c r="L2123" s="80"/>
      <c r="M2123" s="80"/>
      <c r="N2123" s="80"/>
      <c r="O2123" s="145"/>
      <c r="P2123" s="79"/>
    </row>
    <row r="2124" spans="9:16">
      <c r="I2124" s="79"/>
      <c r="J2124" s="79"/>
      <c r="K2124" s="80"/>
      <c r="L2124" s="80"/>
      <c r="M2124" s="80"/>
      <c r="N2124" s="80"/>
      <c r="O2124" s="145"/>
      <c r="P2124" s="79"/>
    </row>
    <row r="2125" spans="9:16">
      <c r="I2125" s="79"/>
      <c r="J2125" s="79"/>
      <c r="K2125" s="80"/>
      <c r="L2125" s="80"/>
      <c r="M2125" s="80"/>
      <c r="N2125" s="80"/>
      <c r="O2125" s="145"/>
      <c r="P2125" s="79"/>
    </row>
    <row r="2126" spans="9:16">
      <c r="I2126" s="79"/>
      <c r="J2126" s="79"/>
      <c r="K2126" s="80"/>
      <c r="L2126" s="80"/>
      <c r="M2126" s="80"/>
      <c r="N2126" s="80"/>
      <c r="O2126" s="145"/>
      <c r="P2126" s="79"/>
    </row>
    <row r="2127" spans="9:16">
      <c r="I2127" s="79"/>
      <c r="J2127" s="79"/>
      <c r="K2127" s="80"/>
      <c r="L2127" s="80"/>
      <c r="M2127" s="80"/>
      <c r="N2127" s="80"/>
      <c r="O2127" s="145"/>
      <c r="P2127" s="79"/>
    </row>
    <row r="2128" spans="9:16">
      <c r="I2128" s="79"/>
      <c r="J2128" s="79"/>
      <c r="K2128" s="80"/>
      <c r="L2128" s="80"/>
      <c r="M2128" s="80"/>
      <c r="N2128" s="80"/>
      <c r="O2128" s="145"/>
      <c r="P2128" s="79"/>
    </row>
    <row r="2129" spans="9:16">
      <c r="I2129" s="79"/>
      <c r="J2129" s="79"/>
      <c r="K2129" s="80"/>
      <c r="L2129" s="80"/>
      <c r="M2129" s="80"/>
      <c r="N2129" s="80"/>
      <c r="O2129" s="145"/>
      <c r="P2129" s="79"/>
    </row>
    <row r="2130" spans="9:16">
      <c r="I2130" s="79"/>
      <c r="J2130" s="79"/>
      <c r="K2130" s="80"/>
      <c r="L2130" s="80"/>
      <c r="M2130" s="80"/>
      <c r="N2130" s="80"/>
      <c r="O2130" s="145"/>
      <c r="P2130" s="79"/>
    </row>
    <row r="2131" spans="9:16">
      <c r="I2131" s="79"/>
      <c r="J2131" s="79"/>
      <c r="K2131" s="80"/>
      <c r="L2131" s="80"/>
      <c r="M2131" s="80"/>
      <c r="N2131" s="80"/>
      <c r="O2131" s="145"/>
      <c r="P2131" s="79"/>
    </row>
    <row r="2132" spans="9:16">
      <c r="I2132" s="79"/>
      <c r="J2132" s="79"/>
      <c r="K2132" s="80"/>
      <c r="L2132" s="80"/>
      <c r="M2132" s="80"/>
      <c r="N2132" s="80"/>
      <c r="O2132" s="145"/>
      <c r="P2132" s="79"/>
    </row>
    <row r="2133" spans="9:16">
      <c r="I2133" s="79"/>
      <c r="J2133" s="79"/>
      <c r="K2133" s="80"/>
      <c r="L2133" s="80"/>
      <c r="M2133" s="80"/>
      <c r="N2133" s="80"/>
      <c r="O2133" s="145"/>
      <c r="P2133" s="79"/>
    </row>
    <row r="2134" spans="9:16">
      <c r="I2134" s="79"/>
      <c r="J2134" s="79"/>
      <c r="K2134" s="80"/>
      <c r="L2134" s="80"/>
      <c r="M2134" s="80"/>
      <c r="N2134" s="80"/>
      <c r="O2134" s="145"/>
      <c r="P2134" s="79"/>
    </row>
    <row r="2135" spans="9:16">
      <c r="I2135" s="79"/>
      <c r="J2135" s="79"/>
      <c r="K2135" s="80"/>
      <c r="L2135" s="80"/>
      <c r="M2135" s="80"/>
      <c r="N2135" s="80"/>
      <c r="O2135" s="145"/>
      <c r="P2135" s="79"/>
    </row>
    <row r="2136" spans="9:16">
      <c r="I2136" s="79"/>
      <c r="J2136" s="79"/>
      <c r="K2136" s="80"/>
      <c r="L2136" s="80"/>
      <c r="M2136" s="80"/>
      <c r="N2136" s="80"/>
      <c r="O2136" s="145"/>
      <c r="P2136" s="79"/>
    </row>
    <row r="2137" spans="9:16">
      <c r="I2137" s="79"/>
      <c r="J2137" s="79"/>
      <c r="K2137" s="80"/>
      <c r="L2137" s="80"/>
      <c r="M2137" s="80"/>
      <c r="N2137" s="80"/>
      <c r="O2137" s="145"/>
      <c r="P2137" s="79"/>
    </row>
    <row r="2138" spans="9:16">
      <c r="I2138" s="79"/>
      <c r="J2138" s="79"/>
      <c r="K2138" s="80"/>
      <c r="L2138" s="80"/>
      <c r="M2138" s="80"/>
      <c r="N2138" s="80"/>
      <c r="O2138" s="145"/>
      <c r="P2138" s="79"/>
    </row>
    <row r="2139" spans="9:16">
      <c r="I2139" s="79"/>
      <c r="J2139" s="79"/>
      <c r="K2139" s="80"/>
      <c r="L2139" s="80"/>
      <c r="M2139" s="80"/>
      <c r="N2139" s="80"/>
      <c r="O2139" s="145"/>
      <c r="P2139" s="79"/>
    </row>
    <row r="2140" spans="9:16">
      <c r="I2140" s="79"/>
      <c r="J2140" s="79"/>
      <c r="K2140" s="80"/>
      <c r="L2140" s="80"/>
      <c r="M2140" s="80"/>
      <c r="N2140" s="80"/>
      <c r="O2140" s="145"/>
      <c r="P2140" s="79"/>
    </row>
    <row r="2141" spans="9:16">
      <c r="I2141" s="79"/>
      <c r="J2141" s="79"/>
      <c r="K2141" s="80"/>
      <c r="L2141" s="80"/>
      <c r="M2141" s="80"/>
      <c r="N2141" s="80"/>
      <c r="O2141" s="145"/>
      <c r="P2141" s="79"/>
    </row>
    <row r="2142" spans="9:16">
      <c r="I2142" s="79"/>
      <c r="J2142" s="79"/>
      <c r="K2142" s="80"/>
      <c r="L2142" s="80"/>
      <c r="M2142" s="80"/>
      <c r="N2142" s="80"/>
      <c r="O2142" s="145"/>
      <c r="P2142" s="79"/>
    </row>
    <row r="2143" spans="9:16">
      <c r="I2143" s="79"/>
      <c r="J2143" s="79"/>
      <c r="K2143" s="80"/>
      <c r="L2143" s="80"/>
      <c r="M2143" s="80"/>
      <c r="N2143" s="80"/>
      <c r="O2143" s="145"/>
      <c r="P2143" s="79"/>
    </row>
    <row r="2144" spans="9:16">
      <c r="I2144" s="79"/>
      <c r="J2144" s="79"/>
      <c r="K2144" s="80"/>
      <c r="L2144" s="80"/>
      <c r="M2144" s="80"/>
      <c r="N2144" s="80"/>
      <c r="O2144" s="145"/>
      <c r="P2144" s="79"/>
    </row>
    <row r="2145" spans="9:16">
      <c r="I2145" s="79"/>
      <c r="J2145" s="79"/>
      <c r="K2145" s="80"/>
      <c r="L2145" s="80"/>
      <c r="M2145" s="80"/>
      <c r="N2145" s="80"/>
      <c r="O2145" s="145"/>
      <c r="P2145" s="79"/>
    </row>
    <row r="2146" spans="9:16">
      <c r="I2146" s="79"/>
      <c r="J2146" s="79"/>
      <c r="K2146" s="80"/>
      <c r="L2146" s="80"/>
      <c r="M2146" s="80"/>
      <c r="N2146" s="80"/>
      <c r="O2146" s="145"/>
      <c r="P2146" s="79"/>
    </row>
    <row r="2147" spans="9:16">
      <c r="I2147" s="79"/>
      <c r="J2147" s="79"/>
      <c r="K2147" s="80"/>
      <c r="L2147" s="80"/>
      <c r="M2147" s="80"/>
      <c r="N2147" s="80"/>
      <c r="O2147" s="145"/>
      <c r="P2147" s="79"/>
    </row>
    <row r="2148" spans="9:16">
      <c r="I2148" s="79"/>
      <c r="J2148" s="79"/>
      <c r="K2148" s="80"/>
      <c r="L2148" s="80"/>
      <c r="M2148" s="80"/>
      <c r="N2148" s="80"/>
      <c r="O2148" s="145"/>
      <c r="P2148" s="79"/>
    </row>
    <row r="2149" spans="9:16">
      <c r="I2149" s="79"/>
      <c r="J2149" s="79"/>
      <c r="K2149" s="80"/>
      <c r="L2149" s="80"/>
      <c r="M2149" s="80"/>
      <c r="N2149" s="80"/>
      <c r="O2149" s="145"/>
      <c r="P2149" s="79"/>
    </row>
    <row r="2150" spans="9:16">
      <c r="I2150" s="79"/>
      <c r="J2150" s="79"/>
      <c r="K2150" s="80"/>
      <c r="L2150" s="80"/>
      <c r="M2150" s="80"/>
      <c r="N2150" s="80"/>
      <c r="O2150" s="145"/>
      <c r="P2150" s="79"/>
    </row>
    <row r="2151" spans="9:16">
      <c r="I2151" s="79"/>
      <c r="J2151" s="79"/>
      <c r="K2151" s="80"/>
      <c r="L2151" s="80"/>
      <c r="M2151" s="80"/>
      <c r="N2151" s="80"/>
      <c r="O2151" s="145"/>
      <c r="P2151" s="79"/>
    </row>
    <row r="2152" spans="9:16">
      <c r="I2152" s="79"/>
      <c r="J2152" s="79"/>
      <c r="K2152" s="80"/>
      <c r="L2152" s="80"/>
      <c r="M2152" s="80"/>
      <c r="N2152" s="80"/>
      <c r="O2152" s="145"/>
      <c r="P2152" s="79"/>
    </row>
    <row r="2153" spans="9:16">
      <c r="I2153" s="79"/>
      <c r="J2153" s="79"/>
      <c r="K2153" s="80"/>
      <c r="L2153" s="80"/>
      <c r="M2153" s="80"/>
      <c r="N2153" s="80"/>
      <c r="O2153" s="145"/>
      <c r="P2153" s="79"/>
    </row>
    <row r="2154" spans="9:16">
      <c r="I2154" s="79"/>
      <c r="J2154" s="79"/>
      <c r="K2154" s="80"/>
      <c r="L2154" s="80"/>
      <c r="M2154" s="80"/>
      <c r="N2154" s="80"/>
      <c r="O2154" s="145"/>
      <c r="P2154" s="79"/>
    </row>
    <row r="2155" spans="9:16">
      <c r="I2155" s="79"/>
      <c r="J2155" s="79"/>
      <c r="K2155" s="80"/>
      <c r="L2155" s="80"/>
      <c r="M2155" s="80"/>
      <c r="N2155" s="80"/>
      <c r="O2155" s="145"/>
      <c r="P2155" s="79"/>
    </row>
    <row r="2156" spans="9:16">
      <c r="I2156" s="79"/>
      <c r="J2156" s="79"/>
      <c r="K2156" s="80"/>
      <c r="L2156" s="80"/>
      <c r="M2156" s="80"/>
      <c r="N2156" s="80"/>
      <c r="O2156" s="145"/>
      <c r="P2156" s="79"/>
    </row>
    <row r="2157" spans="9:16">
      <c r="I2157" s="79"/>
      <c r="J2157" s="79"/>
      <c r="K2157" s="80"/>
      <c r="L2157" s="80"/>
      <c r="M2157" s="80"/>
      <c r="N2157" s="80"/>
      <c r="O2157" s="145"/>
      <c r="P2157" s="79"/>
    </row>
    <row r="2158" spans="9:16">
      <c r="I2158" s="79"/>
      <c r="J2158" s="79"/>
      <c r="K2158" s="80"/>
      <c r="L2158" s="80"/>
      <c r="M2158" s="80"/>
      <c r="N2158" s="80"/>
      <c r="O2158" s="145"/>
      <c r="P2158" s="79"/>
    </row>
    <row r="2159" spans="9:16">
      <c r="I2159" s="79"/>
      <c r="J2159" s="79"/>
      <c r="K2159" s="80"/>
      <c r="L2159" s="80"/>
      <c r="M2159" s="80"/>
      <c r="N2159" s="80"/>
      <c r="O2159" s="145"/>
      <c r="P2159" s="79"/>
    </row>
    <row r="2160" spans="9:16">
      <c r="I2160" s="79"/>
      <c r="J2160" s="79"/>
      <c r="K2160" s="80"/>
      <c r="L2160" s="80"/>
      <c r="M2160" s="80"/>
      <c r="N2160" s="80"/>
      <c r="O2160" s="145"/>
      <c r="P2160" s="79"/>
    </row>
    <row r="2161" spans="9:16">
      <c r="I2161" s="79"/>
      <c r="J2161" s="79"/>
      <c r="K2161" s="80"/>
      <c r="L2161" s="80"/>
      <c r="M2161" s="80"/>
      <c r="N2161" s="80"/>
      <c r="O2161" s="145"/>
      <c r="P2161" s="79"/>
    </row>
    <row r="2162" spans="9:16">
      <c r="I2162" s="79"/>
      <c r="J2162" s="79"/>
      <c r="K2162" s="80"/>
      <c r="L2162" s="80"/>
      <c r="M2162" s="80"/>
      <c r="N2162" s="80"/>
      <c r="O2162" s="145"/>
      <c r="P2162" s="79"/>
    </row>
    <row r="2163" spans="9:16">
      <c r="I2163" s="79"/>
      <c r="J2163" s="79"/>
      <c r="K2163" s="80"/>
      <c r="L2163" s="80"/>
      <c r="M2163" s="80"/>
      <c r="N2163" s="80"/>
      <c r="O2163" s="145"/>
      <c r="P2163" s="79"/>
    </row>
    <row r="2164" spans="9:16">
      <c r="I2164" s="79"/>
      <c r="J2164" s="79"/>
      <c r="K2164" s="80"/>
      <c r="L2164" s="80"/>
      <c r="M2164" s="80"/>
      <c r="N2164" s="80"/>
      <c r="O2164" s="145"/>
      <c r="P2164" s="79"/>
    </row>
    <row r="2165" spans="9:16">
      <c r="I2165" s="79"/>
      <c r="J2165" s="79"/>
      <c r="K2165" s="80"/>
      <c r="L2165" s="80"/>
      <c r="M2165" s="80"/>
      <c r="N2165" s="80"/>
      <c r="O2165" s="145"/>
      <c r="P2165" s="79"/>
    </row>
    <row r="2166" spans="9:16">
      <c r="I2166" s="79"/>
      <c r="J2166" s="79"/>
      <c r="K2166" s="80"/>
      <c r="L2166" s="80"/>
      <c r="M2166" s="80"/>
      <c r="N2166" s="80"/>
      <c r="O2166" s="145"/>
      <c r="P2166" s="79"/>
    </row>
    <row r="2167" spans="9:16">
      <c r="I2167" s="79"/>
      <c r="J2167" s="79"/>
      <c r="K2167" s="80"/>
      <c r="L2167" s="80"/>
      <c r="M2167" s="80"/>
      <c r="N2167" s="80"/>
      <c r="O2167" s="145"/>
      <c r="P2167" s="79"/>
    </row>
    <row r="2168" spans="9:16">
      <c r="I2168" s="79"/>
      <c r="J2168" s="79"/>
      <c r="K2168" s="80"/>
      <c r="L2168" s="80"/>
      <c r="M2168" s="80"/>
      <c r="N2168" s="80"/>
      <c r="O2168" s="145"/>
      <c r="P2168" s="79"/>
    </row>
    <row r="2169" spans="9:16">
      <c r="I2169" s="79"/>
      <c r="J2169" s="79"/>
      <c r="K2169" s="80"/>
      <c r="L2169" s="80"/>
      <c r="M2169" s="80"/>
      <c r="N2169" s="80"/>
      <c r="O2169" s="145"/>
      <c r="P2169" s="79"/>
    </row>
    <row r="2170" spans="9:16">
      <c r="I2170" s="79"/>
      <c r="J2170" s="79"/>
      <c r="K2170" s="80"/>
      <c r="L2170" s="80"/>
      <c r="M2170" s="80"/>
      <c r="N2170" s="80"/>
      <c r="O2170" s="145"/>
      <c r="P2170" s="79"/>
    </row>
    <row r="2171" spans="9:16">
      <c r="I2171" s="79"/>
      <c r="J2171" s="79"/>
      <c r="K2171" s="80"/>
      <c r="L2171" s="80"/>
      <c r="M2171" s="80"/>
      <c r="N2171" s="80"/>
      <c r="O2171" s="145"/>
      <c r="P2171" s="79"/>
    </row>
    <row r="2172" spans="9:16">
      <c r="I2172" s="79"/>
      <c r="J2172" s="79"/>
      <c r="K2172" s="80"/>
      <c r="L2172" s="80"/>
      <c r="M2172" s="80"/>
      <c r="N2172" s="80"/>
      <c r="O2172" s="145"/>
      <c r="P2172" s="79"/>
    </row>
    <row r="2173" spans="9:16">
      <c r="I2173" s="79"/>
      <c r="J2173" s="79"/>
      <c r="K2173" s="80"/>
      <c r="L2173" s="80"/>
      <c r="M2173" s="80"/>
      <c r="N2173" s="80"/>
      <c r="O2173" s="145"/>
      <c r="P2173" s="79"/>
    </row>
    <row r="2174" spans="9:16">
      <c r="I2174" s="79"/>
      <c r="J2174" s="79"/>
      <c r="K2174" s="80"/>
      <c r="L2174" s="80"/>
      <c r="M2174" s="80"/>
      <c r="N2174" s="80"/>
      <c r="O2174" s="145"/>
      <c r="P2174" s="79"/>
    </row>
    <row r="2175" spans="9:16">
      <c r="I2175" s="79"/>
      <c r="J2175" s="79"/>
      <c r="K2175" s="80"/>
      <c r="L2175" s="80"/>
      <c r="M2175" s="80"/>
      <c r="N2175" s="80"/>
      <c r="O2175" s="145"/>
      <c r="P2175" s="79"/>
    </row>
    <row r="2176" spans="9:16">
      <c r="I2176" s="79"/>
      <c r="J2176" s="79"/>
      <c r="K2176" s="80"/>
      <c r="L2176" s="80"/>
      <c r="M2176" s="80"/>
      <c r="N2176" s="80"/>
      <c r="O2176" s="145"/>
      <c r="P2176" s="79"/>
    </row>
    <row r="2177" spans="9:16">
      <c r="I2177" s="79"/>
      <c r="J2177" s="79"/>
      <c r="K2177" s="80"/>
      <c r="L2177" s="80"/>
      <c r="M2177" s="80"/>
      <c r="N2177" s="80"/>
      <c r="O2177" s="145"/>
      <c r="P2177" s="79"/>
    </row>
    <row r="2178" spans="9:16">
      <c r="I2178" s="79"/>
      <c r="J2178" s="79"/>
      <c r="K2178" s="80"/>
      <c r="L2178" s="80"/>
      <c r="M2178" s="80"/>
      <c r="N2178" s="80"/>
      <c r="O2178" s="145"/>
      <c r="P2178" s="79"/>
    </row>
    <row r="2179" spans="9:16">
      <c r="I2179" s="79"/>
      <c r="J2179" s="79"/>
      <c r="K2179" s="80"/>
      <c r="L2179" s="80"/>
      <c r="M2179" s="80"/>
      <c r="N2179" s="80"/>
      <c r="O2179" s="145"/>
      <c r="P2179" s="79"/>
    </row>
    <row r="2180" spans="9:16">
      <c r="I2180" s="79"/>
      <c r="J2180" s="79"/>
      <c r="K2180" s="80"/>
      <c r="L2180" s="80"/>
      <c r="M2180" s="80"/>
      <c r="N2180" s="80"/>
      <c r="O2180" s="145"/>
      <c r="P2180" s="79"/>
    </row>
    <row r="2181" spans="9:16">
      <c r="I2181" s="79"/>
      <c r="J2181" s="79"/>
      <c r="K2181" s="80"/>
      <c r="L2181" s="80"/>
      <c r="M2181" s="80"/>
      <c r="N2181" s="80"/>
      <c r="O2181" s="145"/>
      <c r="P2181" s="79"/>
    </row>
    <row r="2182" spans="9:16">
      <c r="I2182" s="79"/>
      <c r="J2182" s="79"/>
      <c r="K2182" s="80"/>
      <c r="L2182" s="80"/>
      <c r="M2182" s="80"/>
      <c r="N2182" s="80"/>
      <c r="O2182" s="145"/>
      <c r="P2182" s="79"/>
    </row>
    <row r="2183" spans="9:16">
      <c r="I2183" s="79"/>
      <c r="J2183" s="79"/>
      <c r="K2183" s="80"/>
      <c r="L2183" s="80"/>
      <c r="M2183" s="80"/>
      <c r="N2183" s="80"/>
      <c r="O2183" s="145"/>
      <c r="P2183" s="79"/>
    </row>
    <row r="2184" spans="9:16">
      <c r="I2184" s="79"/>
      <c r="J2184" s="79"/>
      <c r="K2184" s="80"/>
      <c r="L2184" s="80"/>
      <c r="M2184" s="80"/>
      <c r="N2184" s="80"/>
      <c r="O2184" s="145"/>
      <c r="P2184" s="79"/>
    </row>
    <row r="2185" spans="9:16">
      <c r="I2185" s="79"/>
      <c r="J2185" s="79"/>
      <c r="K2185" s="80"/>
      <c r="L2185" s="80"/>
      <c r="M2185" s="80"/>
      <c r="N2185" s="80"/>
      <c r="O2185" s="145"/>
      <c r="P2185" s="79"/>
    </row>
    <row r="2186" spans="9:16">
      <c r="I2186" s="79"/>
      <c r="J2186" s="79"/>
      <c r="K2186" s="80"/>
      <c r="L2186" s="80"/>
      <c r="M2186" s="80"/>
      <c r="N2186" s="80"/>
      <c r="O2186" s="145"/>
      <c r="P2186" s="79"/>
    </row>
    <row r="2187" spans="9:16">
      <c r="I2187" s="79"/>
      <c r="J2187" s="79"/>
      <c r="K2187" s="80"/>
      <c r="L2187" s="80"/>
      <c r="M2187" s="80"/>
      <c r="N2187" s="80"/>
      <c r="O2187" s="145"/>
      <c r="P2187" s="79"/>
    </row>
    <row r="2188" spans="9:16">
      <c r="I2188" s="79"/>
      <c r="J2188" s="79"/>
      <c r="K2188" s="80"/>
      <c r="L2188" s="80"/>
      <c r="M2188" s="80"/>
      <c r="N2188" s="80"/>
      <c r="O2188" s="145"/>
      <c r="P2188" s="79"/>
    </row>
    <row r="2189" spans="9:16">
      <c r="I2189" s="79"/>
      <c r="J2189" s="79"/>
      <c r="K2189" s="80"/>
      <c r="L2189" s="80"/>
      <c r="M2189" s="80"/>
      <c r="N2189" s="80"/>
      <c r="O2189" s="145"/>
      <c r="P2189" s="79"/>
    </row>
    <row r="2190" spans="9:16">
      <c r="I2190" s="79"/>
      <c r="J2190" s="79"/>
      <c r="K2190" s="80"/>
      <c r="L2190" s="80"/>
      <c r="M2190" s="80"/>
      <c r="N2190" s="80"/>
      <c r="O2190" s="145"/>
      <c r="P2190" s="79"/>
    </row>
    <row r="2191" spans="9:16">
      <c r="I2191" s="79"/>
      <c r="J2191" s="79"/>
      <c r="K2191" s="80"/>
      <c r="L2191" s="80"/>
      <c r="M2191" s="80"/>
      <c r="N2191" s="80"/>
      <c r="O2191" s="145"/>
      <c r="P2191" s="79"/>
    </row>
    <row r="2192" spans="9:16">
      <c r="I2192" s="79"/>
      <c r="J2192" s="79"/>
      <c r="K2192" s="80"/>
      <c r="L2192" s="80"/>
      <c r="M2192" s="80"/>
      <c r="N2192" s="80"/>
      <c r="O2192" s="145"/>
      <c r="P2192" s="79"/>
    </row>
    <row r="2193" spans="9:16">
      <c r="I2193" s="79"/>
      <c r="J2193" s="79"/>
      <c r="K2193" s="80"/>
      <c r="L2193" s="80"/>
      <c r="M2193" s="80"/>
      <c r="N2193" s="80"/>
      <c r="O2193" s="145"/>
      <c r="P2193" s="79"/>
    </row>
    <row r="2194" spans="9:16">
      <c r="I2194" s="79"/>
      <c r="J2194" s="79"/>
      <c r="K2194" s="80"/>
      <c r="L2194" s="80"/>
      <c r="M2194" s="80"/>
      <c r="N2194" s="80"/>
      <c r="O2194" s="145"/>
      <c r="P2194" s="79"/>
    </row>
    <row r="2195" spans="9:16">
      <c r="I2195" s="79"/>
      <c r="J2195" s="79"/>
      <c r="K2195" s="80"/>
      <c r="L2195" s="80"/>
      <c r="M2195" s="80"/>
      <c r="N2195" s="80"/>
      <c r="O2195" s="145"/>
      <c r="P2195" s="79"/>
    </row>
    <row r="2196" spans="9:16">
      <c r="I2196" s="79"/>
      <c r="J2196" s="79"/>
      <c r="K2196" s="80"/>
      <c r="L2196" s="80"/>
      <c r="M2196" s="80"/>
      <c r="N2196" s="80"/>
      <c r="O2196" s="145"/>
      <c r="P2196" s="79"/>
    </row>
    <row r="2197" spans="9:16">
      <c r="I2197" s="79"/>
      <c r="J2197" s="79"/>
      <c r="K2197" s="80"/>
      <c r="L2197" s="80"/>
      <c r="M2197" s="80"/>
      <c r="N2197" s="80"/>
      <c r="O2197" s="145"/>
      <c r="P2197" s="79"/>
    </row>
    <row r="2198" spans="9:16">
      <c r="I2198" s="79"/>
      <c r="J2198" s="79"/>
      <c r="K2198" s="80"/>
      <c r="L2198" s="80"/>
      <c r="M2198" s="80"/>
      <c r="N2198" s="80"/>
      <c r="O2198" s="145"/>
      <c r="P2198" s="79"/>
    </row>
    <row r="2199" spans="9:16">
      <c r="I2199" s="79"/>
      <c r="J2199" s="79"/>
      <c r="K2199" s="80"/>
      <c r="L2199" s="80"/>
      <c r="M2199" s="80"/>
      <c r="N2199" s="80"/>
      <c r="O2199" s="145"/>
      <c r="P2199" s="79"/>
    </row>
    <row r="2200" spans="9:16">
      <c r="I2200" s="79"/>
      <c r="J2200" s="79"/>
      <c r="K2200" s="80"/>
      <c r="L2200" s="80"/>
      <c r="M2200" s="80"/>
      <c r="N2200" s="80"/>
      <c r="O2200" s="145"/>
      <c r="P2200" s="79"/>
    </row>
    <row r="2201" spans="9:16">
      <c r="I2201" s="79"/>
      <c r="J2201" s="79"/>
      <c r="K2201" s="80"/>
      <c r="L2201" s="80"/>
      <c r="M2201" s="80"/>
      <c r="N2201" s="80"/>
      <c r="O2201" s="145"/>
      <c r="P2201" s="79"/>
    </row>
    <row r="2202" spans="9:16">
      <c r="I2202" s="79"/>
      <c r="J2202" s="79"/>
      <c r="K2202" s="80"/>
      <c r="L2202" s="80"/>
      <c r="M2202" s="80"/>
      <c r="N2202" s="80"/>
      <c r="O2202" s="145"/>
      <c r="P2202" s="79"/>
    </row>
    <row r="2203" spans="9:16">
      <c r="I2203" s="79"/>
      <c r="J2203" s="79"/>
      <c r="K2203" s="80"/>
      <c r="L2203" s="80"/>
      <c r="M2203" s="80"/>
      <c r="N2203" s="80"/>
      <c r="O2203" s="145"/>
      <c r="P2203" s="79"/>
    </row>
    <row r="2204" spans="9:16">
      <c r="I2204" s="79"/>
      <c r="J2204" s="79"/>
      <c r="K2204" s="80"/>
      <c r="L2204" s="80"/>
      <c r="M2204" s="80"/>
      <c r="N2204" s="80"/>
      <c r="O2204" s="145"/>
      <c r="P2204" s="79"/>
    </row>
    <row r="2205" spans="9:16">
      <c r="I2205" s="79"/>
      <c r="J2205" s="79"/>
      <c r="K2205" s="80"/>
      <c r="L2205" s="80"/>
      <c r="M2205" s="80"/>
      <c r="N2205" s="80"/>
      <c r="O2205" s="145"/>
      <c r="P2205" s="79"/>
    </row>
    <row r="2206" spans="9:16">
      <c r="I2206" s="79"/>
      <c r="J2206" s="79"/>
      <c r="K2206" s="80"/>
      <c r="L2206" s="80"/>
      <c r="M2206" s="80"/>
      <c r="N2206" s="80"/>
      <c r="O2206" s="145"/>
      <c r="P2206" s="79"/>
    </row>
    <row r="2207" spans="9:16">
      <c r="I2207" s="79"/>
      <c r="J2207" s="79"/>
      <c r="K2207" s="80"/>
      <c r="L2207" s="80"/>
      <c r="M2207" s="80"/>
      <c r="N2207" s="80"/>
      <c r="O2207" s="145"/>
      <c r="P2207" s="79"/>
    </row>
    <row r="2208" spans="9:16">
      <c r="I2208" s="79"/>
      <c r="J2208" s="79"/>
      <c r="K2208" s="80"/>
      <c r="L2208" s="80"/>
      <c r="M2208" s="80"/>
      <c r="N2208" s="80"/>
      <c r="O2208" s="145"/>
      <c r="P2208" s="79"/>
    </row>
    <row r="2209" spans="9:16">
      <c r="I2209" s="79"/>
      <c r="J2209" s="79"/>
      <c r="K2209" s="80"/>
      <c r="L2209" s="80"/>
      <c r="M2209" s="80"/>
      <c r="N2209" s="80"/>
      <c r="O2209" s="145"/>
      <c r="P2209" s="79"/>
    </row>
    <row r="2210" spans="9:16">
      <c r="I2210" s="79"/>
      <c r="J2210" s="79"/>
      <c r="K2210" s="80"/>
      <c r="L2210" s="80"/>
      <c r="M2210" s="80"/>
      <c r="N2210" s="80"/>
      <c r="O2210" s="145"/>
      <c r="P2210" s="79"/>
    </row>
    <row r="2211" spans="9:16">
      <c r="I2211" s="79"/>
      <c r="J2211" s="79"/>
      <c r="K2211" s="80"/>
      <c r="L2211" s="80"/>
      <c r="M2211" s="80"/>
      <c r="N2211" s="80"/>
      <c r="O2211" s="145"/>
      <c r="P2211" s="79"/>
    </row>
    <row r="2212" spans="9:16">
      <c r="I2212" s="79"/>
      <c r="J2212" s="79"/>
      <c r="K2212" s="80"/>
      <c r="L2212" s="80"/>
      <c r="M2212" s="80"/>
      <c r="N2212" s="80"/>
      <c r="O2212" s="145"/>
      <c r="P2212" s="79"/>
    </row>
    <row r="2213" spans="9:16">
      <c r="I2213" s="79"/>
      <c r="J2213" s="79"/>
      <c r="K2213" s="80"/>
      <c r="L2213" s="80"/>
      <c r="M2213" s="80"/>
      <c r="N2213" s="80"/>
      <c r="O2213" s="145"/>
      <c r="P2213" s="79"/>
    </row>
    <row r="2214" spans="9:16">
      <c r="I2214" s="79"/>
      <c r="J2214" s="79"/>
      <c r="K2214" s="80"/>
      <c r="L2214" s="80"/>
      <c r="M2214" s="80"/>
      <c r="N2214" s="80"/>
      <c r="O2214" s="145"/>
      <c r="P2214" s="79"/>
    </row>
    <row r="2215" spans="9:16">
      <c r="I2215" s="79"/>
      <c r="J2215" s="79"/>
      <c r="K2215" s="80"/>
      <c r="L2215" s="80"/>
      <c r="M2215" s="80"/>
      <c r="N2215" s="80"/>
      <c r="O2215" s="145"/>
      <c r="P2215" s="79"/>
    </row>
    <row r="2216" spans="9:16">
      <c r="I2216" s="79"/>
      <c r="J2216" s="79"/>
      <c r="K2216" s="80"/>
      <c r="L2216" s="80"/>
      <c r="M2216" s="80"/>
      <c r="N2216" s="80"/>
      <c r="O2216" s="145"/>
      <c r="P2216" s="79"/>
    </row>
    <row r="2217" spans="9:16">
      <c r="I2217" s="79"/>
      <c r="J2217" s="79"/>
      <c r="K2217" s="80"/>
      <c r="L2217" s="80"/>
      <c r="M2217" s="80"/>
      <c r="N2217" s="80"/>
      <c r="O2217" s="145"/>
      <c r="P2217" s="79"/>
    </row>
    <row r="2218" spans="9:16">
      <c r="I2218" s="79"/>
      <c r="J2218" s="79"/>
      <c r="K2218" s="80"/>
      <c r="L2218" s="80"/>
      <c r="M2218" s="80"/>
      <c r="N2218" s="80"/>
      <c r="O2218" s="145"/>
      <c r="P2218" s="79"/>
    </row>
  </sheetData>
  <mergeCells count="20">
    <mergeCell ref="F1:P1"/>
    <mergeCell ref="S1:AC1"/>
    <mergeCell ref="F2:F3"/>
    <mergeCell ref="J2:J3"/>
    <mergeCell ref="K2:K3"/>
    <mergeCell ref="L2:L3"/>
    <mergeCell ref="M2:M3"/>
    <mergeCell ref="N2:N3"/>
    <mergeCell ref="O2:O3"/>
    <mergeCell ref="P2:P3"/>
    <mergeCell ref="AB2:AB3"/>
    <mergeCell ref="AC2:AC3"/>
    <mergeCell ref="Y2:Y3"/>
    <mergeCell ref="Z2:Z3"/>
    <mergeCell ref="AA2:AA3"/>
    <mergeCell ref="B10:C10"/>
    <mergeCell ref="B23:C26"/>
    <mergeCell ref="S2:S3"/>
    <mergeCell ref="W2:W3"/>
    <mergeCell ref="X2:X3"/>
  </mergeCells>
  <dataValidations count="7">
    <dataValidation type="list" allowBlank="1" showInputMessage="1" showErrorMessage="1" sqref="C6" xr:uid="{195AE4C5-9BEF-48D1-AEDC-8B99393E5821}">
      <formula1>"Yes, No"</formula1>
    </dataValidation>
    <dataValidation type="decimal" allowBlank="1" showInputMessage="1" showErrorMessage="1" error="The annuity percentage must be between 0.0% and 1.0% per annum" prompt="The annuity percentage must be between 0.0% and 1.0% per annum" sqref="C18 C16" xr:uid="{31706FCD-CED2-4592-853C-18424D110127}">
      <formula1>0</formula1>
      <formula2>0.01</formula2>
    </dataValidation>
    <dataValidation type="decimal" allowBlank="1" showInputMessage="1" showErrorMessage="1" error="The annuity percentage must be between 0.0% and 1.5% per annum" prompt="The annuity percentage must be between 0.0% and 1.5% per annum" sqref="C15" xr:uid="{225031B9-F0AE-48B6-AC7A-E16777B1E2BF}">
      <formula1>0</formula1>
      <formula2>0.015</formula2>
    </dataValidation>
    <dataValidation type="decimal" allowBlank="1" showInputMessage="1" showErrorMessage="1" error="The annuity percentage must be between 0.0% and 2.0% per annum" prompt="The annuity percentage must be between 0.0% and 2.0% per annum" sqref="C17" xr:uid="{D8132A2A-BD40-4BEB-A47C-060574B50AE6}">
      <formula1>0</formula1>
      <formula2>0.02</formula2>
    </dataValidation>
    <dataValidation type="whole" operator="greaterThanOrEqual" allowBlank="1" showInputMessage="1" showErrorMessage="1" error="The Minimum Investment is BP 300,000 " prompt="The Minimum Investment is BP 300,000 " sqref="C4" xr:uid="{9EBCD8D2-283D-4BE7-915E-2D110C07212F}">
      <formula1>300000</formula1>
    </dataValidation>
    <dataValidation type="decimal" allowBlank="1" showInputMessage="1" showErrorMessage="1" error="Starting age must be between 50 and 85" prompt="Starting age must be between 50 and 85" sqref="C3" xr:uid="{DDD4423B-71CF-4FEA-AFBB-058E50B15A71}">
      <formula1>45</formula1>
      <formula2>85</formula2>
    </dataValidation>
    <dataValidation type="list" allowBlank="1" showInputMessage="1" showErrorMessage="1" prompt="Annual or Monthly Payments" sqref="C5" xr:uid="{DA0D7F22-6B6A-4789-8948-C2C1B8DAAF70}">
      <formula1>"Annual, 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oalSeekLifeAnnuity">
                <anchor moveWithCells="1" sizeWithCells="1">
                  <from>
                    <xdr:col>1</xdr:col>
                    <xdr:colOff>2235200</xdr:colOff>
                    <xdr:row>24</xdr:row>
                    <xdr:rowOff>12700</xdr:rowOff>
                  </from>
                  <to>
                    <xdr:col>2</xdr:col>
                    <xdr:colOff>660400</xdr:colOff>
                    <xdr:row>25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95EF-541C-42C7-AACC-0CFB6DD6A06B}">
  <sheetPr codeName="Sheet5">
    <tabColor rgb="FFFFFFCC"/>
  </sheetPr>
  <dimension ref="B2:G96"/>
  <sheetViews>
    <sheetView showGridLines="0" topLeftCell="A3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44</v>
      </c>
      <c r="C2" s="26"/>
      <c r="D2" s="26"/>
      <c r="E2" s="26"/>
      <c r="F2" s="26"/>
      <c r="G2" s="27"/>
    </row>
    <row r="4" spans="2:7">
      <c r="B4" s="29" t="s">
        <v>86</v>
      </c>
      <c r="C4" s="30"/>
      <c r="D4" s="30"/>
      <c r="E4" s="30"/>
      <c r="F4" s="30"/>
      <c r="G4" s="29"/>
    </row>
    <row r="5" spans="2:7">
      <c r="B5" s="29" t="s">
        <v>87</v>
      </c>
      <c r="C5" s="30" t="s">
        <v>88</v>
      </c>
      <c r="D5" s="30" t="s">
        <v>89</v>
      </c>
      <c r="E5" s="30" t="s">
        <v>90</v>
      </c>
      <c r="F5" s="30" t="s">
        <v>91</v>
      </c>
      <c r="G5" s="29" t="s">
        <v>92</v>
      </c>
    </row>
    <row r="7" spans="2:7">
      <c r="F7" s="31">
        <v>1.89E-3</v>
      </c>
      <c r="G7" s="28">
        <v>15</v>
      </c>
    </row>
    <row r="8" spans="2:7">
      <c r="F8" s="31">
        <v>2.3999999999999998E-3</v>
      </c>
      <c r="G8" s="28">
        <v>16</v>
      </c>
    </row>
    <row r="9" spans="2:7">
      <c r="F9" s="31">
        <v>2.9499999999999999E-3</v>
      </c>
      <c r="G9" s="28">
        <v>17</v>
      </c>
    </row>
    <row r="10" spans="2:7">
      <c r="B10" s="28">
        <v>15</v>
      </c>
      <c r="C10" s="31">
        <v>1.89E-3</v>
      </c>
      <c r="D10" s="31">
        <v>2.3999999999999998E-3</v>
      </c>
      <c r="E10" s="31">
        <v>2.9499999999999999E-3</v>
      </c>
      <c r="F10" s="31">
        <v>3.3E-3</v>
      </c>
      <c r="G10" s="28">
        <v>18</v>
      </c>
    </row>
    <row r="11" spans="2:7">
      <c r="B11" s="28">
        <v>16</v>
      </c>
      <c r="C11" s="31">
        <v>2.3999999999999998E-3</v>
      </c>
      <c r="D11" s="31">
        <v>2.9499999999999999E-3</v>
      </c>
      <c r="E11" s="31">
        <v>3.3E-3</v>
      </c>
      <c r="F11" s="31">
        <v>3.3500000000000001E-3</v>
      </c>
      <c r="G11" s="28">
        <v>19</v>
      </c>
    </row>
    <row r="12" spans="2:7">
      <c r="B12" s="28">
        <v>17</v>
      </c>
      <c r="C12" s="31">
        <v>2.9499999999999999E-3</v>
      </c>
      <c r="D12" s="31">
        <v>3.3E-3</v>
      </c>
      <c r="E12" s="31">
        <v>3.3500000000000001E-3</v>
      </c>
      <c r="F12" s="31">
        <v>3.0200000000000001E-3</v>
      </c>
      <c r="G12" s="28">
        <v>20</v>
      </c>
    </row>
    <row r="13" spans="2:7">
      <c r="B13" s="28">
        <v>18</v>
      </c>
      <c r="C13" s="31">
        <v>3.3E-3</v>
      </c>
      <c r="D13" s="31">
        <v>3.3500000000000001E-3</v>
      </c>
      <c r="E13" s="31">
        <v>3.0200000000000001E-3</v>
      </c>
      <c r="F13" s="31">
        <v>2.8300000000000001E-3</v>
      </c>
      <c r="G13" s="28">
        <v>21</v>
      </c>
    </row>
    <row r="14" spans="2:7">
      <c r="B14" s="28">
        <v>19</v>
      </c>
      <c r="C14" s="31">
        <v>3.3500000000000001E-3</v>
      </c>
      <c r="D14" s="31">
        <v>3.0200000000000001E-3</v>
      </c>
      <c r="E14" s="31">
        <v>2.8300000000000001E-3</v>
      </c>
      <c r="F14" s="31">
        <v>2.66E-3</v>
      </c>
      <c r="G14" s="28">
        <v>22</v>
      </c>
    </row>
    <row r="15" spans="2:7">
      <c r="B15" s="28">
        <v>20</v>
      </c>
      <c r="C15" s="31">
        <v>3.0200000000000001E-3</v>
      </c>
      <c r="D15" s="31">
        <v>2.8300000000000001E-3</v>
      </c>
      <c r="E15" s="31">
        <v>2.66E-3</v>
      </c>
      <c r="F15" s="31">
        <v>2.5100000000000001E-3</v>
      </c>
      <c r="G15" s="28">
        <v>23</v>
      </c>
    </row>
    <row r="16" spans="2:7">
      <c r="B16" s="28">
        <v>21</v>
      </c>
      <c r="C16" s="31">
        <v>2.8300000000000001E-3</v>
      </c>
      <c r="D16" s="31">
        <v>2.66E-3</v>
      </c>
      <c r="E16" s="31">
        <v>2.5100000000000001E-3</v>
      </c>
      <c r="F16" s="31">
        <v>2.3900000000000002E-3</v>
      </c>
      <c r="G16" s="28">
        <v>24</v>
      </c>
    </row>
    <row r="17" spans="2:7">
      <c r="B17" s="28">
        <v>22</v>
      </c>
      <c r="C17" s="31">
        <v>2.66E-3</v>
      </c>
      <c r="D17" s="31">
        <v>2.5100000000000001E-3</v>
      </c>
      <c r="E17" s="31">
        <v>2.3900000000000002E-3</v>
      </c>
      <c r="F17" s="31">
        <v>2.2799999999999999E-3</v>
      </c>
      <c r="G17" s="28">
        <v>25</v>
      </c>
    </row>
    <row r="18" spans="2:7">
      <c r="B18" s="28">
        <v>23</v>
      </c>
      <c r="C18" s="31">
        <v>2.5100000000000001E-3</v>
      </c>
      <c r="D18" s="31">
        <v>2.3900000000000002E-3</v>
      </c>
      <c r="E18" s="31">
        <v>2.2799999999999999E-3</v>
      </c>
      <c r="F18" s="31">
        <v>2.2000000000000001E-3</v>
      </c>
      <c r="G18" s="28">
        <v>26</v>
      </c>
    </row>
    <row r="19" spans="2:7">
      <c r="B19" s="28">
        <v>24</v>
      </c>
      <c r="C19" s="31">
        <v>2.3900000000000002E-3</v>
      </c>
      <c r="D19" s="31">
        <v>2.2799999999999999E-3</v>
      </c>
      <c r="E19" s="31">
        <v>2.2000000000000001E-3</v>
      </c>
      <c r="F19" s="31">
        <v>2.1299999999999999E-3</v>
      </c>
      <c r="G19" s="28">
        <v>27</v>
      </c>
    </row>
    <row r="20" spans="2:7">
      <c r="B20" s="28">
        <v>25</v>
      </c>
      <c r="C20" s="31">
        <v>2.2799999999999999E-3</v>
      </c>
      <c r="D20" s="31">
        <v>2.2000000000000001E-3</v>
      </c>
      <c r="E20" s="31">
        <v>2.1299999999999999E-3</v>
      </c>
      <c r="F20" s="31">
        <v>2.0799999999999998E-3</v>
      </c>
      <c r="G20" s="28">
        <v>28</v>
      </c>
    </row>
    <row r="21" spans="2:7">
      <c r="B21" s="28">
        <v>26</v>
      </c>
      <c r="C21" s="31">
        <v>2.2000000000000001E-3</v>
      </c>
      <c r="D21" s="31">
        <v>2.1299999999999999E-3</v>
      </c>
      <c r="E21" s="31">
        <v>2.0799999999999998E-3</v>
      </c>
      <c r="F21" s="31">
        <v>2.0500000000000002E-3</v>
      </c>
      <c r="G21" s="28">
        <v>29</v>
      </c>
    </row>
    <row r="22" spans="2:7">
      <c r="B22" s="28">
        <v>27</v>
      </c>
      <c r="C22" s="31">
        <v>2.1299999999999999E-3</v>
      </c>
      <c r="D22" s="31">
        <v>2.0799999999999998E-3</v>
      </c>
      <c r="E22" s="31">
        <v>2.0500000000000002E-3</v>
      </c>
      <c r="F22" s="31">
        <v>2.0400000000000001E-3</v>
      </c>
      <c r="G22" s="28">
        <v>30</v>
      </c>
    </row>
    <row r="23" spans="2:7">
      <c r="B23" s="28">
        <v>28</v>
      </c>
      <c r="C23" s="31">
        <v>2.0799999999999998E-3</v>
      </c>
      <c r="D23" s="31">
        <v>2.0500000000000002E-3</v>
      </c>
      <c r="E23" s="31">
        <v>2.0400000000000001E-3</v>
      </c>
      <c r="F23" s="31">
        <v>2.0500000000000002E-3</v>
      </c>
      <c r="G23" s="28">
        <v>31</v>
      </c>
    </row>
    <row r="24" spans="2:7">
      <c r="B24" s="28">
        <v>29</v>
      </c>
      <c r="C24" s="31">
        <v>2.0500000000000002E-3</v>
      </c>
      <c r="D24" s="31">
        <v>2.0400000000000001E-3</v>
      </c>
      <c r="E24" s="31">
        <v>2.0500000000000002E-3</v>
      </c>
      <c r="F24" s="31">
        <v>2.0799999999999998E-3</v>
      </c>
      <c r="G24" s="28">
        <v>32</v>
      </c>
    </row>
    <row r="25" spans="2:7">
      <c r="B25" s="28">
        <v>30</v>
      </c>
      <c r="C25" s="31">
        <v>2.0400000000000001E-3</v>
      </c>
      <c r="D25" s="31">
        <v>2.0500000000000002E-3</v>
      </c>
      <c r="E25" s="31">
        <v>2.0799999999999998E-3</v>
      </c>
      <c r="F25" s="31">
        <v>2.1199999999999999E-3</v>
      </c>
      <c r="G25" s="28">
        <v>33</v>
      </c>
    </row>
    <row r="26" spans="2:7">
      <c r="B26" s="28">
        <v>31</v>
      </c>
      <c r="C26" s="31">
        <v>2.0500000000000002E-3</v>
      </c>
      <c r="D26" s="31">
        <v>2.0799999999999998E-3</v>
      </c>
      <c r="E26" s="31">
        <v>2.1199999999999999E-3</v>
      </c>
      <c r="F26" s="31">
        <v>2.1700000000000001E-3</v>
      </c>
      <c r="G26" s="28">
        <v>34</v>
      </c>
    </row>
    <row r="27" spans="2:7">
      <c r="B27" s="28">
        <v>32</v>
      </c>
      <c r="C27" s="31">
        <v>2.0799999999999998E-3</v>
      </c>
      <c r="D27" s="31">
        <v>2.1199999999999999E-3</v>
      </c>
      <c r="E27" s="31">
        <v>2.1700000000000001E-3</v>
      </c>
      <c r="F27" s="31">
        <v>2.2499999999999998E-3</v>
      </c>
      <c r="G27" s="28">
        <v>35</v>
      </c>
    </row>
    <row r="28" spans="2:7">
      <c r="B28" s="28">
        <v>33</v>
      </c>
      <c r="C28" s="31">
        <v>2.1199999999999999E-3</v>
      </c>
      <c r="D28" s="31">
        <v>2.1700000000000001E-3</v>
      </c>
      <c r="E28" s="31">
        <v>2.2499999999999998E-3</v>
      </c>
      <c r="F28" s="31">
        <v>2.33E-3</v>
      </c>
      <c r="G28" s="28">
        <v>36</v>
      </c>
    </row>
    <row r="29" spans="2:7">
      <c r="B29" s="28">
        <v>34</v>
      </c>
      <c r="C29" s="31">
        <v>2.1700000000000001E-3</v>
      </c>
      <c r="D29" s="31">
        <v>2.2499999999999998E-3</v>
      </c>
      <c r="E29" s="31">
        <v>2.33E-3</v>
      </c>
      <c r="F29" s="31">
        <v>2.4399999999999999E-3</v>
      </c>
      <c r="G29" s="28">
        <v>37</v>
      </c>
    </row>
    <row r="30" spans="2:7">
      <c r="B30" s="28">
        <v>35</v>
      </c>
      <c r="C30" s="31">
        <v>2.2499999999999998E-3</v>
      </c>
      <c r="D30" s="31">
        <v>2.33E-3</v>
      </c>
      <c r="E30" s="31">
        <v>2.4399999999999999E-3</v>
      </c>
      <c r="F30" s="31">
        <v>2.5600000000000002E-3</v>
      </c>
      <c r="G30" s="28">
        <v>38</v>
      </c>
    </row>
    <row r="31" spans="2:7">
      <c r="B31" s="28">
        <v>36</v>
      </c>
      <c r="C31" s="31">
        <v>2.33E-3</v>
      </c>
      <c r="D31" s="31">
        <v>2.4399999999999999E-3</v>
      </c>
      <c r="E31" s="31">
        <v>2.5600000000000002E-3</v>
      </c>
      <c r="F31" s="31">
        <v>2.7200000000000002E-3</v>
      </c>
      <c r="G31" s="28">
        <v>39</v>
      </c>
    </row>
    <row r="32" spans="2:7">
      <c r="B32" s="28">
        <v>37</v>
      </c>
      <c r="C32" s="31">
        <v>2.4399999999999999E-3</v>
      </c>
      <c r="D32" s="31">
        <v>2.5600000000000002E-3</v>
      </c>
      <c r="E32" s="31">
        <v>2.7200000000000002E-3</v>
      </c>
      <c r="F32" s="31">
        <v>2.8600000000000001E-3</v>
      </c>
      <c r="G32" s="28">
        <v>40</v>
      </c>
    </row>
    <row r="33" spans="2:7">
      <c r="B33" s="28">
        <v>38</v>
      </c>
      <c r="C33" s="31">
        <v>2.5600000000000002E-3</v>
      </c>
      <c r="D33" s="31">
        <v>2.7200000000000002E-3</v>
      </c>
      <c r="E33" s="31">
        <v>2.8500000000000001E-3</v>
      </c>
      <c r="F33" s="31">
        <v>3.0400000000000002E-3</v>
      </c>
      <c r="G33" s="28">
        <v>41</v>
      </c>
    </row>
    <row r="34" spans="2:7">
      <c r="B34" s="28">
        <v>39</v>
      </c>
      <c r="C34" s="31">
        <v>2.66E-3</v>
      </c>
      <c r="D34" s="31">
        <v>2.8500000000000001E-3</v>
      </c>
      <c r="E34" s="31">
        <v>3.0000000000000001E-3</v>
      </c>
      <c r="F34" s="31">
        <v>3.2499999999999999E-3</v>
      </c>
      <c r="G34" s="28">
        <v>42</v>
      </c>
    </row>
    <row r="35" spans="2:7">
      <c r="B35" s="28">
        <v>40</v>
      </c>
      <c r="C35" s="31">
        <v>2.7799999999999999E-3</v>
      </c>
      <c r="D35" s="31">
        <v>3.0000000000000001E-3</v>
      </c>
      <c r="E35" s="31">
        <v>3.1700000000000001E-3</v>
      </c>
      <c r="F35" s="31">
        <v>3.5000000000000001E-3</v>
      </c>
      <c r="G35" s="28">
        <v>43</v>
      </c>
    </row>
    <row r="36" spans="2:7">
      <c r="B36" s="28">
        <v>41</v>
      </c>
      <c r="C36" s="31">
        <v>2.9099999999999998E-3</v>
      </c>
      <c r="D36" s="31">
        <v>3.1700000000000001E-3</v>
      </c>
      <c r="E36" s="31">
        <v>3.3700000000000002E-3</v>
      </c>
      <c r="F36" s="31">
        <v>3.7699999999999999E-3</v>
      </c>
      <c r="G36" s="28">
        <v>44</v>
      </c>
    </row>
    <row r="37" spans="2:7">
      <c r="B37" s="28">
        <v>42</v>
      </c>
      <c r="C37" s="31">
        <v>3.0699999999999998E-3</v>
      </c>
      <c r="D37" s="31">
        <v>3.3700000000000002E-3</v>
      </c>
      <c r="E37" s="31">
        <v>3.5999999999999999E-3</v>
      </c>
      <c r="F37" s="31">
        <v>4.0800000000000003E-3</v>
      </c>
      <c r="G37" s="28">
        <v>45</v>
      </c>
    </row>
    <row r="38" spans="2:7">
      <c r="B38" s="28">
        <v>43</v>
      </c>
      <c r="C38" s="31">
        <v>3.2499999999999999E-3</v>
      </c>
      <c r="D38" s="31">
        <v>3.5999999999999999E-3</v>
      </c>
      <c r="E38" s="31">
        <v>3.8500000000000001E-3</v>
      </c>
      <c r="F38" s="31">
        <v>4.4299999999999999E-3</v>
      </c>
      <c r="G38" s="28">
        <v>46</v>
      </c>
    </row>
    <row r="39" spans="2:7">
      <c r="B39" s="28">
        <v>44</v>
      </c>
      <c r="C39" s="31">
        <v>3.4499999999999999E-3</v>
      </c>
      <c r="D39" s="31">
        <v>3.8500000000000001E-3</v>
      </c>
      <c r="E39" s="31">
        <v>4.13E-3</v>
      </c>
      <c r="F39" s="31">
        <v>4.8199999999999996E-3</v>
      </c>
      <c r="G39" s="28">
        <v>47</v>
      </c>
    </row>
    <row r="40" spans="2:7">
      <c r="B40" s="28">
        <v>45</v>
      </c>
      <c r="C40" s="31">
        <v>3.6700000000000001E-3</v>
      </c>
      <c r="D40" s="31">
        <v>4.13E-3</v>
      </c>
      <c r="E40" s="31">
        <v>4.4400000000000004E-3</v>
      </c>
      <c r="F40" s="31">
        <v>5.2599999999999999E-3</v>
      </c>
      <c r="G40" s="28">
        <v>48</v>
      </c>
    </row>
    <row r="41" spans="2:7">
      <c r="B41" s="28">
        <v>46</v>
      </c>
      <c r="C41" s="31">
        <v>3.9199999999999999E-3</v>
      </c>
      <c r="D41" s="31">
        <v>4.4400000000000004E-3</v>
      </c>
      <c r="E41" s="31">
        <v>4.7800000000000004E-3</v>
      </c>
      <c r="F41" s="31">
        <v>5.7400000000000003E-3</v>
      </c>
      <c r="G41" s="28">
        <v>49</v>
      </c>
    </row>
    <row r="42" spans="2:7">
      <c r="B42" s="28">
        <v>47</v>
      </c>
      <c r="C42" s="31">
        <v>4.1999999999999997E-3</v>
      </c>
      <c r="D42" s="31">
        <v>4.7800000000000004E-3</v>
      </c>
      <c r="E42" s="31">
        <v>5.1599999999999997E-3</v>
      </c>
      <c r="F42" s="31">
        <v>6.28E-3</v>
      </c>
      <c r="G42" s="28">
        <v>50</v>
      </c>
    </row>
    <row r="43" spans="2:7">
      <c r="B43" s="28">
        <v>48</v>
      </c>
      <c r="C43" s="31">
        <v>4.5100000000000001E-3</v>
      </c>
      <c r="D43" s="31">
        <v>5.1599999999999997E-3</v>
      </c>
      <c r="E43" s="31">
        <v>5.5700000000000003E-3</v>
      </c>
      <c r="F43" s="31">
        <v>6.8599999999999998E-3</v>
      </c>
      <c r="G43" s="28">
        <v>51</v>
      </c>
    </row>
    <row r="44" spans="2:7">
      <c r="B44" s="28">
        <v>49</v>
      </c>
      <c r="C44" s="31">
        <v>4.8399999999999997E-3</v>
      </c>
      <c r="D44" s="31">
        <v>5.5700000000000003E-3</v>
      </c>
      <c r="E44" s="31">
        <v>6.0099999999999997E-3</v>
      </c>
      <c r="F44" s="31">
        <v>7.4999999999999997E-3</v>
      </c>
      <c r="G44" s="28">
        <v>52</v>
      </c>
    </row>
    <row r="45" spans="2:7">
      <c r="B45" s="28">
        <v>50</v>
      </c>
      <c r="C45" s="31">
        <v>5.1900000000000002E-3</v>
      </c>
      <c r="D45" s="31">
        <v>6.0099999999999997E-3</v>
      </c>
      <c r="E45" s="31">
        <v>6.4900000000000001E-3</v>
      </c>
      <c r="F45" s="31">
        <v>8.2000000000000007E-3</v>
      </c>
      <c r="G45" s="28">
        <v>53</v>
      </c>
    </row>
    <row r="46" spans="2:7">
      <c r="B46" s="28">
        <v>51</v>
      </c>
      <c r="C46" s="31">
        <v>5.5799999999999999E-3</v>
      </c>
      <c r="D46" s="31">
        <v>6.4900000000000001E-3</v>
      </c>
      <c r="E46" s="31">
        <v>7.0099999999999997E-3</v>
      </c>
      <c r="F46" s="31">
        <v>8.9599999999999992E-3</v>
      </c>
      <c r="G46" s="28">
        <v>54</v>
      </c>
    </row>
    <row r="47" spans="2:7">
      <c r="B47" s="28">
        <v>52</v>
      </c>
      <c r="C47" s="31">
        <v>5.9899999999999997E-3</v>
      </c>
      <c r="D47" s="31">
        <v>7.0099999999999997E-3</v>
      </c>
      <c r="E47" s="31">
        <v>7.5599999999999999E-3</v>
      </c>
      <c r="F47" s="31">
        <v>9.7900000000000001E-3</v>
      </c>
      <c r="G47" s="28">
        <v>55</v>
      </c>
    </row>
    <row r="48" spans="2:7">
      <c r="B48" s="28">
        <v>53</v>
      </c>
      <c r="C48" s="31">
        <v>6.43E-3</v>
      </c>
      <c r="D48" s="31">
        <v>7.5599999999999999E-3</v>
      </c>
      <c r="E48" s="31">
        <v>8.1499999999999993E-3</v>
      </c>
      <c r="F48" s="31">
        <v>1.0699999999999999E-2</v>
      </c>
      <c r="G48" s="28">
        <v>56</v>
      </c>
    </row>
    <row r="49" spans="2:7">
      <c r="B49" s="28">
        <v>54</v>
      </c>
      <c r="C49" s="31">
        <v>6.8999999999999999E-3</v>
      </c>
      <c r="D49" s="31">
        <v>8.1499999999999993E-3</v>
      </c>
      <c r="E49" s="31">
        <v>8.7899999999999992E-3</v>
      </c>
      <c r="F49" s="31">
        <v>1.17E-2</v>
      </c>
      <c r="G49" s="28">
        <v>57</v>
      </c>
    </row>
    <row r="50" spans="2:7">
      <c r="B50" s="28">
        <v>55</v>
      </c>
      <c r="C50" s="31">
        <v>7.4000000000000003E-3</v>
      </c>
      <c r="D50" s="31">
        <v>8.7899999999999992E-3</v>
      </c>
      <c r="E50" s="31">
        <v>9.4800000000000006E-3</v>
      </c>
      <c r="F50" s="31">
        <v>1.2800000000000001E-2</v>
      </c>
      <c r="G50" s="28">
        <v>58</v>
      </c>
    </row>
    <row r="51" spans="2:7">
      <c r="B51" s="28">
        <v>56</v>
      </c>
      <c r="C51" s="31">
        <v>7.9299999999999995E-3</v>
      </c>
      <c r="D51" s="31">
        <v>9.4800000000000006E-3</v>
      </c>
      <c r="E51" s="31">
        <v>1.0240000000000001E-2</v>
      </c>
      <c r="F51" s="31">
        <v>1.401E-2</v>
      </c>
      <c r="G51" s="28">
        <v>59</v>
      </c>
    </row>
    <row r="52" spans="2:7">
      <c r="B52" s="28">
        <v>57</v>
      </c>
      <c r="C52" s="31">
        <v>8.5000000000000006E-3</v>
      </c>
      <c r="D52" s="31">
        <v>1.0240000000000001E-2</v>
      </c>
      <c r="E52" s="31">
        <v>1.106E-2</v>
      </c>
      <c r="F52" s="31">
        <v>1.536E-2</v>
      </c>
      <c r="G52" s="28">
        <v>60</v>
      </c>
    </row>
    <row r="53" spans="2:7">
      <c r="B53" s="28">
        <v>58</v>
      </c>
      <c r="C53" s="31">
        <v>9.1199999999999996E-3</v>
      </c>
      <c r="D53" s="31">
        <v>1.106E-2</v>
      </c>
      <c r="E53" s="31">
        <v>1.1950000000000001E-2</v>
      </c>
      <c r="F53" s="31">
        <v>1.6840000000000001E-2</v>
      </c>
      <c r="G53" s="28">
        <v>61</v>
      </c>
    </row>
    <row r="54" spans="2:7">
      <c r="B54" s="28">
        <v>59</v>
      </c>
      <c r="C54" s="31">
        <v>9.7800000000000005E-3</v>
      </c>
      <c r="D54" s="31">
        <v>1.1950000000000001E-2</v>
      </c>
      <c r="E54" s="31">
        <v>1.2919999999999999E-2</v>
      </c>
      <c r="F54" s="31">
        <v>1.847E-2</v>
      </c>
      <c r="G54" s="28">
        <v>62</v>
      </c>
    </row>
    <row r="55" spans="2:7">
      <c r="B55" s="28">
        <v>60</v>
      </c>
      <c r="C55" s="31">
        <v>1.0500000000000001E-2</v>
      </c>
      <c r="D55" s="31">
        <v>1.2919999999999999E-2</v>
      </c>
      <c r="E55" s="31">
        <v>1.397E-2</v>
      </c>
      <c r="F55" s="31">
        <v>2.027E-2</v>
      </c>
      <c r="G55" s="28">
        <v>63</v>
      </c>
    </row>
    <row r="56" spans="2:7">
      <c r="B56" s="28">
        <v>61</v>
      </c>
      <c r="C56" s="31">
        <v>1.1270000000000001E-2</v>
      </c>
      <c r="D56" s="31">
        <v>1.397E-2</v>
      </c>
      <c r="E56" s="31">
        <v>1.5100000000000001E-2</v>
      </c>
      <c r="F56" s="31">
        <v>2.2239999999999999E-2</v>
      </c>
      <c r="G56" s="28">
        <v>64</v>
      </c>
    </row>
    <row r="57" spans="2:7">
      <c r="B57" s="28">
        <v>62</v>
      </c>
      <c r="C57" s="31">
        <v>1.21E-2</v>
      </c>
      <c r="D57" s="31">
        <v>1.5100000000000001E-2</v>
      </c>
      <c r="E57" s="31">
        <v>1.6330000000000001E-2</v>
      </c>
      <c r="F57" s="31">
        <v>2.4400000000000002E-2</v>
      </c>
      <c r="G57" s="28">
        <v>65</v>
      </c>
    </row>
    <row r="58" spans="2:7">
      <c r="B58" s="28">
        <v>63</v>
      </c>
      <c r="C58" s="31">
        <v>1.298E-2</v>
      </c>
      <c r="D58" s="31">
        <v>1.6330000000000001E-2</v>
      </c>
      <c r="E58" s="31">
        <v>1.7649999999999999E-2</v>
      </c>
      <c r="F58" s="31">
        <v>2.6749999999999999E-2</v>
      </c>
      <c r="G58" s="28">
        <v>66</v>
      </c>
    </row>
    <row r="59" spans="2:7">
      <c r="B59" s="28">
        <v>64</v>
      </c>
      <c r="C59" s="31">
        <v>1.393E-2</v>
      </c>
      <c r="D59" s="31">
        <v>1.7649999999999999E-2</v>
      </c>
      <c r="E59" s="31">
        <v>1.9060000000000001E-2</v>
      </c>
      <c r="F59" s="31">
        <v>2.9319999999999999E-2</v>
      </c>
      <c r="G59" s="28">
        <v>67</v>
      </c>
    </row>
    <row r="60" spans="2:7">
      <c r="B60" s="28">
        <v>65</v>
      </c>
      <c r="C60" s="31">
        <v>1.4930000000000001E-2</v>
      </c>
      <c r="D60" s="31">
        <v>1.9060000000000001E-2</v>
      </c>
      <c r="E60" s="31">
        <v>2.0559999999999998E-2</v>
      </c>
      <c r="F60" s="31">
        <v>3.211E-2</v>
      </c>
      <c r="G60" s="28">
        <v>68</v>
      </c>
    </row>
    <row r="61" spans="2:7">
      <c r="B61" s="28">
        <v>66</v>
      </c>
      <c r="C61" s="31">
        <v>1.5980000000000001E-2</v>
      </c>
      <c r="D61" s="31">
        <v>2.0559999999999998E-2</v>
      </c>
      <c r="E61" s="31">
        <v>2.2169999999999999E-2</v>
      </c>
      <c r="F61" s="31">
        <v>3.5130000000000002E-2</v>
      </c>
      <c r="G61" s="28">
        <v>69</v>
      </c>
    </row>
    <row r="62" spans="2:7">
      <c r="B62" s="28">
        <v>67</v>
      </c>
      <c r="C62" s="31">
        <v>1.7090000000000001E-2</v>
      </c>
      <c r="D62" s="31">
        <v>2.2169999999999999E-2</v>
      </c>
      <c r="E62" s="31">
        <v>2.3869999999999999E-2</v>
      </c>
      <c r="F62" s="31">
        <v>3.8399999999999997E-2</v>
      </c>
      <c r="G62" s="28">
        <v>70</v>
      </c>
    </row>
    <row r="63" spans="2:7">
      <c r="B63" s="28">
        <v>68</v>
      </c>
      <c r="C63" s="31">
        <v>1.8259999999999998E-2</v>
      </c>
      <c r="D63" s="31">
        <v>2.3869999999999999E-2</v>
      </c>
      <c r="E63" s="31">
        <v>2.5669999999999998E-2</v>
      </c>
      <c r="F63" s="31">
        <v>4.1919999999999999E-2</v>
      </c>
      <c r="G63" s="28">
        <v>71</v>
      </c>
    </row>
    <row r="64" spans="2:7">
      <c r="B64" s="28">
        <v>69</v>
      </c>
      <c r="C64" s="31">
        <v>1.9470000000000001E-2</v>
      </c>
      <c r="D64" s="31">
        <v>2.5669999999999998E-2</v>
      </c>
      <c r="E64" s="31">
        <v>2.7570000000000001E-2</v>
      </c>
      <c r="F64" s="31">
        <v>4.5719999999999997E-2</v>
      </c>
      <c r="G64" s="28">
        <v>72</v>
      </c>
    </row>
    <row r="65" spans="2:7">
      <c r="B65" s="28">
        <v>70</v>
      </c>
      <c r="C65" s="31">
        <v>2.0729999999999998E-2</v>
      </c>
      <c r="D65" s="31">
        <v>2.7570000000000001E-2</v>
      </c>
      <c r="E65" s="31">
        <v>2.9559999999999999E-2</v>
      </c>
      <c r="F65" s="31">
        <v>4.9799999999999997E-2</v>
      </c>
      <c r="G65" s="28">
        <v>73</v>
      </c>
    </row>
    <row r="66" spans="2:7">
      <c r="B66" s="28">
        <v>71</v>
      </c>
      <c r="C66" s="31">
        <v>2.2030000000000001E-2</v>
      </c>
      <c r="D66" s="31">
        <v>2.9559999999999999E-2</v>
      </c>
      <c r="E66" s="31">
        <v>3.1649999999999998E-2</v>
      </c>
      <c r="F66" s="31">
        <v>5.4190000000000002E-2</v>
      </c>
      <c r="G66" s="28">
        <v>74</v>
      </c>
    </row>
    <row r="67" spans="2:7">
      <c r="B67" s="28">
        <v>72</v>
      </c>
      <c r="C67" s="31">
        <v>2.3359999999999999E-2</v>
      </c>
      <c r="D67" s="31">
        <v>3.1649999999999998E-2</v>
      </c>
      <c r="E67" s="31">
        <v>3.3849999999999998E-2</v>
      </c>
      <c r="F67" s="31">
        <v>5.8939999999999999E-2</v>
      </c>
      <c r="G67" s="28">
        <v>75</v>
      </c>
    </row>
    <row r="68" spans="2:7">
      <c r="B68" s="28">
        <v>73</v>
      </c>
      <c r="C68" s="31">
        <v>2.4729999999999999E-2</v>
      </c>
      <c r="D68" s="31">
        <v>3.3849999999999998E-2</v>
      </c>
      <c r="E68" s="31">
        <v>3.6179999999999997E-2</v>
      </c>
      <c r="F68" s="31">
        <v>6.411E-2</v>
      </c>
      <c r="G68" s="28">
        <v>76</v>
      </c>
    </row>
    <row r="69" spans="2:7">
      <c r="B69" s="28">
        <v>74</v>
      </c>
      <c r="C69" s="31">
        <v>2.613E-2</v>
      </c>
      <c r="D69" s="31">
        <v>3.6179999999999997E-2</v>
      </c>
      <c r="E69" s="31">
        <v>3.8649999999999997E-2</v>
      </c>
      <c r="F69" s="31">
        <v>6.9739999999999996E-2</v>
      </c>
      <c r="G69" s="28">
        <v>77</v>
      </c>
    </row>
    <row r="70" spans="2:7">
      <c r="B70" s="28">
        <v>75</v>
      </c>
      <c r="C70" s="31">
        <v>2.7570000000000001E-2</v>
      </c>
      <c r="D70" s="31">
        <v>3.8649999999999997E-2</v>
      </c>
      <c r="E70" s="31">
        <v>4.1279999999999997E-2</v>
      </c>
      <c r="F70" s="31">
        <v>7.5880000000000003E-2</v>
      </c>
      <c r="G70" s="28">
        <v>78</v>
      </c>
    </row>
    <row r="71" spans="2:7">
      <c r="B71" s="28">
        <v>76</v>
      </c>
      <c r="C71" s="31">
        <v>2.9069999999999999E-2</v>
      </c>
      <c r="D71" s="31">
        <v>4.1279999999999997E-2</v>
      </c>
      <c r="E71" s="31">
        <v>4.4080000000000001E-2</v>
      </c>
      <c r="F71" s="31">
        <v>8.2589999999999997E-2</v>
      </c>
      <c r="G71" s="28">
        <v>79</v>
      </c>
    </row>
    <row r="72" spans="2:7">
      <c r="B72" s="28">
        <v>77</v>
      </c>
      <c r="C72" s="31">
        <v>3.0620000000000001E-2</v>
      </c>
      <c r="D72" s="31">
        <v>4.4080000000000001E-2</v>
      </c>
      <c r="E72" s="31">
        <v>4.7079999999999997E-2</v>
      </c>
      <c r="F72" s="31">
        <v>8.992E-2</v>
      </c>
      <c r="G72" s="28">
        <v>80</v>
      </c>
    </row>
    <row r="73" spans="2:7">
      <c r="B73" s="28">
        <v>78</v>
      </c>
      <c r="C73" s="31">
        <v>3.2219999999999999E-2</v>
      </c>
      <c r="D73" s="31">
        <v>4.7079999999999997E-2</v>
      </c>
      <c r="E73" s="31">
        <v>5.0270000000000002E-2</v>
      </c>
      <c r="F73" s="31">
        <v>9.7919999999999993E-2</v>
      </c>
      <c r="G73" s="28">
        <v>81</v>
      </c>
    </row>
    <row r="74" spans="2:7">
      <c r="B74" s="28">
        <v>79</v>
      </c>
      <c r="C74" s="31">
        <v>3.388E-2</v>
      </c>
      <c r="D74" s="31">
        <v>5.0270000000000002E-2</v>
      </c>
      <c r="E74" s="31">
        <v>5.3670000000000002E-2</v>
      </c>
      <c r="F74" s="31">
        <v>0.10664</v>
      </c>
      <c r="G74" s="28">
        <v>82</v>
      </c>
    </row>
    <row r="75" spans="2:7">
      <c r="B75" s="28">
        <v>80</v>
      </c>
      <c r="C75" s="31">
        <v>3.5589999999999997E-2</v>
      </c>
      <c r="D75" s="31">
        <v>5.3670000000000002E-2</v>
      </c>
      <c r="E75" s="31">
        <v>5.7279999999999998E-2</v>
      </c>
      <c r="F75" s="31">
        <v>0.11613</v>
      </c>
      <c r="G75" s="28">
        <v>83</v>
      </c>
    </row>
    <row r="76" spans="2:7">
      <c r="F76" s="31">
        <v>0.12645000000000001</v>
      </c>
      <c r="G76" s="28">
        <v>84</v>
      </c>
    </row>
    <row r="77" spans="2:7">
      <c r="F77" s="31">
        <v>0.13764000000000001</v>
      </c>
      <c r="G77" s="28">
        <v>85</v>
      </c>
    </row>
    <row r="78" spans="2:7">
      <c r="F78" s="31">
        <v>0.14976</v>
      </c>
      <c r="G78" s="28">
        <v>86</v>
      </c>
    </row>
    <row r="79" spans="2:7">
      <c r="F79" s="31">
        <v>0.16286</v>
      </c>
      <c r="G79" s="28">
        <v>87</v>
      </c>
    </row>
    <row r="80" spans="2:7">
      <c r="F80" s="31">
        <v>0.17699000000000001</v>
      </c>
      <c r="G80" s="28">
        <v>88</v>
      </c>
    </row>
    <row r="81" spans="6:7">
      <c r="F81" s="31">
        <v>0.19220000000000001</v>
      </c>
      <c r="G81" s="28">
        <v>89</v>
      </c>
    </row>
    <row r="82" spans="6:7">
      <c r="F82" s="31">
        <v>0.20841999999999999</v>
      </c>
      <c r="G82" s="28">
        <v>90</v>
      </c>
    </row>
    <row r="83" spans="6:7">
      <c r="F83" s="31">
        <v>0.2258</v>
      </c>
      <c r="G83" s="28">
        <v>91</v>
      </c>
    </row>
    <row r="84" spans="6:7">
      <c r="F84" s="31">
        <v>0.24440000000000001</v>
      </c>
      <c r="G84" s="28">
        <v>92</v>
      </c>
    </row>
    <row r="85" spans="6:7">
      <c r="F85" s="31">
        <v>0.26424999999999998</v>
      </c>
      <c r="G85" s="28">
        <v>93</v>
      </c>
    </row>
    <row r="86" spans="6:7">
      <c r="F86" s="31">
        <v>0.28538000000000002</v>
      </c>
      <c r="G86" s="28">
        <v>94</v>
      </c>
    </row>
    <row r="87" spans="6:7">
      <c r="F87" s="31">
        <v>0.30784</v>
      </c>
      <c r="G87" s="28">
        <v>95</v>
      </c>
    </row>
    <row r="88" spans="6:7">
      <c r="F88" s="31">
        <v>0.33161000000000002</v>
      </c>
      <c r="G88" s="28">
        <v>96</v>
      </c>
    </row>
    <row r="89" spans="6:7">
      <c r="F89" s="31">
        <v>0.35671000000000003</v>
      </c>
      <c r="G89" s="28">
        <v>97</v>
      </c>
    </row>
    <row r="90" spans="6:7">
      <c r="F90" s="31">
        <v>0.38311000000000001</v>
      </c>
      <c r="G90" s="28">
        <v>98</v>
      </c>
    </row>
    <row r="91" spans="6:7">
      <c r="F91" s="31">
        <v>0.41077999999999998</v>
      </c>
      <c r="G91" s="28">
        <v>99</v>
      </c>
    </row>
    <row r="92" spans="6:7">
      <c r="F92" s="31">
        <v>0.43966</v>
      </c>
      <c r="G92" s="28">
        <v>100</v>
      </c>
    </row>
    <row r="93" spans="6:7">
      <c r="F93" s="31">
        <v>0.46966000000000002</v>
      </c>
      <c r="G93" s="28">
        <v>101</v>
      </c>
    </row>
    <row r="94" spans="6:7">
      <c r="F94" s="31">
        <v>0.50066999999999995</v>
      </c>
      <c r="G94" s="28">
        <v>102</v>
      </c>
    </row>
    <row r="95" spans="6:7">
      <c r="F95" s="31">
        <v>0.53254999999999997</v>
      </c>
      <c r="G95" s="28">
        <v>103</v>
      </c>
    </row>
    <row r="96" spans="6:7">
      <c r="F96" s="31">
        <v>0.56513000000000002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60DB-284E-49CF-A1AD-26E36647C9D5}">
  <sheetPr codeName="Sheet6">
    <tabColor rgb="FFFFFFCC"/>
  </sheetPr>
  <dimension ref="B2:G96"/>
  <sheetViews>
    <sheetView showGridLines="0" workbookViewId="0">
      <selection activeCell="F10" sqref="F10"/>
    </sheetView>
  </sheetViews>
  <sheetFormatPr baseColWidth="10" defaultColWidth="8.83203125" defaultRowHeight="13"/>
  <cols>
    <col min="1" max="2" width="9.1640625" style="28"/>
    <col min="3" max="6" width="8.83203125" style="31" customWidth="1"/>
    <col min="7" max="258" width="9.1640625" style="28"/>
    <col min="259" max="262" width="8.83203125" style="28" customWidth="1"/>
    <col min="263" max="514" width="9.1640625" style="28"/>
    <col min="515" max="518" width="8.83203125" style="28" customWidth="1"/>
    <col min="519" max="770" width="9.1640625" style="28"/>
    <col min="771" max="774" width="8.83203125" style="28" customWidth="1"/>
    <col min="775" max="1026" width="9.1640625" style="28"/>
    <col min="1027" max="1030" width="8.83203125" style="28" customWidth="1"/>
    <col min="1031" max="1282" width="9.1640625" style="28"/>
    <col min="1283" max="1286" width="8.83203125" style="28" customWidth="1"/>
    <col min="1287" max="1538" width="9.1640625" style="28"/>
    <col min="1539" max="1542" width="8.83203125" style="28" customWidth="1"/>
    <col min="1543" max="1794" width="9.1640625" style="28"/>
    <col min="1795" max="1798" width="8.83203125" style="28" customWidth="1"/>
    <col min="1799" max="2050" width="9.1640625" style="28"/>
    <col min="2051" max="2054" width="8.83203125" style="28" customWidth="1"/>
    <col min="2055" max="2306" width="9.1640625" style="28"/>
    <col min="2307" max="2310" width="8.83203125" style="28" customWidth="1"/>
    <col min="2311" max="2562" width="9.1640625" style="28"/>
    <col min="2563" max="2566" width="8.83203125" style="28" customWidth="1"/>
    <col min="2567" max="2818" width="9.1640625" style="28"/>
    <col min="2819" max="2822" width="8.83203125" style="28" customWidth="1"/>
    <col min="2823" max="3074" width="9.1640625" style="28"/>
    <col min="3075" max="3078" width="8.83203125" style="28" customWidth="1"/>
    <col min="3079" max="3330" width="9.1640625" style="28"/>
    <col min="3331" max="3334" width="8.83203125" style="28" customWidth="1"/>
    <col min="3335" max="3586" width="9.1640625" style="28"/>
    <col min="3587" max="3590" width="8.83203125" style="28" customWidth="1"/>
    <col min="3591" max="3842" width="9.1640625" style="28"/>
    <col min="3843" max="3846" width="8.83203125" style="28" customWidth="1"/>
    <col min="3847" max="4098" width="9.1640625" style="28"/>
    <col min="4099" max="4102" width="8.83203125" style="28" customWidth="1"/>
    <col min="4103" max="4354" width="9.1640625" style="28"/>
    <col min="4355" max="4358" width="8.83203125" style="28" customWidth="1"/>
    <col min="4359" max="4610" width="9.1640625" style="28"/>
    <col min="4611" max="4614" width="8.83203125" style="28" customWidth="1"/>
    <col min="4615" max="4866" width="9.1640625" style="28"/>
    <col min="4867" max="4870" width="8.83203125" style="28" customWidth="1"/>
    <col min="4871" max="5122" width="9.1640625" style="28"/>
    <col min="5123" max="5126" width="8.83203125" style="28" customWidth="1"/>
    <col min="5127" max="5378" width="9.1640625" style="28"/>
    <col min="5379" max="5382" width="8.83203125" style="28" customWidth="1"/>
    <col min="5383" max="5634" width="9.1640625" style="28"/>
    <col min="5635" max="5638" width="8.83203125" style="28" customWidth="1"/>
    <col min="5639" max="5890" width="9.1640625" style="28"/>
    <col min="5891" max="5894" width="8.83203125" style="28" customWidth="1"/>
    <col min="5895" max="6146" width="9.1640625" style="28"/>
    <col min="6147" max="6150" width="8.83203125" style="28" customWidth="1"/>
    <col min="6151" max="6402" width="9.1640625" style="28"/>
    <col min="6403" max="6406" width="8.83203125" style="28" customWidth="1"/>
    <col min="6407" max="6658" width="9.1640625" style="28"/>
    <col min="6659" max="6662" width="8.83203125" style="28" customWidth="1"/>
    <col min="6663" max="6914" width="9.1640625" style="28"/>
    <col min="6915" max="6918" width="8.83203125" style="28" customWidth="1"/>
    <col min="6919" max="7170" width="9.1640625" style="28"/>
    <col min="7171" max="7174" width="8.83203125" style="28" customWidth="1"/>
    <col min="7175" max="7426" width="9.1640625" style="28"/>
    <col min="7427" max="7430" width="8.83203125" style="28" customWidth="1"/>
    <col min="7431" max="7682" width="9.1640625" style="28"/>
    <col min="7683" max="7686" width="8.83203125" style="28" customWidth="1"/>
    <col min="7687" max="7938" width="9.1640625" style="28"/>
    <col min="7939" max="7942" width="8.83203125" style="28" customWidth="1"/>
    <col min="7943" max="8194" width="9.1640625" style="28"/>
    <col min="8195" max="8198" width="8.83203125" style="28" customWidth="1"/>
    <col min="8199" max="8450" width="9.1640625" style="28"/>
    <col min="8451" max="8454" width="8.83203125" style="28" customWidth="1"/>
    <col min="8455" max="8706" width="9.1640625" style="28"/>
    <col min="8707" max="8710" width="8.83203125" style="28" customWidth="1"/>
    <col min="8711" max="8962" width="9.1640625" style="28"/>
    <col min="8963" max="8966" width="8.83203125" style="28" customWidth="1"/>
    <col min="8967" max="9218" width="9.1640625" style="28"/>
    <col min="9219" max="9222" width="8.83203125" style="28" customWidth="1"/>
    <col min="9223" max="9474" width="9.1640625" style="28"/>
    <col min="9475" max="9478" width="8.83203125" style="28" customWidth="1"/>
    <col min="9479" max="9730" width="9.1640625" style="28"/>
    <col min="9731" max="9734" width="8.83203125" style="28" customWidth="1"/>
    <col min="9735" max="9986" width="9.1640625" style="28"/>
    <col min="9987" max="9990" width="8.83203125" style="28" customWidth="1"/>
    <col min="9991" max="10242" width="9.1640625" style="28"/>
    <col min="10243" max="10246" width="8.83203125" style="28" customWidth="1"/>
    <col min="10247" max="10498" width="9.1640625" style="28"/>
    <col min="10499" max="10502" width="8.83203125" style="28" customWidth="1"/>
    <col min="10503" max="10754" width="9.1640625" style="28"/>
    <col min="10755" max="10758" width="8.83203125" style="28" customWidth="1"/>
    <col min="10759" max="11010" width="9.1640625" style="28"/>
    <col min="11011" max="11014" width="8.83203125" style="28" customWidth="1"/>
    <col min="11015" max="11266" width="9.1640625" style="28"/>
    <col min="11267" max="11270" width="8.83203125" style="28" customWidth="1"/>
    <col min="11271" max="11522" width="9.1640625" style="28"/>
    <col min="11523" max="11526" width="8.83203125" style="28" customWidth="1"/>
    <col min="11527" max="11778" width="9.1640625" style="28"/>
    <col min="11779" max="11782" width="8.83203125" style="28" customWidth="1"/>
    <col min="11783" max="12034" width="9.1640625" style="28"/>
    <col min="12035" max="12038" width="8.83203125" style="28" customWidth="1"/>
    <col min="12039" max="12290" width="9.1640625" style="28"/>
    <col min="12291" max="12294" width="8.83203125" style="28" customWidth="1"/>
    <col min="12295" max="12546" width="9.1640625" style="28"/>
    <col min="12547" max="12550" width="8.83203125" style="28" customWidth="1"/>
    <col min="12551" max="12802" width="9.1640625" style="28"/>
    <col min="12803" max="12806" width="8.83203125" style="28" customWidth="1"/>
    <col min="12807" max="13058" width="9.1640625" style="28"/>
    <col min="13059" max="13062" width="8.83203125" style="28" customWidth="1"/>
    <col min="13063" max="13314" width="9.1640625" style="28"/>
    <col min="13315" max="13318" width="8.83203125" style="28" customWidth="1"/>
    <col min="13319" max="13570" width="9.1640625" style="28"/>
    <col min="13571" max="13574" width="8.83203125" style="28" customWidth="1"/>
    <col min="13575" max="13826" width="9.1640625" style="28"/>
    <col min="13827" max="13830" width="8.83203125" style="28" customWidth="1"/>
    <col min="13831" max="14082" width="9.1640625" style="28"/>
    <col min="14083" max="14086" width="8.83203125" style="28" customWidth="1"/>
    <col min="14087" max="14338" width="9.1640625" style="28"/>
    <col min="14339" max="14342" width="8.83203125" style="28" customWidth="1"/>
    <col min="14343" max="14594" width="9.1640625" style="28"/>
    <col min="14595" max="14598" width="8.83203125" style="28" customWidth="1"/>
    <col min="14599" max="14850" width="9.1640625" style="28"/>
    <col min="14851" max="14854" width="8.83203125" style="28" customWidth="1"/>
    <col min="14855" max="15106" width="9.1640625" style="28"/>
    <col min="15107" max="15110" width="8.83203125" style="28" customWidth="1"/>
    <col min="15111" max="15362" width="9.1640625" style="28"/>
    <col min="15363" max="15366" width="8.83203125" style="28" customWidth="1"/>
    <col min="15367" max="15618" width="9.1640625" style="28"/>
    <col min="15619" max="15622" width="8.83203125" style="28" customWidth="1"/>
    <col min="15623" max="15874" width="9.1640625" style="28"/>
    <col min="15875" max="15878" width="8.83203125" style="28" customWidth="1"/>
    <col min="15879" max="16130" width="9.1640625" style="28"/>
    <col min="16131" max="16134" width="8.83203125" style="28" customWidth="1"/>
    <col min="16135" max="16384" width="9.1640625" style="28"/>
  </cols>
  <sheetData>
    <row r="2" spans="2:7" ht="16">
      <c r="B2" s="25" t="s">
        <v>93</v>
      </c>
      <c r="C2" s="26"/>
      <c r="D2" s="26"/>
      <c r="E2" s="26"/>
      <c r="F2" s="26"/>
      <c r="G2" s="27"/>
    </row>
    <row r="4" spans="2:7">
      <c r="B4" s="29" t="s">
        <v>86</v>
      </c>
      <c r="C4" s="30"/>
      <c r="D4" s="30"/>
      <c r="E4" s="30"/>
      <c r="F4" s="30"/>
      <c r="G4" s="29"/>
    </row>
    <row r="5" spans="2:7">
      <c r="B5" s="29" t="s">
        <v>87</v>
      </c>
      <c r="C5" s="30" t="s">
        <v>88</v>
      </c>
      <c r="D5" s="30" t="s">
        <v>89</v>
      </c>
      <c r="E5" s="30" t="s">
        <v>90</v>
      </c>
      <c r="F5" s="30" t="s">
        <v>91</v>
      </c>
      <c r="G5" s="29" t="s">
        <v>92</v>
      </c>
    </row>
    <row r="7" spans="2:7">
      <c r="F7" s="31">
        <v>8.8999999999999995E-4</v>
      </c>
      <c r="G7" s="28">
        <v>15</v>
      </c>
    </row>
    <row r="8" spans="2:7">
      <c r="F8" s="31">
        <v>1.1299999999999999E-3</v>
      </c>
      <c r="G8" s="28">
        <v>16</v>
      </c>
    </row>
    <row r="9" spans="2:7">
      <c r="F9" s="31">
        <v>1.3699999999999999E-3</v>
      </c>
      <c r="G9" s="28">
        <v>17</v>
      </c>
    </row>
    <row r="10" spans="2:7">
      <c r="B10" s="28">
        <v>15</v>
      </c>
      <c r="C10" s="31">
        <v>8.8999999999999995E-4</v>
      </c>
      <c r="D10" s="31">
        <v>1.1299999999999999E-3</v>
      </c>
      <c r="E10" s="31">
        <v>1.3699999999999999E-3</v>
      </c>
      <c r="F10" s="31">
        <v>1.6199999999999999E-3</v>
      </c>
      <c r="G10" s="28">
        <v>18</v>
      </c>
    </row>
    <row r="11" spans="2:7">
      <c r="B11" s="28">
        <v>16</v>
      </c>
      <c r="C11" s="31">
        <v>1.1299999999999999E-3</v>
      </c>
      <c r="D11" s="31">
        <v>1.3699999999999999E-3</v>
      </c>
      <c r="E11" s="31">
        <v>1.6199999999999999E-3</v>
      </c>
      <c r="F11" s="31">
        <v>1.8799999999999999E-3</v>
      </c>
      <c r="G11" s="28">
        <v>19</v>
      </c>
    </row>
    <row r="12" spans="2:7">
      <c r="B12" s="28">
        <v>17</v>
      </c>
      <c r="C12" s="31">
        <v>1.3699999999999999E-3</v>
      </c>
      <c r="D12" s="31">
        <v>1.6199999999999999E-3</v>
      </c>
      <c r="E12" s="31">
        <v>1.8799999999999999E-3</v>
      </c>
      <c r="F12" s="31">
        <v>2.15E-3</v>
      </c>
      <c r="G12" s="28">
        <v>20</v>
      </c>
    </row>
    <row r="13" spans="2:7">
      <c r="B13" s="28">
        <v>18</v>
      </c>
      <c r="C13" s="31">
        <v>1.6199999999999999E-3</v>
      </c>
      <c r="D13" s="31">
        <v>1.8799999999999999E-3</v>
      </c>
      <c r="E13" s="31">
        <v>2.15E-3</v>
      </c>
      <c r="F13" s="31">
        <v>2.3500000000000001E-3</v>
      </c>
      <c r="G13" s="28">
        <v>21</v>
      </c>
    </row>
    <row r="14" spans="2:7">
      <c r="B14" s="28">
        <v>19</v>
      </c>
      <c r="C14" s="31">
        <v>1.8799999999999999E-3</v>
      </c>
      <c r="D14" s="31">
        <v>2.15E-3</v>
      </c>
      <c r="E14" s="31">
        <v>2.3500000000000001E-3</v>
      </c>
      <c r="F14" s="31">
        <v>2.3999999999999998E-3</v>
      </c>
      <c r="G14" s="28">
        <v>22</v>
      </c>
    </row>
    <row r="15" spans="2:7">
      <c r="B15" s="28">
        <v>20</v>
      </c>
      <c r="C15" s="31">
        <v>2.15E-3</v>
      </c>
      <c r="D15" s="31">
        <v>2.3500000000000001E-3</v>
      </c>
      <c r="E15" s="31">
        <v>2.3999999999999998E-3</v>
      </c>
      <c r="F15" s="31">
        <v>2.32E-3</v>
      </c>
      <c r="G15" s="28">
        <v>23</v>
      </c>
    </row>
    <row r="16" spans="2:7">
      <c r="B16" s="28">
        <v>21</v>
      </c>
      <c r="C16" s="31">
        <v>2.3500000000000001E-3</v>
      </c>
      <c r="D16" s="31">
        <v>2.3999999999999998E-3</v>
      </c>
      <c r="E16" s="31">
        <v>2.32E-3</v>
      </c>
      <c r="F16" s="31">
        <v>2.1800000000000001E-3</v>
      </c>
      <c r="G16" s="28">
        <v>24</v>
      </c>
    </row>
    <row r="17" spans="2:7">
      <c r="B17" s="28">
        <v>22</v>
      </c>
      <c r="C17" s="31">
        <v>2.3999999999999998E-3</v>
      </c>
      <c r="D17" s="31">
        <v>2.32E-3</v>
      </c>
      <c r="E17" s="31">
        <v>2.1800000000000001E-3</v>
      </c>
      <c r="F17" s="31">
        <v>2.0100000000000001E-3</v>
      </c>
      <c r="G17" s="28">
        <v>25</v>
      </c>
    </row>
    <row r="18" spans="2:7">
      <c r="B18" s="28">
        <v>23</v>
      </c>
      <c r="C18" s="31">
        <v>2.32E-3</v>
      </c>
      <c r="D18" s="31">
        <v>2.1800000000000001E-3</v>
      </c>
      <c r="E18" s="31">
        <v>2.0100000000000001E-3</v>
      </c>
      <c r="F18" s="31">
        <v>1.8600000000000001E-3</v>
      </c>
      <c r="G18" s="28">
        <v>26</v>
      </c>
    </row>
    <row r="19" spans="2:7">
      <c r="B19" s="28">
        <v>24</v>
      </c>
      <c r="C19" s="31">
        <v>2.1800000000000001E-3</v>
      </c>
      <c r="D19" s="31">
        <v>2.0100000000000001E-3</v>
      </c>
      <c r="E19" s="31">
        <v>1.8600000000000001E-3</v>
      </c>
      <c r="F19" s="31">
        <v>1.7700000000000001E-3</v>
      </c>
      <c r="G19" s="28">
        <v>27</v>
      </c>
    </row>
    <row r="20" spans="2:7">
      <c r="B20" s="28">
        <v>25</v>
      </c>
      <c r="C20" s="31">
        <v>2.0100000000000001E-3</v>
      </c>
      <c r="D20" s="31">
        <v>1.8600000000000001E-3</v>
      </c>
      <c r="E20" s="31">
        <v>1.7700000000000001E-3</v>
      </c>
      <c r="F20" s="31">
        <v>1.6999999999999999E-3</v>
      </c>
      <c r="G20" s="28">
        <v>28</v>
      </c>
    </row>
    <row r="21" spans="2:7">
      <c r="B21" s="28">
        <v>26</v>
      </c>
      <c r="C21" s="31">
        <v>1.8600000000000001E-3</v>
      </c>
      <c r="D21" s="31">
        <v>1.7700000000000001E-3</v>
      </c>
      <c r="E21" s="31">
        <v>1.6999999999999999E-3</v>
      </c>
      <c r="F21" s="31">
        <v>1.67E-3</v>
      </c>
      <c r="G21" s="28">
        <v>29</v>
      </c>
    </row>
    <row r="22" spans="2:7">
      <c r="B22" s="28">
        <v>27</v>
      </c>
      <c r="C22" s="31">
        <v>1.7700000000000001E-3</v>
      </c>
      <c r="D22" s="31">
        <v>1.6999999999999999E-3</v>
      </c>
      <c r="E22" s="31">
        <v>1.67E-3</v>
      </c>
      <c r="F22" s="31">
        <v>1.65E-3</v>
      </c>
      <c r="G22" s="28">
        <v>30</v>
      </c>
    </row>
    <row r="23" spans="2:7">
      <c r="B23" s="28">
        <v>28</v>
      </c>
      <c r="C23" s="31">
        <v>1.6999999999999999E-3</v>
      </c>
      <c r="D23" s="31">
        <v>1.67E-3</v>
      </c>
      <c r="E23" s="31">
        <v>1.65E-3</v>
      </c>
      <c r="F23" s="31">
        <v>1.65E-3</v>
      </c>
      <c r="G23" s="28">
        <v>31</v>
      </c>
    </row>
    <row r="24" spans="2:7">
      <c r="B24" s="28">
        <v>29</v>
      </c>
      <c r="C24" s="31">
        <v>1.67E-3</v>
      </c>
      <c r="D24" s="31">
        <v>1.65E-3</v>
      </c>
      <c r="E24" s="31">
        <v>1.65E-3</v>
      </c>
      <c r="F24" s="31">
        <v>1.6800000000000001E-3</v>
      </c>
      <c r="G24" s="28">
        <v>32</v>
      </c>
    </row>
    <row r="25" spans="2:7">
      <c r="B25" s="28">
        <v>30</v>
      </c>
      <c r="C25" s="31">
        <v>1.65E-3</v>
      </c>
      <c r="D25" s="31">
        <v>1.65E-3</v>
      </c>
      <c r="E25" s="31">
        <v>1.6800000000000001E-3</v>
      </c>
      <c r="F25" s="31">
        <v>1.73E-3</v>
      </c>
      <c r="G25" s="28">
        <v>33</v>
      </c>
    </row>
    <row r="26" spans="2:7">
      <c r="B26" s="28">
        <v>31</v>
      </c>
      <c r="C26" s="31">
        <v>1.65E-3</v>
      </c>
      <c r="D26" s="31">
        <v>1.6800000000000001E-3</v>
      </c>
      <c r="E26" s="31">
        <v>1.73E-3</v>
      </c>
      <c r="F26" s="31">
        <v>1.7899999999999999E-3</v>
      </c>
      <c r="G26" s="28">
        <v>34</v>
      </c>
    </row>
    <row r="27" spans="2:7">
      <c r="B27" s="28">
        <v>32</v>
      </c>
      <c r="C27" s="31">
        <v>1.6800000000000001E-3</v>
      </c>
      <c r="D27" s="31">
        <v>1.73E-3</v>
      </c>
      <c r="E27" s="31">
        <v>1.7899999999999999E-3</v>
      </c>
      <c r="F27" s="31">
        <v>1.8699999999999999E-3</v>
      </c>
      <c r="G27" s="28">
        <v>35</v>
      </c>
    </row>
    <row r="28" spans="2:7">
      <c r="B28" s="28">
        <v>33</v>
      </c>
      <c r="C28" s="31">
        <v>1.73E-3</v>
      </c>
      <c r="D28" s="31">
        <v>1.7899999999999999E-3</v>
      </c>
      <c r="E28" s="31">
        <v>1.8699999999999999E-3</v>
      </c>
      <c r="F28" s="31">
        <v>1.97E-3</v>
      </c>
      <c r="G28" s="28">
        <v>36</v>
      </c>
    </row>
    <row r="29" spans="2:7">
      <c r="B29" s="28">
        <v>34</v>
      </c>
      <c r="C29" s="31">
        <v>1.7899999999999999E-3</v>
      </c>
      <c r="D29" s="31">
        <v>1.8699999999999999E-3</v>
      </c>
      <c r="E29" s="31">
        <v>1.97E-3</v>
      </c>
      <c r="F29" s="31">
        <v>2.0799999999999998E-3</v>
      </c>
      <c r="G29" s="28">
        <v>37</v>
      </c>
    </row>
    <row r="30" spans="2:7">
      <c r="B30" s="28">
        <v>35</v>
      </c>
      <c r="C30" s="31">
        <v>1.8699999999999999E-3</v>
      </c>
      <c r="D30" s="31">
        <v>1.97E-3</v>
      </c>
      <c r="E30" s="31">
        <v>2.0799999999999998E-3</v>
      </c>
      <c r="F30" s="31">
        <v>2.2000000000000001E-3</v>
      </c>
      <c r="G30" s="28">
        <v>38</v>
      </c>
    </row>
    <row r="31" spans="2:7">
      <c r="B31" s="28">
        <v>36</v>
      </c>
      <c r="C31" s="31">
        <v>1.97E-3</v>
      </c>
      <c r="D31" s="31">
        <v>2.0799999999999998E-3</v>
      </c>
      <c r="E31" s="31">
        <v>2.2000000000000001E-3</v>
      </c>
      <c r="F31" s="31">
        <v>2.3500000000000001E-3</v>
      </c>
      <c r="G31" s="28">
        <v>39</v>
      </c>
    </row>
    <row r="32" spans="2:7">
      <c r="B32" s="28">
        <v>37</v>
      </c>
      <c r="C32" s="31">
        <v>2.0799999999999998E-3</v>
      </c>
      <c r="D32" s="31">
        <v>2.2000000000000001E-3</v>
      </c>
      <c r="E32" s="31">
        <v>2.3500000000000001E-3</v>
      </c>
      <c r="F32" s="31">
        <v>2.5200000000000001E-3</v>
      </c>
      <c r="G32" s="28">
        <v>40</v>
      </c>
    </row>
    <row r="33" spans="2:7">
      <c r="B33" s="28">
        <v>38</v>
      </c>
      <c r="C33" s="31">
        <v>2.2000000000000001E-3</v>
      </c>
      <c r="D33" s="31">
        <v>2.3500000000000001E-3</v>
      </c>
      <c r="E33" s="31">
        <v>2.5000000000000001E-3</v>
      </c>
      <c r="F33" s="31">
        <v>2.7100000000000002E-3</v>
      </c>
      <c r="G33" s="28">
        <v>41</v>
      </c>
    </row>
    <row r="34" spans="2:7">
      <c r="B34" s="28">
        <v>39</v>
      </c>
      <c r="C34" s="31">
        <v>2.3500000000000001E-3</v>
      </c>
      <c r="D34" s="31">
        <v>2.5000000000000001E-3</v>
      </c>
      <c r="E34" s="31">
        <v>2.66E-3</v>
      </c>
      <c r="F34" s="31">
        <v>2.9199999999999999E-3</v>
      </c>
      <c r="G34" s="28">
        <v>42</v>
      </c>
    </row>
    <row r="35" spans="2:7">
      <c r="B35" s="28">
        <v>40</v>
      </c>
      <c r="C35" s="31">
        <v>2.5000000000000001E-3</v>
      </c>
      <c r="D35" s="31">
        <v>2.66E-3</v>
      </c>
      <c r="E35" s="31">
        <v>2.8400000000000001E-3</v>
      </c>
      <c r="F35" s="31">
        <v>3.1700000000000001E-3</v>
      </c>
      <c r="G35" s="28">
        <v>43</v>
      </c>
    </row>
    <row r="36" spans="2:7">
      <c r="B36" s="28">
        <v>41</v>
      </c>
      <c r="C36" s="31">
        <v>2.64E-3</v>
      </c>
      <c r="D36" s="31">
        <v>2.8400000000000001E-3</v>
      </c>
      <c r="E36" s="31">
        <v>3.0400000000000002E-3</v>
      </c>
      <c r="F36" s="31">
        <v>3.4499999999999999E-3</v>
      </c>
      <c r="G36" s="28">
        <v>44</v>
      </c>
    </row>
    <row r="37" spans="2:7">
      <c r="B37" s="28">
        <v>42</v>
      </c>
      <c r="C37" s="31">
        <v>2.81E-3</v>
      </c>
      <c r="D37" s="31">
        <v>3.0400000000000002E-3</v>
      </c>
      <c r="E37" s="31">
        <v>3.2699999999999999E-3</v>
      </c>
      <c r="F37" s="31">
        <v>3.7599999999999999E-3</v>
      </c>
      <c r="G37" s="28">
        <v>45</v>
      </c>
    </row>
    <row r="38" spans="2:7">
      <c r="B38" s="28">
        <v>43</v>
      </c>
      <c r="C38" s="31">
        <v>3.0000000000000001E-3</v>
      </c>
      <c r="D38" s="31">
        <v>3.2699999999999999E-3</v>
      </c>
      <c r="E38" s="31">
        <v>3.5200000000000001E-3</v>
      </c>
      <c r="F38" s="31">
        <v>4.1099999999999999E-3</v>
      </c>
      <c r="G38" s="28">
        <v>46</v>
      </c>
    </row>
    <row r="39" spans="2:7">
      <c r="B39" s="28">
        <v>44</v>
      </c>
      <c r="C39" s="31">
        <v>3.2100000000000002E-3</v>
      </c>
      <c r="D39" s="31">
        <v>3.5200000000000001E-3</v>
      </c>
      <c r="E39" s="31">
        <v>3.8E-3</v>
      </c>
      <c r="F39" s="31">
        <v>4.5100000000000001E-3</v>
      </c>
      <c r="G39" s="28">
        <v>47</v>
      </c>
    </row>
    <row r="40" spans="2:7">
      <c r="B40" s="28">
        <v>45</v>
      </c>
      <c r="C40" s="31">
        <v>3.4399999999999999E-3</v>
      </c>
      <c r="D40" s="31">
        <v>3.8E-3</v>
      </c>
      <c r="E40" s="31">
        <v>4.1099999999999999E-3</v>
      </c>
      <c r="F40" s="31">
        <v>4.9399999999999999E-3</v>
      </c>
      <c r="G40" s="28">
        <v>48</v>
      </c>
    </row>
    <row r="41" spans="2:7">
      <c r="B41" s="28">
        <v>46</v>
      </c>
      <c r="C41" s="31">
        <v>3.7000000000000002E-3</v>
      </c>
      <c r="D41" s="31">
        <v>4.1099999999999999E-3</v>
      </c>
      <c r="E41" s="31">
        <v>4.45E-3</v>
      </c>
      <c r="F41" s="31">
        <v>5.4200000000000003E-3</v>
      </c>
      <c r="G41" s="28">
        <v>49</v>
      </c>
    </row>
    <row r="42" spans="2:7">
      <c r="B42" s="28">
        <v>47</v>
      </c>
      <c r="C42" s="31">
        <v>3.98E-3</v>
      </c>
      <c r="D42" s="31">
        <v>4.45E-3</v>
      </c>
      <c r="E42" s="31">
        <v>4.8199999999999996E-3</v>
      </c>
      <c r="F42" s="31">
        <v>5.9500000000000004E-3</v>
      </c>
      <c r="G42" s="28">
        <v>50</v>
      </c>
    </row>
    <row r="43" spans="2:7">
      <c r="B43" s="28">
        <v>48</v>
      </c>
      <c r="C43" s="31">
        <v>4.2900000000000004E-3</v>
      </c>
      <c r="D43" s="31">
        <v>4.8199999999999996E-3</v>
      </c>
      <c r="E43" s="31">
        <v>5.2300000000000003E-3</v>
      </c>
      <c r="F43" s="31">
        <v>6.5300000000000002E-3</v>
      </c>
      <c r="G43" s="28">
        <v>51</v>
      </c>
    </row>
    <row r="44" spans="2:7">
      <c r="B44" s="28">
        <v>49</v>
      </c>
      <c r="C44" s="31">
        <v>4.62E-3</v>
      </c>
      <c r="D44" s="31">
        <v>5.2300000000000003E-3</v>
      </c>
      <c r="E44" s="31">
        <v>5.6600000000000001E-3</v>
      </c>
      <c r="F44" s="31">
        <v>7.1599999999999997E-3</v>
      </c>
      <c r="G44" s="28">
        <v>52</v>
      </c>
    </row>
    <row r="45" spans="2:7">
      <c r="B45" s="28">
        <v>50</v>
      </c>
      <c r="C45" s="31">
        <v>4.9800000000000001E-3</v>
      </c>
      <c r="D45" s="31">
        <v>5.6600000000000001E-3</v>
      </c>
      <c r="E45" s="31">
        <v>6.1199999999999996E-3</v>
      </c>
      <c r="F45" s="31">
        <v>7.8499999999999993E-3</v>
      </c>
      <c r="G45" s="28">
        <v>53</v>
      </c>
    </row>
    <row r="46" spans="2:7">
      <c r="B46" s="28">
        <v>51</v>
      </c>
      <c r="C46" s="31">
        <v>5.3600000000000002E-3</v>
      </c>
      <c r="D46" s="31">
        <v>6.1199999999999996E-3</v>
      </c>
      <c r="E46" s="31">
        <v>6.62E-3</v>
      </c>
      <c r="F46" s="31">
        <v>8.6099999999999996E-3</v>
      </c>
      <c r="G46" s="28">
        <v>54</v>
      </c>
    </row>
    <row r="47" spans="2:7">
      <c r="B47" s="28">
        <v>52</v>
      </c>
      <c r="C47" s="31">
        <v>5.77E-3</v>
      </c>
      <c r="D47" s="31">
        <v>6.62E-3</v>
      </c>
      <c r="E47" s="31">
        <v>7.1599999999999997E-3</v>
      </c>
      <c r="F47" s="31">
        <v>9.4299999999999991E-3</v>
      </c>
      <c r="G47" s="28">
        <v>55</v>
      </c>
    </row>
    <row r="48" spans="2:7">
      <c r="B48" s="28">
        <v>53</v>
      </c>
      <c r="C48" s="31">
        <v>6.1999999999999998E-3</v>
      </c>
      <c r="D48" s="31">
        <v>7.1599999999999997E-3</v>
      </c>
      <c r="E48" s="31">
        <v>7.7400000000000004E-3</v>
      </c>
      <c r="F48" s="31">
        <v>1.034E-2</v>
      </c>
      <c r="G48" s="28">
        <v>56</v>
      </c>
    </row>
    <row r="49" spans="2:7">
      <c r="B49" s="28">
        <v>54</v>
      </c>
      <c r="C49" s="31">
        <v>6.6600000000000001E-3</v>
      </c>
      <c r="D49" s="31">
        <v>7.7400000000000004E-3</v>
      </c>
      <c r="E49" s="31">
        <v>8.3599999999999994E-3</v>
      </c>
      <c r="F49" s="31">
        <v>1.1350000000000001E-2</v>
      </c>
      <c r="G49" s="28">
        <v>57</v>
      </c>
    </row>
    <row r="50" spans="2:7">
      <c r="B50" s="28">
        <v>55</v>
      </c>
      <c r="C50" s="31">
        <v>7.1500000000000001E-3</v>
      </c>
      <c r="D50" s="31">
        <v>8.3599999999999994E-3</v>
      </c>
      <c r="E50" s="31">
        <v>9.0500000000000008E-3</v>
      </c>
      <c r="F50" s="31">
        <v>1.2460000000000001E-2</v>
      </c>
      <c r="G50" s="28">
        <v>58</v>
      </c>
    </row>
    <row r="51" spans="2:7">
      <c r="B51" s="28">
        <v>56</v>
      </c>
      <c r="C51" s="31">
        <v>7.6800000000000002E-3</v>
      </c>
      <c r="D51" s="31">
        <v>9.0500000000000008E-3</v>
      </c>
      <c r="E51" s="31">
        <v>9.7900000000000001E-3</v>
      </c>
      <c r="F51" s="31">
        <v>1.3690000000000001E-2</v>
      </c>
      <c r="G51" s="28">
        <v>59</v>
      </c>
    </row>
    <row r="52" spans="2:7">
      <c r="B52" s="28">
        <v>57</v>
      </c>
      <c r="C52" s="31">
        <v>8.2500000000000004E-3</v>
      </c>
      <c r="D52" s="31">
        <v>9.7900000000000001E-3</v>
      </c>
      <c r="E52" s="31">
        <v>1.06E-2</v>
      </c>
      <c r="F52" s="31">
        <v>1.5049999999999999E-2</v>
      </c>
      <c r="G52" s="28">
        <v>60</v>
      </c>
    </row>
    <row r="53" spans="2:7">
      <c r="B53" s="28">
        <v>58</v>
      </c>
      <c r="C53" s="31">
        <v>8.8699999999999994E-3</v>
      </c>
      <c r="D53" s="31">
        <v>1.06E-2</v>
      </c>
      <c r="E53" s="31">
        <v>1.1480000000000001E-2</v>
      </c>
      <c r="F53" s="31">
        <v>1.6549999999999999E-2</v>
      </c>
      <c r="G53" s="28">
        <v>61</v>
      </c>
    </row>
    <row r="54" spans="2:7">
      <c r="B54" s="28">
        <v>59</v>
      </c>
      <c r="C54" s="31">
        <v>9.5300000000000003E-3</v>
      </c>
      <c r="D54" s="31">
        <v>1.1480000000000001E-2</v>
      </c>
      <c r="E54" s="31">
        <v>1.243E-2</v>
      </c>
      <c r="F54" s="31">
        <v>1.821E-2</v>
      </c>
      <c r="G54" s="28">
        <v>62</v>
      </c>
    </row>
    <row r="55" spans="2:7">
      <c r="B55" s="28">
        <v>60</v>
      </c>
      <c r="C55" s="31">
        <v>1.0240000000000001E-2</v>
      </c>
      <c r="D55" s="31">
        <v>1.243E-2</v>
      </c>
      <c r="E55" s="31">
        <v>1.346E-2</v>
      </c>
      <c r="F55" s="31">
        <v>2.0029999999999999E-2</v>
      </c>
      <c r="G55" s="28">
        <v>63</v>
      </c>
    </row>
    <row r="56" spans="2:7">
      <c r="B56" s="28">
        <v>61</v>
      </c>
      <c r="C56" s="31">
        <v>1.1010000000000001E-2</v>
      </c>
      <c r="D56" s="31">
        <v>1.346E-2</v>
      </c>
      <c r="E56" s="31">
        <v>1.4579999999999999E-2</v>
      </c>
      <c r="F56" s="31">
        <v>2.2030000000000001E-2</v>
      </c>
      <c r="G56" s="28">
        <v>64</v>
      </c>
    </row>
    <row r="57" spans="2:7">
      <c r="B57" s="28">
        <v>62</v>
      </c>
      <c r="C57" s="31">
        <v>1.183E-2</v>
      </c>
      <c r="D57" s="31">
        <v>1.4579999999999999E-2</v>
      </c>
      <c r="E57" s="31">
        <v>1.5769999999999999E-2</v>
      </c>
      <c r="F57" s="31">
        <v>2.4209999999999999E-2</v>
      </c>
      <c r="G57" s="28">
        <v>65</v>
      </c>
    </row>
    <row r="58" spans="2:7">
      <c r="B58" s="28">
        <v>63</v>
      </c>
      <c r="C58" s="31">
        <v>1.2699999999999999E-2</v>
      </c>
      <c r="D58" s="31">
        <v>1.5769999999999999E-2</v>
      </c>
      <c r="E58" s="31">
        <v>1.7059999999999999E-2</v>
      </c>
      <c r="F58" s="31">
        <v>2.6599999999999999E-2</v>
      </c>
      <c r="G58" s="28">
        <v>66</v>
      </c>
    </row>
    <row r="59" spans="2:7">
      <c r="B59" s="28">
        <v>64</v>
      </c>
      <c r="C59" s="31">
        <v>1.362E-2</v>
      </c>
      <c r="D59" s="31">
        <v>1.7059999999999999E-2</v>
      </c>
      <c r="E59" s="31">
        <v>1.8429999999999998E-2</v>
      </c>
      <c r="F59" s="31">
        <v>2.9190000000000001E-2</v>
      </c>
      <c r="G59" s="28">
        <v>67</v>
      </c>
    </row>
    <row r="60" spans="2:7">
      <c r="B60" s="28">
        <v>65</v>
      </c>
      <c r="C60" s="31">
        <v>1.4590000000000001E-2</v>
      </c>
      <c r="D60" s="31">
        <v>1.8429999999999998E-2</v>
      </c>
      <c r="E60" s="31">
        <v>1.9890000000000001E-2</v>
      </c>
      <c r="F60" s="31">
        <v>3.2009999999999997E-2</v>
      </c>
      <c r="G60" s="28">
        <v>68</v>
      </c>
    </row>
    <row r="61" spans="2:7">
      <c r="B61" s="28">
        <v>66</v>
      </c>
      <c r="C61" s="31">
        <v>1.562E-2</v>
      </c>
      <c r="D61" s="31">
        <v>1.9890000000000001E-2</v>
      </c>
      <c r="E61" s="31">
        <v>2.1440000000000001E-2</v>
      </c>
      <c r="F61" s="31">
        <v>3.5060000000000001E-2</v>
      </c>
      <c r="G61" s="28">
        <v>69</v>
      </c>
    </row>
    <row r="62" spans="2:7">
      <c r="B62" s="28">
        <v>67</v>
      </c>
      <c r="C62" s="31">
        <v>1.668E-2</v>
      </c>
      <c r="D62" s="31">
        <v>2.1440000000000001E-2</v>
      </c>
      <c r="E62" s="31">
        <v>2.307E-2</v>
      </c>
      <c r="F62" s="31">
        <v>3.8359999999999998E-2</v>
      </c>
      <c r="G62" s="28">
        <v>70</v>
      </c>
    </row>
    <row r="63" spans="2:7">
      <c r="B63" s="28">
        <v>68</v>
      </c>
      <c r="C63" s="31">
        <v>1.78E-2</v>
      </c>
      <c r="D63" s="31">
        <v>2.307E-2</v>
      </c>
      <c r="E63" s="31">
        <v>2.4799999999999999E-2</v>
      </c>
      <c r="F63" s="31">
        <v>4.1910000000000003E-2</v>
      </c>
      <c r="G63" s="28">
        <v>71</v>
      </c>
    </row>
    <row r="64" spans="2:7">
      <c r="B64" s="28">
        <v>69</v>
      </c>
      <c r="C64" s="31">
        <v>1.8950000000000002E-2</v>
      </c>
      <c r="D64" s="31">
        <v>2.4799999999999999E-2</v>
      </c>
      <c r="E64" s="31">
        <v>2.6610000000000002E-2</v>
      </c>
      <c r="F64" s="31">
        <v>4.5740000000000003E-2</v>
      </c>
      <c r="G64" s="28">
        <v>72</v>
      </c>
    </row>
    <row r="65" spans="2:7">
      <c r="B65" s="28">
        <v>70</v>
      </c>
      <c r="C65" s="31">
        <v>2.0129999999999999E-2</v>
      </c>
      <c r="D65" s="31">
        <v>2.6610000000000002E-2</v>
      </c>
      <c r="E65" s="31">
        <v>2.8510000000000001E-2</v>
      </c>
      <c r="F65" s="31">
        <v>4.9840000000000002E-2</v>
      </c>
      <c r="G65" s="28">
        <v>73</v>
      </c>
    </row>
    <row r="66" spans="2:7">
      <c r="B66" s="28">
        <v>71</v>
      </c>
      <c r="C66" s="31">
        <v>2.1340000000000001E-2</v>
      </c>
      <c r="D66" s="31">
        <v>2.8510000000000001E-2</v>
      </c>
      <c r="E66" s="31">
        <v>3.049E-2</v>
      </c>
      <c r="F66" s="31">
        <v>5.425E-2</v>
      </c>
      <c r="G66" s="28">
        <v>74</v>
      </c>
    </row>
    <row r="67" spans="2:7">
      <c r="B67" s="28">
        <v>72</v>
      </c>
      <c r="C67" s="31">
        <v>2.2579999999999999E-2</v>
      </c>
      <c r="D67" s="31">
        <v>3.049E-2</v>
      </c>
      <c r="E67" s="31">
        <v>3.2559999999999999E-2</v>
      </c>
      <c r="F67" s="31">
        <v>5.901E-2</v>
      </c>
      <c r="G67" s="28">
        <v>75</v>
      </c>
    </row>
    <row r="68" spans="2:7">
      <c r="B68" s="28">
        <v>73</v>
      </c>
      <c r="C68" s="31">
        <v>2.383E-2</v>
      </c>
      <c r="D68" s="31">
        <v>3.2559999999999999E-2</v>
      </c>
      <c r="E68" s="31">
        <v>3.4729999999999997E-2</v>
      </c>
      <c r="F68" s="31">
        <v>6.4180000000000001E-2</v>
      </c>
      <c r="G68" s="28">
        <v>76</v>
      </c>
    </row>
    <row r="69" spans="2:7">
      <c r="B69" s="28">
        <v>74</v>
      </c>
      <c r="C69" s="31">
        <v>2.5090000000000001E-2</v>
      </c>
      <c r="D69" s="31">
        <v>3.4729999999999997E-2</v>
      </c>
      <c r="E69" s="31">
        <v>3.703E-2</v>
      </c>
      <c r="F69" s="31">
        <v>6.9809999999999997E-2</v>
      </c>
      <c r="G69" s="28">
        <v>77</v>
      </c>
    </row>
    <row r="70" spans="2:7">
      <c r="B70" s="28">
        <v>75</v>
      </c>
      <c r="C70" s="31">
        <v>2.6370000000000001E-2</v>
      </c>
      <c r="D70" s="31">
        <v>3.703E-2</v>
      </c>
      <c r="E70" s="31">
        <v>3.9469999999999998E-2</v>
      </c>
      <c r="F70" s="31">
        <v>7.5950000000000004E-2</v>
      </c>
      <c r="G70" s="28">
        <v>78</v>
      </c>
    </row>
    <row r="71" spans="2:7">
      <c r="B71" s="28">
        <v>76</v>
      </c>
      <c r="C71" s="31">
        <v>2.768E-2</v>
      </c>
      <c r="D71" s="31">
        <v>3.9469999999999998E-2</v>
      </c>
      <c r="E71" s="31">
        <v>4.206E-2</v>
      </c>
      <c r="F71" s="31">
        <v>8.2659999999999997E-2</v>
      </c>
      <c r="G71" s="28">
        <v>79</v>
      </c>
    </row>
    <row r="72" spans="2:7">
      <c r="B72" s="28">
        <v>77</v>
      </c>
      <c r="C72" s="31">
        <v>2.9020000000000001E-2</v>
      </c>
      <c r="D72" s="31">
        <v>4.206E-2</v>
      </c>
      <c r="E72" s="31">
        <v>4.4819999999999999E-2</v>
      </c>
      <c r="F72" s="31">
        <v>0.09</v>
      </c>
      <c r="G72" s="28">
        <v>80</v>
      </c>
    </row>
    <row r="73" spans="2:7">
      <c r="B73" s="28">
        <v>78</v>
      </c>
      <c r="C73" s="31">
        <v>3.039E-2</v>
      </c>
      <c r="D73" s="31">
        <v>4.4819999999999999E-2</v>
      </c>
      <c r="E73" s="31">
        <v>4.7759999999999997E-2</v>
      </c>
      <c r="F73" s="31">
        <v>9.8019999999999996E-2</v>
      </c>
      <c r="G73" s="28">
        <v>81</v>
      </c>
    </row>
    <row r="74" spans="2:7">
      <c r="B74" s="28">
        <v>79</v>
      </c>
      <c r="C74" s="31">
        <v>3.1789999999999999E-2</v>
      </c>
      <c r="D74" s="31">
        <v>4.7759999999999997E-2</v>
      </c>
      <c r="E74" s="31">
        <v>5.0869999999999999E-2</v>
      </c>
      <c r="F74" s="31">
        <v>0.10677</v>
      </c>
      <c r="G74" s="28">
        <v>82</v>
      </c>
    </row>
    <row r="75" spans="2:7">
      <c r="B75" s="28">
        <v>80</v>
      </c>
      <c r="C75" s="31">
        <v>3.3210000000000003E-2</v>
      </c>
      <c r="D75" s="31">
        <v>5.0869999999999999E-2</v>
      </c>
      <c r="E75" s="31">
        <v>5.4179999999999999E-2</v>
      </c>
      <c r="F75" s="31">
        <v>0.11632000000000001</v>
      </c>
      <c r="G75" s="28">
        <v>83</v>
      </c>
    </row>
    <row r="76" spans="2:7">
      <c r="B76" s="32">
        <f>B75+1</f>
        <v>81</v>
      </c>
      <c r="F76" s="31">
        <v>0.12670000000000001</v>
      </c>
      <c r="G76" s="28">
        <v>84</v>
      </c>
    </row>
    <row r="77" spans="2:7">
      <c r="B77" s="32">
        <f t="shared" ref="B77:B96" si="0">B76+1</f>
        <v>82</v>
      </c>
      <c r="F77" s="31">
        <v>0.13799</v>
      </c>
      <c r="G77" s="28">
        <v>85</v>
      </c>
    </row>
    <row r="78" spans="2:7">
      <c r="B78" s="32">
        <f t="shared" si="0"/>
        <v>83</v>
      </c>
      <c r="F78" s="31">
        <v>0.15023</v>
      </c>
      <c r="G78" s="28">
        <v>86</v>
      </c>
    </row>
    <row r="79" spans="2:7">
      <c r="B79" s="32">
        <f t="shared" si="0"/>
        <v>84</v>
      </c>
      <c r="F79" s="31">
        <v>0.16347999999999999</v>
      </c>
      <c r="G79" s="28">
        <v>87</v>
      </c>
    </row>
    <row r="80" spans="2:7">
      <c r="B80" s="32">
        <f t="shared" si="0"/>
        <v>85</v>
      </c>
      <c r="F80" s="31">
        <v>0.17779</v>
      </c>
      <c r="G80" s="28">
        <v>88</v>
      </c>
    </row>
    <row r="81" spans="2:7">
      <c r="B81" s="32">
        <f t="shared" si="0"/>
        <v>86</v>
      </c>
      <c r="F81" s="31">
        <v>0.19320999999999999</v>
      </c>
      <c r="G81" s="28">
        <v>89</v>
      </c>
    </row>
    <row r="82" spans="2:7">
      <c r="B82" s="32">
        <f t="shared" si="0"/>
        <v>87</v>
      </c>
      <c r="F82" s="31">
        <v>0.20959</v>
      </c>
      <c r="G82" s="28">
        <v>90</v>
      </c>
    </row>
    <row r="83" spans="2:7">
      <c r="B83" s="32">
        <f t="shared" si="0"/>
        <v>88</v>
      </c>
      <c r="F83" s="31">
        <v>0.22714000000000001</v>
      </c>
      <c r="G83" s="28">
        <v>91</v>
      </c>
    </row>
    <row r="84" spans="2:7">
      <c r="B84" s="32">
        <f t="shared" si="0"/>
        <v>89</v>
      </c>
      <c r="F84" s="31">
        <v>0.24593000000000001</v>
      </c>
      <c r="G84" s="28">
        <v>92</v>
      </c>
    </row>
    <row r="85" spans="2:7">
      <c r="B85" s="32">
        <f t="shared" si="0"/>
        <v>90</v>
      </c>
      <c r="F85" s="31">
        <v>0.26597999999999999</v>
      </c>
      <c r="G85" s="28">
        <v>93</v>
      </c>
    </row>
    <row r="86" spans="2:7">
      <c r="B86" s="32">
        <f t="shared" si="0"/>
        <v>91</v>
      </c>
      <c r="F86" s="31">
        <v>0.28733999999999998</v>
      </c>
      <c r="G86" s="28">
        <v>94</v>
      </c>
    </row>
    <row r="87" spans="2:7">
      <c r="B87" s="32">
        <f t="shared" si="0"/>
        <v>92</v>
      </c>
      <c r="F87" s="31">
        <v>0.31002999999999997</v>
      </c>
      <c r="G87" s="28">
        <v>95</v>
      </c>
    </row>
    <row r="88" spans="2:7">
      <c r="B88" s="32">
        <f t="shared" si="0"/>
        <v>93</v>
      </c>
      <c r="F88" s="31">
        <v>0.33405000000000001</v>
      </c>
      <c r="G88" s="28">
        <v>96</v>
      </c>
    </row>
    <row r="89" spans="2:7">
      <c r="B89" s="32">
        <f t="shared" si="0"/>
        <v>94</v>
      </c>
      <c r="F89" s="31">
        <v>0.35941000000000001</v>
      </c>
      <c r="G89" s="28">
        <v>97</v>
      </c>
    </row>
    <row r="90" spans="2:7">
      <c r="B90" s="32">
        <f t="shared" si="0"/>
        <v>95</v>
      </c>
      <c r="F90" s="31">
        <v>0.38608999999999999</v>
      </c>
      <c r="G90" s="28">
        <v>98</v>
      </c>
    </row>
    <row r="91" spans="2:7">
      <c r="B91" s="32">
        <f t="shared" si="0"/>
        <v>96</v>
      </c>
      <c r="F91" s="31">
        <v>0.41404000000000002</v>
      </c>
      <c r="G91" s="28">
        <v>99</v>
      </c>
    </row>
    <row r="92" spans="2:7">
      <c r="B92" s="32">
        <f t="shared" si="0"/>
        <v>97</v>
      </c>
      <c r="F92" s="31">
        <v>0.44319999999999998</v>
      </c>
      <c r="G92" s="28">
        <v>100</v>
      </c>
    </row>
    <row r="93" spans="2:7">
      <c r="B93" s="32">
        <f t="shared" si="0"/>
        <v>98</v>
      </c>
      <c r="F93" s="31">
        <v>0.47348000000000001</v>
      </c>
      <c r="G93" s="28">
        <v>101</v>
      </c>
    </row>
    <row r="94" spans="2:7">
      <c r="B94" s="32">
        <f t="shared" si="0"/>
        <v>99</v>
      </c>
      <c r="F94" s="31">
        <v>0.50475999999999999</v>
      </c>
      <c r="G94" s="28">
        <v>102</v>
      </c>
    </row>
    <row r="95" spans="2:7">
      <c r="B95" s="32">
        <f t="shared" si="0"/>
        <v>100</v>
      </c>
      <c r="F95" s="31">
        <v>0.53691</v>
      </c>
      <c r="G95" s="28">
        <v>103</v>
      </c>
    </row>
    <row r="96" spans="2:7">
      <c r="B96" s="32">
        <f t="shared" si="0"/>
        <v>101</v>
      </c>
      <c r="F96" s="31">
        <v>0.56972999999999996</v>
      </c>
      <c r="G96" s="28">
        <v>104</v>
      </c>
    </row>
  </sheetData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77B0E-C43B-4D9D-8B40-4108DC193247}">
  <sheetPr codeName="Sheet2"/>
  <dimension ref="D1:L19"/>
  <sheetViews>
    <sheetView workbookViewId="0">
      <selection activeCell="N10" sqref="N10:N11"/>
    </sheetView>
  </sheetViews>
  <sheetFormatPr baseColWidth="10" defaultColWidth="8.83203125" defaultRowHeight="15"/>
  <cols>
    <col min="4" max="4" width="14.6640625" bestFit="1" customWidth="1"/>
    <col min="5" max="5" width="12.5" bestFit="1" customWidth="1"/>
    <col min="6" max="6" width="38.83203125" bestFit="1" customWidth="1"/>
    <col min="9" max="9" width="9.1640625" bestFit="1" customWidth="1"/>
    <col min="10" max="10" width="12.6640625" bestFit="1" customWidth="1"/>
    <col min="11" max="11" width="8.5" customWidth="1"/>
    <col min="12" max="12" width="9.83203125" bestFit="1" customWidth="1"/>
  </cols>
  <sheetData>
    <row r="1" spans="4:12">
      <c r="D1" s="1" t="s">
        <v>45</v>
      </c>
    </row>
    <row r="3" spans="4:12" ht="16" thickBot="1">
      <c r="L3" s="2">
        <v>2000000</v>
      </c>
    </row>
    <row r="4" spans="4:12" ht="16">
      <c r="D4" s="3" t="s">
        <v>13</v>
      </c>
      <c r="E4" s="9"/>
      <c r="F4" s="4"/>
    </row>
    <row r="5" spans="4:12" ht="17" thickBot="1">
      <c r="D5" s="5" t="s">
        <v>14</v>
      </c>
      <c r="E5" s="6" t="s">
        <v>15</v>
      </c>
      <c r="F5" s="10" t="s">
        <v>16</v>
      </c>
      <c r="I5" s="12" t="s">
        <v>26</v>
      </c>
      <c r="J5" s="12" t="s">
        <v>24</v>
      </c>
    </row>
    <row r="6" spans="4:12" ht="17" thickBot="1">
      <c r="D6" s="15">
        <v>0</v>
      </c>
      <c r="E6" s="16">
        <v>84000</v>
      </c>
      <c r="F6" s="11" t="s">
        <v>17</v>
      </c>
      <c r="I6" s="20">
        <v>48000</v>
      </c>
      <c r="J6">
        <v>0</v>
      </c>
      <c r="K6" s="21">
        <v>0.05</v>
      </c>
      <c r="L6" s="20">
        <f>MIN(I6,$L$3)</f>
        <v>48000</v>
      </c>
    </row>
    <row r="7" spans="4:12" ht="17" thickBot="1">
      <c r="D7" s="17">
        <v>84001</v>
      </c>
      <c r="E7" s="18">
        <v>120000</v>
      </c>
      <c r="F7" s="11" t="s">
        <v>18</v>
      </c>
      <c r="I7" s="20">
        <f>D7</f>
        <v>84001</v>
      </c>
      <c r="J7" s="20">
        <f>K6*(E6-I6)+J6</f>
        <v>1800</v>
      </c>
      <c r="K7" s="21">
        <v>0.125</v>
      </c>
      <c r="L7" s="20">
        <f t="shared" ref="L7:L9" si="0">MIN(I7,$L$3)</f>
        <v>84001</v>
      </c>
    </row>
    <row r="8" spans="4:12" ht="17" thickBot="1">
      <c r="D8" s="17">
        <v>120001</v>
      </c>
      <c r="E8" s="18">
        <v>156000</v>
      </c>
      <c r="F8" s="11" t="s">
        <v>19</v>
      </c>
      <c r="I8" s="20">
        <f t="shared" ref="I8:I9" si="1">D8</f>
        <v>120001</v>
      </c>
      <c r="J8" s="20">
        <f t="shared" ref="J8:J9" si="2">K7*(E7-I7)+J7</f>
        <v>6299.875</v>
      </c>
      <c r="K8" s="21">
        <v>0.1875</v>
      </c>
      <c r="L8" s="20">
        <f t="shared" si="0"/>
        <v>120001</v>
      </c>
    </row>
    <row r="9" spans="4:12" ht="17" thickBot="1">
      <c r="D9" s="19">
        <v>156001</v>
      </c>
      <c r="E9" s="18"/>
      <c r="F9" s="11" t="s">
        <v>20</v>
      </c>
      <c r="I9" s="20">
        <f t="shared" si="1"/>
        <v>156001</v>
      </c>
      <c r="J9" s="20">
        <f t="shared" si="2"/>
        <v>13049.6875</v>
      </c>
      <c r="K9" s="21">
        <v>0.25</v>
      </c>
      <c r="L9" s="20">
        <f t="shared" si="0"/>
        <v>156001</v>
      </c>
    </row>
    <row r="10" spans="4:12" ht="16">
      <c r="D10" s="13"/>
      <c r="E10" s="14"/>
    </row>
    <row r="11" spans="4:12" ht="16">
      <c r="D11" s="7"/>
    </row>
    <row r="12" spans="4:12" ht="16">
      <c r="D12" s="8"/>
    </row>
    <row r="13" spans="4:12" ht="17" thickBot="1">
      <c r="D13" s="8"/>
    </row>
    <row r="14" spans="4:12" ht="16">
      <c r="D14" s="3" t="s">
        <v>13</v>
      </c>
      <c r="E14" s="9"/>
      <c r="F14" s="4"/>
    </row>
    <row r="15" spans="4:12" ht="17" thickBot="1">
      <c r="D15" s="5" t="s">
        <v>14</v>
      </c>
      <c r="E15" s="6" t="s">
        <v>15</v>
      </c>
      <c r="F15" s="10" t="s">
        <v>16</v>
      </c>
    </row>
    <row r="16" spans="4:12" ht="17" thickBot="1">
      <c r="D16" s="15" t="s">
        <v>25</v>
      </c>
      <c r="E16" s="16">
        <v>84000</v>
      </c>
      <c r="F16" s="11" t="s">
        <v>17</v>
      </c>
    </row>
    <row r="17" spans="4:6" ht="17" thickBot="1">
      <c r="D17" s="17">
        <v>84001</v>
      </c>
      <c r="E17" s="18">
        <v>120000</v>
      </c>
      <c r="F17" s="11" t="s">
        <v>21</v>
      </c>
    </row>
    <row r="18" spans="4:6" ht="17" thickBot="1">
      <c r="D18" s="17">
        <v>120001</v>
      </c>
      <c r="E18" s="18">
        <v>156000</v>
      </c>
      <c r="F18" s="11" t="s">
        <v>22</v>
      </c>
    </row>
    <row r="19" spans="4:6" ht="17" thickBot="1">
      <c r="D19" s="19">
        <v>156001</v>
      </c>
      <c r="E19" s="18"/>
      <c r="F19" s="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50</vt:i4>
      </vt:variant>
    </vt:vector>
  </HeadingPairs>
  <TitlesOfParts>
    <vt:vector size="55" baseType="lpstr">
      <vt:lpstr>LivingAnnuity</vt:lpstr>
      <vt:lpstr>LifeAnnuity</vt:lpstr>
      <vt:lpstr>SA85-90</vt:lpstr>
      <vt:lpstr>SA85-90 (light)</vt:lpstr>
      <vt:lpstr>Tax</vt:lpstr>
      <vt:lpstr>LifeAnnuity!AmountInvested</vt:lpstr>
      <vt:lpstr>AmountInvested</vt:lpstr>
      <vt:lpstr>LifeAnnuity!CheckTotal</vt:lpstr>
      <vt:lpstr>CheckTotal</vt:lpstr>
      <vt:lpstr>DrawdownPercentage</vt:lpstr>
      <vt:lpstr>LifeAnnuity!ExpectedLifeYearsRemaining</vt:lpstr>
      <vt:lpstr>ExpectedLifeYearsRemaining</vt:lpstr>
      <vt:lpstr>LifeAnnuity!ExpectedPaymentPeriod</vt:lpstr>
      <vt:lpstr>ExpectedPaymentPeriod</vt:lpstr>
      <vt:lpstr>LifeAnnuity!FundsAtEndofDrawdown</vt:lpstr>
      <vt:lpstr>FundsAtEndofDrawdown</vt:lpstr>
      <vt:lpstr>LifeAnnuity!MonthlyBenefit</vt:lpstr>
      <vt:lpstr>MonthlyBenefit</vt:lpstr>
      <vt:lpstr>LifeAnnuity!NoOfFullPmtsToAnnuitant</vt:lpstr>
      <vt:lpstr>NoOfFullPmtsToAnnuitant</vt:lpstr>
      <vt:lpstr>LifeAnnuity!Notice1</vt:lpstr>
      <vt:lpstr>Notice1</vt:lpstr>
      <vt:lpstr>LifeAnnuity!PresentValueOfAllCharges</vt:lpstr>
      <vt:lpstr>PresentValueOfAllCharges</vt:lpstr>
      <vt:lpstr>LifeAnnuity!PresentValueOfAssetManagementCharges</vt:lpstr>
      <vt:lpstr>PresentValueOfAssetManagementCharges</vt:lpstr>
      <vt:lpstr>LifeAnnuity!PresentValueOfBenefitsToAnnuitant</vt:lpstr>
      <vt:lpstr>PresentValueOfBenefitsToAnnuitant</vt:lpstr>
      <vt:lpstr>LifeAnnuity!PresentValueOfBenefitsToAnnuitantExclFuneral</vt:lpstr>
      <vt:lpstr>PresentValueOfBenefitsToAnnuitantExclFuneral</vt:lpstr>
      <vt:lpstr>LifeAnnuity!PresentValueOfCommissionPayments</vt:lpstr>
      <vt:lpstr>PresentValueOfCommissionPayments</vt:lpstr>
      <vt:lpstr>LifeAnnuity!PresentValueOfFeesToInsurer</vt:lpstr>
      <vt:lpstr>PresentValueOfFeesToInsurer</vt:lpstr>
      <vt:lpstr>LifeAnnuity!PVOfFeesAsOfAssetsManaged</vt:lpstr>
      <vt:lpstr>PVOfFeesAsOfAssetsManaged</vt:lpstr>
      <vt:lpstr>LifeAnnuity!RemainderPaidInFinalPayment</vt:lpstr>
      <vt:lpstr>RemainderPaidInFinalPayment</vt:lpstr>
      <vt:lpstr>SA8590Light</vt:lpstr>
      <vt:lpstr>LifeAnnuity!SolveLifeAnnuity</vt:lpstr>
      <vt:lpstr>SolveLifeAnnuity</vt:lpstr>
      <vt:lpstr>LifeAnnuity!SolveZeroAt100</vt:lpstr>
      <vt:lpstr>SolveZeroAt100</vt:lpstr>
      <vt:lpstr>LifeAnnuity!StartofLA</vt:lpstr>
      <vt:lpstr>StartofLA</vt:lpstr>
      <vt:lpstr>LifeAnnuity!StartofRA</vt:lpstr>
      <vt:lpstr>StartofRA</vt:lpstr>
      <vt:lpstr>LifeAnnuity!SumOfAssetManagementCharges</vt:lpstr>
      <vt:lpstr>SumOfAssetManagementCharges</vt:lpstr>
      <vt:lpstr>LifeAnnuity!SumOfBenefitsToAnnuitant</vt:lpstr>
      <vt:lpstr>SumOfBenefitsToAnnuitant</vt:lpstr>
      <vt:lpstr>LifeAnnuity!SumOfCommissionPayments</vt:lpstr>
      <vt:lpstr>SumOfCommissionPayments</vt:lpstr>
      <vt:lpstr>LifeAnnuity!SumOfFeesToInsurer</vt:lpstr>
      <vt:lpstr>SumOfFeesToInsurer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Roux</dc:creator>
  <cp:lastModifiedBy>Oratile Busang</cp:lastModifiedBy>
  <dcterms:created xsi:type="dcterms:W3CDTF">2024-02-02T06:15:22Z</dcterms:created>
  <dcterms:modified xsi:type="dcterms:W3CDTF">2025-08-06T13:33:55Z</dcterms:modified>
</cp:coreProperties>
</file>