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048B07F3-F034-384A-B1B9-C96AAD1B9D0F}" xr6:coauthVersionLast="36" xr6:coauthVersionMax="44" xr10:uidLastSave="{00000000-0000-0000-0000-000000000000}"/>
  <bookViews>
    <workbookView xWindow="2800" yWindow="6740" windowWidth="47040" windowHeight="17040" activeTab="3" xr2:uid="{58E670A5-634C-427F-960F-9DA76C64E810}"/>
  </bookViews>
  <sheets>
    <sheet name="Metadata" sheetId="3" r:id="rId1"/>
    <sheet name="Kelp consumption" sheetId="1" r:id="rId2"/>
    <sheet name="Balcony temp" sheetId="4" r:id="rId3"/>
    <sheet name="Vide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U3" i="2" s="1"/>
  <c r="R4" i="2"/>
  <c r="T4" i="2" s="1"/>
  <c r="R5" i="2"/>
  <c r="S5" i="2" s="1"/>
  <c r="R6" i="2"/>
  <c r="U6" i="2" s="1"/>
  <c r="R7" i="2"/>
  <c r="U7" i="2" s="1"/>
  <c r="R8" i="2"/>
  <c r="T8" i="2" s="1"/>
  <c r="R9" i="2"/>
  <c r="S9" i="2" s="1"/>
  <c r="R10" i="2"/>
  <c r="T10" i="2" s="1"/>
  <c r="R11" i="2"/>
  <c r="U11" i="2" s="1"/>
  <c r="R12" i="2"/>
  <c r="T12" i="2" s="1"/>
  <c r="R13" i="2"/>
  <c r="S13" i="2" s="1"/>
  <c r="R14" i="2"/>
  <c r="U14" i="2" s="1"/>
  <c r="R15" i="2"/>
  <c r="U15" i="2" s="1"/>
  <c r="R16" i="2"/>
  <c r="T16" i="2" s="1"/>
  <c r="R17" i="2"/>
  <c r="S17" i="2" s="1"/>
  <c r="R18" i="2"/>
  <c r="T18" i="2" s="1"/>
  <c r="R19" i="2"/>
  <c r="U19" i="2" s="1"/>
  <c r="R20" i="2"/>
  <c r="T20" i="2" s="1"/>
  <c r="R21" i="2"/>
  <c r="S21" i="2" s="1"/>
  <c r="R22" i="2"/>
  <c r="U22" i="2" s="1"/>
  <c r="R24" i="2"/>
  <c r="U24" i="2" s="1"/>
  <c r="R25" i="2"/>
  <c r="T25" i="2" s="1"/>
  <c r="R26" i="2"/>
  <c r="S26" i="2" s="1"/>
  <c r="R27" i="2"/>
  <c r="T27" i="2" s="1"/>
  <c r="R28" i="2"/>
  <c r="U28" i="2" s="1"/>
  <c r="R29" i="2"/>
  <c r="T29" i="2" s="1"/>
  <c r="R30" i="2"/>
  <c r="S30" i="2" s="1"/>
  <c r="R31" i="2"/>
  <c r="U31" i="2" s="1"/>
  <c r="R32" i="2"/>
  <c r="U32" i="2" s="1"/>
  <c r="R33" i="2"/>
  <c r="T33" i="2" s="1"/>
  <c r="R34" i="2"/>
  <c r="S34" i="2" s="1"/>
  <c r="R35" i="2"/>
  <c r="T35" i="2" s="1"/>
  <c r="R36" i="2"/>
  <c r="U36" i="2" s="1"/>
  <c r="R37" i="2"/>
  <c r="T37" i="2" s="1"/>
  <c r="S3" i="2" l="1"/>
  <c r="S14" i="2"/>
  <c r="S36" i="2"/>
  <c r="T7" i="2"/>
  <c r="T15" i="2"/>
  <c r="S31" i="2"/>
  <c r="T32" i="2"/>
  <c r="U35" i="2"/>
  <c r="S19" i="2"/>
  <c r="T24" i="2"/>
  <c r="U18" i="2"/>
  <c r="S35" i="2"/>
  <c r="S29" i="2"/>
  <c r="S24" i="2"/>
  <c r="S18" i="2"/>
  <c r="S12" i="2"/>
  <c r="S7" i="2"/>
  <c r="T31" i="2"/>
  <c r="T22" i="2"/>
  <c r="T14" i="2"/>
  <c r="T6" i="2"/>
  <c r="S25" i="2"/>
  <c r="S8" i="2"/>
  <c r="S33" i="2"/>
  <c r="S28" i="2"/>
  <c r="S22" i="2"/>
  <c r="S16" i="2"/>
  <c r="S11" i="2"/>
  <c r="S6" i="2"/>
  <c r="T36" i="2"/>
  <c r="T28" i="2"/>
  <c r="T19" i="2"/>
  <c r="T11" i="2"/>
  <c r="T3" i="2"/>
  <c r="U27" i="2"/>
  <c r="U10" i="2"/>
  <c r="S37" i="2"/>
  <c r="S32" i="2"/>
  <c r="S27" i="2"/>
  <c r="S20" i="2"/>
  <c r="S15" i="2"/>
  <c r="S10" i="2"/>
  <c r="S4" i="2"/>
  <c r="U34" i="2"/>
  <c r="U30" i="2"/>
  <c r="U26" i="2"/>
  <c r="U21" i="2"/>
  <c r="U17" i="2"/>
  <c r="U13" i="2"/>
  <c r="U9" i="2"/>
  <c r="U5" i="2"/>
  <c r="T34" i="2"/>
  <c r="T30" i="2"/>
  <c r="T26" i="2"/>
  <c r="T21" i="2"/>
  <c r="T17" i="2"/>
  <c r="T13" i="2"/>
  <c r="T9" i="2"/>
  <c r="T5" i="2"/>
  <c r="U37" i="2"/>
  <c r="U33" i="2"/>
  <c r="U29" i="2"/>
  <c r="U25" i="2"/>
  <c r="U20" i="2"/>
  <c r="U16" i="2"/>
  <c r="U12" i="2"/>
  <c r="U8" i="2"/>
  <c r="U4" i="2"/>
  <c r="R2" i="2"/>
  <c r="C33" i="2"/>
  <c r="C34" i="2"/>
  <c r="C35" i="2"/>
  <c r="C36" i="2"/>
  <c r="C37" i="2"/>
  <c r="C27" i="2"/>
  <c r="C28" i="2"/>
  <c r="C29" i="2"/>
  <c r="C30" i="2"/>
  <c r="C31" i="2"/>
  <c r="C21" i="2"/>
  <c r="C22" i="2"/>
  <c r="C23" i="2"/>
  <c r="C24" i="2"/>
  <c r="C25" i="2"/>
  <c r="C15" i="2"/>
  <c r="C16" i="2"/>
  <c r="C17" i="2"/>
  <c r="C18" i="2"/>
  <c r="C19" i="2"/>
  <c r="C9" i="2"/>
  <c r="C10" i="2"/>
  <c r="C11" i="2"/>
  <c r="C12" i="2"/>
  <c r="C13" i="2"/>
  <c r="C32" i="2"/>
  <c r="C26" i="2"/>
  <c r="C20" i="2"/>
  <c r="C14" i="2"/>
  <c r="C8" i="2"/>
  <c r="C7" i="2"/>
  <c r="C3" i="2"/>
  <c r="C4" i="2"/>
  <c r="C5" i="2"/>
  <c r="C6" i="2"/>
  <c r="C2" i="2"/>
  <c r="N29" i="2"/>
  <c r="N30" i="2"/>
  <c r="N31" i="2"/>
  <c r="N32" i="2"/>
  <c r="N33" i="2"/>
  <c r="N34" i="2"/>
  <c r="N35" i="2"/>
  <c r="N36" i="2"/>
  <c r="N37" i="2"/>
  <c r="M28" i="2"/>
  <c r="M29" i="2"/>
  <c r="M30" i="2"/>
  <c r="M31" i="2"/>
  <c r="M32" i="2"/>
  <c r="M33" i="2"/>
  <c r="M34" i="2"/>
  <c r="M35" i="2"/>
  <c r="M36" i="2"/>
  <c r="M37" i="2"/>
  <c r="U2" i="2" l="1"/>
  <c r="S2" i="2"/>
  <c r="T2" i="2"/>
  <c r="S64" i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T45" i="1" s="1"/>
  <c r="U45" i="1" s="1"/>
  <c r="S57" i="1"/>
  <c r="T57" i="1" s="1"/>
  <c r="U57" i="1" s="1"/>
  <c r="S52" i="1"/>
  <c r="T52" i="1" s="1"/>
  <c r="U52" i="1" s="1"/>
  <c r="S50" i="1"/>
  <c r="T50" i="1" s="1"/>
  <c r="U50" i="1" s="1"/>
  <c r="T2" i="1"/>
  <c r="T3" i="1"/>
  <c r="U3" i="1" s="1"/>
  <c r="T4" i="1"/>
  <c r="U4" i="1" s="1"/>
  <c r="T5" i="1"/>
  <c r="U5" i="1" s="1"/>
  <c r="T6" i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T15" i="1"/>
  <c r="U15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3" i="1"/>
  <c r="W4" i="1"/>
  <c r="W5" i="1"/>
  <c r="W6" i="1"/>
  <c r="W7" i="1"/>
  <c r="W2" i="1"/>
  <c r="U6" i="1"/>
  <c r="U14" i="1"/>
  <c r="U2" i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2" i="1"/>
  <c r="U42" i="1" s="1"/>
  <c r="T43" i="1"/>
  <c r="U43" i="1" s="1"/>
  <c r="T44" i="1"/>
  <c r="U44" i="1" s="1"/>
  <c r="T46" i="1"/>
  <c r="U46" i="1" s="1"/>
  <c r="T47" i="1"/>
  <c r="U47" i="1" s="1"/>
  <c r="T48" i="1"/>
  <c r="U48" i="1" s="1"/>
  <c r="T49" i="1"/>
  <c r="U49" i="1" s="1"/>
  <c r="T51" i="1"/>
  <c r="U51" i="1" s="1"/>
  <c r="T53" i="1"/>
  <c r="U53" i="1" s="1"/>
  <c r="T54" i="1"/>
  <c r="U54" i="1" s="1"/>
  <c r="T55" i="1"/>
  <c r="U55" i="1" s="1"/>
  <c r="T56" i="1"/>
  <c r="U56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16" i="1"/>
  <c r="U16" i="1" s="1"/>
  <c r="S41" i="1"/>
  <c r="T41" i="1" s="1"/>
  <c r="U41" i="1" s="1"/>
  <c r="S30" i="1"/>
  <c r="T30" i="1" s="1"/>
  <c r="U30" i="1" s="1"/>
  <c r="S17" i="1"/>
  <c r="T17" i="1" s="1"/>
  <c r="U17" i="1" s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2" i="2"/>
  <c r="I2" i="2"/>
  <c r="N2" i="2"/>
  <c r="M2" i="2"/>
  <c r="K2" i="2"/>
  <c r="J2" i="2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<sst xmlns="http://schemas.openxmlformats.org/spreadsheetml/2006/main" count="420" uniqueCount="108">
  <si>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</si>
  <si>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</si>
  <si>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</si>
  <si>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</si>
  <si>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</si>
  <si>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</si>
  <si>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</si>
  <si>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</si>
  <si>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</si>
  <si>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</si>
  <si>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</si>
  <si>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</si>
  <si>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</si>
  <si>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</si>
  <si>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</si>
  <si>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</si>
  <si>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</si>
  <si>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</si>
  <si>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</si>
  <si>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</si>
  <si>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</si>
  <si>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</si>
  <si>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</si>
  <si>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</si>
  <si>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</si>
  <si>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</si>
  <si>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</si>
  <si>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</si>
  <si>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</si>
  <si>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</si>
  <si>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</si>
  <si>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</si>
  <si>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</si>
  <si>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</si>
  <si>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</si>
  <si>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</si>
  <si>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</si>
  <si>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</si>
  <si>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</si>
  <si>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</si>
  <si>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</si>
  <si>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</si>
  <si>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</si>
  <si>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</si>
  <si>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</si>
  <si>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</si>
  <si>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</si>
  <si>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</si>
  <si>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</si>
  <si>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</si>
  <si>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</si>
  <si>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</si>
  <si>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</si>
  <si>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</si>
  <si>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</si>
  <si>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</si>
  <si>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</si>
  <si>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</si>
  <si>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</si>
  <si>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</si>
  <si>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</si>
  <si>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</si>
  <si>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</si>
  <si>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</si>
  <si>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</si>
  <si>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</si>
  <si>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</si>
  <si>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</si>
  <si>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</si>
  <si>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</si>
  <si>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</si>
  <si>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</si>
  <si>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</si>
  <si>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</si>
  <si>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</si>
  <si>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</si>
  <si>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</si>
  <si>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</si>
  <si>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</si>
  <si>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</si>
  <si>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</si>
  <si>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</si>
  <si>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</si>
  <si>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</si>
  <si>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</si>
  <si>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</si>
  <si>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</si>
  <si>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</si>
  <si>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</si>
  <si>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</si>
  <si>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</si>
  <si>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</si>
  <si>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</si>
  <si>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</si>
  <si>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</si>
  <si>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</si>
  <si>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</si>
  <si>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</si>
  <si>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</si>
  <si>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</si>
  <si>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urchin tried crossing</t>
  </si>
  <si>
    <t>urchin dropped on Corynactis</t>
  </si>
  <si>
    <t>urchin dropped on colony</t>
  </si>
  <si>
    <t>Time spent with Kelp (min)</t>
  </si>
  <si>
    <t>Total video time (min)</t>
  </si>
  <si>
    <t>Percent time in Kelp zone</t>
  </si>
  <si>
    <t>Time to cross Cory, first (min)</t>
  </si>
  <si>
    <t>Time to cross Cory, average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</si>
</sst>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X77"/>
  <sheetViews>
    <sheetView workbookViewId="0">
      <pane ySplit="1" topLeftCell="A28" activePane="bottomLeft" state="frozen"/>
      <selection pane="bottomLeft" activeCell="D1" sqref="D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1.1640625" bestFit="1" customWidth="1"/>
    <col min="21" max="22" width="24.1640625" customWidth="1"/>
    <col min="23" max="23" width="7.1640625" bestFit="1" customWidth="1"/>
    <col min="24" max="24" width="10.1640625" bestFit="1" customWidth="1"/>
  </cols>
  <sheetData>
    <row r="1" spans="1:24" s="2" customFormat="1" x14ac:dyDescent="0.2">
      <c r="A1" s="2" t="s">
        <v>2</v>
      </c>
      <c r="B1" s="2" t="s">
        <v>52</v>
      </c>
      <c r="C1" s="2" t="s">
        <v>53</v>
      </c>
      <c r="D1" s="2" t="s">
        <v>92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93</v>
      </c>
      <c r="O1" s="2" t="s">
        <v>9</v>
      </c>
      <c r="P1" s="2" t="s">
        <v>7</v>
      </c>
      <c r="Q1" s="2" t="s">
        <v>8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84</v>
      </c>
      <c r="W1" s="2" t="s">
        <v>25</v>
      </c>
      <c r="X1" s="2" t="s">
        <v>23</v>
      </c>
    </row>
    <row r="2" spans="1:24" x14ac:dyDescent="0.2">
      <c r="A2">
        <v>1</v>
      </c>
      <c r="B2" s="3">
        <v>43708</v>
      </c>
      <c r="C2">
        <v>243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94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>
        <f t="shared" ref="T2:T15" si="1">R2-S2</f>
        <v>14.022000000000006</v>
      </c>
      <c r="U2">
        <f>T2/R2</f>
        <v>0.10844212089339854</v>
      </c>
      <c r="V2" t="s">
        <v>80</v>
      </c>
      <c r="W2" t="str">
        <f t="shared" ref="W2:W46" si="2">IF(E2&gt;6,"no","yes")</f>
        <v>yes</v>
      </c>
    </row>
    <row r="3" spans="1:24" x14ac:dyDescent="0.2">
      <c r="A3">
        <v>2</v>
      </c>
      <c r="B3" s="3">
        <v>43708</v>
      </c>
      <c r="C3">
        <v>243</v>
      </c>
      <c r="E3">
        <v>2</v>
      </c>
      <c r="F3" t="s">
        <v>57</v>
      </c>
      <c r="G3" t="str">
        <f t="shared" ref="G3:G57" si="3">IF(I3&lt;=0, "Control", IF(I3&lt;=10, "Red", IF(I3&gt;=21, "Pink", "Orange")))</f>
        <v>Orange</v>
      </c>
      <c r="H3">
        <f t="shared" ref="H3:H57" si="4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94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>
        <f t="shared" si="1"/>
        <v>1.6850000000000023</v>
      </c>
      <c r="U3">
        <f t="shared" ref="U3:U66" si="5">T3/R3</f>
        <v>1.3448262101440619E-2</v>
      </c>
      <c r="V3" t="s">
        <v>81</v>
      </c>
      <c r="W3" t="str">
        <f t="shared" si="2"/>
        <v>yes</v>
      </c>
      <c r="X3" t="s">
        <v>87</v>
      </c>
    </row>
    <row r="4" spans="1:24" x14ac:dyDescent="0.2">
      <c r="A4">
        <v>3</v>
      </c>
      <c r="B4" s="3">
        <v>43708</v>
      </c>
      <c r="C4">
        <v>243</v>
      </c>
      <c r="E4">
        <v>3</v>
      </c>
      <c r="F4" t="s">
        <v>58</v>
      </c>
      <c r="G4" t="str">
        <f t="shared" si="3"/>
        <v>Control</v>
      </c>
      <c r="H4">
        <f t="shared" si="4"/>
        <v>1</v>
      </c>
      <c r="I4" s="7">
        <v>0</v>
      </c>
      <c r="K4" s="5">
        <v>44</v>
      </c>
      <c r="L4">
        <v>43</v>
      </c>
      <c r="M4">
        <v>43</v>
      </c>
      <c r="N4" t="s">
        <v>94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>
        <f t="shared" si="1"/>
        <v>27.768000000000001</v>
      </c>
      <c r="U4">
        <f t="shared" si="5"/>
        <v>0.28380160052328729</v>
      </c>
      <c r="V4" t="s">
        <v>80</v>
      </c>
      <c r="W4" t="str">
        <f t="shared" si="2"/>
        <v>yes</v>
      </c>
    </row>
    <row r="5" spans="1:24" x14ac:dyDescent="0.2">
      <c r="A5">
        <v>4</v>
      </c>
      <c r="B5" s="3">
        <v>43708</v>
      </c>
      <c r="C5">
        <v>243</v>
      </c>
      <c r="E5">
        <v>4</v>
      </c>
      <c r="F5" t="s">
        <v>57</v>
      </c>
      <c r="G5" t="str">
        <f t="shared" si="3"/>
        <v>Red</v>
      </c>
      <c r="H5">
        <f t="shared" si="4"/>
        <v>2</v>
      </c>
      <c r="I5" s="7">
        <v>7</v>
      </c>
      <c r="K5" s="5">
        <v>49</v>
      </c>
      <c r="L5">
        <v>53</v>
      </c>
      <c r="M5">
        <v>52</v>
      </c>
      <c r="N5" t="s">
        <v>94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>
        <f t="shared" si="1"/>
        <v>18.108999999999995</v>
      </c>
      <c r="U5">
        <f t="shared" si="5"/>
        <v>0.1477296829877143</v>
      </c>
      <c r="V5" t="s">
        <v>80</v>
      </c>
      <c r="W5" t="str">
        <f t="shared" si="2"/>
        <v>yes</v>
      </c>
    </row>
    <row r="6" spans="1:24" x14ac:dyDescent="0.2">
      <c r="A6">
        <v>5</v>
      </c>
      <c r="B6" s="3">
        <v>43708</v>
      </c>
      <c r="C6">
        <v>243</v>
      </c>
      <c r="E6">
        <v>5</v>
      </c>
      <c r="F6" t="s">
        <v>57</v>
      </c>
      <c r="G6" t="str">
        <f t="shared" si="3"/>
        <v>Pink</v>
      </c>
      <c r="H6">
        <f t="shared" si="4"/>
        <v>4</v>
      </c>
      <c r="I6" s="7">
        <v>21</v>
      </c>
      <c r="K6" s="5">
        <v>50</v>
      </c>
      <c r="L6">
        <v>58</v>
      </c>
      <c r="M6">
        <v>58</v>
      </c>
      <c r="N6" t="s">
        <v>94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>
        <f t="shared" si="1"/>
        <v>29.055999999999997</v>
      </c>
      <c r="U6">
        <f t="shared" si="5"/>
        <v>0.25604737440407477</v>
      </c>
      <c r="V6" t="s">
        <v>80</v>
      </c>
      <c r="W6" t="str">
        <f t="shared" si="2"/>
        <v>yes</v>
      </c>
      <c r="X6" t="s">
        <v>86</v>
      </c>
    </row>
    <row r="7" spans="1:24" x14ac:dyDescent="0.2">
      <c r="A7">
        <v>6</v>
      </c>
      <c r="B7" s="3">
        <v>43708</v>
      </c>
      <c r="C7">
        <v>243</v>
      </c>
      <c r="E7">
        <v>6</v>
      </c>
      <c r="F7" t="s">
        <v>57</v>
      </c>
      <c r="G7" t="str">
        <f t="shared" si="3"/>
        <v>Orange</v>
      </c>
      <c r="H7">
        <f t="shared" si="4"/>
        <v>3</v>
      </c>
      <c r="I7" s="7">
        <v>19</v>
      </c>
      <c r="K7" s="5">
        <v>44</v>
      </c>
      <c r="L7">
        <v>41</v>
      </c>
      <c r="M7">
        <v>41</v>
      </c>
      <c r="N7" t="s">
        <v>94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>
        <f t="shared" si="1"/>
        <v>13.643999999999991</v>
      </c>
      <c r="U7">
        <f t="shared" si="5"/>
        <v>0.11429241568798264</v>
      </c>
      <c r="V7" t="s">
        <v>80</v>
      </c>
      <c r="W7" t="str">
        <f t="shared" si="2"/>
        <v>yes</v>
      </c>
    </row>
    <row r="8" spans="1:24" x14ac:dyDescent="0.2">
      <c r="A8">
        <v>7</v>
      </c>
      <c r="B8" s="3">
        <v>43708</v>
      </c>
      <c r="C8">
        <v>243</v>
      </c>
      <c r="D8">
        <v>15.7</v>
      </c>
      <c r="E8">
        <v>7</v>
      </c>
      <c r="F8" t="s">
        <v>57</v>
      </c>
      <c r="G8" t="str">
        <f t="shared" si="3"/>
        <v>Orange</v>
      </c>
      <c r="H8">
        <f t="shared" si="4"/>
        <v>3</v>
      </c>
      <c r="I8" s="5">
        <v>15</v>
      </c>
      <c r="K8" s="5">
        <v>57</v>
      </c>
      <c r="L8">
        <v>80</v>
      </c>
      <c r="M8">
        <v>78</v>
      </c>
      <c r="N8" t="s">
        <v>94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>
        <f t="shared" si="1"/>
        <v>-0.21099999999999852</v>
      </c>
      <c r="U8">
        <f t="shared" si="5"/>
        <v>-2.3323421800214282E-3</v>
      </c>
      <c r="V8" t="s">
        <v>81</v>
      </c>
      <c r="W8" t="str">
        <f t="shared" si="2"/>
        <v>no</v>
      </c>
    </row>
    <row r="9" spans="1:24" x14ac:dyDescent="0.2">
      <c r="A9">
        <v>8</v>
      </c>
      <c r="B9" s="3">
        <v>43708</v>
      </c>
      <c r="C9">
        <v>243</v>
      </c>
      <c r="D9">
        <v>15.7</v>
      </c>
      <c r="E9">
        <v>8</v>
      </c>
      <c r="F9" t="s">
        <v>58</v>
      </c>
      <c r="G9" t="str">
        <f t="shared" si="3"/>
        <v>Pink</v>
      </c>
      <c r="H9">
        <f t="shared" si="4"/>
        <v>4</v>
      </c>
      <c r="I9" s="7">
        <v>30</v>
      </c>
      <c r="K9" s="5">
        <v>62</v>
      </c>
      <c r="L9">
        <v>97</v>
      </c>
      <c r="M9">
        <v>95</v>
      </c>
      <c r="N9" t="s">
        <v>94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>
        <f t="shared" si="1"/>
        <v>-0.65200000000000102</v>
      </c>
      <c r="U9">
        <f t="shared" si="5"/>
        <v>-5.7143858788059479E-3</v>
      </c>
      <c r="V9" t="s">
        <v>81</v>
      </c>
      <c r="W9" t="str">
        <f t="shared" si="2"/>
        <v>no</v>
      </c>
    </row>
    <row r="10" spans="1:24" x14ac:dyDescent="0.2">
      <c r="A10">
        <v>9</v>
      </c>
      <c r="B10" s="3">
        <v>43708</v>
      </c>
      <c r="C10">
        <v>243</v>
      </c>
      <c r="D10">
        <v>15.7</v>
      </c>
      <c r="E10">
        <v>9</v>
      </c>
      <c r="F10" t="s">
        <v>57</v>
      </c>
      <c r="G10" t="str">
        <f t="shared" si="3"/>
        <v>Red</v>
      </c>
      <c r="H10">
        <f t="shared" si="4"/>
        <v>2</v>
      </c>
      <c r="I10" s="5">
        <v>3</v>
      </c>
      <c r="K10" s="5">
        <v>48</v>
      </c>
      <c r="L10">
        <v>53</v>
      </c>
      <c r="M10">
        <v>50</v>
      </c>
      <c r="N10" t="s">
        <v>94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>
        <f t="shared" si="1"/>
        <v>-0.625</v>
      </c>
      <c r="U10">
        <f t="shared" si="5"/>
        <v>-5.7725522069621595E-3</v>
      </c>
      <c r="V10" t="s">
        <v>81</v>
      </c>
      <c r="W10" t="str">
        <f t="shared" si="2"/>
        <v>no</v>
      </c>
      <c r="X10" t="s">
        <v>87</v>
      </c>
    </row>
    <row r="11" spans="1:24" x14ac:dyDescent="0.2">
      <c r="A11">
        <v>10</v>
      </c>
      <c r="B11" s="3">
        <v>43708</v>
      </c>
      <c r="C11">
        <v>243</v>
      </c>
      <c r="D11">
        <v>15.7</v>
      </c>
      <c r="E11">
        <v>10</v>
      </c>
      <c r="F11" t="s">
        <v>58</v>
      </c>
      <c r="G11" t="str">
        <f t="shared" si="3"/>
        <v>Red</v>
      </c>
      <c r="H11">
        <f t="shared" si="4"/>
        <v>2</v>
      </c>
      <c r="I11" s="5">
        <v>8</v>
      </c>
      <c r="K11" s="5">
        <v>49</v>
      </c>
      <c r="L11">
        <v>64</v>
      </c>
      <c r="M11">
        <v>62</v>
      </c>
      <c r="N11" t="s">
        <v>94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>
        <f t="shared" si="1"/>
        <v>2.1159999999999997</v>
      </c>
      <c r="U11">
        <f t="shared" si="5"/>
        <v>2.0172553505886835E-2</v>
      </c>
      <c r="V11" t="s">
        <v>81</v>
      </c>
      <c r="W11" t="str">
        <f t="shared" si="2"/>
        <v>no</v>
      </c>
      <c r="X11" t="s">
        <v>88</v>
      </c>
    </row>
    <row r="12" spans="1:24" x14ac:dyDescent="0.2">
      <c r="A12">
        <v>11</v>
      </c>
      <c r="B12" s="3">
        <v>43708</v>
      </c>
      <c r="C12">
        <v>243</v>
      </c>
      <c r="D12">
        <v>15.7</v>
      </c>
      <c r="E12">
        <v>11</v>
      </c>
      <c r="F12" t="s">
        <v>57</v>
      </c>
      <c r="G12" t="str">
        <f t="shared" si="3"/>
        <v>Control</v>
      </c>
      <c r="H12">
        <f t="shared" si="4"/>
        <v>1</v>
      </c>
      <c r="I12" s="5">
        <v>0</v>
      </c>
      <c r="K12" s="5">
        <v>60</v>
      </c>
      <c r="L12">
        <v>91</v>
      </c>
      <c r="M12">
        <v>89</v>
      </c>
      <c r="N12" t="s">
        <v>94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>
        <f t="shared" si="1"/>
        <v>28.212000000000003</v>
      </c>
      <c r="U12">
        <f t="shared" si="5"/>
        <v>0.23731693570773646</v>
      </c>
      <c r="V12" t="s">
        <v>80</v>
      </c>
      <c r="W12" t="str">
        <f t="shared" si="2"/>
        <v>no</v>
      </c>
      <c r="X12" t="s">
        <v>87</v>
      </c>
    </row>
    <row r="13" spans="1:24" x14ac:dyDescent="0.2">
      <c r="A13">
        <v>12</v>
      </c>
      <c r="B13" s="3">
        <v>43708</v>
      </c>
      <c r="C13">
        <v>243</v>
      </c>
      <c r="D13">
        <v>15.7</v>
      </c>
      <c r="E13">
        <v>12</v>
      </c>
      <c r="F13" t="s">
        <v>57</v>
      </c>
      <c r="G13" t="str">
        <f t="shared" si="3"/>
        <v>Orange</v>
      </c>
      <c r="H13">
        <f t="shared" si="4"/>
        <v>3</v>
      </c>
      <c r="I13" s="5">
        <v>16</v>
      </c>
      <c r="K13" s="5">
        <v>42</v>
      </c>
      <c r="L13">
        <v>42</v>
      </c>
      <c r="M13">
        <v>43</v>
      </c>
      <c r="N13" t="s">
        <v>94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>
        <f t="shared" si="1"/>
        <v>27.294999999999987</v>
      </c>
      <c r="U13">
        <f t="shared" si="5"/>
        <v>0.21320720819240585</v>
      </c>
      <c r="V13" t="s">
        <v>80</v>
      </c>
      <c r="W13" t="str">
        <f t="shared" si="2"/>
        <v>no</v>
      </c>
      <c r="X13" t="s">
        <v>86</v>
      </c>
    </row>
    <row r="14" spans="1:24" x14ac:dyDescent="0.2">
      <c r="A14">
        <v>13</v>
      </c>
      <c r="B14" s="3">
        <v>43708</v>
      </c>
      <c r="C14">
        <v>243</v>
      </c>
      <c r="D14">
        <v>15.7</v>
      </c>
      <c r="E14">
        <v>13</v>
      </c>
      <c r="F14" t="s">
        <v>58</v>
      </c>
      <c r="G14" t="str">
        <f t="shared" si="3"/>
        <v>Control</v>
      </c>
      <c r="H14">
        <f t="shared" si="4"/>
        <v>1</v>
      </c>
      <c r="I14" s="5">
        <v>0</v>
      </c>
      <c r="K14" s="5">
        <v>49</v>
      </c>
      <c r="L14">
        <v>53</v>
      </c>
      <c r="M14">
        <v>53</v>
      </c>
      <c r="N14" t="s">
        <v>94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>
        <f t="shared" si="1"/>
        <v>12.477999999999994</v>
      </c>
      <c r="U14">
        <f t="shared" si="5"/>
        <v>0.10589024007332033</v>
      </c>
      <c r="V14" t="s">
        <v>80</v>
      </c>
      <c r="W14" t="str">
        <f t="shared" si="2"/>
        <v>no</v>
      </c>
      <c r="X14" t="s">
        <v>88</v>
      </c>
    </row>
    <row r="15" spans="1:24" x14ac:dyDescent="0.2">
      <c r="A15">
        <v>14</v>
      </c>
      <c r="B15" s="3">
        <v>43708</v>
      </c>
      <c r="C15">
        <v>243</v>
      </c>
      <c r="D15">
        <v>15.7</v>
      </c>
      <c r="E15">
        <v>14</v>
      </c>
      <c r="F15" t="s">
        <v>58</v>
      </c>
      <c r="G15" t="str">
        <f t="shared" si="3"/>
        <v>Pink</v>
      </c>
      <c r="H15">
        <f t="shared" si="4"/>
        <v>4</v>
      </c>
      <c r="I15" s="5">
        <v>25</v>
      </c>
      <c r="K15" s="5">
        <v>54</v>
      </c>
      <c r="L15">
        <v>62</v>
      </c>
      <c r="M15">
        <v>60</v>
      </c>
      <c r="N15" t="s">
        <v>94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>
        <f t="shared" si="1"/>
        <v>1.3629999999999995</v>
      </c>
      <c r="U15">
        <f t="shared" si="5"/>
        <v>1.5342360900055151E-2</v>
      </c>
      <c r="V15" t="s">
        <v>81</v>
      </c>
      <c r="W15" t="str">
        <f t="shared" si="2"/>
        <v>no</v>
      </c>
      <c r="X15" t="s">
        <v>86</v>
      </c>
    </row>
    <row r="16" spans="1:24" x14ac:dyDescent="0.2">
      <c r="A16">
        <v>15</v>
      </c>
      <c r="B16" s="3">
        <v>43709</v>
      </c>
      <c r="C16">
        <v>244</v>
      </c>
      <c r="E16">
        <v>1</v>
      </c>
      <c r="F16" t="s">
        <v>57</v>
      </c>
      <c r="G16" t="str">
        <f t="shared" si="3"/>
        <v>Red</v>
      </c>
      <c r="H16">
        <f t="shared" si="4"/>
        <v>2</v>
      </c>
      <c r="I16" s="7">
        <v>8</v>
      </c>
      <c r="K16" s="4">
        <v>45</v>
      </c>
      <c r="L16">
        <v>45</v>
      </c>
      <c r="M16">
        <v>45</v>
      </c>
      <c r="N16" t="s">
        <v>94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>
        <f>R16-S16</f>
        <v>1.203000000000003</v>
      </c>
      <c r="U16">
        <f t="shared" si="5"/>
        <v>1.1132188960347966E-2</v>
      </c>
      <c r="V16" t="s">
        <v>81</v>
      </c>
      <c r="W16" t="str">
        <f t="shared" si="2"/>
        <v>yes</v>
      </c>
    </row>
    <row r="17" spans="1:24" x14ac:dyDescent="0.2">
      <c r="A17">
        <v>16</v>
      </c>
      <c r="B17" s="3">
        <v>43709</v>
      </c>
      <c r="C17">
        <v>244</v>
      </c>
      <c r="E17">
        <v>2</v>
      </c>
      <c r="F17" t="s">
        <v>58</v>
      </c>
      <c r="G17" t="str">
        <f t="shared" si="3"/>
        <v>Orange</v>
      </c>
      <c r="H17">
        <f t="shared" si="4"/>
        <v>3</v>
      </c>
      <c r="I17" s="7">
        <v>12</v>
      </c>
      <c r="K17">
        <v>43</v>
      </c>
      <c r="L17">
        <v>50</v>
      </c>
      <c r="M17">
        <v>41</v>
      </c>
      <c r="N17" t="s">
        <v>94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>
        <f t="shared" ref="T17:T77" si="6">R17-S17</f>
        <v>35.326999999999998</v>
      </c>
      <c r="U17">
        <f t="shared" si="5"/>
        <v>0.34767247318177341</v>
      </c>
      <c r="V17" t="s">
        <v>80</v>
      </c>
      <c r="W17" t="str">
        <f t="shared" si="2"/>
        <v>yes</v>
      </c>
      <c r="X17" t="s">
        <v>77</v>
      </c>
    </row>
    <row r="18" spans="1:24" x14ac:dyDescent="0.2">
      <c r="A18">
        <v>17</v>
      </c>
      <c r="B18" s="3">
        <v>43709</v>
      </c>
      <c r="C18">
        <v>244</v>
      </c>
      <c r="E18">
        <v>3</v>
      </c>
      <c r="F18" t="s">
        <v>57</v>
      </c>
      <c r="G18" t="str">
        <f t="shared" si="3"/>
        <v>Orange</v>
      </c>
      <c r="H18">
        <f t="shared" si="4"/>
        <v>3</v>
      </c>
      <c r="I18" s="7">
        <v>16</v>
      </c>
      <c r="K18">
        <v>58</v>
      </c>
      <c r="L18">
        <v>85</v>
      </c>
      <c r="M18">
        <v>85</v>
      </c>
      <c r="N18" t="s">
        <v>94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>
        <f t="shared" si="6"/>
        <v>1.2919999999999874</v>
      </c>
      <c r="U18">
        <f t="shared" si="5"/>
        <v>1.4320708498209772E-2</v>
      </c>
      <c r="V18" t="s">
        <v>81</v>
      </c>
      <c r="W18" t="str">
        <f t="shared" si="2"/>
        <v>yes</v>
      </c>
      <c r="X18" t="s">
        <v>78</v>
      </c>
    </row>
    <row r="19" spans="1:24" x14ac:dyDescent="0.2">
      <c r="A19">
        <v>18</v>
      </c>
      <c r="B19" s="3">
        <v>43709</v>
      </c>
      <c r="C19">
        <v>244</v>
      </c>
      <c r="E19">
        <v>4</v>
      </c>
      <c r="F19" t="s">
        <v>58</v>
      </c>
      <c r="G19" t="str">
        <f t="shared" si="3"/>
        <v>Control</v>
      </c>
      <c r="H19">
        <f t="shared" si="4"/>
        <v>1</v>
      </c>
      <c r="I19" s="7">
        <v>0</v>
      </c>
      <c r="K19">
        <v>48</v>
      </c>
      <c r="L19">
        <v>51</v>
      </c>
      <c r="M19">
        <v>51</v>
      </c>
      <c r="N19" t="s">
        <v>94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>
        <f t="shared" si="6"/>
        <v>1.8610000000000042</v>
      </c>
      <c r="U19">
        <f t="shared" si="5"/>
        <v>2.0570354813750462E-2</v>
      </c>
      <c r="V19" t="s">
        <v>81</v>
      </c>
      <c r="W19" t="str">
        <f t="shared" si="2"/>
        <v>yes</v>
      </c>
    </row>
    <row r="20" spans="1:24" x14ac:dyDescent="0.2">
      <c r="A20">
        <v>19</v>
      </c>
      <c r="B20" s="3">
        <v>43709</v>
      </c>
      <c r="C20">
        <v>244</v>
      </c>
      <c r="E20">
        <v>5</v>
      </c>
      <c r="F20" t="s">
        <v>57</v>
      </c>
      <c r="G20" t="str">
        <f t="shared" si="3"/>
        <v>Pink</v>
      </c>
      <c r="H20">
        <f t="shared" si="4"/>
        <v>4</v>
      </c>
      <c r="I20" s="7">
        <v>25</v>
      </c>
      <c r="K20">
        <v>50</v>
      </c>
      <c r="L20">
        <v>60</v>
      </c>
      <c r="M20">
        <v>61</v>
      </c>
      <c r="N20" t="s">
        <v>94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>
        <f t="shared" si="6"/>
        <v>25.765999999999991</v>
      </c>
      <c r="U20">
        <f t="shared" si="5"/>
        <v>0.19619130289116807</v>
      </c>
      <c r="V20" t="s">
        <v>80</v>
      </c>
      <c r="W20" t="str">
        <f t="shared" si="2"/>
        <v>yes</v>
      </c>
    </row>
    <row r="21" spans="1:24" x14ac:dyDescent="0.2">
      <c r="A21">
        <v>20</v>
      </c>
      <c r="B21" s="3">
        <v>43709</v>
      </c>
      <c r="C21">
        <v>244</v>
      </c>
      <c r="E21">
        <v>6</v>
      </c>
      <c r="F21" t="s">
        <v>57</v>
      </c>
      <c r="G21" t="str">
        <f t="shared" si="3"/>
        <v>Red</v>
      </c>
      <c r="H21">
        <f t="shared" si="4"/>
        <v>2</v>
      </c>
      <c r="I21" s="7">
        <v>9</v>
      </c>
      <c r="K21">
        <v>49</v>
      </c>
      <c r="L21">
        <v>46</v>
      </c>
      <c r="M21">
        <v>45</v>
      </c>
      <c r="N21" t="s">
        <v>94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>
        <f t="shared" si="6"/>
        <v>0.60500000000000398</v>
      </c>
      <c r="U21">
        <f t="shared" si="5"/>
        <v>6.3789631285387843E-3</v>
      </c>
      <c r="V21" t="s">
        <v>81</v>
      </c>
      <c r="W21" t="str">
        <f t="shared" si="2"/>
        <v>yes</v>
      </c>
    </row>
    <row r="22" spans="1:24" x14ac:dyDescent="0.2">
      <c r="A22">
        <v>21</v>
      </c>
      <c r="B22" s="3">
        <v>43709</v>
      </c>
      <c r="C22">
        <v>244</v>
      </c>
      <c r="D22">
        <v>15.4</v>
      </c>
      <c r="E22">
        <v>7</v>
      </c>
      <c r="F22" t="s">
        <v>57</v>
      </c>
      <c r="G22" t="str">
        <f t="shared" si="3"/>
        <v>Pink</v>
      </c>
      <c r="H22">
        <f t="shared" si="4"/>
        <v>4</v>
      </c>
      <c r="I22" s="7">
        <v>21</v>
      </c>
      <c r="K22">
        <v>48</v>
      </c>
      <c r="L22">
        <v>54</v>
      </c>
      <c r="M22">
        <v>53</v>
      </c>
      <c r="N22" t="s">
        <v>94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>
        <f t="shared" si="6"/>
        <v>1.1800000000000068</v>
      </c>
      <c r="U22">
        <f t="shared" si="5"/>
        <v>9.8303023234503264E-3</v>
      </c>
      <c r="V22" t="s">
        <v>81</v>
      </c>
      <c r="W22" t="str">
        <f t="shared" si="2"/>
        <v>no</v>
      </c>
    </row>
    <row r="23" spans="1:24" x14ac:dyDescent="0.2">
      <c r="A23">
        <v>22</v>
      </c>
      <c r="B23" s="3">
        <v>43709</v>
      </c>
      <c r="C23">
        <v>244</v>
      </c>
      <c r="D23">
        <v>15.4</v>
      </c>
      <c r="E23">
        <v>8</v>
      </c>
      <c r="F23" t="s">
        <v>58</v>
      </c>
      <c r="G23" t="str">
        <f t="shared" si="3"/>
        <v>Red</v>
      </c>
      <c r="H23">
        <f t="shared" si="4"/>
        <v>2</v>
      </c>
      <c r="I23" s="7">
        <v>5</v>
      </c>
      <c r="K23">
        <v>57</v>
      </c>
      <c r="L23">
        <v>79</v>
      </c>
      <c r="M23">
        <v>79</v>
      </c>
      <c r="N23" t="s">
        <v>94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>
        <f t="shared" si="6"/>
        <v>-0.14200000000001012</v>
      </c>
      <c r="U23">
        <f t="shared" si="5"/>
        <v>-1.1615921993358483E-3</v>
      </c>
      <c r="V23" t="s">
        <v>81</v>
      </c>
      <c r="W23" t="str">
        <f t="shared" si="2"/>
        <v>no</v>
      </c>
    </row>
    <row r="24" spans="1:24" x14ac:dyDescent="0.2">
      <c r="A24">
        <v>23</v>
      </c>
      <c r="B24" s="3">
        <v>43709</v>
      </c>
      <c r="C24">
        <v>244</v>
      </c>
      <c r="D24">
        <v>15.4</v>
      </c>
      <c r="E24">
        <v>9</v>
      </c>
      <c r="F24" t="s">
        <v>57</v>
      </c>
      <c r="G24" t="str">
        <f t="shared" si="3"/>
        <v>Red</v>
      </c>
      <c r="H24">
        <f t="shared" si="4"/>
        <v>2</v>
      </c>
      <c r="I24" s="7">
        <v>7</v>
      </c>
      <c r="K24">
        <v>50</v>
      </c>
      <c r="L24">
        <v>50</v>
      </c>
      <c r="M24">
        <v>51</v>
      </c>
      <c r="N24" t="s">
        <v>94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>
        <f t="shared" si="6"/>
        <v>0.72299999999999898</v>
      </c>
      <c r="U24">
        <f t="shared" si="5"/>
        <v>7.2046396683673368E-3</v>
      </c>
      <c r="V24" t="s">
        <v>81</v>
      </c>
      <c r="W24" t="str">
        <f t="shared" si="2"/>
        <v>no</v>
      </c>
    </row>
    <row r="25" spans="1:24" x14ac:dyDescent="0.2">
      <c r="A25">
        <v>24</v>
      </c>
      <c r="B25" s="3">
        <v>43709</v>
      </c>
      <c r="C25">
        <v>244</v>
      </c>
      <c r="D25">
        <v>15.4</v>
      </c>
      <c r="E25">
        <v>10</v>
      </c>
      <c r="F25" t="s">
        <v>57</v>
      </c>
      <c r="G25" t="str">
        <f t="shared" si="3"/>
        <v>Red</v>
      </c>
      <c r="H25">
        <f t="shared" si="4"/>
        <v>2</v>
      </c>
      <c r="I25" s="7">
        <v>4</v>
      </c>
      <c r="K25">
        <v>50</v>
      </c>
      <c r="L25">
        <v>55</v>
      </c>
      <c r="M25">
        <v>56</v>
      </c>
      <c r="N25" t="s">
        <v>94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>
        <f t="shared" si="6"/>
        <v>1.5369999999999919</v>
      </c>
      <c r="U25">
        <f t="shared" si="5"/>
        <v>1.6066314050968911E-2</v>
      </c>
      <c r="V25" t="s">
        <v>81</v>
      </c>
      <c r="W25" t="str">
        <f t="shared" si="2"/>
        <v>no</v>
      </c>
    </row>
    <row r="26" spans="1:24" x14ac:dyDescent="0.2">
      <c r="A26">
        <v>25</v>
      </c>
      <c r="B26" s="3">
        <v>43709</v>
      </c>
      <c r="C26">
        <v>244</v>
      </c>
      <c r="D26">
        <v>15.4</v>
      </c>
      <c r="E26">
        <v>11</v>
      </c>
      <c r="F26" t="s">
        <v>58</v>
      </c>
      <c r="G26" t="str">
        <f t="shared" si="3"/>
        <v>Control</v>
      </c>
      <c r="H26">
        <f t="shared" si="4"/>
        <v>1</v>
      </c>
      <c r="I26" s="7">
        <v>0</v>
      </c>
      <c r="K26">
        <v>61</v>
      </c>
      <c r="L26">
        <v>92</v>
      </c>
      <c r="M26">
        <v>94</v>
      </c>
      <c r="N26" t="s">
        <v>94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>
        <f t="shared" si="6"/>
        <v>11.196000000000012</v>
      </c>
      <c r="U26">
        <f t="shared" si="5"/>
        <v>0.107982986603397</v>
      </c>
      <c r="V26" t="s">
        <v>80</v>
      </c>
      <c r="W26" t="str">
        <f t="shared" si="2"/>
        <v>no</v>
      </c>
    </row>
    <row r="27" spans="1:24" x14ac:dyDescent="0.2">
      <c r="A27">
        <v>26</v>
      </c>
      <c r="B27" s="3">
        <v>43709</v>
      </c>
      <c r="C27">
        <v>244</v>
      </c>
      <c r="D27">
        <v>15.4</v>
      </c>
      <c r="E27">
        <v>12</v>
      </c>
      <c r="F27" t="s">
        <v>57</v>
      </c>
      <c r="G27" t="str">
        <f t="shared" si="3"/>
        <v>Pink</v>
      </c>
      <c r="H27">
        <f t="shared" si="4"/>
        <v>4</v>
      </c>
      <c r="I27" s="7">
        <v>24</v>
      </c>
      <c r="K27">
        <v>44</v>
      </c>
      <c r="L27">
        <v>34</v>
      </c>
      <c r="M27">
        <v>35</v>
      </c>
      <c r="N27" t="s">
        <v>94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>
        <f t="shared" si="6"/>
        <v>0.32799999999998875</v>
      </c>
      <c r="U27">
        <f t="shared" si="5"/>
        <v>3.2134809444497774E-3</v>
      </c>
      <c r="V27" t="s">
        <v>81</v>
      </c>
      <c r="W27" t="str">
        <f t="shared" si="2"/>
        <v>no</v>
      </c>
    </row>
    <row r="28" spans="1:24" x14ac:dyDescent="0.2">
      <c r="A28">
        <v>27</v>
      </c>
      <c r="B28" s="3">
        <v>43709</v>
      </c>
      <c r="C28">
        <v>244</v>
      </c>
      <c r="D28">
        <v>15.4</v>
      </c>
      <c r="E28">
        <v>13</v>
      </c>
      <c r="F28" t="s">
        <v>57</v>
      </c>
      <c r="G28" t="str">
        <f t="shared" si="3"/>
        <v>Orange</v>
      </c>
      <c r="H28">
        <f t="shared" si="4"/>
        <v>3</v>
      </c>
      <c r="I28" s="7">
        <v>13</v>
      </c>
      <c r="K28">
        <v>45</v>
      </c>
      <c r="L28">
        <v>44</v>
      </c>
      <c r="M28">
        <v>45</v>
      </c>
      <c r="N28" t="s">
        <v>94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>
        <f t="shared" si="6"/>
        <v>1.8119999999999976</v>
      </c>
      <c r="U28">
        <f t="shared" si="5"/>
        <v>1.712374076244115E-2</v>
      </c>
      <c r="V28" t="s">
        <v>81</v>
      </c>
      <c r="W28" t="str">
        <f t="shared" si="2"/>
        <v>no</v>
      </c>
    </row>
    <row r="29" spans="1:24" x14ac:dyDescent="0.2">
      <c r="A29">
        <v>28</v>
      </c>
      <c r="B29" s="3">
        <v>43709</v>
      </c>
      <c r="C29">
        <v>244</v>
      </c>
      <c r="D29">
        <v>15.4</v>
      </c>
      <c r="E29">
        <v>14</v>
      </c>
      <c r="F29" t="s">
        <v>58</v>
      </c>
      <c r="G29" t="str">
        <f t="shared" si="3"/>
        <v>Control</v>
      </c>
      <c r="H29">
        <f t="shared" si="4"/>
        <v>1</v>
      </c>
      <c r="I29" s="7">
        <v>0</v>
      </c>
      <c r="K29">
        <v>47</v>
      </c>
      <c r="L29">
        <v>40</v>
      </c>
      <c r="M29">
        <v>41</v>
      </c>
      <c r="N29" t="s">
        <v>94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>
        <f t="shared" si="6"/>
        <v>4.1650000000000063</v>
      </c>
      <c r="U29">
        <f t="shared" si="5"/>
        <v>3.8196991929567187E-2</v>
      </c>
      <c r="V29" t="s">
        <v>81</v>
      </c>
      <c r="W29" t="str">
        <f t="shared" si="2"/>
        <v>no</v>
      </c>
    </row>
    <row r="30" spans="1:24" x14ac:dyDescent="0.2">
      <c r="A30">
        <v>29</v>
      </c>
      <c r="B30" s="3">
        <v>43710</v>
      </c>
      <c r="C30">
        <v>245</v>
      </c>
      <c r="E30">
        <v>1</v>
      </c>
      <c r="F30" t="s">
        <v>58</v>
      </c>
      <c r="G30" t="str">
        <f t="shared" si="3"/>
        <v>Control</v>
      </c>
      <c r="H30">
        <f t="shared" si="4"/>
        <v>1</v>
      </c>
      <c r="I30" s="7">
        <v>0</v>
      </c>
      <c r="K30" s="7">
        <v>59</v>
      </c>
      <c r="L30" s="4">
        <v>96</v>
      </c>
      <c r="M30" s="4">
        <v>98</v>
      </c>
      <c r="N30" t="s">
        <v>94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>
        <f t="shared" si="6"/>
        <v>35.668999999999997</v>
      </c>
      <c r="U30">
        <f t="shared" si="5"/>
        <v>0.39414566228714759</v>
      </c>
      <c r="V30" t="s">
        <v>80</v>
      </c>
      <c r="W30" t="str">
        <f t="shared" si="2"/>
        <v>yes</v>
      </c>
    </row>
    <row r="31" spans="1:24" x14ac:dyDescent="0.2">
      <c r="A31">
        <v>30</v>
      </c>
      <c r="B31" s="3">
        <v>43710</v>
      </c>
      <c r="C31">
        <v>245</v>
      </c>
      <c r="E31">
        <v>2</v>
      </c>
      <c r="F31" t="s">
        <v>58</v>
      </c>
      <c r="G31" t="str">
        <f t="shared" si="3"/>
        <v>Pink</v>
      </c>
      <c r="H31">
        <f t="shared" si="4"/>
        <v>4</v>
      </c>
      <c r="I31" s="7">
        <v>23</v>
      </c>
      <c r="K31" s="7">
        <v>45</v>
      </c>
      <c r="L31" s="4">
        <v>40</v>
      </c>
      <c r="M31" s="4">
        <v>42</v>
      </c>
      <c r="N31" t="s">
        <v>94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>
        <f t="shared" si="6"/>
        <v>29.748999999999995</v>
      </c>
      <c r="U31">
        <f t="shared" si="5"/>
        <v>0.28625451046427708</v>
      </c>
      <c r="V31" t="s">
        <v>80</v>
      </c>
      <c r="W31" t="str">
        <f t="shared" si="2"/>
        <v>yes</v>
      </c>
    </row>
    <row r="32" spans="1:24" x14ac:dyDescent="0.2">
      <c r="A32">
        <v>31</v>
      </c>
      <c r="B32" s="3">
        <v>43710</v>
      </c>
      <c r="C32">
        <v>245</v>
      </c>
      <c r="E32">
        <v>3</v>
      </c>
      <c r="F32" t="s">
        <v>58</v>
      </c>
      <c r="G32" t="str">
        <f t="shared" si="3"/>
        <v>Red</v>
      </c>
      <c r="H32">
        <f t="shared" si="4"/>
        <v>2</v>
      </c>
      <c r="I32" s="7">
        <v>2</v>
      </c>
      <c r="K32" s="7">
        <v>49</v>
      </c>
      <c r="L32" s="4">
        <v>62</v>
      </c>
      <c r="M32" s="4">
        <v>63</v>
      </c>
      <c r="N32" t="s">
        <v>94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>
        <f t="shared" si="6"/>
        <v>12.697000000000003</v>
      </c>
      <c r="U32">
        <f t="shared" si="5"/>
        <v>0.17109784527483193</v>
      </c>
      <c r="V32" t="s">
        <v>80</v>
      </c>
      <c r="W32" t="str">
        <f t="shared" si="2"/>
        <v>yes</v>
      </c>
    </row>
    <row r="33" spans="1:24" x14ac:dyDescent="0.2">
      <c r="A33">
        <v>32</v>
      </c>
      <c r="B33" s="3">
        <v>43710</v>
      </c>
      <c r="C33">
        <v>245</v>
      </c>
      <c r="E33">
        <v>4</v>
      </c>
      <c r="F33" t="s">
        <v>58</v>
      </c>
      <c r="G33" t="str">
        <f t="shared" si="3"/>
        <v>Orange</v>
      </c>
      <c r="H33">
        <f t="shared" si="4"/>
        <v>3</v>
      </c>
      <c r="I33" s="7">
        <v>14</v>
      </c>
      <c r="K33" s="7">
        <v>48</v>
      </c>
      <c r="L33" s="4">
        <v>47</v>
      </c>
      <c r="M33" s="4">
        <v>47</v>
      </c>
      <c r="N33" t="s">
        <v>94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>
        <f t="shared" si="6"/>
        <v>-1.3440000000000083</v>
      </c>
      <c r="U33">
        <f t="shared" si="5"/>
        <v>-1.4416269790191878E-2</v>
      </c>
      <c r="V33" t="s">
        <v>81</v>
      </c>
      <c r="W33" t="str">
        <f t="shared" si="2"/>
        <v>yes</v>
      </c>
    </row>
    <row r="34" spans="1:24" x14ac:dyDescent="0.2">
      <c r="A34">
        <v>33</v>
      </c>
      <c r="B34" s="3">
        <v>43710</v>
      </c>
      <c r="C34">
        <v>245</v>
      </c>
      <c r="E34">
        <v>5</v>
      </c>
      <c r="F34" t="s">
        <v>57</v>
      </c>
      <c r="G34" t="str">
        <f t="shared" si="3"/>
        <v>Orange</v>
      </c>
      <c r="H34">
        <f t="shared" si="4"/>
        <v>3</v>
      </c>
      <c r="I34" s="7">
        <v>15</v>
      </c>
      <c r="K34" s="7">
        <v>53</v>
      </c>
      <c r="L34" s="4">
        <v>76</v>
      </c>
      <c r="M34" s="4">
        <v>75</v>
      </c>
      <c r="N34" t="s">
        <v>94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>
        <f t="shared" si="6"/>
        <v>27.766000000000005</v>
      </c>
      <c r="U34">
        <f t="shared" si="5"/>
        <v>0.32918385735287148</v>
      </c>
      <c r="V34" t="s">
        <v>80</v>
      </c>
      <c r="W34" t="str">
        <f t="shared" si="2"/>
        <v>yes</v>
      </c>
    </row>
    <row r="35" spans="1:24" x14ac:dyDescent="0.2">
      <c r="A35">
        <v>34</v>
      </c>
      <c r="B35" s="3">
        <v>43710</v>
      </c>
      <c r="C35">
        <v>245</v>
      </c>
      <c r="E35">
        <v>6</v>
      </c>
      <c r="F35" t="s">
        <v>57</v>
      </c>
      <c r="G35" t="str">
        <f t="shared" si="3"/>
        <v>Red</v>
      </c>
      <c r="H35">
        <f t="shared" si="4"/>
        <v>2</v>
      </c>
      <c r="I35" s="7">
        <v>1</v>
      </c>
      <c r="K35" s="7">
        <v>47</v>
      </c>
      <c r="L35" s="4">
        <v>47</v>
      </c>
      <c r="M35" s="4">
        <v>47</v>
      </c>
      <c r="N35" t="s">
        <v>94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>
        <f t="shared" si="6"/>
        <v>1.0280000000000058</v>
      </c>
      <c r="U35">
        <f t="shared" si="5"/>
        <v>1.0624224886316719E-2</v>
      </c>
      <c r="V35" t="s">
        <v>81</v>
      </c>
      <c r="W35" t="str">
        <f t="shared" si="2"/>
        <v>yes</v>
      </c>
    </row>
    <row r="36" spans="1:24" x14ac:dyDescent="0.2">
      <c r="A36">
        <v>35</v>
      </c>
      <c r="B36" s="3">
        <v>43710</v>
      </c>
      <c r="C36">
        <v>245</v>
      </c>
      <c r="D36">
        <v>15.6</v>
      </c>
      <c r="E36">
        <v>7</v>
      </c>
      <c r="F36" t="s">
        <v>58</v>
      </c>
      <c r="G36" t="str">
        <f t="shared" si="3"/>
        <v>Control</v>
      </c>
      <c r="H36">
        <f t="shared" si="4"/>
        <v>1</v>
      </c>
      <c r="I36" s="7">
        <v>0</v>
      </c>
      <c r="K36" s="7">
        <v>52</v>
      </c>
      <c r="L36" s="4">
        <v>63</v>
      </c>
      <c r="M36" s="4">
        <v>63</v>
      </c>
      <c r="N36" t="s">
        <v>94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>
        <f t="shared" si="6"/>
        <v>31.332999999999998</v>
      </c>
      <c r="U36">
        <f t="shared" si="5"/>
        <v>0.33511229946524063</v>
      </c>
      <c r="V36" t="s">
        <v>80</v>
      </c>
      <c r="W36" t="str">
        <f t="shared" si="2"/>
        <v>no</v>
      </c>
    </row>
    <row r="37" spans="1:24" x14ac:dyDescent="0.2">
      <c r="A37">
        <v>36</v>
      </c>
      <c r="B37" s="3">
        <v>43710</v>
      </c>
      <c r="C37">
        <v>245</v>
      </c>
      <c r="D37">
        <v>15.6</v>
      </c>
      <c r="E37">
        <v>8</v>
      </c>
      <c r="F37" t="s">
        <v>58</v>
      </c>
      <c r="G37" t="str">
        <f t="shared" si="3"/>
        <v>Control</v>
      </c>
      <c r="H37">
        <f t="shared" si="4"/>
        <v>1</v>
      </c>
      <c r="I37" s="7">
        <v>0</v>
      </c>
      <c r="K37" s="7">
        <v>47</v>
      </c>
      <c r="L37" s="4">
        <v>49</v>
      </c>
      <c r="M37" s="4">
        <v>50</v>
      </c>
      <c r="N37" t="s">
        <v>94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>
        <f t="shared" si="6"/>
        <v>0.84099999999999397</v>
      </c>
      <c r="U37">
        <f t="shared" si="5"/>
        <v>8.9727722772276596E-3</v>
      </c>
      <c r="V37" t="s">
        <v>81</v>
      </c>
      <c r="W37" t="str">
        <f t="shared" si="2"/>
        <v>no</v>
      </c>
    </row>
    <row r="38" spans="1:24" x14ac:dyDescent="0.2">
      <c r="A38">
        <v>37</v>
      </c>
      <c r="B38" s="3">
        <v>43710</v>
      </c>
      <c r="C38">
        <v>245</v>
      </c>
      <c r="D38">
        <v>15.6</v>
      </c>
      <c r="E38">
        <v>9</v>
      </c>
      <c r="F38" t="s">
        <v>58</v>
      </c>
      <c r="G38" t="str">
        <f t="shared" si="3"/>
        <v>Orange</v>
      </c>
      <c r="H38">
        <f t="shared" si="4"/>
        <v>3</v>
      </c>
      <c r="I38" s="7">
        <v>19</v>
      </c>
      <c r="K38" s="7">
        <v>45</v>
      </c>
      <c r="L38" s="4">
        <v>46</v>
      </c>
      <c r="M38" s="4">
        <v>47</v>
      </c>
      <c r="N38" t="s">
        <v>94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>
        <f t="shared" si="6"/>
        <v>28.343999999999994</v>
      </c>
      <c r="U38">
        <f t="shared" si="5"/>
        <v>0.27886933165418781</v>
      </c>
      <c r="V38" t="s">
        <v>80</v>
      </c>
      <c r="W38" t="str">
        <f t="shared" si="2"/>
        <v>no</v>
      </c>
    </row>
    <row r="39" spans="1:24" x14ac:dyDescent="0.2">
      <c r="A39">
        <v>38</v>
      </c>
      <c r="B39" s="3">
        <v>43710</v>
      </c>
      <c r="C39">
        <v>245</v>
      </c>
      <c r="D39">
        <v>15.6</v>
      </c>
      <c r="E39">
        <v>10</v>
      </c>
      <c r="F39" t="s">
        <v>58</v>
      </c>
      <c r="G39" t="str">
        <f t="shared" si="3"/>
        <v>Orange</v>
      </c>
      <c r="H39">
        <f t="shared" si="4"/>
        <v>3</v>
      </c>
      <c r="I39" s="7">
        <v>11</v>
      </c>
      <c r="K39" s="7">
        <v>54</v>
      </c>
      <c r="L39" s="4">
        <v>72</v>
      </c>
      <c r="M39" s="4">
        <v>73</v>
      </c>
      <c r="N39" t="s">
        <v>94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>
        <f t="shared" si="6"/>
        <v>40.173999999999999</v>
      </c>
      <c r="U39">
        <f t="shared" si="5"/>
        <v>0.50121017042193783</v>
      </c>
      <c r="V39" t="s">
        <v>80</v>
      </c>
      <c r="W39" t="str">
        <f t="shared" si="2"/>
        <v>no</v>
      </c>
    </row>
    <row r="40" spans="1:24" x14ac:dyDescent="0.2">
      <c r="A40">
        <v>39</v>
      </c>
      <c r="B40" s="3">
        <v>43710</v>
      </c>
      <c r="C40">
        <v>245</v>
      </c>
      <c r="D40">
        <v>15.6</v>
      </c>
      <c r="E40">
        <v>11</v>
      </c>
      <c r="F40" t="s">
        <v>57</v>
      </c>
      <c r="G40" t="str">
        <f t="shared" si="3"/>
        <v>Pink</v>
      </c>
      <c r="H40">
        <f t="shared" si="4"/>
        <v>4</v>
      </c>
      <c r="I40" s="7">
        <v>22</v>
      </c>
      <c r="K40" s="7">
        <v>53</v>
      </c>
      <c r="L40" s="4">
        <v>68</v>
      </c>
      <c r="M40" s="4">
        <v>70</v>
      </c>
      <c r="N40" t="s">
        <v>94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>
        <f t="shared" si="6"/>
        <v>39.997000000000007</v>
      </c>
      <c r="U40">
        <f t="shared" si="5"/>
        <v>0.42735033602940398</v>
      </c>
      <c r="V40" t="s">
        <v>80</v>
      </c>
      <c r="W40" t="str">
        <f t="shared" si="2"/>
        <v>no</v>
      </c>
    </row>
    <row r="41" spans="1:24" x14ac:dyDescent="0.2">
      <c r="A41">
        <v>40</v>
      </c>
      <c r="B41" s="3">
        <v>43710</v>
      </c>
      <c r="C41">
        <v>245</v>
      </c>
      <c r="D41">
        <v>15.6</v>
      </c>
      <c r="E41">
        <v>12</v>
      </c>
      <c r="F41" t="s">
        <v>57</v>
      </c>
      <c r="G41" t="str">
        <f t="shared" si="3"/>
        <v>Red</v>
      </c>
      <c r="H41">
        <f t="shared" si="4"/>
        <v>2</v>
      </c>
      <c r="I41" s="7">
        <v>6</v>
      </c>
      <c r="K41" s="7">
        <v>58</v>
      </c>
      <c r="L41" s="4">
        <v>90</v>
      </c>
      <c r="M41" s="4">
        <v>89</v>
      </c>
      <c r="N41" t="s">
        <v>94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>
        <f t="shared" si="6"/>
        <v>53.626000000000005</v>
      </c>
      <c r="U41">
        <f t="shared" si="5"/>
        <v>0.91152623616800665</v>
      </c>
      <c r="V41" t="s">
        <v>80</v>
      </c>
      <c r="W41" t="str">
        <f t="shared" si="2"/>
        <v>no</v>
      </c>
    </row>
    <row r="42" spans="1:24" x14ac:dyDescent="0.2">
      <c r="A42">
        <v>41</v>
      </c>
      <c r="B42" s="3">
        <v>43710</v>
      </c>
      <c r="C42">
        <v>245</v>
      </c>
      <c r="D42">
        <v>15.6</v>
      </c>
      <c r="E42">
        <v>13</v>
      </c>
      <c r="F42" t="s">
        <v>58</v>
      </c>
      <c r="G42" t="str">
        <f t="shared" si="3"/>
        <v>Pink</v>
      </c>
      <c r="H42">
        <f t="shared" si="4"/>
        <v>4</v>
      </c>
      <c r="I42" s="7">
        <v>27</v>
      </c>
      <c r="K42" s="7">
        <v>59</v>
      </c>
      <c r="L42" s="4">
        <v>83</v>
      </c>
      <c r="M42" s="4">
        <v>83</v>
      </c>
      <c r="N42" t="s">
        <v>94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>
        <f t="shared" si="6"/>
        <v>0.56799999999999784</v>
      </c>
      <c r="U42">
        <f t="shared" si="5"/>
        <v>7.5201906527207442E-3</v>
      </c>
      <c r="V42" t="s">
        <v>80</v>
      </c>
      <c r="W42" t="str">
        <f t="shared" si="2"/>
        <v>no</v>
      </c>
    </row>
    <row r="43" spans="1:24" x14ac:dyDescent="0.2">
      <c r="A43">
        <v>42</v>
      </c>
      <c r="B43" s="3">
        <v>43710</v>
      </c>
      <c r="C43">
        <v>245</v>
      </c>
      <c r="D43">
        <v>15.6</v>
      </c>
      <c r="E43">
        <v>14</v>
      </c>
      <c r="F43" t="s">
        <v>57</v>
      </c>
      <c r="G43" t="str">
        <f t="shared" si="3"/>
        <v>Orange</v>
      </c>
      <c r="H43">
        <f t="shared" si="4"/>
        <v>3</v>
      </c>
      <c r="I43" s="7">
        <v>20</v>
      </c>
      <c r="K43" s="7">
        <v>50</v>
      </c>
      <c r="L43" s="4">
        <v>57</v>
      </c>
      <c r="M43" s="4">
        <v>57</v>
      </c>
      <c r="N43" t="s">
        <v>94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>
        <f t="shared" si="6"/>
        <v>1.4669999999999987</v>
      </c>
      <c r="U43">
        <f t="shared" si="5"/>
        <v>1.9049721461127905E-2</v>
      </c>
      <c r="V43" t="s">
        <v>81</v>
      </c>
      <c r="W43" t="str">
        <f t="shared" si="2"/>
        <v>no</v>
      </c>
      <c r="X43" t="s">
        <v>79</v>
      </c>
    </row>
    <row r="44" spans="1:24" x14ac:dyDescent="0.2">
      <c r="A44">
        <v>43</v>
      </c>
      <c r="B44" s="3">
        <v>43711</v>
      </c>
      <c r="C44">
        <v>246</v>
      </c>
      <c r="E44">
        <v>1</v>
      </c>
      <c r="F44" t="s">
        <v>58</v>
      </c>
      <c r="G44" t="str">
        <f t="shared" si="3"/>
        <v>Red</v>
      </c>
      <c r="H44">
        <f t="shared" si="4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95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>
        <f t="shared" si="6"/>
        <v>56.388999999999996</v>
      </c>
      <c r="U44">
        <f t="shared" si="5"/>
        <v>0.82234472298785199</v>
      </c>
      <c r="V44" t="s">
        <v>80</v>
      </c>
      <c r="W44" t="str">
        <f t="shared" si="2"/>
        <v>yes</v>
      </c>
    </row>
    <row r="45" spans="1:24" x14ac:dyDescent="0.2">
      <c r="A45">
        <v>44</v>
      </c>
      <c r="B45" s="3">
        <v>43711</v>
      </c>
      <c r="C45">
        <v>246</v>
      </c>
      <c r="E45">
        <v>2</v>
      </c>
      <c r="F45" t="s">
        <v>57</v>
      </c>
      <c r="G45" t="str">
        <f t="shared" si="3"/>
        <v>Pink</v>
      </c>
      <c r="H45">
        <f t="shared" si="4"/>
        <v>4</v>
      </c>
      <c r="I45" s="7">
        <v>29</v>
      </c>
      <c r="K45" s="7">
        <v>53</v>
      </c>
      <c r="L45" s="4">
        <v>69</v>
      </c>
      <c r="M45" s="4">
        <v>69</v>
      </c>
      <c r="N45" t="s">
        <v>94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>
        <f t="shared" si="6"/>
        <v>12.063000000000017</v>
      </c>
      <c r="U45">
        <f t="shared" si="5"/>
        <v>0.11270882385917719</v>
      </c>
      <c r="V45" t="s">
        <v>80</v>
      </c>
      <c r="W45" t="str">
        <f t="shared" si="2"/>
        <v>yes</v>
      </c>
    </row>
    <row r="46" spans="1:24" x14ac:dyDescent="0.2">
      <c r="A46">
        <v>45</v>
      </c>
      <c r="B46" s="3">
        <v>43711</v>
      </c>
      <c r="C46">
        <v>246</v>
      </c>
      <c r="E46">
        <v>3</v>
      </c>
      <c r="F46" t="s">
        <v>57</v>
      </c>
      <c r="G46" t="str">
        <f t="shared" si="3"/>
        <v>Red</v>
      </c>
      <c r="H46">
        <f t="shared" si="4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95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>
        <f t="shared" si="6"/>
        <v>1.3599999999999994</v>
      </c>
      <c r="U46">
        <f t="shared" si="5"/>
        <v>2.2921863412660948E-2</v>
      </c>
      <c r="V46" t="s">
        <v>81</v>
      </c>
      <c r="W46" t="str">
        <f t="shared" si="2"/>
        <v>yes</v>
      </c>
    </row>
    <row r="47" spans="1:24" x14ac:dyDescent="0.2">
      <c r="A47">
        <v>46</v>
      </c>
      <c r="B47" s="3">
        <v>43711</v>
      </c>
      <c r="C47">
        <v>246</v>
      </c>
      <c r="E47">
        <v>4</v>
      </c>
      <c r="F47" t="s">
        <v>58</v>
      </c>
      <c r="G47" t="str">
        <f t="shared" si="3"/>
        <v>Orange</v>
      </c>
      <c r="H47">
        <f t="shared" si="4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95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>
        <f t="shared" si="6"/>
        <v>0.91700000000000159</v>
      </c>
      <c r="U47">
        <f t="shared" si="5"/>
        <v>1.4539400665926773E-2</v>
      </c>
      <c r="V47" t="s">
        <v>81</v>
      </c>
      <c r="W47" t="s">
        <v>82</v>
      </c>
    </row>
    <row r="48" spans="1:24" x14ac:dyDescent="0.2">
      <c r="A48">
        <v>47</v>
      </c>
      <c r="B48" s="3">
        <v>43711</v>
      </c>
      <c r="C48">
        <v>246</v>
      </c>
      <c r="E48">
        <v>5</v>
      </c>
      <c r="F48" t="s">
        <v>57</v>
      </c>
      <c r="G48" t="str">
        <f t="shared" si="3"/>
        <v>Control</v>
      </c>
      <c r="H48">
        <f t="shared" si="4"/>
        <v>1</v>
      </c>
      <c r="I48" s="7">
        <v>0</v>
      </c>
      <c r="K48" s="7">
        <v>55</v>
      </c>
      <c r="L48" s="4">
        <v>82</v>
      </c>
      <c r="M48" s="4">
        <v>82</v>
      </c>
      <c r="N48" t="s">
        <v>94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>
        <f t="shared" si="6"/>
        <v>0.89499999999999602</v>
      </c>
      <c r="U48">
        <f t="shared" si="5"/>
        <v>9.6040347676788936E-3</v>
      </c>
      <c r="V48" t="s">
        <v>81</v>
      </c>
      <c r="W48" t="str">
        <f t="shared" ref="W48:W77" si="7">IF(E48&gt;6,"no","yes")</f>
        <v>yes</v>
      </c>
      <c r="X48" t="s">
        <v>97</v>
      </c>
    </row>
    <row r="49" spans="1:24" x14ac:dyDescent="0.2">
      <c r="A49">
        <v>48</v>
      </c>
      <c r="B49" s="3">
        <v>43711</v>
      </c>
      <c r="C49">
        <v>246</v>
      </c>
      <c r="E49">
        <v>6</v>
      </c>
      <c r="F49" t="s">
        <v>57</v>
      </c>
      <c r="G49" t="str">
        <f t="shared" si="3"/>
        <v>Pink</v>
      </c>
      <c r="H49">
        <f t="shared" si="4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95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>
        <f t="shared" si="6"/>
        <v>1.8130000000000024</v>
      </c>
      <c r="U49">
        <f t="shared" si="5"/>
        <v>3.0082299064180036E-2</v>
      </c>
      <c r="V49" t="s">
        <v>81</v>
      </c>
      <c r="W49" t="str">
        <f t="shared" si="7"/>
        <v>yes</v>
      </c>
    </row>
    <row r="50" spans="1:24" x14ac:dyDescent="0.2">
      <c r="A50">
        <v>49</v>
      </c>
      <c r="B50" s="3">
        <v>43711</v>
      </c>
      <c r="C50">
        <v>246</v>
      </c>
      <c r="D50">
        <v>15.7</v>
      </c>
      <c r="E50">
        <v>7</v>
      </c>
      <c r="F50" t="s">
        <v>57</v>
      </c>
      <c r="G50" t="str">
        <f t="shared" si="3"/>
        <v>Pink</v>
      </c>
      <c r="H50">
        <f t="shared" si="4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95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>
        <f t="shared" si="6"/>
        <v>15.021000000000001</v>
      </c>
      <c r="U50">
        <f t="shared" si="5"/>
        <v>0.21193650793650795</v>
      </c>
      <c r="V50" t="s">
        <v>80</v>
      </c>
      <c r="W50" t="str">
        <f t="shared" si="7"/>
        <v>no</v>
      </c>
      <c r="X50" t="s">
        <v>83</v>
      </c>
    </row>
    <row r="51" spans="1:24" x14ac:dyDescent="0.2">
      <c r="A51">
        <v>50</v>
      </c>
      <c r="B51" s="3">
        <v>43711</v>
      </c>
      <c r="C51">
        <v>246</v>
      </c>
      <c r="D51">
        <v>15.7</v>
      </c>
      <c r="E51">
        <v>8</v>
      </c>
      <c r="F51" t="s">
        <v>58</v>
      </c>
      <c r="G51" t="str">
        <f t="shared" si="3"/>
        <v>Pink</v>
      </c>
      <c r="H51">
        <f t="shared" si="4"/>
        <v>4</v>
      </c>
      <c r="I51" s="7">
        <v>26</v>
      </c>
      <c r="K51" s="7">
        <v>45</v>
      </c>
      <c r="L51" s="4">
        <v>41</v>
      </c>
      <c r="M51" s="4">
        <v>40</v>
      </c>
      <c r="N51" t="s">
        <v>94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>
        <f t="shared" si="6"/>
        <v>3.1169999999999902</v>
      </c>
      <c r="U51">
        <f t="shared" si="5"/>
        <v>3.2453875307150791E-2</v>
      </c>
      <c r="V51" t="s">
        <v>81</v>
      </c>
      <c r="W51" t="str">
        <f t="shared" si="7"/>
        <v>no</v>
      </c>
    </row>
    <row r="52" spans="1:24" x14ac:dyDescent="0.2">
      <c r="A52">
        <v>51</v>
      </c>
      <c r="B52" s="3">
        <v>43711</v>
      </c>
      <c r="C52">
        <v>246</v>
      </c>
      <c r="D52">
        <v>15.7</v>
      </c>
      <c r="E52">
        <v>9</v>
      </c>
      <c r="F52" t="s">
        <v>57</v>
      </c>
      <c r="G52" t="str">
        <f t="shared" si="3"/>
        <v>Orange</v>
      </c>
      <c r="H52">
        <f t="shared" si="4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95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>
        <f t="shared" si="6"/>
        <v>17.312000000000005</v>
      </c>
      <c r="U52">
        <f t="shared" si="5"/>
        <v>0.2629165021413602</v>
      </c>
      <c r="V52" t="s">
        <v>80</v>
      </c>
      <c r="W52" t="str">
        <f t="shared" si="7"/>
        <v>no</v>
      </c>
    </row>
    <row r="53" spans="1:24" x14ac:dyDescent="0.2">
      <c r="A53">
        <v>52</v>
      </c>
      <c r="B53" s="3">
        <v>43711</v>
      </c>
      <c r="C53">
        <v>246</v>
      </c>
      <c r="D53">
        <v>15.7</v>
      </c>
      <c r="E53">
        <v>10</v>
      </c>
      <c r="F53" t="s">
        <v>58</v>
      </c>
      <c r="G53" t="str">
        <f t="shared" si="3"/>
        <v>Orange</v>
      </c>
      <c r="H53">
        <f t="shared" si="4"/>
        <v>3</v>
      </c>
      <c r="I53" s="7">
        <v>17</v>
      </c>
      <c r="K53" s="7">
        <v>52</v>
      </c>
      <c r="L53" s="4">
        <v>62</v>
      </c>
      <c r="M53" s="4">
        <v>61</v>
      </c>
      <c r="N53" t="s">
        <v>94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>
        <f t="shared" si="6"/>
        <v>9.6999999999994202E-2</v>
      </c>
      <c r="U53">
        <f t="shared" si="5"/>
        <v>1.1346223579089519E-3</v>
      </c>
      <c r="V53" t="s">
        <v>81</v>
      </c>
      <c r="W53" t="str">
        <f t="shared" si="7"/>
        <v>no</v>
      </c>
    </row>
    <row r="54" spans="1:24" x14ac:dyDescent="0.2">
      <c r="A54">
        <v>53</v>
      </c>
      <c r="B54" s="3">
        <v>43711</v>
      </c>
      <c r="C54">
        <v>246</v>
      </c>
      <c r="D54">
        <v>15.7</v>
      </c>
      <c r="E54">
        <v>11</v>
      </c>
      <c r="F54" t="s">
        <v>57</v>
      </c>
      <c r="G54" t="str">
        <f t="shared" si="3"/>
        <v>Pink</v>
      </c>
      <c r="H54">
        <f t="shared" si="4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95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>
        <f t="shared" si="6"/>
        <v>38.685000000000002</v>
      </c>
      <c r="U54">
        <f t="shared" si="5"/>
        <v>0.5821407611394519</v>
      </c>
      <c r="V54" t="s">
        <v>80</v>
      </c>
      <c r="W54" t="str">
        <f t="shared" si="7"/>
        <v>no</v>
      </c>
    </row>
    <row r="55" spans="1:24" x14ac:dyDescent="0.2">
      <c r="A55">
        <v>54</v>
      </c>
      <c r="B55" s="3">
        <v>43711</v>
      </c>
      <c r="C55">
        <v>246</v>
      </c>
      <c r="D55">
        <v>15.7</v>
      </c>
      <c r="E55">
        <v>12</v>
      </c>
      <c r="F55" t="s">
        <v>57</v>
      </c>
      <c r="G55" t="str">
        <f t="shared" si="3"/>
        <v>Control</v>
      </c>
      <c r="H55">
        <f t="shared" si="4"/>
        <v>1</v>
      </c>
      <c r="I55" s="7">
        <v>0</v>
      </c>
      <c r="K55" s="7">
        <v>46</v>
      </c>
      <c r="L55" s="4">
        <v>51</v>
      </c>
      <c r="M55" s="4">
        <v>51</v>
      </c>
      <c r="N55" t="s">
        <v>94</v>
      </c>
      <c r="O55">
        <v>10</v>
      </c>
      <c r="P55">
        <v>1935</v>
      </c>
      <c r="Q55">
        <v>733</v>
      </c>
      <c r="R55">
        <v>70.8</v>
      </c>
      <c r="S55">
        <v>63.54</v>
      </c>
      <c r="T55">
        <f t="shared" si="6"/>
        <v>7.259999999999998</v>
      </c>
      <c r="U55">
        <f t="shared" si="5"/>
        <v>0.10254237288135591</v>
      </c>
      <c r="V55" t="s">
        <v>80</v>
      </c>
      <c r="W55" t="str">
        <f t="shared" si="7"/>
        <v>no</v>
      </c>
    </row>
    <row r="56" spans="1:24" x14ac:dyDescent="0.2">
      <c r="A56">
        <v>55</v>
      </c>
      <c r="B56" s="3">
        <v>43711</v>
      </c>
      <c r="C56">
        <v>246</v>
      </c>
      <c r="D56">
        <v>15.7</v>
      </c>
      <c r="E56">
        <v>13</v>
      </c>
      <c r="F56" t="s">
        <v>57</v>
      </c>
      <c r="G56" t="str">
        <f t="shared" si="3"/>
        <v>Control</v>
      </c>
      <c r="H56">
        <f t="shared" si="4"/>
        <v>1</v>
      </c>
      <c r="I56" s="7">
        <v>0</v>
      </c>
      <c r="K56" s="7">
        <v>45</v>
      </c>
      <c r="L56" s="4">
        <v>41</v>
      </c>
      <c r="M56" s="4">
        <v>42</v>
      </c>
      <c r="N56" t="s">
        <v>94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>
        <f t="shared" si="6"/>
        <v>17.740000000000009</v>
      </c>
      <c r="U56">
        <f t="shared" si="5"/>
        <v>0.20822329424745012</v>
      </c>
      <c r="V56" t="s">
        <v>80</v>
      </c>
      <c r="W56" t="str">
        <f t="shared" si="7"/>
        <v>no</v>
      </c>
    </row>
    <row r="57" spans="1:24" x14ac:dyDescent="0.2">
      <c r="A57">
        <v>56</v>
      </c>
      <c r="B57" s="3">
        <v>43711</v>
      </c>
      <c r="C57">
        <v>246</v>
      </c>
      <c r="D57">
        <v>15.7</v>
      </c>
      <c r="E57">
        <v>14</v>
      </c>
      <c r="F57" t="s">
        <v>57</v>
      </c>
      <c r="G57" t="str">
        <f t="shared" si="3"/>
        <v>Red</v>
      </c>
      <c r="H57">
        <f t="shared" si="4"/>
        <v>2</v>
      </c>
      <c r="I57" s="7">
        <v>10</v>
      </c>
      <c r="K57" s="7">
        <v>60</v>
      </c>
      <c r="L57" s="4">
        <v>102</v>
      </c>
      <c r="M57" s="4">
        <v>102</v>
      </c>
      <c r="N57" s="4" t="s">
        <v>95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>
        <f t="shared" si="6"/>
        <v>28.375999999999991</v>
      </c>
      <c r="U57">
        <f t="shared" si="5"/>
        <v>0.33652352320299794</v>
      </c>
      <c r="V57" t="s">
        <v>80</v>
      </c>
      <c r="W57" t="str">
        <f t="shared" si="7"/>
        <v>no</v>
      </c>
    </row>
    <row r="58" spans="1:24" x14ac:dyDescent="0.2">
      <c r="A58">
        <v>57</v>
      </c>
      <c r="B58" s="3">
        <v>43712</v>
      </c>
      <c r="C58">
        <v>247</v>
      </c>
      <c r="D58">
        <v>15.4</v>
      </c>
      <c r="E58">
        <v>7</v>
      </c>
      <c r="F58" t="s">
        <v>58</v>
      </c>
      <c r="G58" t="str">
        <f t="shared" ref="G58:G71" si="8">IF(I58&lt;=0, "Control", IF(I58&lt;=10, "Red", IF(I58&gt;=21, "Pink", "Orange")))</f>
        <v>Red</v>
      </c>
      <c r="H58">
        <f t="shared" ref="H58:H71" si="9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95</v>
      </c>
      <c r="O58">
        <f t="shared" ref="O58:O77" si="10">C58-239</f>
        <v>8</v>
      </c>
      <c r="P58">
        <v>1920</v>
      </c>
      <c r="Q58">
        <v>720</v>
      </c>
      <c r="R58">
        <v>83.355999999999995</v>
      </c>
      <c r="S58">
        <v>83.33</v>
      </c>
      <c r="T58">
        <f t="shared" si="6"/>
        <v>2.5999999999996248E-2</v>
      </c>
      <c r="U58">
        <f t="shared" si="5"/>
        <v>3.1191515907668613E-4</v>
      </c>
      <c r="V58" t="s">
        <v>81</v>
      </c>
      <c r="W58" t="str">
        <f t="shared" si="7"/>
        <v>no</v>
      </c>
    </row>
    <row r="59" spans="1:24" x14ac:dyDescent="0.2">
      <c r="A59">
        <v>58</v>
      </c>
      <c r="B59" s="3">
        <v>43712</v>
      </c>
      <c r="C59">
        <v>247</v>
      </c>
      <c r="D59">
        <v>15.4</v>
      </c>
      <c r="E59">
        <v>8</v>
      </c>
      <c r="F59" t="s">
        <v>57</v>
      </c>
      <c r="G59" t="str">
        <f t="shared" si="8"/>
        <v>Control</v>
      </c>
      <c r="H59">
        <f t="shared" si="9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95</v>
      </c>
      <c r="O59">
        <f t="shared" si="10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>
        <f t="shared" si="6"/>
        <v>28.102999999999994</v>
      </c>
      <c r="U59">
        <f t="shared" si="5"/>
        <v>0.38184980366047527</v>
      </c>
      <c r="V59" t="s">
        <v>80</v>
      </c>
      <c r="W59" t="str">
        <f t="shared" si="7"/>
        <v>no</v>
      </c>
    </row>
    <row r="60" spans="1:24" x14ac:dyDescent="0.2">
      <c r="A60">
        <v>59</v>
      </c>
      <c r="B60" s="3">
        <v>43712</v>
      </c>
      <c r="C60">
        <v>247</v>
      </c>
      <c r="D60">
        <v>15.4</v>
      </c>
      <c r="E60">
        <v>9</v>
      </c>
      <c r="F60" t="s">
        <v>58</v>
      </c>
      <c r="G60" t="str">
        <f t="shared" si="8"/>
        <v>Pink</v>
      </c>
      <c r="H60">
        <f t="shared" si="9"/>
        <v>4</v>
      </c>
      <c r="I60" s="5">
        <v>29</v>
      </c>
      <c r="K60">
        <v>46</v>
      </c>
      <c r="L60" s="4">
        <v>38</v>
      </c>
      <c r="M60" s="4">
        <v>37</v>
      </c>
      <c r="N60" s="4" t="s">
        <v>95</v>
      </c>
      <c r="O60">
        <f t="shared" si="10"/>
        <v>8</v>
      </c>
      <c r="P60">
        <v>1920</v>
      </c>
      <c r="Q60">
        <v>720</v>
      </c>
      <c r="R60">
        <v>62.996000000000002</v>
      </c>
      <c r="S60">
        <v>63.26</v>
      </c>
      <c r="T60">
        <f t="shared" si="6"/>
        <v>-0.26399999999999579</v>
      </c>
      <c r="U60">
        <f t="shared" si="5"/>
        <v>-4.1907422693503683E-3</v>
      </c>
      <c r="V60" t="s">
        <v>81</v>
      </c>
      <c r="W60" t="str">
        <f t="shared" si="7"/>
        <v>no</v>
      </c>
    </row>
    <row r="61" spans="1:24" x14ac:dyDescent="0.2">
      <c r="A61">
        <v>60</v>
      </c>
      <c r="B61" s="3">
        <v>43712</v>
      </c>
      <c r="C61">
        <v>247</v>
      </c>
      <c r="D61">
        <v>15.4</v>
      </c>
      <c r="E61">
        <v>10</v>
      </c>
      <c r="F61" t="s">
        <v>57</v>
      </c>
      <c r="G61" t="str">
        <f t="shared" si="8"/>
        <v>Red</v>
      </c>
      <c r="H61">
        <f t="shared" si="9"/>
        <v>2</v>
      </c>
      <c r="I61" s="5">
        <v>9</v>
      </c>
      <c r="K61">
        <v>55</v>
      </c>
      <c r="L61" s="4">
        <v>73</v>
      </c>
      <c r="M61" s="4">
        <v>74</v>
      </c>
      <c r="N61" s="4" t="s">
        <v>95</v>
      </c>
      <c r="O61">
        <f t="shared" si="10"/>
        <v>8</v>
      </c>
      <c r="P61">
        <v>1920</v>
      </c>
      <c r="Q61">
        <v>720</v>
      </c>
      <c r="R61">
        <v>70.064999999999998</v>
      </c>
      <c r="S61">
        <v>69.334000000000003</v>
      </c>
      <c r="T61">
        <f t="shared" si="6"/>
        <v>0.73099999999999454</v>
      </c>
      <c r="U61">
        <f t="shared" si="5"/>
        <v>1.0433169200028467E-2</v>
      </c>
      <c r="V61" t="s">
        <v>81</v>
      </c>
      <c r="W61" t="str">
        <f t="shared" si="7"/>
        <v>no</v>
      </c>
    </row>
    <row r="62" spans="1:24" x14ac:dyDescent="0.2">
      <c r="A62">
        <v>61</v>
      </c>
      <c r="B62" s="3">
        <v>43712</v>
      </c>
      <c r="C62">
        <v>247</v>
      </c>
      <c r="D62">
        <v>15.4</v>
      </c>
      <c r="E62">
        <v>11</v>
      </c>
      <c r="F62" t="s">
        <v>57</v>
      </c>
      <c r="G62" t="str">
        <f t="shared" si="8"/>
        <v>Orange</v>
      </c>
      <c r="H62">
        <f t="shared" si="9"/>
        <v>3</v>
      </c>
      <c r="I62" s="5">
        <v>18</v>
      </c>
      <c r="K62">
        <v>47</v>
      </c>
      <c r="L62" s="4">
        <v>47</v>
      </c>
      <c r="M62" s="4">
        <v>49</v>
      </c>
      <c r="N62" s="4" t="s">
        <v>95</v>
      </c>
      <c r="O62">
        <f t="shared" si="10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>
        <f t="shared" si="6"/>
        <v>33.294999999999995</v>
      </c>
      <c r="U62">
        <f t="shared" si="5"/>
        <v>0.46034621021486044</v>
      </c>
      <c r="V62" t="s">
        <v>80</v>
      </c>
      <c r="W62" t="str">
        <f t="shared" si="7"/>
        <v>no</v>
      </c>
    </row>
    <row r="63" spans="1:24" x14ac:dyDescent="0.2">
      <c r="A63">
        <v>62</v>
      </c>
      <c r="B63" s="3">
        <v>43712</v>
      </c>
      <c r="C63">
        <v>247</v>
      </c>
      <c r="D63">
        <v>15.4</v>
      </c>
      <c r="E63">
        <v>12</v>
      </c>
      <c r="F63" t="s">
        <v>58</v>
      </c>
      <c r="G63" t="str">
        <f t="shared" si="8"/>
        <v>Orange</v>
      </c>
      <c r="H63">
        <f t="shared" si="9"/>
        <v>3</v>
      </c>
      <c r="I63" s="5">
        <v>12</v>
      </c>
      <c r="K63">
        <v>42</v>
      </c>
      <c r="L63" s="4">
        <v>32</v>
      </c>
      <c r="M63" s="4">
        <v>34</v>
      </c>
      <c r="N63" s="4" t="s">
        <v>95</v>
      </c>
      <c r="O63">
        <f t="shared" si="10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>
        <f t="shared" si="6"/>
        <v>13.264999999999993</v>
      </c>
      <c r="U63">
        <f t="shared" si="5"/>
        <v>0.1913506339887194</v>
      </c>
      <c r="V63" t="s">
        <v>80</v>
      </c>
      <c r="W63" t="str">
        <f t="shared" si="7"/>
        <v>no</v>
      </c>
    </row>
    <row r="64" spans="1:24" x14ac:dyDescent="0.2">
      <c r="A64">
        <v>63</v>
      </c>
      <c r="B64" s="3">
        <v>43712</v>
      </c>
      <c r="C64">
        <v>247</v>
      </c>
      <c r="D64">
        <v>15.4</v>
      </c>
      <c r="E64">
        <v>13</v>
      </c>
      <c r="F64" t="s">
        <v>57</v>
      </c>
      <c r="G64" t="str">
        <f t="shared" si="8"/>
        <v>Control</v>
      </c>
      <c r="H64">
        <f t="shared" si="9"/>
        <v>1</v>
      </c>
      <c r="I64" s="5">
        <v>0</v>
      </c>
      <c r="K64">
        <v>46</v>
      </c>
      <c r="L64" s="4">
        <v>44</v>
      </c>
      <c r="M64" s="4">
        <v>44</v>
      </c>
      <c r="N64" s="4" t="s">
        <v>95</v>
      </c>
      <c r="O64">
        <f t="shared" si="10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>
        <f t="shared" si="6"/>
        <v>20.436999999999998</v>
      </c>
      <c r="U64">
        <f t="shared" si="5"/>
        <v>0.32224850204982652</v>
      </c>
      <c r="V64" t="s">
        <v>80</v>
      </c>
      <c r="W64" t="str">
        <f t="shared" si="7"/>
        <v>no</v>
      </c>
    </row>
    <row r="65" spans="1:24" x14ac:dyDescent="0.2">
      <c r="A65">
        <v>64</v>
      </c>
      <c r="B65" s="3">
        <v>43712</v>
      </c>
      <c r="C65">
        <v>247</v>
      </c>
      <c r="D65">
        <v>15.4</v>
      </c>
      <c r="E65">
        <v>14</v>
      </c>
      <c r="F65" t="s">
        <v>57</v>
      </c>
      <c r="G65" t="str">
        <f t="shared" si="8"/>
        <v>Red</v>
      </c>
      <c r="H65">
        <f t="shared" si="9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95</v>
      </c>
      <c r="O65">
        <f t="shared" si="10"/>
        <v>8</v>
      </c>
      <c r="P65">
        <v>1920</v>
      </c>
      <c r="Q65">
        <v>720</v>
      </c>
      <c r="R65">
        <v>72.263000000000005</v>
      </c>
      <c r="S65">
        <v>71.108999999999995</v>
      </c>
      <c r="T65">
        <f t="shared" si="6"/>
        <v>1.1540000000000106</v>
      </c>
      <c r="U65">
        <f t="shared" si="5"/>
        <v>1.5969444944162442E-2</v>
      </c>
      <c r="V65" t="s">
        <v>81</v>
      </c>
      <c r="W65" t="str">
        <f t="shared" si="7"/>
        <v>no</v>
      </c>
      <c r="X65" t="s">
        <v>85</v>
      </c>
    </row>
    <row r="66" spans="1:24" x14ac:dyDescent="0.2">
      <c r="A66">
        <v>65</v>
      </c>
      <c r="B66" s="3">
        <v>43713</v>
      </c>
      <c r="C66">
        <v>248</v>
      </c>
      <c r="E66">
        <v>1</v>
      </c>
      <c r="F66" t="s">
        <v>57</v>
      </c>
      <c r="G66" t="str">
        <f t="shared" si="8"/>
        <v>Control</v>
      </c>
      <c r="H66">
        <f t="shared" si="9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95</v>
      </c>
      <c r="O66">
        <f t="shared" si="10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>
        <f t="shared" si="6"/>
        <v>13.800000000000004</v>
      </c>
      <c r="U66">
        <f t="shared" si="5"/>
        <v>0.19725839420231855</v>
      </c>
      <c r="V66" t="s">
        <v>80</v>
      </c>
      <c r="W66" t="str">
        <f t="shared" si="7"/>
        <v>yes</v>
      </c>
    </row>
    <row r="67" spans="1:24" x14ac:dyDescent="0.2">
      <c r="A67">
        <v>66</v>
      </c>
      <c r="B67" s="3">
        <v>43713</v>
      </c>
      <c r="C67">
        <v>248</v>
      </c>
      <c r="E67">
        <v>2</v>
      </c>
      <c r="F67" t="s">
        <v>57</v>
      </c>
      <c r="G67" t="str">
        <f t="shared" si="8"/>
        <v>Orange</v>
      </c>
      <c r="H67">
        <f t="shared" si="9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95</v>
      </c>
      <c r="O67">
        <f t="shared" si="10"/>
        <v>9</v>
      </c>
      <c r="P67">
        <v>1920</v>
      </c>
      <c r="Q67">
        <v>720</v>
      </c>
      <c r="R67">
        <v>79.831999999999994</v>
      </c>
      <c r="S67">
        <v>58.262999999999998</v>
      </c>
      <c r="T67">
        <f t="shared" si="6"/>
        <v>21.568999999999996</v>
      </c>
      <c r="U67">
        <f t="shared" ref="U67:U77" si="11">T67/R67</f>
        <v>0.2701798777432608</v>
      </c>
      <c r="V67" t="s">
        <v>80</v>
      </c>
      <c r="W67" t="str">
        <f t="shared" si="7"/>
        <v>yes</v>
      </c>
    </row>
    <row r="68" spans="1:24" x14ac:dyDescent="0.2">
      <c r="A68">
        <v>67</v>
      </c>
      <c r="B68" s="3">
        <v>43713</v>
      </c>
      <c r="C68">
        <v>248</v>
      </c>
      <c r="E68">
        <v>3</v>
      </c>
      <c r="F68" t="s">
        <v>57</v>
      </c>
      <c r="G68" t="str">
        <f t="shared" si="8"/>
        <v>Pink</v>
      </c>
      <c r="H68">
        <f t="shared" si="9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95</v>
      </c>
      <c r="O68">
        <f t="shared" si="10"/>
        <v>9</v>
      </c>
      <c r="P68">
        <v>1920</v>
      </c>
      <c r="Q68">
        <v>720</v>
      </c>
      <c r="R68">
        <v>79.995000000000005</v>
      </c>
      <c r="S68">
        <v>82.188999999999993</v>
      </c>
      <c r="T68">
        <f t="shared" si="6"/>
        <v>-2.1939999999999884</v>
      </c>
      <c r="U68">
        <f t="shared" si="11"/>
        <v>-2.7426714169635456E-2</v>
      </c>
      <c r="V68" t="s">
        <v>81</v>
      </c>
      <c r="W68" t="str">
        <f t="shared" si="7"/>
        <v>yes</v>
      </c>
      <c r="X68" t="s">
        <v>96</v>
      </c>
    </row>
    <row r="69" spans="1:24" x14ac:dyDescent="0.2">
      <c r="A69">
        <v>68</v>
      </c>
      <c r="B69" s="3">
        <v>43713</v>
      </c>
      <c r="C69">
        <v>248</v>
      </c>
      <c r="E69">
        <v>4</v>
      </c>
      <c r="F69" t="s">
        <v>58</v>
      </c>
      <c r="G69" t="str">
        <f t="shared" si="8"/>
        <v>Pink</v>
      </c>
      <c r="H69">
        <f t="shared" si="9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95</v>
      </c>
      <c r="O69">
        <f t="shared" si="10"/>
        <v>9</v>
      </c>
      <c r="P69">
        <v>1920</v>
      </c>
      <c r="Q69">
        <v>720</v>
      </c>
      <c r="R69">
        <v>74.331000000000003</v>
      </c>
      <c r="S69">
        <v>44.713000000000001</v>
      </c>
      <c r="T69">
        <f t="shared" si="6"/>
        <v>29.618000000000002</v>
      </c>
      <c r="U69">
        <f t="shared" si="11"/>
        <v>0.39846093823572937</v>
      </c>
      <c r="V69" t="s">
        <v>80</v>
      </c>
      <c r="W69" t="str">
        <f t="shared" si="7"/>
        <v>yes</v>
      </c>
    </row>
    <row r="70" spans="1:24" x14ac:dyDescent="0.2">
      <c r="A70">
        <v>69</v>
      </c>
      <c r="B70" s="3">
        <v>43713</v>
      </c>
      <c r="C70">
        <v>248</v>
      </c>
      <c r="E70">
        <v>5</v>
      </c>
      <c r="F70" t="s">
        <v>58</v>
      </c>
      <c r="G70" t="str">
        <f t="shared" si="8"/>
        <v>Pink</v>
      </c>
      <c r="H70">
        <f t="shared" si="9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95</v>
      </c>
      <c r="O70">
        <f t="shared" si="10"/>
        <v>9</v>
      </c>
      <c r="P70">
        <v>1920</v>
      </c>
      <c r="Q70">
        <v>720</v>
      </c>
      <c r="R70">
        <v>55.595999999999997</v>
      </c>
      <c r="S70">
        <v>56.017000000000003</v>
      </c>
      <c r="T70">
        <f t="shared" si="6"/>
        <v>-0.42100000000000648</v>
      </c>
      <c r="U70">
        <f t="shared" si="11"/>
        <v>-7.572487229297189E-3</v>
      </c>
      <c r="V70" t="s">
        <v>81</v>
      </c>
      <c r="W70" t="str">
        <f t="shared" si="7"/>
        <v>yes</v>
      </c>
    </row>
    <row r="71" spans="1:24" x14ac:dyDescent="0.2">
      <c r="A71">
        <v>70</v>
      </c>
      <c r="B71" s="3">
        <v>43713</v>
      </c>
      <c r="C71">
        <v>248</v>
      </c>
      <c r="E71">
        <v>6</v>
      </c>
      <c r="F71" t="s">
        <v>57</v>
      </c>
      <c r="G71" t="str">
        <f t="shared" si="8"/>
        <v>Red</v>
      </c>
      <c r="H71">
        <f t="shared" si="9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95</v>
      </c>
      <c r="O71">
        <f t="shared" si="10"/>
        <v>9</v>
      </c>
      <c r="P71">
        <v>1920</v>
      </c>
      <c r="Q71">
        <v>720</v>
      </c>
      <c r="R71">
        <v>73.046999999999997</v>
      </c>
      <c r="S71">
        <v>45.68</v>
      </c>
      <c r="T71">
        <f t="shared" si="6"/>
        <v>27.366999999999997</v>
      </c>
      <c r="U71">
        <f t="shared" si="11"/>
        <v>0.37464919846126465</v>
      </c>
      <c r="V71" t="s">
        <v>80</v>
      </c>
      <c r="W71" t="str">
        <f t="shared" si="7"/>
        <v>yes</v>
      </c>
    </row>
    <row r="72" spans="1:24" x14ac:dyDescent="0.2">
      <c r="A72">
        <v>71</v>
      </c>
      <c r="B72" s="3">
        <v>43714</v>
      </c>
      <c r="C72">
        <v>249</v>
      </c>
      <c r="E72">
        <v>1</v>
      </c>
      <c r="F72" t="s">
        <v>57</v>
      </c>
      <c r="G72" t="str">
        <f t="shared" ref="G72:G77" si="12">IF(I72&lt;=0, "Control", IF(I72&lt;=10, "Red", IF(I72&gt;=21, "Pink", "Orange")))</f>
        <v>Control</v>
      </c>
      <c r="H72">
        <f t="shared" ref="H72:H77" si="13">IF(G72="Control", 1, IF(G72="Red", 2, IF(G72="Orange", 3, 4)))</f>
        <v>1</v>
      </c>
      <c r="I72" s="7">
        <v>0</v>
      </c>
      <c r="K72" s="7">
        <v>0</v>
      </c>
      <c r="N72" s="4" t="s">
        <v>95</v>
      </c>
      <c r="O72">
        <f t="shared" si="10"/>
        <v>10</v>
      </c>
      <c r="P72">
        <v>1910</v>
      </c>
      <c r="T72">
        <f t="shared" si="6"/>
        <v>0</v>
      </c>
      <c r="U72" t="e">
        <f t="shared" si="11"/>
        <v>#DIV/0!</v>
      </c>
      <c r="W72" t="str">
        <f t="shared" si="7"/>
        <v>yes</v>
      </c>
    </row>
    <row r="73" spans="1:24" x14ac:dyDescent="0.2">
      <c r="A73">
        <v>72</v>
      </c>
      <c r="B73" s="3">
        <v>43714</v>
      </c>
      <c r="C73">
        <v>249</v>
      </c>
      <c r="E73">
        <v>2</v>
      </c>
      <c r="F73" t="s">
        <v>58</v>
      </c>
      <c r="G73" t="str">
        <f t="shared" si="12"/>
        <v>Pink</v>
      </c>
      <c r="H73">
        <f t="shared" si="13"/>
        <v>4</v>
      </c>
      <c r="I73" s="7">
        <v>26</v>
      </c>
      <c r="K73" s="7">
        <v>0</v>
      </c>
      <c r="N73" s="4" t="s">
        <v>95</v>
      </c>
      <c r="O73">
        <f t="shared" si="10"/>
        <v>10</v>
      </c>
      <c r="P73">
        <v>1910</v>
      </c>
      <c r="T73">
        <f t="shared" si="6"/>
        <v>0</v>
      </c>
      <c r="U73" t="e">
        <f t="shared" si="11"/>
        <v>#DIV/0!</v>
      </c>
      <c r="W73" t="str">
        <f t="shared" si="7"/>
        <v>yes</v>
      </c>
    </row>
    <row r="74" spans="1:24" x14ac:dyDescent="0.2">
      <c r="A74">
        <v>73</v>
      </c>
      <c r="B74" s="3">
        <v>43714</v>
      </c>
      <c r="C74">
        <v>249</v>
      </c>
      <c r="E74">
        <v>3</v>
      </c>
      <c r="F74" t="s">
        <v>58</v>
      </c>
      <c r="G74" t="str">
        <f t="shared" si="12"/>
        <v>Orange</v>
      </c>
      <c r="H74">
        <f t="shared" si="13"/>
        <v>3</v>
      </c>
      <c r="I74" s="7">
        <v>13</v>
      </c>
      <c r="K74" s="7">
        <v>0</v>
      </c>
      <c r="N74" s="4" t="s">
        <v>95</v>
      </c>
      <c r="O74">
        <f t="shared" si="10"/>
        <v>10</v>
      </c>
      <c r="P74">
        <v>1910</v>
      </c>
      <c r="T74">
        <f t="shared" si="6"/>
        <v>0</v>
      </c>
      <c r="U74" t="e">
        <f t="shared" si="11"/>
        <v>#DIV/0!</v>
      </c>
      <c r="W74" t="str">
        <f t="shared" si="7"/>
        <v>yes</v>
      </c>
    </row>
    <row r="75" spans="1:24" x14ac:dyDescent="0.2">
      <c r="A75">
        <v>74</v>
      </c>
      <c r="B75" s="3">
        <v>43714</v>
      </c>
      <c r="C75">
        <v>249</v>
      </c>
      <c r="E75">
        <v>4</v>
      </c>
      <c r="F75" t="s">
        <v>58</v>
      </c>
      <c r="G75" t="str">
        <f t="shared" si="12"/>
        <v>Red</v>
      </c>
      <c r="H75">
        <f t="shared" si="13"/>
        <v>2</v>
      </c>
      <c r="I75" s="7">
        <v>4</v>
      </c>
      <c r="K75" s="7">
        <v>0</v>
      </c>
      <c r="N75" s="4" t="s">
        <v>95</v>
      </c>
      <c r="O75">
        <f t="shared" si="10"/>
        <v>10</v>
      </c>
      <c r="P75">
        <v>1910</v>
      </c>
      <c r="T75">
        <f t="shared" si="6"/>
        <v>0</v>
      </c>
      <c r="U75" t="e">
        <f t="shared" si="11"/>
        <v>#DIV/0!</v>
      </c>
      <c r="W75" t="str">
        <f t="shared" si="7"/>
        <v>yes</v>
      </c>
    </row>
    <row r="76" spans="1:24" x14ac:dyDescent="0.2">
      <c r="A76">
        <v>75</v>
      </c>
      <c r="B76" s="3">
        <v>43714</v>
      </c>
      <c r="C76">
        <v>249</v>
      </c>
      <c r="E76">
        <v>5</v>
      </c>
      <c r="F76" t="s">
        <v>57</v>
      </c>
      <c r="G76" t="str">
        <f t="shared" si="12"/>
        <v>Pink</v>
      </c>
      <c r="H76">
        <f t="shared" si="13"/>
        <v>4</v>
      </c>
      <c r="I76" s="7">
        <v>30</v>
      </c>
      <c r="K76" s="7">
        <v>0</v>
      </c>
      <c r="N76" s="4" t="s">
        <v>95</v>
      </c>
      <c r="O76">
        <f t="shared" si="10"/>
        <v>10</v>
      </c>
      <c r="P76">
        <v>1910</v>
      </c>
      <c r="T76">
        <f t="shared" si="6"/>
        <v>0</v>
      </c>
      <c r="U76" t="e">
        <f t="shared" si="11"/>
        <v>#DIV/0!</v>
      </c>
      <c r="W76" t="str">
        <f t="shared" si="7"/>
        <v>yes</v>
      </c>
    </row>
    <row r="77" spans="1:24" x14ac:dyDescent="0.2">
      <c r="A77">
        <v>76</v>
      </c>
      <c r="B77" s="3">
        <v>43714</v>
      </c>
      <c r="C77">
        <v>249</v>
      </c>
      <c r="E77">
        <v>6</v>
      </c>
      <c r="F77" t="s">
        <v>57</v>
      </c>
      <c r="G77" t="str">
        <f t="shared" si="12"/>
        <v>Red</v>
      </c>
      <c r="H77">
        <f t="shared" si="13"/>
        <v>2</v>
      </c>
      <c r="I77" s="7">
        <v>6</v>
      </c>
      <c r="K77" s="7">
        <v>0</v>
      </c>
      <c r="N77" s="4" t="s">
        <v>95</v>
      </c>
      <c r="O77">
        <f t="shared" si="10"/>
        <v>10</v>
      </c>
      <c r="P77">
        <v>1930</v>
      </c>
      <c r="T77">
        <f t="shared" si="6"/>
        <v>0</v>
      </c>
      <c r="U77" t="e">
        <f t="shared" si="11"/>
        <v>#DIV/0!</v>
      </c>
      <c r="W77" t="str">
        <f t="shared" si="7"/>
        <v>yes</v>
      </c>
      <c r="X77" t="s">
        <v>101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workbookViewId="0">
      <selection activeCell="B395" sqref="B395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91</v>
      </c>
      <c r="C1" t="s">
        <v>90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abSelected="1" zoomScale="107" workbookViewId="0">
      <selection activeCell="AD6" sqref="AD6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16.33203125" customWidth="1"/>
    <col min="16" max="16" width="19.33203125" bestFit="1" customWidth="1"/>
    <col min="17" max="17" width="19.6640625" bestFit="1" customWidth="1"/>
    <col min="18" max="18" width="18.5" bestFit="1" customWidth="1"/>
    <col min="19" max="19" width="17.83203125" bestFit="1" customWidth="1"/>
    <col min="20" max="20" width="19.1640625" bestFit="1" customWidth="1"/>
    <col min="21" max="21" width="17.1640625" bestFit="1" customWidth="1"/>
    <col min="22" max="22" width="22.33203125" bestFit="1" customWidth="1"/>
    <col min="23" max="23" width="19.33203125" customWidth="1"/>
    <col min="24" max="24" width="21.6640625" bestFit="1" customWidth="1"/>
    <col min="25" max="25" width="16.6640625" bestFit="1" customWidth="1"/>
    <col min="26" max="26" width="21" bestFit="1" customWidth="1"/>
    <col min="27" max="27" width="24.33203125" bestFit="1" customWidth="1"/>
    <col min="28" max="28" width="23.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92</v>
      </c>
      <c r="D1" s="2" t="s">
        <v>1</v>
      </c>
      <c r="E1" s="2" t="s">
        <v>3</v>
      </c>
      <c r="F1" s="2" t="s">
        <v>27</v>
      </c>
      <c r="G1" s="2" t="s">
        <v>4</v>
      </c>
      <c r="H1" s="6" t="s">
        <v>5</v>
      </c>
      <c r="I1" s="2" t="s">
        <v>10</v>
      </c>
      <c r="J1" s="2" t="s">
        <v>6</v>
      </c>
      <c r="K1" s="2" t="s">
        <v>22</v>
      </c>
      <c r="L1" s="2" t="s">
        <v>9</v>
      </c>
      <c r="M1" s="2" t="s">
        <v>7</v>
      </c>
      <c r="N1" s="2" t="s">
        <v>8</v>
      </c>
      <c r="O1" s="2" t="s">
        <v>15</v>
      </c>
      <c r="P1" s="2" t="s">
        <v>75</v>
      </c>
      <c r="Q1" s="2" t="s">
        <v>74</v>
      </c>
      <c r="R1" s="2" t="s">
        <v>104</v>
      </c>
      <c r="S1" s="2" t="s">
        <v>20</v>
      </c>
      <c r="T1" s="2" t="s">
        <v>50</v>
      </c>
      <c r="U1" s="2" t="s">
        <v>105</v>
      </c>
      <c r="V1" s="2" t="s">
        <v>19</v>
      </c>
      <c r="W1" s="2" t="s">
        <v>103</v>
      </c>
      <c r="X1" s="2" t="s">
        <v>72</v>
      </c>
      <c r="Y1" s="2" t="s">
        <v>17</v>
      </c>
      <c r="Z1" s="2" t="s">
        <v>73</v>
      </c>
      <c r="AA1" s="2" t="s">
        <v>106</v>
      </c>
      <c r="AB1" s="2" t="s">
        <v>107</v>
      </c>
      <c r="AC1" s="2" t="s">
        <v>23</v>
      </c>
    </row>
    <row r="2" spans="1:29" x14ac:dyDescent="0.2">
      <c r="A2">
        <v>1</v>
      </c>
      <c r="B2" s="3">
        <v>43708</v>
      </c>
      <c r="C2">
        <f>'Kelp consumption'!D2</f>
        <v>0</v>
      </c>
      <c r="D2">
        <v>1</v>
      </c>
      <c r="E2" t="s">
        <v>58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R2">
        <f>O2+P2+Q2</f>
        <v>0</v>
      </c>
      <c r="S2" t="e">
        <f>O2/R2</f>
        <v>#DIV/0!</v>
      </c>
      <c r="T2" t="e">
        <f>P2/R2</f>
        <v>#DIV/0!</v>
      </c>
      <c r="U2" t="e">
        <f>Q2/R2</f>
        <v>#DIV/0!</v>
      </c>
      <c r="Y2">
        <v>5</v>
      </c>
    </row>
    <row r="3" spans="1:29" x14ac:dyDescent="0.2">
      <c r="A3">
        <v>2</v>
      </c>
      <c r="B3" s="3">
        <v>43708</v>
      </c>
      <c r="C3">
        <f>'Kelp consumption'!D3</f>
        <v>0</v>
      </c>
      <c r="D3">
        <v>2</v>
      </c>
      <c r="E3" t="s">
        <v>57</v>
      </c>
      <c r="F3" t="str">
        <f t="shared" ref="F3:F26" si="0">IF(H3&lt;=0, "Control", IF(H3&lt;=10, "Red", IF(H3&gt;=21, "Pink", "Orange")))</f>
        <v>Orange</v>
      </c>
      <c r="G3">
        <f t="shared" ref="G3:G26" si="1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R3">
        <f>O3+P3+Q3</f>
        <v>0</v>
      </c>
      <c r="S3" t="e">
        <f>O3/R3</f>
        <v>#DIV/0!</v>
      </c>
      <c r="T3" t="e">
        <f>P3/R3</f>
        <v>#DIV/0!</v>
      </c>
      <c r="U3" t="e">
        <f>Q3/R3</f>
        <v>#DIV/0!</v>
      </c>
      <c r="Y3">
        <v>0</v>
      </c>
    </row>
    <row r="4" spans="1:29" x14ac:dyDescent="0.2">
      <c r="A4">
        <v>3</v>
      </c>
      <c r="B4" s="3">
        <v>43708</v>
      </c>
      <c r="C4">
        <f>'Kelp consumption'!D4</f>
        <v>0</v>
      </c>
      <c r="D4">
        <v>3</v>
      </c>
      <c r="E4" t="s">
        <v>58</v>
      </c>
      <c r="F4" t="str">
        <f t="shared" si="0"/>
        <v>Control</v>
      </c>
      <c r="G4">
        <f t="shared" si="1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R4">
        <f>O4+P4+Q4</f>
        <v>0</v>
      </c>
      <c r="S4" t="e">
        <f>O4/R4</f>
        <v>#DIV/0!</v>
      </c>
      <c r="T4" t="e">
        <f>P4/R4</f>
        <v>#DIV/0!</v>
      </c>
      <c r="U4" t="e">
        <f>Q4/R4</f>
        <v>#DIV/0!</v>
      </c>
      <c r="Y4">
        <v>1</v>
      </c>
      <c r="AC4" t="s">
        <v>67</v>
      </c>
    </row>
    <row r="5" spans="1:29" x14ac:dyDescent="0.2">
      <c r="A5">
        <v>4</v>
      </c>
      <c r="B5" s="3">
        <v>43708</v>
      </c>
      <c r="C5">
        <f>'Kelp consumption'!D5</f>
        <v>0</v>
      </c>
      <c r="D5">
        <v>4</v>
      </c>
      <c r="E5" t="s">
        <v>57</v>
      </c>
      <c r="F5" t="str">
        <f t="shared" si="0"/>
        <v>Red</v>
      </c>
      <c r="G5">
        <f t="shared" si="1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R5">
        <f>O5+P5+Q5</f>
        <v>0</v>
      </c>
      <c r="S5" t="e">
        <f>O5/R5</f>
        <v>#DIV/0!</v>
      </c>
      <c r="T5" t="e">
        <f>P5/R5</f>
        <v>#DIV/0!</v>
      </c>
      <c r="U5" t="e">
        <f>Q5/R5</f>
        <v>#DIV/0!</v>
      </c>
      <c r="Y5">
        <v>1</v>
      </c>
    </row>
    <row r="6" spans="1:29" x14ac:dyDescent="0.2">
      <c r="A6">
        <v>5</v>
      </c>
      <c r="B6" s="3">
        <v>43708</v>
      </c>
      <c r="C6">
        <f>'Kelp consumption'!D6</f>
        <v>0</v>
      </c>
      <c r="D6">
        <v>5</v>
      </c>
      <c r="E6" t="s">
        <v>57</v>
      </c>
      <c r="F6" t="str">
        <f t="shared" si="0"/>
        <v>Pink</v>
      </c>
      <c r="G6">
        <f t="shared" si="1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R6">
        <f>O6+P6+Q6</f>
        <v>0</v>
      </c>
      <c r="S6" t="e">
        <f>O6/R6</f>
        <v>#DIV/0!</v>
      </c>
      <c r="T6" t="e">
        <f>P6/R6</f>
        <v>#DIV/0!</v>
      </c>
      <c r="U6" t="e">
        <f>Q6/R6</f>
        <v>#DIV/0!</v>
      </c>
      <c r="Y6">
        <v>5</v>
      </c>
    </row>
    <row r="7" spans="1:29" x14ac:dyDescent="0.2">
      <c r="A7">
        <v>6</v>
      </c>
      <c r="B7" s="3">
        <v>43708</v>
      </c>
      <c r="C7">
        <f>'Kelp consumption'!D7</f>
        <v>0</v>
      </c>
      <c r="D7">
        <v>6</v>
      </c>
      <c r="E7" t="s">
        <v>57</v>
      </c>
      <c r="F7" t="str">
        <f t="shared" si="0"/>
        <v>Orange</v>
      </c>
      <c r="G7">
        <f t="shared" si="1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R7">
        <f>O7+P7+Q7</f>
        <v>0</v>
      </c>
      <c r="S7" t="e">
        <f>O7/R7</f>
        <v>#DIV/0!</v>
      </c>
      <c r="T7" t="e">
        <f>P7/R7</f>
        <v>#DIV/0!</v>
      </c>
      <c r="U7" t="e">
        <f>Q7/R7</f>
        <v>#DIV/0!</v>
      </c>
      <c r="Y7">
        <v>8</v>
      </c>
    </row>
    <row r="8" spans="1:29" x14ac:dyDescent="0.2">
      <c r="A8">
        <v>15</v>
      </c>
      <c r="B8" s="3">
        <v>43709</v>
      </c>
      <c r="C8">
        <f>'Kelp consumption'!D16</f>
        <v>0</v>
      </c>
      <c r="D8">
        <v>1</v>
      </c>
      <c r="E8" t="s">
        <v>57</v>
      </c>
      <c r="F8" t="str">
        <f t="shared" si="0"/>
        <v>Red</v>
      </c>
      <c r="G8">
        <f t="shared" si="1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R8">
        <f>O8+P8+Q8</f>
        <v>0</v>
      </c>
      <c r="S8" t="e">
        <f>O8/R8</f>
        <v>#DIV/0!</v>
      </c>
      <c r="T8" t="e">
        <f>P8/R8</f>
        <v>#DIV/0!</v>
      </c>
      <c r="U8" t="e">
        <f>Q8/R8</f>
        <v>#DIV/0!</v>
      </c>
      <c r="Y8">
        <v>0</v>
      </c>
    </row>
    <row r="9" spans="1:29" x14ac:dyDescent="0.2">
      <c r="A9">
        <v>16</v>
      </c>
      <c r="B9" s="3">
        <v>43709</v>
      </c>
      <c r="C9">
        <f>'Kelp consumption'!D17</f>
        <v>0</v>
      </c>
      <c r="D9">
        <v>2</v>
      </c>
      <c r="E9" t="s">
        <v>58</v>
      </c>
      <c r="F9" t="str">
        <f t="shared" si="0"/>
        <v>Orange</v>
      </c>
      <c r="G9">
        <f t="shared" si="1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50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R9">
        <f>O9+P9+Q9</f>
        <v>0</v>
      </c>
      <c r="S9" t="e">
        <f>O9/R9</f>
        <v>#DIV/0!</v>
      </c>
      <c r="T9" t="e">
        <f>P9/R9</f>
        <v>#DIV/0!</v>
      </c>
      <c r="U9" t="e">
        <f>Q9/R9</f>
        <v>#DIV/0!</v>
      </c>
      <c r="Y9">
        <v>1</v>
      </c>
    </row>
    <row r="10" spans="1:29" x14ac:dyDescent="0.2">
      <c r="A10">
        <v>17</v>
      </c>
      <c r="B10" s="3">
        <v>43709</v>
      </c>
      <c r="C10">
        <f>'Kelp consumption'!D18</f>
        <v>0</v>
      </c>
      <c r="D10">
        <v>3</v>
      </c>
      <c r="E10" t="s">
        <v>57</v>
      </c>
      <c r="F10" t="str">
        <f t="shared" si="0"/>
        <v>Orange</v>
      </c>
      <c r="G10">
        <f t="shared" si="1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R10">
        <f>O10+P10+Q10</f>
        <v>0</v>
      </c>
      <c r="S10" t="e">
        <f>O10/R10</f>
        <v>#DIV/0!</v>
      </c>
      <c r="T10" t="e">
        <f>P10/R10</f>
        <v>#DIV/0!</v>
      </c>
      <c r="U10" t="e">
        <f>Q10/R10</f>
        <v>#DIV/0!</v>
      </c>
      <c r="Y10">
        <v>6</v>
      </c>
    </row>
    <row r="11" spans="1:29" x14ac:dyDescent="0.2">
      <c r="A11">
        <v>18</v>
      </c>
      <c r="B11" s="3">
        <v>43709</v>
      </c>
      <c r="C11">
        <f>'Kelp consumption'!D19</f>
        <v>0</v>
      </c>
      <c r="D11">
        <v>4</v>
      </c>
      <c r="E11" t="s">
        <v>58</v>
      </c>
      <c r="F11" t="str">
        <f t="shared" si="0"/>
        <v>Control</v>
      </c>
      <c r="G11">
        <f t="shared" si="1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R11">
        <f>O11+P11+Q11</f>
        <v>0</v>
      </c>
      <c r="S11" t="e">
        <f>O11/R11</f>
        <v>#DIV/0!</v>
      </c>
      <c r="T11" t="e">
        <f>P11/R11</f>
        <v>#DIV/0!</v>
      </c>
      <c r="U11" t="e">
        <f>Q11/R11</f>
        <v>#DIV/0!</v>
      </c>
      <c r="Y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f>'Kelp consumption'!D20</f>
        <v>0</v>
      </c>
      <c r="D12">
        <v>5</v>
      </c>
      <c r="E12" t="s">
        <v>57</v>
      </c>
      <c r="F12" t="str">
        <f t="shared" si="0"/>
        <v>Pink</v>
      </c>
      <c r="G12">
        <f t="shared" si="1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R12">
        <f>O12+P12+Q12</f>
        <v>0</v>
      </c>
      <c r="S12" t="e">
        <f>O12/R12</f>
        <v>#DIV/0!</v>
      </c>
      <c r="T12" t="e">
        <f>P12/R12</f>
        <v>#DIV/0!</v>
      </c>
      <c r="U12" t="e">
        <f>Q12/R12</f>
        <v>#DIV/0!</v>
      </c>
      <c r="Y12">
        <v>1</v>
      </c>
    </row>
    <row r="13" spans="1:29" x14ac:dyDescent="0.2">
      <c r="A13">
        <v>20</v>
      </c>
      <c r="B13" s="3">
        <v>43709</v>
      </c>
      <c r="C13">
        <f>'Kelp consumption'!D21</f>
        <v>0</v>
      </c>
      <c r="D13">
        <v>6</v>
      </c>
      <c r="E13" t="s">
        <v>57</v>
      </c>
      <c r="F13" t="str">
        <f t="shared" si="0"/>
        <v>Red</v>
      </c>
      <c r="G13">
        <f t="shared" si="1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R13">
        <f>O13+P13+Q13</f>
        <v>0</v>
      </c>
      <c r="S13" t="e">
        <f>O13/R13</f>
        <v>#DIV/0!</v>
      </c>
      <c r="T13" t="e">
        <f>P13/R13</f>
        <v>#DIV/0!</v>
      </c>
      <c r="U13" t="e">
        <f>Q13/R13</f>
        <v>#DIV/0!</v>
      </c>
      <c r="Y13">
        <v>0</v>
      </c>
    </row>
    <row r="14" spans="1:29" x14ac:dyDescent="0.2">
      <c r="A14">
        <v>29</v>
      </c>
      <c r="B14" s="3">
        <v>43710</v>
      </c>
      <c r="C14">
        <f>'Kelp consumption'!D30</f>
        <v>0</v>
      </c>
      <c r="D14">
        <v>1</v>
      </c>
      <c r="E14" t="s">
        <v>58</v>
      </c>
      <c r="F14" t="str">
        <f t="shared" si="0"/>
        <v>Control</v>
      </c>
      <c r="G14">
        <f t="shared" si="1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R14">
        <f>O14+P14+Q14</f>
        <v>0</v>
      </c>
      <c r="S14" t="e">
        <f>O14/R14</f>
        <v>#DIV/0!</v>
      </c>
      <c r="T14" t="e">
        <f>P14/R14</f>
        <v>#DIV/0!</v>
      </c>
      <c r="U14" t="e">
        <f>Q14/R14</f>
        <v>#DIV/0!</v>
      </c>
      <c r="Y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f>'Kelp consumption'!D31</f>
        <v>0</v>
      </c>
      <c r="D15">
        <v>2</v>
      </c>
      <c r="E15" t="s">
        <v>58</v>
      </c>
      <c r="F15" t="str">
        <f t="shared" si="0"/>
        <v>Pink</v>
      </c>
      <c r="G15">
        <f t="shared" si="1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R15">
        <f>O15+P15+Q15</f>
        <v>0</v>
      </c>
      <c r="S15" t="e">
        <f>O15/R15</f>
        <v>#DIV/0!</v>
      </c>
      <c r="T15" t="e">
        <f>P15/R15</f>
        <v>#DIV/0!</v>
      </c>
      <c r="U15" t="e">
        <f>Q15/R15</f>
        <v>#DIV/0!</v>
      </c>
      <c r="Y15">
        <v>1</v>
      </c>
    </row>
    <row r="16" spans="1:29" x14ac:dyDescent="0.2">
      <c r="A16">
        <v>31</v>
      </c>
      <c r="B16" s="3">
        <v>43710</v>
      </c>
      <c r="C16">
        <f>'Kelp consumption'!D32</f>
        <v>0</v>
      </c>
      <c r="D16">
        <v>3</v>
      </c>
      <c r="E16" t="s">
        <v>58</v>
      </c>
      <c r="F16" t="str">
        <f t="shared" si="0"/>
        <v>Red</v>
      </c>
      <c r="G16">
        <f t="shared" si="1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R16">
        <f>O16+P16+Q16</f>
        <v>0</v>
      </c>
      <c r="S16" t="e">
        <f>O16/R16</f>
        <v>#DIV/0!</v>
      </c>
      <c r="T16" t="e">
        <f>P16/R16</f>
        <v>#DIV/0!</v>
      </c>
      <c r="U16" t="e">
        <f>Q16/R16</f>
        <v>#DIV/0!</v>
      </c>
      <c r="Y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f>'Kelp consumption'!D33</f>
        <v>0</v>
      </c>
      <c r="D17">
        <v>4</v>
      </c>
      <c r="E17" t="s">
        <v>58</v>
      </c>
      <c r="F17" t="str">
        <f t="shared" si="0"/>
        <v>Orange</v>
      </c>
      <c r="G17">
        <f t="shared" si="1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R17">
        <f>O17+P17+Q17</f>
        <v>0</v>
      </c>
      <c r="S17" t="e">
        <f>O17/R17</f>
        <v>#DIV/0!</v>
      </c>
      <c r="T17" t="e">
        <f>P17/R17</f>
        <v>#DIV/0!</v>
      </c>
      <c r="U17" t="e">
        <f>Q17/R17</f>
        <v>#DIV/0!</v>
      </c>
      <c r="Y17">
        <v>0</v>
      </c>
    </row>
    <row r="18" spans="1:29" x14ac:dyDescent="0.2">
      <c r="A18">
        <v>33</v>
      </c>
      <c r="B18" s="3">
        <v>43710</v>
      </c>
      <c r="C18">
        <f>'Kelp consumption'!D34</f>
        <v>0</v>
      </c>
      <c r="D18">
        <v>5</v>
      </c>
      <c r="E18" t="s">
        <v>57</v>
      </c>
      <c r="F18" t="str">
        <f t="shared" si="0"/>
        <v>Orange</v>
      </c>
      <c r="G18">
        <f t="shared" si="1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R18">
        <f>O18+P18+Q18</f>
        <v>0</v>
      </c>
      <c r="S18" t="e">
        <f>O18/R18</f>
        <v>#DIV/0!</v>
      </c>
      <c r="T18" t="e">
        <f>P18/R18</f>
        <v>#DIV/0!</v>
      </c>
      <c r="U18" t="e">
        <f>Q18/R18</f>
        <v>#DIV/0!</v>
      </c>
      <c r="Y18">
        <v>1</v>
      </c>
    </row>
    <row r="19" spans="1:29" x14ac:dyDescent="0.2">
      <c r="A19">
        <v>34</v>
      </c>
      <c r="B19" s="3">
        <v>43710</v>
      </c>
      <c r="C19">
        <f>'Kelp consumption'!D35</f>
        <v>0</v>
      </c>
      <c r="D19">
        <v>6</v>
      </c>
      <c r="E19" t="s">
        <v>57</v>
      </c>
      <c r="F19" t="str">
        <f t="shared" si="0"/>
        <v>Red</v>
      </c>
      <c r="G19">
        <f t="shared" si="1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R19">
        <f>O19+P19+Q19</f>
        <v>0</v>
      </c>
      <c r="S19" t="e">
        <f>O19/R19</f>
        <v>#DIV/0!</v>
      </c>
      <c r="T19" t="e">
        <f>P19/R19</f>
        <v>#DIV/0!</v>
      </c>
      <c r="U19" t="e">
        <f>Q19/R19</f>
        <v>#DIV/0!</v>
      </c>
      <c r="Y19">
        <v>2</v>
      </c>
    </row>
    <row r="20" spans="1:29" x14ac:dyDescent="0.2">
      <c r="A20">
        <v>43</v>
      </c>
      <c r="B20" s="3">
        <v>43711</v>
      </c>
      <c r="C20">
        <f>'Kelp consumption'!D44</f>
        <v>0</v>
      </c>
      <c r="D20">
        <v>1</v>
      </c>
      <c r="E20" t="s">
        <v>58</v>
      </c>
      <c r="F20" t="str">
        <f t="shared" si="0"/>
        <v>Red</v>
      </c>
      <c r="G20">
        <f t="shared" si="1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R20">
        <f>O20+P20+Q20</f>
        <v>0</v>
      </c>
      <c r="S20" t="e">
        <f>O20/R20</f>
        <v>#DIV/0!</v>
      </c>
      <c r="T20" t="e">
        <f>P20/R20</f>
        <v>#DIV/0!</v>
      </c>
      <c r="U20" t="e">
        <f>Q20/R20</f>
        <v>#DIV/0!</v>
      </c>
      <c r="Y20">
        <v>1</v>
      </c>
    </row>
    <row r="21" spans="1:29" x14ac:dyDescent="0.2">
      <c r="A21">
        <v>44</v>
      </c>
      <c r="B21" s="3">
        <v>43711</v>
      </c>
      <c r="C21">
        <f>'Kelp consumption'!D45</f>
        <v>0</v>
      </c>
      <c r="D21">
        <v>2</v>
      </c>
      <c r="E21" t="s">
        <v>57</v>
      </c>
      <c r="F21" t="str">
        <f t="shared" si="0"/>
        <v>Pink</v>
      </c>
      <c r="G21">
        <f t="shared" si="1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R21">
        <f>O21+P21+Q21</f>
        <v>0</v>
      </c>
      <c r="S21" t="e">
        <f>O21/R21</f>
        <v>#DIV/0!</v>
      </c>
      <c r="T21" t="e">
        <f>P21/R21</f>
        <v>#DIV/0!</v>
      </c>
      <c r="U21" t="e">
        <f>Q21/R21</f>
        <v>#DIV/0!</v>
      </c>
      <c r="Y21">
        <v>2</v>
      </c>
    </row>
    <row r="22" spans="1:29" x14ac:dyDescent="0.2">
      <c r="A22">
        <v>45</v>
      </c>
      <c r="B22" s="3">
        <v>43711</v>
      </c>
      <c r="C22">
        <f>'Kelp consumption'!D46</f>
        <v>0</v>
      </c>
      <c r="D22">
        <v>3</v>
      </c>
      <c r="E22" t="s">
        <v>57</v>
      </c>
      <c r="F22" t="str">
        <f t="shared" si="0"/>
        <v>Red</v>
      </c>
      <c r="G22">
        <f t="shared" si="1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R22">
        <f>O22+P22+Q22</f>
        <v>0</v>
      </c>
      <c r="S22" t="e">
        <f>O22/R22</f>
        <v>#DIV/0!</v>
      </c>
      <c r="T22" t="e">
        <f>P22/R22</f>
        <v>#DIV/0!</v>
      </c>
      <c r="U22" t="e">
        <f>Q22/R22</f>
        <v>#DIV/0!</v>
      </c>
      <c r="Y22">
        <v>0</v>
      </c>
    </row>
    <row r="23" spans="1:29" x14ac:dyDescent="0.2">
      <c r="A23">
        <v>46</v>
      </c>
      <c r="B23" s="3">
        <v>43711</v>
      </c>
      <c r="C23">
        <f>'Kelp consumption'!D47</f>
        <v>0</v>
      </c>
      <c r="D23">
        <v>4</v>
      </c>
      <c r="E23" t="s">
        <v>58</v>
      </c>
      <c r="F23" t="str">
        <f t="shared" si="0"/>
        <v>Orange</v>
      </c>
      <c r="G23">
        <f t="shared" si="1"/>
        <v>3</v>
      </c>
      <c r="H23" s="7">
        <v>18</v>
      </c>
      <c r="I23">
        <f>'Kelp consumption'!J47</f>
        <v>0</v>
      </c>
      <c r="J23">
        <f>'Kelp consumption'!K47</f>
        <v>60</v>
      </c>
      <c r="K23">
        <f>'Kelp consumption'!L47</f>
        <v>92</v>
      </c>
      <c r="L23">
        <f>'Kelp consumption'!O47</f>
        <v>7</v>
      </c>
      <c r="M23">
        <f>'Kelp consumption'!P47</f>
        <v>1930</v>
      </c>
      <c r="N23">
        <f>'Kelp consumption'!Q47</f>
        <v>720</v>
      </c>
      <c r="O23" t="s">
        <v>76</v>
      </c>
      <c r="P23" t="s">
        <v>76</v>
      </c>
      <c r="Q23" t="s">
        <v>76</v>
      </c>
      <c r="R23" t="s">
        <v>76</v>
      </c>
      <c r="S23" t="s">
        <v>76</v>
      </c>
      <c r="T23" t="s">
        <v>76</v>
      </c>
      <c r="U23" t="s">
        <v>76</v>
      </c>
      <c r="V23" t="s">
        <v>76</v>
      </c>
      <c r="W23" t="s">
        <v>76</v>
      </c>
      <c r="X23" t="s">
        <v>76</v>
      </c>
      <c r="Y23" t="s">
        <v>76</v>
      </c>
      <c r="Z23" t="s">
        <v>76</v>
      </c>
      <c r="AA23" t="s">
        <v>76</v>
      </c>
      <c r="AB23" t="s">
        <v>76</v>
      </c>
      <c r="AC23" t="s">
        <v>70</v>
      </c>
    </row>
    <row r="24" spans="1:29" x14ac:dyDescent="0.2">
      <c r="A24">
        <v>47</v>
      </c>
      <c r="B24" s="3">
        <v>43711</v>
      </c>
      <c r="C24">
        <f>'Kelp consumption'!D48</f>
        <v>0</v>
      </c>
      <c r="D24">
        <v>5</v>
      </c>
      <c r="E24" t="s">
        <v>57</v>
      </c>
      <c r="F24" t="str">
        <f t="shared" si="0"/>
        <v>Control</v>
      </c>
      <c r="G24">
        <f t="shared" si="1"/>
        <v>1</v>
      </c>
      <c r="H24" s="7">
        <v>0</v>
      </c>
      <c r="I24">
        <f>'Kelp consumption'!J48</f>
        <v>0</v>
      </c>
      <c r="J24">
        <f>'Kelp consumption'!K48</f>
        <v>55</v>
      </c>
      <c r="K24">
        <f>'Kelp consumption'!L48</f>
        <v>82</v>
      </c>
      <c r="L24">
        <f>'Kelp consumption'!O48</f>
        <v>10</v>
      </c>
      <c r="M24">
        <f>'Kelp consumption'!P48</f>
        <v>1930</v>
      </c>
      <c r="N24">
        <f>'Kelp consumption'!Q48</f>
        <v>720</v>
      </c>
      <c r="R24">
        <f>O24+P24+Q24</f>
        <v>0</v>
      </c>
      <c r="S24" t="e">
        <f>O24/R24</f>
        <v>#DIV/0!</v>
      </c>
      <c r="T24" t="e">
        <f>P24/R24</f>
        <v>#DIV/0!</v>
      </c>
      <c r="U24" t="e">
        <f>Q24/R24</f>
        <v>#DIV/0!</v>
      </c>
      <c r="Y24">
        <v>1</v>
      </c>
      <c r="AC24" t="s">
        <v>89</v>
      </c>
    </row>
    <row r="25" spans="1:29" x14ac:dyDescent="0.2">
      <c r="A25">
        <v>48</v>
      </c>
      <c r="B25" s="3">
        <v>43711</v>
      </c>
      <c r="C25">
        <f>'Kelp consumption'!D49</f>
        <v>0</v>
      </c>
      <c r="D25">
        <v>6</v>
      </c>
      <c r="E25" t="s">
        <v>57</v>
      </c>
      <c r="F25" t="str">
        <f t="shared" si="0"/>
        <v>Pink</v>
      </c>
      <c r="G25">
        <f t="shared" si="1"/>
        <v>4</v>
      </c>
      <c r="H25" s="7">
        <v>27</v>
      </c>
      <c r="I25">
        <f>'Kelp consumption'!J49</f>
        <v>0</v>
      </c>
      <c r="J25">
        <f>'Kelp consumption'!K49</f>
        <v>43</v>
      </c>
      <c r="K25">
        <f>'Kelp consumption'!L49</f>
        <v>35</v>
      </c>
      <c r="L25">
        <f>'Kelp consumption'!O49</f>
        <v>7</v>
      </c>
      <c r="M25">
        <f>'Kelp consumption'!P49</f>
        <v>1930</v>
      </c>
      <c r="N25">
        <f>'Kelp consumption'!Q49</f>
        <v>720</v>
      </c>
      <c r="R25">
        <f>O25+P25+Q25</f>
        <v>0</v>
      </c>
      <c r="S25" t="e">
        <f>O25/R25</f>
        <v>#DIV/0!</v>
      </c>
      <c r="T25" t="e">
        <f>P25/R25</f>
        <v>#DIV/0!</v>
      </c>
      <c r="U25" t="e">
        <f>Q25/R25</f>
        <v>#DIV/0!</v>
      </c>
      <c r="Y25">
        <v>0</v>
      </c>
    </row>
    <row r="26" spans="1:29" x14ac:dyDescent="0.2">
      <c r="A26">
        <v>65</v>
      </c>
      <c r="B26" s="3">
        <v>43713</v>
      </c>
      <c r="C26">
        <f>'Kelp consumption'!D66</f>
        <v>0</v>
      </c>
      <c r="D26">
        <v>1</v>
      </c>
      <c r="E26" t="s">
        <v>57</v>
      </c>
      <c r="F26" t="str">
        <f t="shared" si="0"/>
        <v>Control</v>
      </c>
      <c r="G26">
        <f t="shared" si="1"/>
        <v>1</v>
      </c>
      <c r="H26" s="7">
        <v>0</v>
      </c>
      <c r="I26">
        <f>'Kelp consumption'!J66</f>
        <v>0</v>
      </c>
      <c r="J26">
        <f>'Kelp consumption'!K66</f>
        <v>56</v>
      </c>
      <c r="K26">
        <f>'Kelp consumption'!L66</f>
        <v>82</v>
      </c>
      <c r="L26">
        <f>'Kelp consumption'!O66</f>
        <v>9</v>
      </c>
      <c r="M26">
        <f>'Kelp consumption'!P66</f>
        <v>1920</v>
      </c>
      <c r="N26">
        <f>'Kelp consumption'!Q66</f>
        <v>720</v>
      </c>
      <c r="R26">
        <f>O26+P26+Q26</f>
        <v>0</v>
      </c>
      <c r="S26" t="e">
        <f>O26/R26</f>
        <v>#DIV/0!</v>
      </c>
      <c r="T26" t="e">
        <f>P26/R26</f>
        <v>#DIV/0!</v>
      </c>
      <c r="U26" t="e">
        <f>Q26/R26</f>
        <v>#DIV/0!</v>
      </c>
      <c r="Y26">
        <v>0</v>
      </c>
      <c r="AC26" t="s">
        <v>89</v>
      </c>
    </row>
    <row r="27" spans="1:29" x14ac:dyDescent="0.2">
      <c r="A27">
        <v>66</v>
      </c>
      <c r="B27" s="3">
        <v>43713</v>
      </c>
      <c r="C27">
        <f>'Kelp consumption'!D67</f>
        <v>0</v>
      </c>
      <c r="D27">
        <v>2</v>
      </c>
      <c r="E27" t="s">
        <v>57</v>
      </c>
      <c r="F27" t="str">
        <f t="shared" ref="F27:F37" si="2">IF(H27&lt;=0, "Control", IF(H27&lt;=10, "Red", IF(H27&gt;=21, "Pink", "Orange")))</f>
        <v>Orange</v>
      </c>
      <c r="G27">
        <f t="shared" ref="G27:G37" si="3">IF(F27="Control", 1, IF(F27="Red", 2, IF(F27="Orange", 3, 4)))</f>
        <v>3</v>
      </c>
      <c r="H27" s="7">
        <v>17</v>
      </c>
      <c r="I27">
        <f>'Kelp consumption'!J67</f>
        <v>0</v>
      </c>
      <c r="J27">
        <f>'Kelp consumption'!K67</f>
        <v>43</v>
      </c>
      <c r="K27">
        <f>'Kelp consumption'!L67</f>
        <v>36</v>
      </c>
      <c r="L27">
        <f>'Kelp consumption'!O67</f>
        <v>9</v>
      </c>
      <c r="M27">
        <f>'Kelp consumption'!P67</f>
        <v>1920</v>
      </c>
      <c r="N27">
        <f>'Kelp consumption'!Q67</f>
        <v>720</v>
      </c>
      <c r="R27">
        <f>O27+P27+Q27</f>
        <v>0</v>
      </c>
      <c r="S27" t="e">
        <f>O27/R27</f>
        <v>#DIV/0!</v>
      </c>
      <c r="T27" t="e">
        <f>P27/R27</f>
        <v>#DIV/0!</v>
      </c>
      <c r="U27" t="e">
        <f>Q27/R27</f>
        <v>#DIV/0!</v>
      </c>
      <c r="Y27">
        <v>1</v>
      </c>
      <c r="AC27" t="s">
        <v>98</v>
      </c>
    </row>
    <row r="28" spans="1:29" x14ac:dyDescent="0.2">
      <c r="A28">
        <v>67</v>
      </c>
      <c r="B28" s="3">
        <v>43713</v>
      </c>
      <c r="C28">
        <f>'Kelp consumption'!D68</f>
        <v>0</v>
      </c>
      <c r="D28">
        <v>3</v>
      </c>
      <c r="E28" t="s">
        <v>57</v>
      </c>
      <c r="F28" t="str">
        <f t="shared" si="2"/>
        <v>Pink</v>
      </c>
      <c r="G28">
        <f t="shared" si="3"/>
        <v>4</v>
      </c>
      <c r="H28" s="7">
        <v>24</v>
      </c>
      <c r="I28">
        <f>'Kelp consumption'!J68</f>
        <v>0</v>
      </c>
      <c r="J28">
        <f>'Kelp consumption'!K68</f>
        <v>56</v>
      </c>
      <c r="K28">
        <f>'Kelp consumption'!L68</f>
        <v>88</v>
      </c>
      <c r="L28">
        <f>'Kelp consumption'!O68</f>
        <v>9</v>
      </c>
      <c r="M28">
        <f>'Kelp consumption'!P68</f>
        <v>1920</v>
      </c>
      <c r="N28">
        <f>'Kelp consumption'!Q68</f>
        <v>720</v>
      </c>
      <c r="R28">
        <f>O28+P28+Q28</f>
        <v>0</v>
      </c>
      <c r="S28" t="e">
        <f>O28/R28</f>
        <v>#DIV/0!</v>
      </c>
      <c r="T28" t="e">
        <f>P28/R28</f>
        <v>#DIV/0!</v>
      </c>
      <c r="U28" t="e">
        <f>Q28/R28</f>
        <v>#DIV/0!</v>
      </c>
      <c r="Y28">
        <v>0</v>
      </c>
      <c r="AC28" t="s">
        <v>99</v>
      </c>
    </row>
    <row r="29" spans="1:29" x14ac:dyDescent="0.2">
      <c r="A29">
        <v>68</v>
      </c>
      <c r="B29" s="3">
        <v>43713</v>
      </c>
      <c r="C29">
        <f>'Kelp consumption'!D69</f>
        <v>0</v>
      </c>
      <c r="D29">
        <v>4</v>
      </c>
      <c r="E29" t="s">
        <v>58</v>
      </c>
      <c r="F29" t="str">
        <f t="shared" si="2"/>
        <v>Pink</v>
      </c>
      <c r="G29">
        <f t="shared" si="3"/>
        <v>4</v>
      </c>
      <c r="H29" s="7">
        <v>22</v>
      </c>
      <c r="I29">
        <f>'Kelp consumption'!J69</f>
        <v>0</v>
      </c>
      <c r="J29">
        <f>'Kelp consumption'!K69</f>
        <v>58</v>
      </c>
      <c r="K29">
        <f>'Kelp consumption'!L69</f>
        <v>84</v>
      </c>
      <c r="L29">
        <f>'Kelp consumption'!O69</f>
        <v>9</v>
      </c>
      <c r="M29">
        <f>'Kelp consumption'!P69</f>
        <v>1920</v>
      </c>
      <c r="N29">
        <f>'Kelp consumption'!Q69</f>
        <v>720</v>
      </c>
      <c r="R29">
        <f>O29+P29+Q29</f>
        <v>0</v>
      </c>
      <c r="S29" t="e">
        <f>O29/R29</f>
        <v>#DIV/0!</v>
      </c>
      <c r="T29" t="e">
        <f>P29/R29</f>
        <v>#DIV/0!</v>
      </c>
      <c r="U29" t="e">
        <f>Q29/R29</f>
        <v>#DIV/0!</v>
      </c>
      <c r="Y29">
        <v>1</v>
      </c>
    </row>
    <row r="30" spans="1:29" x14ac:dyDescent="0.2">
      <c r="A30">
        <v>69</v>
      </c>
      <c r="B30" s="3">
        <v>43713</v>
      </c>
      <c r="C30">
        <f>'Kelp consumption'!D70</f>
        <v>0</v>
      </c>
      <c r="D30">
        <v>5</v>
      </c>
      <c r="E30" t="s">
        <v>58</v>
      </c>
      <c r="F30" t="str">
        <f t="shared" si="2"/>
        <v>Pink</v>
      </c>
      <c r="G30">
        <f t="shared" si="3"/>
        <v>4</v>
      </c>
      <c r="H30" s="7">
        <v>28</v>
      </c>
      <c r="I30">
        <f>'Kelp consumption'!J70</f>
        <v>0</v>
      </c>
      <c r="J30">
        <f>'Kelp consumption'!K70</f>
        <v>60</v>
      </c>
      <c r="K30">
        <f>'Kelp consumption'!L70</f>
        <v>101</v>
      </c>
      <c r="L30">
        <f>'Kelp consumption'!O70</f>
        <v>9</v>
      </c>
      <c r="M30">
        <f>'Kelp consumption'!P70</f>
        <v>1920</v>
      </c>
      <c r="N30">
        <f>'Kelp consumption'!Q70</f>
        <v>720</v>
      </c>
      <c r="R30">
        <f>O30+P30+Q30</f>
        <v>0</v>
      </c>
      <c r="S30" t="e">
        <f>O30/R30</f>
        <v>#DIV/0!</v>
      </c>
      <c r="T30" t="e">
        <f>P30/R30</f>
        <v>#DIV/0!</v>
      </c>
      <c r="U30" t="e">
        <f>Q30/R30</f>
        <v>#DIV/0!</v>
      </c>
      <c r="Y30">
        <v>0</v>
      </c>
    </row>
    <row r="31" spans="1:29" x14ac:dyDescent="0.2">
      <c r="A31">
        <v>70</v>
      </c>
      <c r="B31" s="3">
        <v>43713</v>
      </c>
      <c r="C31">
        <f>'Kelp consumption'!D71</f>
        <v>0</v>
      </c>
      <c r="D31">
        <v>6</v>
      </c>
      <c r="E31" t="s">
        <v>57</v>
      </c>
      <c r="F31" t="str">
        <f t="shared" si="2"/>
        <v>Red</v>
      </c>
      <c r="G31">
        <f t="shared" si="3"/>
        <v>2</v>
      </c>
      <c r="H31" s="7">
        <v>10</v>
      </c>
      <c r="I31">
        <f>'Kelp consumption'!J71</f>
        <v>0</v>
      </c>
      <c r="J31">
        <f>'Kelp consumption'!K71</f>
        <v>42</v>
      </c>
      <c r="K31">
        <f>'Kelp consumption'!L71</f>
        <v>36</v>
      </c>
      <c r="L31">
        <f>'Kelp consumption'!O71</f>
        <v>9</v>
      </c>
      <c r="M31">
        <f>'Kelp consumption'!P71</f>
        <v>1920</v>
      </c>
      <c r="N31">
        <f>'Kelp consumption'!Q71</f>
        <v>720</v>
      </c>
      <c r="R31">
        <f>O31+P31+Q31</f>
        <v>0</v>
      </c>
      <c r="S31" t="e">
        <f>O31/R31</f>
        <v>#DIV/0!</v>
      </c>
      <c r="T31" t="e">
        <f>P31/R31</f>
        <v>#DIV/0!</v>
      </c>
      <c r="U31" t="e">
        <f>Q31/R31</f>
        <v>#DIV/0!</v>
      </c>
      <c r="Y31">
        <v>1</v>
      </c>
      <c r="AC31" t="s">
        <v>100</v>
      </c>
    </row>
    <row r="32" spans="1:29" x14ac:dyDescent="0.2">
      <c r="A32">
        <v>71</v>
      </c>
      <c r="B32" s="3">
        <v>43714</v>
      </c>
      <c r="C32">
        <f>'Kelp consumption'!D72</f>
        <v>0</v>
      </c>
      <c r="D32">
        <v>1</v>
      </c>
      <c r="E32" t="s">
        <v>57</v>
      </c>
      <c r="F32" t="str">
        <f t="shared" si="2"/>
        <v>Control</v>
      </c>
      <c r="G32">
        <f t="shared" si="3"/>
        <v>1</v>
      </c>
      <c r="H32" s="7">
        <v>0</v>
      </c>
      <c r="I32">
        <f>'Kelp consumption'!J72</f>
        <v>0</v>
      </c>
      <c r="J32">
        <f>'Kelp consumption'!K72</f>
        <v>0</v>
      </c>
      <c r="K32">
        <f>'Kelp consumption'!L72</f>
        <v>0</v>
      </c>
      <c r="L32">
        <f>'Kelp consumption'!O72</f>
        <v>10</v>
      </c>
      <c r="M32">
        <f>'Kelp consumption'!P72</f>
        <v>1910</v>
      </c>
      <c r="N32">
        <f>'Kelp consumption'!Q72</f>
        <v>0</v>
      </c>
      <c r="R32">
        <f>O32+P32+Q32</f>
        <v>0</v>
      </c>
      <c r="S32" t="e">
        <f>O32/R32</f>
        <v>#DIV/0!</v>
      </c>
      <c r="T32" t="e">
        <f>P32/R32</f>
        <v>#DIV/0!</v>
      </c>
      <c r="U32" t="e">
        <f>Q32/R32</f>
        <v>#DIV/0!</v>
      </c>
    </row>
    <row r="33" spans="1:29" x14ac:dyDescent="0.2">
      <c r="A33">
        <v>72</v>
      </c>
      <c r="B33" s="3">
        <v>43714</v>
      </c>
      <c r="C33">
        <f>'Kelp consumption'!D73</f>
        <v>0</v>
      </c>
      <c r="D33">
        <v>2</v>
      </c>
      <c r="E33" t="s">
        <v>58</v>
      </c>
      <c r="F33" t="str">
        <f t="shared" si="2"/>
        <v>Pink</v>
      </c>
      <c r="G33">
        <f t="shared" si="3"/>
        <v>4</v>
      </c>
      <c r="H33" s="7">
        <v>26</v>
      </c>
      <c r="I33">
        <f>'Kelp consumption'!J73</f>
        <v>0</v>
      </c>
      <c r="J33">
        <f>'Kelp consumption'!K73</f>
        <v>0</v>
      </c>
      <c r="K33">
        <f>'Kelp consumption'!L73</f>
        <v>0</v>
      </c>
      <c r="L33">
        <f>'Kelp consumption'!O73</f>
        <v>10</v>
      </c>
      <c r="M33">
        <f>'Kelp consumption'!P73</f>
        <v>1910</v>
      </c>
      <c r="N33">
        <f>'Kelp consumption'!Q73</f>
        <v>0</v>
      </c>
      <c r="R33">
        <f>O33+P33+Q33</f>
        <v>0</v>
      </c>
      <c r="S33" t="e">
        <f>O33/R33</f>
        <v>#DIV/0!</v>
      </c>
      <c r="T33" t="e">
        <f>P33/R33</f>
        <v>#DIV/0!</v>
      </c>
      <c r="U33" t="e">
        <f>Q33/R33</f>
        <v>#DIV/0!</v>
      </c>
    </row>
    <row r="34" spans="1:29" x14ac:dyDescent="0.2">
      <c r="A34">
        <v>73</v>
      </c>
      <c r="B34" s="3">
        <v>43714</v>
      </c>
      <c r="C34">
        <f>'Kelp consumption'!D74</f>
        <v>0</v>
      </c>
      <c r="D34">
        <v>3</v>
      </c>
      <c r="E34" t="s">
        <v>58</v>
      </c>
      <c r="F34" t="str">
        <f t="shared" si="2"/>
        <v>Orange</v>
      </c>
      <c r="G34">
        <f t="shared" si="3"/>
        <v>3</v>
      </c>
      <c r="H34" s="7">
        <v>13</v>
      </c>
      <c r="I34">
        <f>'Kelp consumption'!J74</f>
        <v>0</v>
      </c>
      <c r="J34">
        <f>'Kelp consumption'!K74</f>
        <v>0</v>
      </c>
      <c r="K34">
        <f>'Kelp consumption'!L74</f>
        <v>0</v>
      </c>
      <c r="L34">
        <f>'Kelp consumption'!O74</f>
        <v>10</v>
      </c>
      <c r="M34">
        <f>'Kelp consumption'!P74</f>
        <v>1910</v>
      </c>
      <c r="N34">
        <f>'Kelp consumption'!Q74</f>
        <v>0</v>
      </c>
      <c r="R34">
        <f>O34+P34+Q34</f>
        <v>0</v>
      </c>
      <c r="S34" t="e">
        <f>O34/R34</f>
        <v>#DIV/0!</v>
      </c>
      <c r="T34" t="e">
        <f>P34/R34</f>
        <v>#DIV/0!</v>
      </c>
      <c r="U34" t="e">
        <f>Q34/R34</f>
        <v>#DIV/0!</v>
      </c>
    </row>
    <row r="35" spans="1:29" x14ac:dyDescent="0.2">
      <c r="A35">
        <v>74</v>
      </c>
      <c r="B35" s="3">
        <v>43714</v>
      </c>
      <c r="C35">
        <f>'Kelp consumption'!D75</f>
        <v>0</v>
      </c>
      <c r="D35">
        <v>4</v>
      </c>
      <c r="E35" t="s">
        <v>58</v>
      </c>
      <c r="F35" t="str">
        <f t="shared" si="2"/>
        <v>Red</v>
      </c>
      <c r="G35">
        <f t="shared" si="3"/>
        <v>2</v>
      </c>
      <c r="H35" s="7">
        <v>4</v>
      </c>
      <c r="I35">
        <f>'Kelp consumption'!J75</f>
        <v>0</v>
      </c>
      <c r="J35">
        <f>'Kelp consumption'!K75</f>
        <v>0</v>
      </c>
      <c r="K35">
        <f>'Kelp consumption'!L75</f>
        <v>0</v>
      </c>
      <c r="L35">
        <f>'Kelp consumption'!O75</f>
        <v>10</v>
      </c>
      <c r="M35">
        <f>'Kelp consumption'!P75</f>
        <v>1910</v>
      </c>
      <c r="N35">
        <f>'Kelp consumption'!Q75</f>
        <v>0</v>
      </c>
      <c r="R35">
        <f>O35+P35+Q35</f>
        <v>0</v>
      </c>
      <c r="S35" t="e">
        <f>O35/R35</f>
        <v>#DIV/0!</v>
      </c>
      <c r="T35" t="e">
        <f>P35/R35</f>
        <v>#DIV/0!</v>
      </c>
      <c r="U35" t="e">
        <f>Q35/R35</f>
        <v>#DIV/0!</v>
      </c>
    </row>
    <row r="36" spans="1:29" x14ac:dyDescent="0.2">
      <c r="A36">
        <v>75</v>
      </c>
      <c r="B36" s="3">
        <v>43714</v>
      </c>
      <c r="C36">
        <f>'Kelp consumption'!D76</f>
        <v>0</v>
      </c>
      <c r="D36">
        <v>5</v>
      </c>
      <c r="E36" t="s">
        <v>57</v>
      </c>
      <c r="F36" t="str">
        <f t="shared" si="2"/>
        <v>Pink</v>
      </c>
      <c r="G36">
        <f t="shared" si="3"/>
        <v>4</v>
      </c>
      <c r="H36" s="7">
        <v>30</v>
      </c>
      <c r="I36">
        <f>'Kelp consumption'!J76</f>
        <v>0</v>
      </c>
      <c r="J36">
        <f>'Kelp consumption'!K76</f>
        <v>0</v>
      </c>
      <c r="K36">
        <f>'Kelp consumption'!L76</f>
        <v>0</v>
      </c>
      <c r="L36">
        <f>'Kelp consumption'!O76</f>
        <v>10</v>
      </c>
      <c r="M36">
        <f>'Kelp consumption'!P76</f>
        <v>1910</v>
      </c>
      <c r="N36">
        <f>'Kelp consumption'!Q76</f>
        <v>0</v>
      </c>
      <c r="R36">
        <f>O36+P36+Q36</f>
        <v>0</v>
      </c>
      <c r="S36" t="e">
        <f>O36/R36</f>
        <v>#DIV/0!</v>
      </c>
      <c r="T36" t="e">
        <f>P36/R36</f>
        <v>#DIV/0!</v>
      </c>
      <c r="U36" t="e">
        <f>Q36/R36</f>
        <v>#DIV/0!</v>
      </c>
    </row>
    <row r="37" spans="1:29" x14ac:dyDescent="0.2">
      <c r="A37">
        <v>76</v>
      </c>
      <c r="B37" s="3">
        <v>43714</v>
      </c>
      <c r="C37">
        <f>'Kelp consumption'!D77</f>
        <v>0</v>
      </c>
      <c r="D37">
        <v>6</v>
      </c>
      <c r="E37" t="s">
        <v>57</v>
      </c>
      <c r="F37" t="str">
        <f t="shared" si="2"/>
        <v>Red</v>
      </c>
      <c r="G37">
        <f t="shared" si="3"/>
        <v>2</v>
      </c>
      <c r="H37" s="7">
        <v>6</v>
      </c>
      <c r="I37">
        <f>'Kelp consumption'!J77</f>
        <v>0</v>
      </c>
      <c r="J37">
        <f>'Kelp consumption'!K77</f>
        <v>0</v>
      </c>
      <c r="K37">
        <f>'Kelp consumption'!L77</f>
        <v>0</v>
      </c>
      <c r="L37">
        <f>'Kelp consumption'!O77</f>
        <v>10</v>
      </c>
      <c r="M37">
        <f>'Kelp consumption'!P77</f>
        <v>1930</v>
      </c>
      <c r="N37">
        <f>'Kelp consumption'!Q77</f>
        <v>0</v>
      </c>
      <c r="R37">
        <f>O37+P37+Q37</f>
        <v>0</v>
      </c>
      <c r="S37" t="e">
        <f>O37/R37</f>
        <v>#DIV/0!</v>
      </c>
      <c r="T37" t="e">
        <f>P37/R37</f>
        <v>#DIV/0!</v>
      </c>
      <c r="U37" t="e">
        <f>Q37/R37</f>
        <v>#DIV/0!</v>
      </c>
      <c r="AC37" t="s">
        <v>102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Kelp consumption</vt:lpstr>
      <vt:lpstr>Balcony temp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2019-09-07T03:18:02Z</dcterms:modified>
</cp:coreProperties>
</file>